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mclemens/Dropbox/Systems Agency/SMP dev/gsap/authorized/demo/v2/"/>
    </mc:Choice>
  </mc:AlternateContent>
  <bookViews>
    <workbookView xWindow="4720" yWindow="4460" windowWidth="40080" windowHeight="27180" tabRatio="500" activeTab="1"/>
  </bookViews>
  <sheets>
    <sheet name="Structure" sheetId="5" r:id="rId1"/>
    <sheet name="Render" sheetId="1" r:id="rId2"/>
    <sheet name="Story" sheetId="6" r:id="rId3"/>
    <sheet name="Animation" sheetId="7" r:id="rId4"/>
    <sheet name="Datatypes" sheetId="4" r:id="rId5"/>
    <sheet name="Inststructions" sheetId="3" r:id="rId6"/>
  </sheets>
  <definedNames>
    <definedName name="_xlnm._FilterDatabase" localSheetId="1" hidden="1">Render!$M$1:$M$19</definedName>
    <definedName name="csvdata">Render!$B$1:$AZ$295</definedName>
    <definedName name="csvname">Render!$F$20</definedName>
    <definedName name="directions">Datatypes!$B$30:$B$33</definedName>
    <definedName name="lineoffsetkind">Datatypes!$B$35:$B$37</definedName>
    <definedName name="routing">Datatypes!$B$40:$B$46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95" i="1" l="1"/>
  <c r="AC295" i="1"/>
  <c r="AB295" i="1"/>
  <c r="AA295" i="1"/>
  <c r="AD294" i="1"/>
  <c r="AC294" i="1"/>
  <c r="AB294" i="1"/>
  <c r="AA294" i="1"/>
  <c r="AD293" i="1"/>
  <c r="AC293" i="1"/>
  <c r="AB293" i="1"/>
  <c r="AA293" i="1"/>
  <c r="AD292" i="1"/>
  <c r="AC292" i="1"/>
  <c r="AB292" i="1"/>
  <c r="AA292" i="1"/>
  <c r="AD291" i="1"/>
  <c r="AC291" i="1"/>
  <c r="AB291" i="1"/>
  <c r="AA291" i="1"/>
  <c r="AD290" i="1"/>
  <c r="AC290" i="1"/>
  <c r="AB290" i="1"/>
  <c r="AA290" i="1"/>
  <c r="AD289" i="1"/>
  <c r="AC289" i="1"/>
  <c r="AB289" i="1"/>
  <c r="AA289" i="1"/>
  <c r="AD288" i="1"/>
  <c r="AC288" i="1"/>
  <c r="AB288" i="1"/>
  <c r="AA288" i="1"/>
  <c r="AD287" i="1"/>
  <c r="AC287" i="1"/>
  <c r="AB287" i="1"/>
  <c r="AA287" i="1"/>
  <c r="AD286" i="1"/>
  <c r="AC286" i="1"/>
  <c r="AB286" i="1"/>
  <c r="AA286" i="1"/>
  <c r="AD285" i="1"/>
  <c r="AC285" i="1"/>
  <c r="AB285" i="1"/>
  <c r="AA285" i="1"/>
  <c r="AD284" i="1"/>
  <c r="AC284" i="1"/>
  <c r="AB284" i="1"/>
  <c r="AA284" i="1"/>
  <c r="AD283" i="1"/>
  <c r="AC283" i="1"/>
  <c r="AB283" i="1"/>
  <c r="AA283" i="1"/>
  <c r="AD282" i="1"/>
  <c r="AC282" i="1"/>
  <c r="AB282" i="1"/>
  <c r="AA282" i="1"/>
  <c r="AD281" i="1"/>
  <c r="AC281" i="1"/>
  <c r="AB281" i="1"/>
  <c r="AA281" i="1"/>
  <c r="AD280" i="1"/>
  <c r="AC280" i="1"/>
  <c r="AB280" i="1"/>
  <c r="AA280" i="1"/>
  <c r="AD279" i="1"/>
  <c r="AC279" i="1"/>
  <c r="AB279" i="1"/>
  <c r="AA279" i="1"/>
  <c r="AD278" i="1"/>
  <c r="AC278" i="1"/>
  <c r="AB278" i="1"/>
  <c r="AA278" i="1"/>
  <c r="AD277" i="1"/>
  <c r="AC277" i="1"/>
  <c r="AB277" i="1"/>
  <c r="AA277" i="1"/>
  <c r="AD276" i="1"/>
  <c r="AC276" i="1"/>
  <c r="AB276" i="1"/>
  <c r="AA276" i="1"/>
  <c r="AD275" i="1"/>
  <c r="AC275" i="1"/>
  <c r="AB275" i="1"/>
  <c r="AA275" i="1"/>
  <c r="AD274" i="1"/>
  <c r="AC274" i="1"/>
  <c r="AB274" i="1"/>
  <c r="AA274" i="1"/>
  <c r="AD273" i="1"/>
  <c r="AC273" i="1"/>
  <c r="AB273" i="1"/>
  <c r="AA273" i="1"/>
  <c r="AD272" i="1"/>
  <c r="AC272" i="1"/>
  <c r="AB272" i="1"/>
  <c r="AA272" i="1"/>
  <c r="AD271" i="1"/>
  <c r="AC271" i="1"/>
  <c r="AB271" i="1"/>
  <c r="AA271" i="1"/>
  <c r="AD270" i="1"/>
  <c r="AC270" i="1"/>
  <c r="AB270" i="1"/>
  <c r="AA270" i="1"/>
  <c r="AD269" i="1"/>
  <c r="AC269" i="1"/>
  <c r="AB269" i="1"/>
  <c r="AA269" i="1"/>
  <c r="AD268" i="1"/>
  <c r="AC268" i="1"/>
  <c r="AB268" i="1"/>
  <c r="AA268" i="1"/>
  <c r="AD267" i="1"/>
  <c r="AC267" i="1"/>
  <c r="AB267" i="1"/>
  <c r="AA267" i="1"/>
  <c r="AD266" i="1"/>
  <c r="AC266" i="1"/>
  <c r="AB266" i="1"/>
  <c r="AA266" i="1"/>
  <c r="AD265" i="1"/>
  <c r="AC265" i="1"/>
  <c r="AB265" i="1"/>
  <c r="AA265" i="1"/>
  <c r="AD264" i="1"/>
  <c r="AC264" i="1"/>
  <c r="AB264" i="1"/>
  <c r="AA264" i="1"/>
  <c r="AD263" i="1"/>
  <c r="AC263" i="1"/>
  <c r="AB263" i="1"/>
  <c r="AA263" i="1"/>
  <c r="AD262" i="1"/>
  <c r="AC262" i="1"/>
  <c r="AB262" i="1"/>
  <c r="AA262" i="1"/>
  <c r="AD261" i="1"/>
  <c r="AC261" i="1"/>
  <c r="AB261" i="1"/>
  <c r="AA261" i="1"/>
  <c r="AD260" i="1"/>
  <c r="AC260" i="1"/>
  <c r="AB260" i="1"/>
  <c r="AA260" i="1"/>
  <c r="AD259" i="1"/>
  <c r="AC259" i="1"/>
  <c r="AB259" i="1"/>
  <c r="AA259" i="1"/>
  <c r="AD258" i="1"/>
  <c r="AC258" i="1"/>
  <c r="AB258" i="1"/>
  <c r="AA258" i="1"/>
  <c r="AD257" i="1"/>
  <c r="AC257" i="1"/>
  <c r="AB257" i="1"/>
  <c r="AA257" i="1"/>
  <c r="AD256" i="1"/>
  <c r="AC256" i="1"/>
  <c r="AB256" i="1"/>
  <c r="AA256" i="1"/>
  <c r="AD255" i="1"/>
  <c r="AC255" i="1"/>
  <c r="AB255" i="1"/>
  <c r="AA255" i="1"/>
  <c r="AD254" i="1"/>
  <c r="AC254" i="1"/>
  <c r="AB254" i="1"/>
  <c r="AA254" i="1"/>
  <c r="AD253" i="1"/>
  <c r="AC253" i="1"/>
  <c r="AB253" i="1"/>
  <c r="AA253" i="1"/>
  <c r="AD252" i="1"/>
  <c r="AC252" i="1"/>
  <c r="AB252" i="1"/>
  <c r="AA252" i="1"/>
  <c r="AD251" i="1"/>
  <c r="AC251" i="1"/>
  <c r="AB251" i="1"/>
  <c r="AA251" i="1"/>
  <c r="AD250" i="1"/>
  <c r="AC250" i="1"/>
  <c r="AB250" i="1"/>
  <c r="AA250" i="1"/>
  <c r="AD249" i="1"/>
  <c r="AC249" i="1"/>
  <c r="AB249" i="1"/>
  <c r="AA249" i="1"/>
  <c r="AD248" i="1"/>
  <c r="AC248" i="1"/>
  <c r="AB248" i="1"/>
  <c r="AA248" i="1"/>
  <c r="AD247" i="1"/>
  <c r="AC247" i="1"/>
  <c r="AB247" i="1"/>
  <c r="AA247" i="1"/>
  <c r="AD246" i="1"/>
  <c r="AC246" i="1"/>
  <c r="AB246" i="1"/>
  <c r="AA246" i="1"/>
  <c r="AD245" i="1"/>
  <c r="AC245" i="1"/>
  <c r="AB245" i="1"/>
  <c r="AA245" i="1"/>
  <c r="AD244" i="1"/>
  <c r="AC244" i="1"/>
  <c r="AB244" i="1"/>
  <c r="AA244" i="1"/>
  <c r="AD243" i="1"/>
  <c r="AC243" i="1"/>
  <c r="AB243" i="1"/>
  <c r="AA243" i="1"/>
  <c r="AD242" i="1"/>
  <c r="AC242" i="1"/>
  <c r="AB242" i="1"/>
  <c r="AA242" i="1"/>
  <c r="AD241" i="1"/>
  <c r="AC241" i="1"/>
  <c r="AB241" i="1"/>
  <c r="AA241" i="1"/>
  <c r="AD240" i="1"/>
  <c r="AC240" i="1"/>
  <c r="AB240" i="1"/>
  <c r="AA240" i="1"/>
  <c r="AD239" i="1"/>
  <c r="AC239" i="1"/>
  <c r="AB239" i="1"/>
  <c r="AA239" i="1"/>
  <c r="AD238" i="1"/>
  <c r="AC238" i="1"/>
  <c r="AB238" i="1"/>
  <c r="AA238" i="1"/>
  <c r="AD237" i="1"/>
  <c r="AC237" i="1"/>
  <c r="AB237" i="1"/>
  <c r="AA237" i="1"/>
  <c r="AD236" i="1"/>
  <c r="AC236" i="1"/>
  <c r="AB236" i="1"/>
  <c r="AA236" i="1"/>
  <c r="AD235" i="1"/>
  <c r="AC235" i="1"/>
  <c r="AB235" i="1"/>
  <c r="AA235" i="1"/>
  <c r="AD234" i="1"/>
  <c r="AC234" i="1"/>
  <c r="AB234" i="1"/>
  <c r="AA234" i="1"/>
  <c r="AD233" i="1"/>
  <c r="AC233" i="1"/>
  <c r="AB233" i="1"/>
  <c r="AA233" i="1"/>
  <c r="AD232" i="1"/>
  <c r="AC232" i="1"/>
  <c r="AB232" i="1"/>
  <c r="AA232" i="1"/>
  <c r="AD231" i="1"/>
  <c r="AC231" i="1"/>
  <c r="AB231" i="1"/>
  <c r="AA231" i="1"/>
  <c r="AD230" i="1"/>
  <c r="AC230" i="1"/>
  <c r="AB230" i="1"/>
  <c r="AA230" i="1"/>
  <c r="AD229" i="1"/>
  <c r="AC229" i="1"/>
  <c r="AB229" i="1"/>
  <c r="AA229" i="1"/>
  <c r="AD228" i="1"/>
  <c r="AC228" i="1"/>
  <c r="AB228" i="1"/>
  <c r="AA228" i="1"/>
  <c r="AD227" i="1"/>
  <c r="AC227" i="1"/>
  <c r="AB227" i="1"/>
  <c r="AA227" i="1"/>
  <c r="AD226" i="1"/>
  <c r="AC226" i="1"/>
  <c r="AB226" i="1"/>
  <c r="AA226" i="1"/>
  <c r="AD225" i="1"/>
  <c r="AC225" i="1"/>
  <c r="AB225" i="1"/>
  <c r="AA225" i="1"/>
  <c r="AD224" i="1"/>
  <c r="AC224" i="1"/>
  <c r="AB224" i="1"/>
  <c r="AA224" i="1"/>
  <c r="AD223" i="1"/>
  <c r="AC223" i="1"/>
  <c r="AB223" i="1"/>
  <c r="AA223" i="1"/>
  <c r="AD222" i="1"/>
  <c r="AC222" i="1"/>
  <c r="AB222" i="1"/>
  <c r="AA222" i="1"/>
  <c r="AD221" i="1"/>
  <c r="AC221" i="1"/>
  <c r="AB221" i="1"/>
  <c r="AA221" i="1"/>
  <c r="AD220" i="1"/>
  <c r="AC220" i="1"/>
  <c r="AB220" i="1"/>
  <c r="AA220" i="1"/>
  <c r="AD219" i="1"/>
  <c r="AC219" i="1"/>
  <c r="AB219" i="1"/>
  <c r="AA219" i="1"/>
  <c r="AD218" i="1"/>
  <c r="AC218" i="1"/>
  <c r="AB218" i="1"/>
  <c r="AA218" i="1"/>
  <c r="AD217" i="1"/>
  <c r="AC217" i="1"/>
  <c r="AB217" i="1"/>
  <c r="AA217" i="1"/>
  <c r="AD216" i="1"/>
  <c r="AC216" i="1"/>
  <c r="AB216" i="1"/>
  <c r="AA216" i="1"/>
  <c r="AD215" i="1"/>
  <c r="AC215" i="1"/>
  <c r="AB215" i="1"/>
  <c r="AA215" i="1"/>
  <c r="AD214" i="1"/>
  <c r="AC214" i="1"/>
  <c r="AB214" i="1"/>
  <c r="AA214" i="1"/>
  <c r="AD213" i="1"/>
  <c r="AC213" i="1"/>
  <c r="AB213" i="1"/>
  <c r="AA213" i="1"/>
  <c r="AD212" i="1"/>
  <c r="AC212" i="1"/>
  <c r="AB212" i="1"/>
  <c r="AA212" i="1"/>
  <c r="AD211" i="1"/>
  <c r="AC211" i="1"/>
  <c r="AB211" i="1"/>
  <c r="AA211" i="1"/>
  <c r="AD210" i="1"/>
  <c r="AC210" i="1"/>
  <c r="AB210" i="1"/>
  <c r="AA210" i="1"/>
  <c r="AD209" i="1"/>
  <c r="AC209" i="1"/>
  <c r="AB209" i="1"/>
  <c r="AA209" i="1"/>
  <c r="AD208" i="1"/>
  <c r="AC208" i="1"/>
  <c r="AB208" i="1"/>
  <c r="AA208" i="1"/>
  <c r="AD207" i="1"/>
  <c r="AC207" i="1"/>
  <c r="AB207" i="1"/>
  <c r="AA207" i="1"/>
  <c r="AD206" i="1"/>
  <c r="AC206" i="1"/>
  <c r="AB206" i="1"/>
  <c r="AA206" i="1"/>
  <c r="AD205" i="1"/>
  <c r="AC205" i="1"/>
  <c r="AB205" i="1"/>
  <c r="AA205" i="1"/>
  <c r="AD204" i="1"/>
  <c r="AC204" i="1"/>
  <c r="AB204" i="1"/>
  <c r="AA204" i="1"/>
  <c r="AD203" i="1"/>
  <c r="AC203" i="1"/>
  <c r="AB203" i="1"/>
  <c r="AA203" i="1"/>
  <c r="AD202" i="1"/>
  <c r="AC202" i="1"/>
  <c r="AB202" i="1"/>
  <c r="AA202" i="1"/>
  <c r="AD201" i="1"/>
  <c r="AC201" i="1"/>
  <c r="AB201" i="1"/>
  <c r="AA201" i="1"/>
  <c r="AD200" i="1"/>
  <c r="AC200" i="1"/>
  <c r="AB200" i="1"/>
  <c r="AA200" i="1"/>
  <c r="AD199" i="1"/>
  <c r="AC199" i="1"/>
  <c r="AB199" i="1"/>
  <c r="AA199" i="1"/>
  <c r="AD198" i="1"/>
  <c r="AC198" i="1"/>
  <c r="AB198" i="1"/>
  <c r="AA198" i="1"/>
  <c r="AD197" i="1"/>
  <c r="AC197" i="1"/>
  <c r="AB197" i="1"/>
  <c r="AA197" i="1"/>
  <c r="AD196" i="1"/>
  <c r="AC196" i="1"/>
  <c r="AB196" i="1"/>
  <c r="AA196" i="1"/>
  <c r="AD195" i="1"/>
  <c r="AC195" i="1"/>
  <c r="AB195" i="1"/>
  <c r="AA195" i="1"/>
  <c r="AD194" i="1"/>
  <c r="AC194" i="1"/>
  <c r="AB194" i="1"/>
  <c r="AA194" i="1"/>
  <c r="AD193" i="1"/>
  <c r="AC193" i="1"/>
  <c r="AB193" i="1"/>
  <c r="AA193" i="1"/>
  <c r="AD192" i="1"/>
  <c r="AC192" i="1"/>
  <c r="AB192" i="1"/>
  <c r="AA192" i="1"/>
  <c r="AD191" i="1"/>
  <c r="AC191" i="1"/>
  <c r="AB191" i="1"/>
  <c r="AA191" i="1"/>
  <c r="AD190" i="1"/>
  <c r="AC190" i="1"/>
  <c r="AB190" i="1"/>
  <c r="AA190" i="1"/>
  <c r="AD189" i="1"/>
  <c r="AC189" i="1"/>
  <c r="AB189" i="1"/>
  <c r="AA189" i="1"/>
  <c r="AD188" i="1"/>
  <c r="AC188" i="1"/>
  <c r="AB188" i="1"/>
  <c r="AA188" i="1"/>
  <c r="AD187" i="1"/>
  <c r="AC187" i="1"/>
  <c r="AB187" i="1"/>
  <c r="AA187" i="1"/>
  <c r="AD186" i="1"/>
  <c r="AC186" i="1"/>
  <c r="AB186" i="1"/>
  <c r="AA186" i="1"/>
  <c r="AD185" i="1"/>
  <c r="AC185" i="1"/>
  <c r="AB185" i="1"/>
  <c r="AA185" i="1"/>
  <c r="AD184" i="1"/>
  <c r="AC184" i="1"/>
  <c r="AB184" i="1"/>
  <c r="AA184" i="1"/>
  <c r="AD183" i="1"/>
  <c r="AC183" i="1"/>
  <c r="AB183" i="1"/>
  <c r="AA183" i="1"/>
  <c r="AD182" i="1"/>
  <c r="AC182" i="1"/>
  <c r="AB182" i="1"/>
  <c r="AA182" i="1"/>
  <c r="AD181" i="1"/>
  <c r="AC181" i="1"/>
  <c r="AB181" i="1"/>
  <c r="AA181" i="1"/>
  <c r="AD180" i="1"/>
  <c r="AC180" i="1"/>
  <c r="AB180" i="1"/>
  <c r="AA180" i="1"/>
  <c r="AD179" i="1"/>
  <c r="AC179" i="1"/>
  <c r="AB179" i="1"/>
  <c r="AA179" i="1"/>
  <c r="AD178" i="1"/>
  <c r="AC178" i="1"/>
  <c r="AB178" i="1"/>
  <c r="AA178" i="1"/>
  <c r="AD177" i="1"/>
  <c r="AC177" i="1"/>
  <c r="AB177" i="1"/>
  <c r="AA177" i="1"/>
  <c r="AD176" i="1"/>
  <c r="AC176" i="1"/>
  <c r="AB176" i="1"/>
  <c r="AA176" i="1"/>
  <c r="AD175" i="1"/>
  <c r="AC175" i="1"/>
  <c r="AB175" i="1"/>
  <c r="AA175" i="1"/>
  <c r="AD174" i="1"/>
  <c r="AC174" i="1"/>
  <c r="AB174" i="1"/>
  <c r="AA174" i="1"/>
  <c r="AD173" i="1"/>
  <c r="AC173" i="1"/>
  <c r="AB173" i="1"/>
  <c r="AA173" i="1"/>
  <c r="AD172" i="1"/>
  <c r="AC172" i="1"/>
  <c r="AB172" i="1"/>
  <c r="AA172" i="1"/>
  <c r="AD171" i="1"/>
  <c r="AC171" i="1"/>
  <c r="AB171" i="1"/>
  <c r="AA171" i="1"/>
  <c r="AD170" i="1"/>
  <c r="AC170" i="1"/>
  <c r="AB170" i="1"/>
  <c r="AA170" i="1"/>
  <c r="AD169" i="1"/>
  <c r="AC169" i="1"/>
  <c r="AB169" i="1"/>
  <c r="AA169" i="1"/>
  <c r="AD168" i="1"/>
  <c r="AC168" i="1"/>
  <c r="AB168" i="1"/>
  <c r="AA168" i="1"/>
  <c r="AD167" i="1"/>
  <c r="AC167" i="1"/>
  <c r="AB167" i="1"/>
  <c r="AA167" i="1"/>
  <c r="AD166" i="1"/>
  <c r="AC166" i="1"/>
  <c r="AB166" i="1"/>
  <c r="AA166" i="1"/>
  <c r="AD165" i="1"/>
  <c r="AC165" i="1"/>
  <c r="AB165" i="1"/>
  <c r="AA165" i="1"/>
  <c r="AD164" i="1"/>
  <c r="AC164" i="1"/>
  <c r="AB164" i="1"/>
  <c r="AA164" i="1"/>
  <c r="AD163" i="1"/>
  <c r="AC163" i="1"/>
  <c r="AB163" i="1"/>
  <c r="AA163" i="1"/>
  <c r="AD162" i="1"/>
  <c r="AC162" i="1"/>
  <c r="AB162" i="1"/>
  <c r="AA162" i="1"/>
  <c r="AD161" i="1"/>
  <c r="AC161" i="1"/>
  <c r="AB161" i="1"/>
  <c r="AA161" i="1"/>
  <c r="AD160" i="1"/>
  <c r="AC160" i="1"/>
  <c r="AB160" i="1"/>
  <c r="AA160" i="1"/>
  <c r="AD159" i="1"/>
  <c r="AC159" i="1"/>
  <c r="AB159" i="1"/>
  <c r="AA159" i="1"/>
  <c r="T159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1" i="1"/>
  <c r="T167" i="1"/>
  <c r="T163" i="1"/>
  <c r="T174" i="1"/>
  <c r="T173" i="1"/>
  <c r="T172" i="1"/>
  <c r="T170" i="1"/>
  <c r="T169" i="1"/>
  <c r="T168" i="1"/>
  <c r="T166" i="1"/>
  <c r="T165" i="1"/>
  <c r="T162" i="1"/>
  <c r="T161" i="1"/>
  <c r="T160" i="1"/>
  <c r="AW2" i="1"/>
  <c r="AV2" i="1"/>
  <c r="AU2" i="1"/>
  <c r="AT2" i="1"/>
  <c r="AS2" i="1"/>
  <c r="B193" i="1"/>
  <c r="B210" i="1"/>
  <c r="B227" i="1"/>
  <c r="B244" i="1"/>
  <c r="B261" i="1"/>
  <c r="B278" i="1"/>
  <c r="B295" i="1"/>
  <c r="D14" i="1"/>
  <c r="E14" i="1"/>
  <c r="D10" i="1"/>
  <c r="E10" i="1"/>
  <c r="BC295" i="1"/>
  <c r="BB295" i="1"/>
  <c r="Q295" i="1"/>
  <c r="B286" i="1"/>
  <c r="B290" i="1"/>
  <c r="B294" i="1"/>
  <c r="G14" i="1"/>
  <c r="H14" i="1"/>
  <c r="G10" i="1"/>
  <c r="H10" i="1"/>
  <c r="BC294" i="1"/>
  <c r="BB294" i="1"/>
  <c r="Q294" i="1"/>
  <c r="B292" i="1"/>
  <c r="B293" i="1"/>
  <c r="J14" i="1"/>
  <c r="K14" i="1"/>
  <c r="J10" i="1"/>
  <c r="K10" i="1"/>
  <c r="BC293" i="1"/>
  <c r="BB293" i="1"/>
  <c r="Q293" i="1"/>
  <c r="BC292" i="1"/>
  <c r="BB292" i="1"/>
  <c r="Q292" i="1"/>
  <c r="BC291" i="1"/>
  <c r="BB291" i="1"/>
  <c r="Q291" i="1"/>
  <c r="BC290" i="1"/>
  <c r="BB290" i="1"/>
  <c r="Q290" i="1"/>
  <c r="B288" i="1"/>
  <c r="B289" i="1"/>
  <c r="BC289" i="1"/>
  <c r="BB289" i="1"/>
  <c r="Q289" i="1"/>
  <c r="BC288" i="1"/>
  <c r="BB288" i="1"/>
  <c r="Q288" i="1"/>
  <c r="BC287" i="1"/>
  <c r="BB287" i="1"/>
  <c r="Q287" i="1"/>
  <c r="BC286" i="1"/>
  <c r="BB286" i="1"/>
  <c r="Q286" i="1"/>
  <c r="B284" i="1"/>
  <c r="B285" i="1"/>
  <c r="BC285" i="1"/>
  <c r="BB285" i="1"/>
  <c r="Q285" i="1"/>
  <c r="BC284" i="1"/>
  <c r="BB284" i="1"/>
  <c r="Q284" i="1"/>
  <c r="BC283" i="1"/>
  <c r="BB283" i="1"/>
  <c r="Q283" i="1"/>
  <c r="BC282" i="1"/>
  <c r="BB282" i="1"/>
  <c r="Q282" i="1"/>
  <c r="B280" i="1"/>
  <c r="B281" i="1"/>
  <c r="BC281" i="1"/>
  <c r="BB281" i="1"/>
  <c r="Q281" i="1"/>
  <c r="BC280" i="1"/>
  <c r="BB280" i="1"/>
  <c r="Q280" i="1"/>
  <c r="BC279" i="1"/>
  <c r="BB279" i="1"/>
  <c r="Q279" i="1"/>
  <c r="BC278" i="1"/>
  <c r="BB278" i="1"/>
  <c r="Q278" i="1"/>
  <c r="B269" i="1"/>
  <c r="B273" i="1"/>
  <c r="B277" i="1"/>
  <c r="BC277" i="1"/>
  <c r="BB277" i="1"/>
  <c r="Q277" i="1"/>
  <c r="B275" i="1"/>
  <c r="B276" i="1"/>
  <c r="BC276" i="1"/>
  <c r="BB276" i="1"/>
  <c r="Q276" i="1"/>
  <c r="BC275" i="1"/>
  <c r="BB275" i="1"/>
  <c r="Q275" i="1"/>
  <c r="BC274" i="1"/>
  <c r="BB274" i="1"/>
  <c r="Q274" i="1"/>
  <c r="BC273" i="1"/>
  <c r="BB273" i="1"/>
  <c r="Q273" i="1"/>
  <c r="B271" i="1"/>
  <c r="B272" i="1"/>
  <c r="BC272" i="1"/>
  <c r="BB272" i="1"/>
  <c r="Q272" i="1"/>
  <c r="BC271" i="1"/>
  <c r="BB271" i="1"/>
  <c r="Q271" i="1"/>
  <c r="BC270" i="1"/>
  <c r="BB270" i="1"/>
  <c r="Q270" i="1"/>
  <c r="BC269" i="1"/>
  <c r="BB269" i="1"/>
  <c r="Q269" i="1"/>
  <c r="B267" i="1"/>
  <c r="B268" i="1"/>
  <c r="BC268" i="1"/>
  <c r="BB268" i="1"/>
  <c r="Q268" i="1"/>
  <c r="BC267" i="1"/>
  <c r="BB267" i="1"/>
  <c r="Q267" i="1"/>
  <c r="BC266" i="1"/>
  <c r="BB266" i="1"/>
  <c r="Q266" i="1"/>
  <c r="BC265" i="1"/>
  <c r="BB265" i="1"/>
  <c r="Q265" i="1"/>
  <c r="B263" i="1"/>
  <c r="B264" i="1"/>
  <c r="BC264" i="1"/>
  <c r="BB264" i="1"/>
  <c r="Q264" i="1"/>
  <c r="BC263" i="1"/>
  <c r="BB263" i="1"/>
  <c r="Q263" i="1"/>
  <c r="BC262" i="1"/>
  <c r="BB262" i="1"/>
  <c r="Q262" i="1"/>
  <c r="BC261" i="1"/>
  <c r="BB261" i="1"/>
  <c r="Q261" i="1"/>
  <c r="B252" i="1"/>
  <c r="B256" i="1"/>
  <c r="B260" i="1"/>
  <c r="BC260" i="1"/>
  <c r="BB260" i="1"/>
  <c r="Q260" i="1"/>
  <c r="B258" i="1"/>
  <c r="B259" i="1"/>
  <c r="BC259" i="1"/>
  <c r="BB259" i="1"/>
  <c r="Q259" i="1"/>
  <c r="BC258" i="1"/>
  <c r="BB258" i="1"/>
  <c r="Q258" i="1"/>
  <c r="BC257" i="1"/>
  <c r="BB257" i="1"/>
  <c r="Q257" i="1"/>
  <c r="BC256" i="1"/>
  <c r="BB256" i="1"/>
  <c r="Q256" i="1"/>
  <c r="B254" i="1"/>
  <c r="B255" i="1"/>
  <c r="BC255" i="1"/>
  <c r="BB255" i="1"/>
  <c r="Q255" i="1"/>
  <c r="BC254" i="1"/>
  <c r="BB254" i="1"/>
  <c r="Q254" i="1"/>
  <c r="BC253" i="1"/>
  <c r="BB253" i="1"/>
  <c r="Q253" i="1"/>
  <c r="BC252" i="1"/>
  <c r="BB252" i="1"/>
  <c r="Q252" i="1"/>
  <c r="B250" i="1"/>
  <c r="B251" i="1"/>
  <c r="BC251" i="1"/>
  <c r="BB251" i="1"/>
  <c r="Q251" i="1"/>
  <c r="BC250" i="1"/>
  <c r="BB250" i="1"/>
  <c r="Q250" i="1"/>
  <c r="BC249" i="1"/>
  <c r="BB249" i="1"/>
  <c r="Q249" i="1"/>
  <c r="BC248" i="1"/>
  <c r="BB248" i="1"/>
  <c r="Q248" i="1"/>
  <c r="B246" i="1"/>
  <c r="B247" i="1"/>
  <c r="BC247" i="1"/>
  <c r="BB247" i="1"/>
  <c r="Q247" i="1"/>
  <c r="BC246" i="1"/>
  <c r="BB246" i="1"/>
  <c r="Q246" i="1"/>
  <c r="BC245" i="1"/>
  <c r="BB245" i="1"/>
  <c r="Q245" i="1"/>
  <c r="BC244" i="1"/>
  <c r="BB244" i="1"/>
  <c r="Q244" i="1"/>
  <c r="B235" i="1"/>
  <c r="B239" i="1"/>
  <c r="B243" i="1"/>
  <c r="BC243" i="1"/>
  <c r="BB243" i="1"/>
  <c r="Q243" i="1"/>
  <c r="B241" i="1"/>
  <c r="B242" i="1"/>
  <c r="BC242" i="1"/>
  <c r="BB242" i="1"/>
  <c r="Q242" i="1"/>
  <c r="BC241" i="1"/>
  <c r="BB241" i="1"/>
  <c r="Q241" i="1"/>
  <c r="BC240" i="1"/>
  <c r="BB240" i="1"/>
  <c r="Q240" i="1"/>
  <c r="BC239" i="1"/>
  <c r="BB239" i="1"/>
  <c r="Q239" i="1"/>
  <c r="B237" i="1"/>
  <c r="B238" i="1"/>
  <c r="BC238" i="1"/>
  <c r="BB238" i="1"/>
  <c r="Q238" i="1"/>
  <c r="BC237" i="1"/>
  <c r="BB237" i="1"/>
  <c r="Q237" i="1"/>
  <c r="BC236" i="1"/>
  <c r="BB236" i="1"/>
  <c r="Q236" i="1"/>
  <c r="BC235" i="1"/>
  <c r="BB235" i="1"/>
  <c r="Q235" i="1"/>
  <c r="B233" i="1"/>
  <c r="B234" i="1"/>
  <c r="BC234" i="1"/>
  <c r="BB234" i="1"/>
  <c r="Q234" i="1"/>
  <c r="BC233" i="1"/>
  <c r="BB233" i="1"/>
  <c r="Q233" i="1"/>
  <c r="BC232" i="1"/>
  <c r="BB232" i="1"/>
  <c r="Q232" i="1"/>
  <c r="BC231" i="1"/>
  <c r="BB231" i="1"/>
  <c r="Q231" i="1"/>
  <c r="B229" i="1"/>
  <c r="B230" i="1"/>
  <c r="BC230" i="1"/>
  <c r="BB230" i="1"/>
  <c r="Q230" i="1"/>
  <c r="BC229" i="1"/>
  <c r="BB229" i="1"/>
  <c r="Q229" i="1"/>
  <c r="BC228" i="1"/>
  <c r="BB228" i="1"/>
  <c r="Q228" i="1"/>
  <c r="BC227" i="1"/>
  <c r="BB227" i="1"/>
  <c r="Q227" i="1"/>
  <c r="B218" i="1"/>
  <c r="B222" i="1"/>
  <c r="B226" i="1"/>
  <c r="BC226" i="1"/>
  <c r="BB226" i="1"/>
  <c r="Q226" i="1"/>
  <c r="B224" i="1"/>
  <c r="B225" i="1"/>
  <c r="BC225" i="1"/>
  <c r="BB225" i="1"/>
  <c r="Q225" i="1"/>
  <c r="BC224" i="1"/>
  <c r="BB224" i="1"/>
  <c r="Q224" i="1"/>
  <c r="BC223" i="1"/>
  <c r="BB223" i="1"/>
  <c r="Q223" i="1"/>
  <c r="BC222" i="1"/>
  <c r="BB222" i="1"/>
  <c r="Q222" i="1"/>
  <c r="B220" i="1"/>
  <c r="B221" i="1"/>
  <c r="BC221" i="1"/>
  <c r="BB221" i="1"/>
  <c r="Q221" i="1"/>
  <c r="BC220" i="1"/>
  <c r="BB220" i="1"/>
  <c r="Q220" i="1"/>
  <c r="BC219" i="1"/>
  <c r="BB219" i="1"/>
  <c r="Q219" i="1"/>
  <c r="BC218" i="1"/>
  <c r="BB218" i="1"/>
  <c r="Q218" i="1"/>
  <c r="B216" i="1"/>
  <c r="B217" i="1"/>
  <c r="BC217" i="1"/>
  <c r="BB217" i="1"/>
  <c r="Q217" i="1"/>
  <c r="BC216" i="1"/>
  <c r="BB216" i="1"/>
  <c r="Q216" i="1"/>
  <c r="BC215" i="1"/>
  <c r="BB215" i="1"/>
  <c r="Q215" i="1"/>
  <c r="BC214" i="1"/>
  <c r="BB214" i="1"/>
  <c r="Q214" i="1"/>
  <c r="B212" i="1"/>
  <c r="B213" i="1"/>
  <c r="BC213" i="1"/>
  <c r="BB213" i="1"/>
  <c r="Q213" i="1"/>
  <c r="BC212" i="1"/>
  <c r="BB212" i="1"/>
  <c r="Q212" i="1"/>
  <c r="BC211" i="1"/>
  <c r="BB211" i="1"/>
  <c r="Q211" i="1"/>
  <c r="BC210" i="1"/>
  <c r="BB210" i="1"/>
  <c r="Q210" i="1"/>
  <c r="B201" i="1"/>
  <c r="B205" i="1"/>
  <c r="B209" i="1"/>
  <c r="BC209" i="1"/>
  <c r="BB209" i="1"/>
  <c r="Q209" i="1"/>
  <c r="B207" i="1"/>
  <c r="B208" i="1"/>
  <c r="BC208" i="1"/>
  <c r="BB208" i="1"/>
  <c r="Q208" i="1"/>
  <c r="BC207" i="1"/>
  <c r="BB207" i="1"/>
  <c r="Q207" i="1"/>
  <c r="BC206" i="1"/>
  <c r="BB206" i="1"/>
  <c r="Q206" i="1"/>
  <c r="BC205" i="1"/>
  <c r="BB205" i="1"/>
  <c r="Q205" i="1"/>
  <c r="B203" i="1"/>
  <c r="B204" i="1"/>
  <c r="BC204" i="1"/>
  <c r="BB204" i="1"/>
  <c r="Q204" i="1"/>
  <c r="BC203" i="1"/>
  <c r="BB203" i="1"/>
  <c r="Q203" i="1"/>
  <c r="BC202" i="1"/>
  <c r="BB202" i="1"/>
  <c r="Q202" i="1"/>
  <c r="BC201" i="1"/>
  <c r="BB201" i="1"/>
  <c r="Q201" i="1"/>
  <c r="B199" i="1"/>
  <c r="B200" i="1"/>
  <c r="BC200" i="1"/>
  <c r="BB200" i="1"/>
  <c r="Q200" i="1"/>
  <c r="BC199" i="1"/>
  <c r="BB199" i="1"/>
  <c r="Q199" i="1"/>
  <c r="BC198" i="1"/>
  <c r="BB198" i="1"/>
  <c r="Q198" i="1"/>
  <c r="BC197" i="1"/>
  <c r="BB197" i="1"/>
  <c r="Q197" i="1"/>
  <c r="B195" i="1"/>
  <c r="B196" i="1"/>
  <c r="BC196" i="1"/>
  <c r="BB196" i="1"/>
  <c r="Q196" i="1"/>
  <c r="BC195" i="1"/>
  <c r="BB195" i="1"/>
  <c r="Q195" i="1"/>
  <c r="BC194" i="1"/>
  <c r="BB194" i="1"/>
  <c r="Q194" i="1"/>
  <c r="BC193" i="1"/>
  <c r="BB193" i="1"/>
  <c r="Q193" i="1"/>
  <c r="B184" i="1"/>
  <c r="B188" i="1"/>
  <c r="B192" i="1"/>
  <c r="BC192" i="1"/>
  <c r="BB192" i="1"/>
  <c r="Q192" i="1"/>
  <c r="B190" i="1"/>
  <c r="B191" i="1"/>
  <c r="BC191" i="1"/>
  <c r="BB191" i="1"/>
  <c r="Q191" i="1"/>
  <c r="BC190" i="1"/>
  <c r="BB190" i="1"/>
  <c r="Q190" i="1"/>
  <c r="BC189" i="1"/>
  <c r="BB189" i="1"/>
  <c r="Q189" i="1"/>
  <c r="BC188" i="1"/>
  <c r="BB188" i="1"/>
  <c r="Q188" i="1"/>
  <c r="B186" i="1"/>
  <c r="B187" i="1"/>
  <c r="BC187" i="1"/>
  <c r="BB187" i="1"/>
  <c r="Q187" i="1"/>
  <c r="BC186" i="1"/>
  <c r="BB186" i="1"/>
  <c r="Q186" i="1"/>
  <c r="BC185" i="1"/>
  <c r="BB185" i="1"/>
  <c r="Q185" i="1"/>
  <c r="BC184" i="1"/>
  <c r="BB184" i="1"/>
  <c r="Q184" i="1"/>
  <c r="B182" i="1"/>
  <c r="B183" i="1"/>
  <c r="BC183" i="1"/>
  <c r="BB183" i="1"/>
  <c r="Q183" i="1"/>
  <c r="BC182" i="1"/>
  <c r="BB182" i="1"/>
  <c r="Q182" i="1"/>
  <c r="BC181" i="1"/>
  <c r="BB181" i="1"/>
  <c r="Q181" i="1"/>
  <c r="BC180" i="1"/>
  <c r="BB180" i="1"/>
  <c r="Q180" i="1"/>
  <c r="B178" i="1"/>
  <c r="B179" i="1"/>
  <c r="BC179" i="1"/>
  <c r="BB179" i="1"/>
  <c r="Q179" i="1"/>
  <c r="BC178" i="1"/>
  <c r="BB178" i="1"/>
  <c r="Q178" i="1"/>
  <c r="BC177" i="1"/>
  <c r="BB177" i="1"/>
  <c r="Q177" i="1"/>
  <c r="B173" i="1"/>
  <c r="B174" i="1"/>
  <c r="BC174" i="1"/>
  <c r="B167" i="1"/>
  <c r="B171" i="1"/>
  <c r="B175" i="1"/>
  <c r="BC175" i="1"/>
  <c r="BC176" i="1"/>
  <c r="BB174" i="1"/>
  <c r="BB175" i="1"/>
  <c r="BB176" i="1"/>
  <c r="Q176" i="1"/>
  <c r="Q175" i="1"/>
  <c r="Q174" i="1"/>
  <c r="BC173" i="1"/>
  <c r="BB173" i="1"/>
  <c r="Q173" i="1"/>
  <c r="AH173" i="1"/>
  <c r="B169" i="1"/>
  <c r="B170" i="1"/>
  <c r="BC170" i="1"/>
  <c r="BC171" i="1"/>
  <c r="BB170" i="1"/>
  <c r="BB171" i="1"/>
  <c r="Q171" i="1"/>
  <c r="Q170" i="1"/>
  <c r="BC169" i="1"/>
  <c r="BB169" i="1"/>
  <c r="Q169" i="1"/>
  <c r="B165" i="1"/>
  <c r="B166" i="1"/>
  <c r="BC166" i="1"/>
  <c r="BC167" i="1"/>
  <c r="BB166" i="1"/>
  <c r="BB167" i="1"/>
  <c r="Q167" i="1"/>
  <c r="Q166" i="1"/>
  <c r="BC165" i="1"/>
  <c r="BB165" i="1"/>
  <c r="Q165" i="1"/>
  <c r="B161" i="1"/>
  <c r="B162" i="1"/>
  <c r="BC162" i="1"/>
  <c r="BC163" i="1"/>
  <c r="BB162" i="1"/>
  <c r="BB163" i="1"/>
  <c r="Q163" i="1"/>
  <c r="Q162" i="1"/>
  <c r="BC161" i="1"/>
  <c r="BB161" i="1"/>
  <c r="Q161" i="1"/>
  <c r="BA295" i="1"/>
  <c r="P295" i="1"/>
  <c r="BA294" i="1"/>
  <c r="P294" i="1"/>
  <c r="BA293" i="1"/>
  <c r="P293" i="1"/>
  <c r="BA292" i="1"/>
  <c r="P292" i="1"/>
  <c r="BA291" i="1"/>
  <c r="P291" i="1"/>
  <c r="BA290" i="1"/>
  <c r="P290" i="1"/>
  <c r="BA289" i="1"/>
  <c r="P289" i="1"/>
  <c r="BA288" i="1"/>
  <c r="P288" i="1"/>
  <c r="BA287" i="1"/>
  <c r="P287" i="1"/>
  <c r="BA286" i="1"/>
  <c r="P286" i="1"/>
  <c r="BA285" i="1"/>
  <c r="P285" i="1"/>
  <c r="BA284" i="1"/>
  <c r="P284" i="1"/>
  <c r="BA283" i="1"/>
  <c r="P283" i="1"/>
  <c r="BA282" i="1"/>
  <c r="P282" i="1"/>
  <c r="BA281" i="1"/>
  <c r="P281" i="1"/>
  <c r="BA280" i="1"/>
  <c r="P280" i="1"/>
  <c r="BA279" i="1"/>
  <c r="P279" i="1"/>
  <c r="BA278" i="1"/>
  <c r="P278" i="1"/>
  <c r="BA277" i="1"/>
  <c r="P277" i="1"/>
  <c r="BA276" i="1"/>
  <c r="P276" i="1"/>
  <c r="BA275" i="1"/>
  <c r="P275" i="1"/>
  <c r="BA274" i="1"/>
  <c r="P274" i="1"/>
  <c r="BA273" i="1"/>
  <c r="P273" i="1"/>
  <c r="BA272" i="1"/>
  <c r="P272" i="1"/>
  <c r="BA271" i="1"/>
  <c r="P271" i="1"/>
  <c r="BA270" i="1"/>
  <c r="P270" i="1"/>
  <c r="BA269" i="1"/>
  <c r="P269" i="1"/>
  <c r="BA268" i="1"/>
  <c r="P268" i="1"/>
  <c r="BA267" i="1"/>
  <c r="P267" i="1"/>
  <c r="BA266" i="1"/>
  <c r="P266" i="1"/>
  <c r="BA265" i="1"/>
  <c r="P265" i="1"/>
  <c r="BA264" i="1"/>
  <c r="P264" i="1"/>
  <c r="BA263" i="1"/>
  <c r="P263" i="1"/>
  <c r="BA262" i="1"/>
  <c r="P262" i="1"/>
  <c r="BA261" i="1"/>
  <c r="P261" i="1"/>
  <c r="BA260" i="1"/>
  <c r="P260" i="1"/>
  <c r="BA259" i="1"/>
  <c r="P259" i="1"/>
  <c r="BA258" i="1"/>
  <c r="P258" i="1"/>
  <c r="BA257" i="1"/>
  <c r="P257" i="1"/>
  <c r="BA256" i="1"/>
  <c r="P256" i="1"/>
  <c r="BA255" i="1"/>
  <c r="P255" i="1"/>
  <c r="BA254" i="1"/>
  <c r="P254" i="1"/>
  <c r="BA253" i="1"/>
  <c r="P253" i="1"/>
  <c r="BA252" i="1"/>
  <c r="P252" i="1"/>
  <c r="BA251" i="1"/>
  <c r="P251" i="1"/>
  <c r="BA250" i="1"/>
  <c r="P250" i="1"/>
  <c r="BA249" i="1"/>
  <c r="P249" i="1"/>
  <c r="BA248" i="1"/>
  <c r="P248" i="1"/>
  <c r="BA247" i="1"/>
  <c r="P247" i="1"/>
  <c r="BA246" i="1"/>
  <c r="P246" i="1"/>
  <c r="BA245" i="1"/>
  <c r="P245" i="1"/>
  <c r="BA244" i="1"/>
  <c r="P244" i="1"/>
  <c r="BA243" i="1"/>
  <c r="P243" i="1"/>
  <c r="BA242" i="1"/>
  <c r="P242" i="1"/>
  <c r="BA241" i="1"/>
  <c r="P241" i="1"/>
  <c r="BA240" i="1"/>
  <c r="P240" i="1"/>
  <c r="BA239" i="1"/>
  <c r="P239" i="1"/>
  <c r="BA238" i="1"/>
  <c r="P238" i="1"/>
  <c r="BA237" i="1"/>
  <c r="P237" i="1"/>
  <c r="BA236" i="1"/>
  <c r="P236" i="1"/>
  <c r="BA235" i="1"/>
  <c r="P235" i="1"/>
  <c r="BA234" i="1"/>
  <c r="P234" i="1"/>
  <c r="BA233" i="1"/>
  <c r="P233" i="1"/>
  <c r="BA232" i="1"/>
  <c r="P232" i="1"/>
  <c r="BA231" i="1"/>
  <c r="P231" i="1"/>
  <c r="BA230" i="1"/>
  <c r="P230" i="1"/>
  <c r="BA229" i="1"/>
  <c r="P229" i="1"/>
  <c r="BA228" i="1"/>
  <c r="P228" i="1"/>
  <c r="BA227" i="1"/>
  <c r="P227" i="1"/>
  <c r="BA226" i="1"/>
  <c r="P226" i="1"/>
  <c r="BA225" i="1"/>
  <c r="P225" i="1"/>
  <c r="BA224" i="1"/>
  <c r="P224" i="1"/>
  <c r="BA223" i="1"/>
  <c r="P223" i="1"/>
  <c r="BA222" i="1"/>
  <c r="P222" i="1"/>
  <c r="BA221" i="1"/>
  <c r="P221" i="1"/>
  <c r="BA220" i="1"/>
  <c r="P220" i="1"/>
  <c r="BA219" i="1"/>
  <c r="P219" i="1"/>
  <c r="BA218" i="1"/>
  <c r="P218" i="1"/>
  <c r="BA217" i="1"/>
  <c r="P217" i="1"/>
  <c r="BA216" i="1"/>
  <c r="P216" i="1"/>
  <c r="BA215" i="1"/>
  <c r="P215" i="1"/>
  <c r="BA214" i="1"/>
  <c r="P214" i="1"/>
  <c r="BA213" i="1"/>
  <c r="P213" i="1"/>
  <c r="BA212" i="1"/>
  <c r="P212" i="1"/>
  <c r="BA211" i="1"/>
  <c r="P211" i="1"/>
  <c r="BA210" i="1"/>
  <c r="P210" i="1"/>
  <c r="BA209" i="1"/>
  <c r="P209" i="1"/>
  <c r="BA208" i="1"/>
  <c r="P208" i="1"/>
  <c r="BA207" i="1"/>
  <c r="P207" i="1"/>
  <c r="BA206" i="1"/>
  <c r="P206" i="1"/>
  <c r="BA205" i="1"/>
  <c r="P205" i="1"/>
  <c r="BA204" i="1"/>
  <c r="P204" i="1"/>
  <c r="BA203" i="1"/>
  <c r="P203" i="1"/>
  <c r="BA202" i="1"/>
  <c r="P202" i="1"/>
  <c r="BA201" i="1"/>
  <c r="P201" i="1"/>
  <c r="BA200" i="1"/>
  <c r="P200" i="1"/>
  <c r="BA199" i="1"/>
  <c r="P199" i="1"/>
  <c r="BA198" i="1"/>
  <c r="P198" i="1"/>
  <c r="BA197" i="1"/>
  <c r="P197" i="1"/>
  <c r="BA196" i="1"/>
  <c r="P196" i="1"/>
  <c r="BA195" i="1"/>
  <c r="P195" i="1"/>
  <c r="BA194" i="1"/>
  <c r="P194" i="1"/>
  <c r="BA193" i="1"/>
  <c r="P193" i="1"/>
  <c r="BA192" i="1"/>
  <c r="P192" i="1"/>
  <c r="BA191" i="1"/>
  <c r="P191" i="1"/>
  <c r="BA190" i="1"/>
  <c r="P190" i="1"/>
  <c r="BA189" i="1"/>
  <c r="P189" i="1"/>
  <c r="BA188" i="1"/>
  <c r="P188" i="1"/>
  <c r="BA187" i="1"/>
  <c r="P187" i="1"/>
  <c r="BA186" i="1"/>
  <c r="P186" i="1"/>
  <c r="BA185" i="1"/>
  <c r="P185" i="1"/>
  <c r="BA184" i="1"/>
  <c r="P184" i="1"/>
  <c r="BA183" i="1"/>
  <c r="P183" i="1"/>
  <c r="BA182" i="1"/>
  <c r="P182" i="1"/>
  <c r="BA181" i="1"/>
  <c r="P181" i="1"/>
  <c r="BA180" i="1"/>
  <c r="P180" i="1"/>
  <c r="BA179" i="1"/>
  <c r="P179" i="1"/>
  <c r="BA178" i="1"/>
  <c r="P178" i="1"/>
  <c r="BA177" i="1"/>
  <c r="P177" i="1"/>
  <c r="BA176" i="1"/>
  <c r="P176" i="1"/>
  <c r="BA175" i="1"/>
  <c r="P175" i="1"/>
  <c r="BA174" i="1"/>
  <c r="P174" i="1"/>
  <c r="BA173" i="1"/>
  <c r="P173" i="1"/>
  <c r="BC172" i="1"/>
  <c r="BB172" i="1"/>
  <c r="Q172" i="1"/>
  <c r="BA172" i="1"/>
  <c r="P172" i="1"/>
  <c r="BA171" i="1"/>
  <c r="P171" i="1"/>
  <c r="BA170" i="1"/>
  <c r="P170" i="1"/>
  <c r="BA169" i="1"/>
  <c r="P169" i="1"/>
  <c r="BC168" i="1"/>
  <c r="BB168" i="1"/>
  <c r="Q168" i="1"/>
  <c r="BA168" i="1"/>
  <c r="P168" i="1"/>
  <c r="BA167" i="1"/>
  <c r="P167" i="1"/>
  <c r="BA166" i="1"/>
  <c r="P166" i="1"/>
  <c r="BA165" i="1"/>
  <c r="P165" i="1"/>
  <c r="BC164" i="1"/>
  <c r="BB164" i="1"/>
  <c r="Q164" i="1"/>
  <c r="BA164" i="1"/>
  <c r="P164" i="1"/>
  <c r="T164" i="1"/>
  <c r="BA163" i="1"/>
  <c r="P163" i="1"/>
  <c r="BA162" i="1"/>
  <c r="P162" i="1"/>
  <c r="BA161" i="1"/>
  <c r="P161" i="1"/>
  <c r="BC160" i="1"/>
  <c r="BB160" i="1"/>
  <c r="BA160" i="1"/>
  <c r="P160" i="1"/>
  <c r="Q160" i="1"/>
  <c r="U7" i="1"/>
  <c r="AP295" i="1"/>
  <c r="AO295" i="1"/>
  <c r="AN295" i="1"/>
  <c r="AM295" i="1"/>
  <c r="S294" i="1"/>
  <c r="AP294" i="1"/>
  <c r="AO294" i="1"/>
  <c r="AN294" i="1"/>
  <c r="AM294" i="1"/>
  <c r="S293" i="1"/>
  <c r="AP293" i="1"/>
  <c r="AO293" i="1"/>
  <c r="AN293" i="1"/>
  <c r="AM293" i="1"/>
  <c r="S292" i="1"/>
  <c r="AP292" i="1"/>
  <c r="AO292" i="1"/>
  <c r="AN292" i="1"/>
  <c r="AM292" i="1"/>
  <c r="S291" i="1"/>
  <c r="AP291" i="1"/>
  <c r="AO291" i="1"/>
  <c r="AN291" i="1"/>
  <c r="AM291" i="1"/>
  <c r="S290" i="1"/>
  <c r="AP290" i="1"/>
  <c r="AO290" i="1"/>
  <c r="AN290" i="1"/>
  <c r="AM290" i="1"/>
  <c r="S289" i="1"/>
  <c r="AP289" i="1"/>
  <c r="AO289" i="1"/>
  <c r="AN289" i="1"/>
  <c r="AM289" i="1"/>
  <c r="S288" i="1"/>
  <c r="AP288" i="1"/>
  <c r="AO288" i="1"/>
  <c r="AN288" i="1"/>
  <c r="AM288" i="1"/>
  <c r="S287" i="1"/>
  <c r="AP287" i="1"/>
  <c r="AO287" i="1"/>
  <c r="AN287" i="1"/>
  <c r="AM287" i="1"/>
  <c r="S286" i="1"/>
  <c r="AP286" i="1"/>
  <c r="AO286" i="1"/>
  <c r="AN286" i="1"/>
  <c r="AM286" i="1"/>
  <c r="S285" i="1"/>
  <c r="AP285" i="1"/>
  <c r="AO285" i="1"/>
  <c r="AN285" i="1"/>
  <c r="AM285" i="1"/>
  <c r="S284" i="1"/>
  <c r="AP284" i="1"/>
  <c r="AO284" i="1"/>
  <c r="AN284" i="1"/>
  <c r="AM284" i="1"/>
  <c r="S283" i="1"/>
  <c r="AP283" i="1"/>
  <c r="AO283" i="1"/>
  <c r="AN283" i="1"/>
  <c r="AM283" i="1"/>
  <c r="S282" i="1"/>
  <c r="AP282" i="1"/>
  <c r="AO282" i="1"/>
  <c r="AN282" i="1"/>
  <c r="AM282" i="1"/>
  <c r="S281" i="1"/>
  <c r="AP281" i="1"/>
  <c r="AO281" i="1"/>
  <c r="AN281" i="1"/>
  <c r="AM281" i="1"/>
  <c r="S280" i="1"/>
  <c r="AP280" i="1"/>
  <c r="AO280" i="1"/>
  <c r="AN280" i="1"/>
  <c r="AM280" i="1"/>
  <c r="S279" i="1"/>
  <c r="AP279" i="1"/>
  <c r="AO279" i="1"/>
  <c r="AN279" i="1"/>
  <c r="AM279" i="1"/>
  <c r="AP278" i="1"/>
  <c r="AO278" i="1"/>
  <c r="AN278" i="1"/>
  <c r="AM278" i="1"/>
  <c r="S277" i="1"/>
  <c r="AP277" i="1"/>
  <c r="AO277" i="1"/>
  <c r="AN277" i="1"/>
  <c r="AM277" i="1"/>
  <c r="S276" i="1"/>
  <c r="AP276" i="1"/>
  <c r="AO276" i="1"/>
  <c r="AN276" i="1"/>
  <c r="AM276" i="1"/>
  <c r="S275" i="1"/>
  <c r="AP275" i="1"/>
  <c r="AO275" i="1"/>
  <c r="AN275" i="1"/>
  <c r="AM275" i="1"/>
  <c r="S274" i="1"/>
  <c r="AP274" i="1"/>
  <c r="AO274" i="1"/>
  <c r="AN274" i="1"/>
  <c r="AM274" i="1"/>
  <c r="S273" i="1"/>
  <c r="AP273" i="1"/>
  <c r="AO273" i="1"/>
  <c r="AN273" i="1"/>
  <c r="AM273" i="1"/>
  <c r="S272" i="1"/>
  <c r="AP272" i="1"/>
  <c r="AO272" i="1"/>
  <c r="AN272" i="1"/>
  <c r="AM272" i="1"/>
  <c r="S271" i="1"/>
  <c r="AP271" i="1"/>
  <c r="AO271" i="1"/>
  <c r="AN271" i="1"/>
  <c r="AM271" i="1"/>
  <c r="S270" i="1"/>
  <c r="AP270" i="1"/>
  <c r="AO270" i="1"/>
  <c r="AN270" i="1"/>
  <c r="AM270" i="1"/>
  <c r="S269" i="1"/>
  <c r="AP269" i="1"/>
  <c r="AO269" i="1"/>
  <c r="AN269" i="1"/>
  <c r="AM269" i="1"/>
  <c r="S268" i="1"/>
  <c r="AP268" i="1"/>
  <c r="AO268" i="1"/>
  <c r="AN268" i="1"/>
  <c r="AM268" i="1"/>
  <c r="S267" i="1"/>
  <c r="AP267" i="1"/>
  <c r="AO267" i="1"/>
  <c r="AN267" i="1"/>
  <c r="AM267" i="1"/>
  <c r="S266" i="1"/>
  <c r="AP266" i="1"/>
  <c r="AO266" i="1"/>
  <c r="AN266" i="1"/>
  <c r="AM266" i="1"/>
  <c r="S265" i="1"/>
  <c r="AP265" i="1"/>
  <c r="AO265" i="1"/>
  <c r="AN265" i="1"/>
  <c r="AM265" i="1"/>
  <c r="S264" i="1"/>
  <c r="AP264" i="1"/>
  <c r="AO264" i="1"/>
  <c r="AN264" i="1"/>
  <c r="AM264" i="1"/>
  <c r="S263" i="1"/>
  <c r="AP263" i="1"/>
  <c r="AO263" i="1"/>
  <c r="AN263" i="1"/>
  <c r="AM263" i="1"/>
  <c r="S262" i="1"/>
  <c r="AP262" i="1"/>
  <c r="AO262" i="1"/>
  <c r="AN262" i="1"/>
  <c r="AM262" i="1"/>
  <c r="AP261" i="1"/>
  <c r="AO261" i="1"/>
  <c r="AN261" i="1"/>
  <c r="AM261" i="1"/>
  <c r="S260" i="1"/>
  <c r="AP260" i="1"/>
  <c r="AO260" i="1"/>
  <c r="AN260" i="1"/>
  <c r="AM260" i="1"/>
  <c r="S259" i="1"/>
  <c r="AP259" i="1"/>
  <c r="AO259" i="1"/>
  <c r="AN259" i="1"/>
  <c r="AM259" i="1"/>
  <c r="S258" i="1"/>
  <c r="AP258" i="1"/>
  <c r="AO258" i="1"/>
  <c r="AN258" i="1"/>
  <c r="AM258" i="1"/>
  <c r="S257" i="1"/>
  <c r="AP257" i="1"/>
  <c r="AO257" i="1"/>
  <c r="AN257" i="1"/>
  <c r="AM257" i="1"/>
  <c r="S256" i="1"/>
  <c r="AP256" i="1"/>
  <c r="AO256" i="1"/>
  <c r="AN256" i="1"/>
  <c r="AM256" i="1"/>
  <c r="S255" i="1"/>
  <c r="AP255" i="1"/>
  <c r="AO255" i="1"/>
  <c r="AN255" i="1"/>
  <c r="AM255" i="1"/>
  <c r="S254" i="1"/>
  <c r="AP254" i="1"/>
  <c r="AO254" i="1"/>
  <c r="AN254" i="1"/>
  <c r="AM254" i="1"/>
  <c r="S253" i="1"/>
  <c r="AP253" i="1"/>
  <c r="AO253" i="1"/>
  <c r="AN253" i="1"/>
  <c r="AM253" i="1"/>
  <c r="S252" i="1"/>
  <c r="AP252" i="1"/>
  <c r="AO252" i="1"/>
  <c r="AN252" i="1"/>
  <c r="AM252" i="1"/>
  <c r="S251" i="1"/>
  <c r="AP251" i="1"/>
  <c r="AO251" i="1"/>
  <c r="AN251" i="1"/>
  <c r="AM251" i="1"/>
  <c r="S250" i="1"/>
  <c r="AP250" i="1"/>
  <c r="AO250" i="1"/>
  <c r="AN250" i="1"/>
  <c r="AM250" i="1"/>
  <c r="S249" i="1"/>
  <c r="AP249" i="1"/>
  <c r="AO249" i="1"/>
  <c r="AN249" i="1"/>
  <c r="AM249" i="1"/>
  <c r="S248" i="1"/>
  <c r="AP248" i="1"/>
  <c r="AO248" i="1"/>
  <c r="AN248" i="1"/>
  <c r="AM248" i="1"/>
  <c r="S247" i="1"/>
  <c r="AP247" i="1"/>
  <c r="AO247" i="1"/>
  <c r="AN247" i="1"/>
  <c r="AM247" i="1"/>
  <c r="S246" i="1"/>
  <c r="AP246" i="1"/>
  <c r="AO246" i="1"/>
  <c r="AN246" i="1"/>
  <c r="AM246" i="1"/>
  <c r="S245" i="1"/>
  <c r="AP245" i="1"/>
  <c r="AO245" i="1"/>
  <c r="AN245" i="1"/>
  <c r="AM245" i="1"/>
  <c r="AP244" i="1"/>
  <c r="AO244" i="1"/>
  <c r="AN244" i="1"/>
  <c r="AM244" i="1"/>
  <c r="S243" i="1"/>
  <c r="AP243" i="1"/>
  <c r="AO243" i="1"/>
  <c r="AN243" i="1"/>
  <c r="AM243" i="1"/>
  <c r="S242" i="1"/>
  <c r="AP242" i="1"/>
  <c r="AO242" i="1"/>
  <c r="AN242" i="1"/>
  <c r="AM242" i="1"/>
  <c r="S241" i="1"/>
  <c r="AP241" i="1"/>
  <c r="AO241" i="1"/>
  <c r="AN241" i="1"/>
  <c r="AM241" i="1"/>
  <c r="S240" i="1"/>
  <c r="AP240" i="1"/>
  <c r="AO240" i="1"/>
  <c r="AN240" i="1"/>
  <c r="AM240" i="1"/>
  <c r="S239" i="1"/>
  <c r="AP239" i="1"/>
  <c r="AO239" i="1"/>
  <c r="AN239" i="1"/>
  <c r="AM239" i="1"/>
  <c r="S238" i="1"/>
  <c r="AP238" i="1"/>
  <c r="AO238" i="1"/>
  <c r="AN238" i="1"/>
  <c r="AM238" i="1"/>
  <c r="S237" i="1"/>
  <c r="AP237" i="1"/>
  <c r="AO237" i="1"/>
  <c r="AN237" i="1"/>
  <c r="AM237" i="1"/>
  <c r="S236" i="1"/>
  <c r="AP236" i="1"/>
  <c r="AO236" i="1"/>
  <c r="AN236" i="1"/>
  <c r="AM236" i="1"/>
  <c r="S235" i="1"/>
  <c r="AP235" i="1"/>
  <c r="AO235" i="1"/>
  <c r="AN235" i="1"/>
  <c r="AM235" i="1"/>
  <c r="S234" i="1"/>
  <c r="AP234" i="1"/>
  <c r="AO234" i="1"/>
  <c r="AN234" i="1"/>
  <c r="AM234" i="1"/>
  <c r="S233" i="1"/>
  <c r="AP233" i="1"/>
  <c r="AO233" i="1"/>
  <c r="AN233" i="1"/>
  <c r="AM233" i="1"/>
  <c r="S232" i="1"/>
  <c r="AP232" i="1"/>
  <c r="AO232" i="1"/>
  <c r="AN232" i="1"/>
  <c r="AM232" i="1"/>
  <c r="S231" i="1"/>
  <c r="AP231" i="1"/>
  <c r="AO231" i="1"/>
  <c r="AN231" i="1"/>
  <c r="AM231" i="1"/>
  <c r="S230" i="1"/>
  <c r="AP230" i="1"/>
  <c r="AO230" i="1"/>
  <c r="AN230" i="1"/>
  <c r="AM230" i="1"/>
  <c r="S229" i="1"/>
  <c r="AP229" i="1"/>
  <c r="AO229" i="1"/>
  <c r="AN229" i="1"/>
  <c r="AM229" i="1"/>
  <c r="S228" i="1"/>
  <c r="AP228" i="1"/>
  <c r="AO228" i="1"/>
  <c r="AN228" i="1"/>
  <c r="AM228" i="1"/>
  <c r="AP227" i="1"/>
  <c r="AO227" i="1"/>
  <c r="AN227" i="1"/>
  <c r="AM227" i="1"/>
  <c r="S226" i="1"/>
  <c r="AP226" i="1"/>
  <c r="AO226" i="1"/>
  <c r="AN226" i="1"/>
  <c r="AM226" i="1"/>
  <c r="S225" i="1"/>
  <c r="AP225" i="1"/>
  <c r="AO225" i="1"/>
  <c r="AN225" i="1"/>
  <c r="AM225" i="1"/>
  <c r="S224" i="1"/>
  <c r="AP224" i="1"/>
  <c r="AO224" i="1"/>
  <c r="AN224" i="1"/>
  <c r="AM224" i="1"/>
  <c r="S223" i="1"/>
  <c r="AP223" i="1"/>
  <c r="AO223" i="1"/>
  <c r="AN223" i="1"/>
  <c r="AM223" i="1"/>
  <c r="S222" i="1"/>
  <c r="AP222" i="1"/>
  <c r="AO222" i="1"/>
  <c r="AN222" i="1"/>
  <c r="AM222" i="1"/>
  <c r="S221" i="1"/>
  <c r="AP221" i="1"/>
  <c r="AO221" i="1"/>
  <c r="AN221" i="1"/>
  <c r="AM221" i="1"/>
  <c r="S220" i="1"/>
  <c r="AP220" i="1"/>
  <c r="AO220" i="1"/>
  <c r="AN220" i="1"/>
  <c r="AM220" i="1"/>
  <c r="S219" i="1"/>
  <c r="AP219" i="1"/>
  <c r="AO219" i="1"/>
  <c r="AN219" i="1"/>
  <c r="AM219" i="1"/>
  <c r="S218" i="1"/>
  <c r="AP218" i="1"/>
  <c r="AO218" i="1"/>
  <c r="AN218" i="1"/>
  <c r="AM218" i="1"/>
  <c r="S217" i="1"/>
  <c r="AP217" i="1"/>
  <c r="AO217" i="1"/>
  <c r="AN217" i="1"/>
  <c r="AM217" i="1"/>
  <c r="S216" i="1"/>
  <c r="AP216" i="1"/>
  <c r="AO216" i="1"/>
  <c r="AN216" i="1"/>
  <c r="AM216" i="1"/>
  <c r="S215" i="1"/>
  <c r="AP215" i="1"/>
  <c r="AO215" i="1"/>
  <c r="AN215" i="1"/>
  <c r="AM215" i="1"/>
  <c r="S214" i="1"/>
  <c r="AP214" i="1"/>
  <c r="AO214" i="1"/>
  <c r="AN214" i="1"/>
  <c r="AM214" i="1"/>
  <c r="S213" i="1"/>
  <c r="AP213" i="1"/>
  <c r="AO213" i="1"/>
  <c r="AN213" i="1"/>
  <c r="AM213" i="1"/>
  <c r="S212" i="1"/>
  <c r="AP212" i="1"/>
  <c r="AO212" i="1"/>
  <c r="AN212" i="1"/>
  <c r="AM212" i="1"/>
  <c r="S211" i="1"/>
  <c r="AP211" i="1"/>
  <c r="AO211" i="1"/>
  <c r="AN211" i="1"/>
  <c r="AM211" i="1"/>
  <c r="AP210" i="1"/>
  <c r="AO210" i="1"/>
  <c r="AN210" i="1"/>
  <c r="AM210" i="1"/>
  <c r="S209" i="1"/>
  <c r="AP209" i="1"/>
  <c r="AO209" i="1"/>
  <c r="AN209" i="1"/>
  <c r="AM209" i="1"/>
  <c r="S208" i="1"/>
  <c r="AP208" i="1"/>
  <c r="AO208" i="1"/>
  <c r="AN208" i="1"/>
  <c r="AM208" i="1"/>
  <c r="S207" i="1"/>
  <c r="AP207" i="1"/>
  <c r="AO207" i="1"/>
  <c r="AN207" i="1"/>
  <c r="AM207" i="1"/>
  <c r="S206" i="1"/>
  <c r="AP206" i="1"/>
  <c r="AO206" i="1"/>
  <c r="AN206" i="1"/>
  <c r="AM206" i="1"/>
  <c r="S205" i="1"/>
  <c r="AP205" i="1"/>
  <c r="AO205" i="1"/>
  <c r="AN205" i="1"/>
  <c r="AM205" i="1"/>
  <c r="S204" i="1"/>
  <c r="AP204" i="1"/>
  <c r="AO204" i="1"/>
  <c r="AN204" i="1"/>
  <c r="AM204" i="1"/>
  <c r="S203" i="1"/>
  <c r="AP203" i="1"/>
  <c r="AO203" i="1"/>
  <c r="AN203" i="1"/>
  <c r="AM203" i="1"/>
  <c r="S202" i="1"/>
  <c r="AP202" i="1"/>
  <c r="AO202" i="1"/>
  <c r="AN202" i="1"/>
  <c r="AM202" i="1"/>
  <c r="S201" i="1"/>
  <c r="AP201" i="1"/>
  <c r="AO201" i="1"/>
  <c r="AN201" i="1"/>
  <c r="AM201" i="1"/>
  <c r="S200" i="1"/>
  <c r="AP200" i="1"/>
  <c r="AO200" i="1"/>
  <c r="AN200" i="1"/>
  <c r="AM200" i="1"/>
  <c r="S199" i="1"/>
  <c r="AP199" i="1"/>
  <c r="AO199" i="1"/>
  <c r="AN199" i="1"/>
  <c r="AM199" i="1"/>
  <c r="S198" i="1"/>
  <c r="AP198" i="1"/>
  <c r="AO198" i="1"/>
  <c r="AN198" i="1"/>
  <c r="AM198" i="1"/>
  <c r="S197" i="1"/>
  <c r="AP197" i="1"/>
  <c r="AO197" i="1"/>
  <c r="AN197" i="1"/>
  <c r="AM197" i="1"/>
  <c r="S196" i="1"/>
  <c r="AP196" i="1"/>
  <c r="AO196" i="1"/>
  <c r="AN196" i="1"/>
  <c r="AM196" i="1"/>
  <c r="S195" i="1"/>
  <c r="AP195" i="1"/>
  <c r="AO195" i="1"/>
  <c r="AN195" i="1"/>
  <c r="AM195" i="1"/>
  <c r="S194" i="1"/>
  <c r="AP194" i="1"/>
  <c r="AO194" i="1"/>
  <c r="AN194" i="1"/>
  <c r="AM194" i="1"/>
  <c r="AP193" i="1"/>
  <c r="AO193" i="1"/>
  <c r="AN193" i="1"/>
  <c r="AM193" i="1"/>
  <c r="S192" i="1"/>
  <c r="AP192" i="1"/>
  <c r="AO192" i="1"/>
  <c r="AN192" i="1"/>
  <c r="AM192" i="1"/>
  <c r="S191" i="1"/>
  <c r="AP191" i="1"/>
  <c r="AO191" i="1"/>
  <c r="AN191" i="1"/>
  <c r="AM191" i="1"/>
  <c r="S190" i="1"/>
  <c r="AP190" i="1"/>
  <c r="AO190" i="1"/>
  <c r="AN190" i="1"/>
  <c r="AM190" i="1"/>
  <c r="S189" i="1"/>
  <c r="AP189" i="1"/>
  <c r="AO189" i="1"/>
  <c r="AN189" i="1"/>
  <c r="AM189" i="1"/>
  <c r="S188" i="1"/>
  <c r="AP188" i="1"/>
  <c r="AO188" i="1"/>
  <c r="AN188" i="1"/>
  <c r="AM188" i="1"/>
  <c r="S187" i="1"/>
  <c r="AP187" i="1"/>
  <c r="AO187" i="1"/>
  <c r="AN187" i="1"/>
  <c r="AM187" i="1"/>
  <c r="S186" i="1"/>
  <c r="AP186" i="1"/>
  <c r="AO186" i="1"/>
  <c r="AN186" i="1"/>
  <c r="AM186" i="1"/>
  <c r="S185" i="1"/>
  <c r="AP185" i="1"/>
  <c r="AO185" i="1"/>
  <c r="AN185" i="1"/>
  <c r="AM185" i="1"/>
  <c r="S184" i="1"/>
  <c r="AP184" i="1"/>
  <c r="AO184" i="1"/>
  <c r="AN184" i="1"/>
  <c r="AM184" i="1"/>
  <c r="S183" i="1"/>
  <c r="AP183" i="1"/>
  <c r="AO183" i="1"/>
  <c r="AN183" i="1"/>
  <c r="AM183" i="1"/>
  <c r="S182" i="1"/>
  <c r="AP182" i="1"/>
  <c r="AO182" i="1"/>
  <c r="AN182" i="1"/>
  <c r="AM182" i="1"/>
  <c r="S181" i="1"/>
  <c r="AP181" i="1"/>
  <c r="AO181" i="1"/>
  <c r="AN181" i="1"/>
  <c r="AM181" i="1"/>
  <c r="S180" i="1"/>
  <c r="AP180" i="1"/>
  <c r="AO180" i="1"/>
  <c r="AN180" i="1"/>
  <c r="AM180" i="1"/>
  <c r="S179" i="1"/>
  <c r="AP179" i="1"/>
  <c r="AO179" i="1"/>
  <c r="AN179" i="1"/>
  <c r="AM179" i="1"/>
  <c r="S178" i="1"/>
  <c r="AP178" i="1"/>
  <c r="AO178" i="1"/>
  <c r="AN178" i="1"/>
  <c r="AM178" i="1"/>
  <c r="S177" i="1"/>
  <c r="AP177" i="1"/>
  <c r="AO177" i="1"/>
  <c r="AN177" i="1"/>
  <c r="AM177" i="1"/>
  <c r="S176" i="1"/>
  <c r="AP176" i="1"/>
  <c r="AO176" i="1"/>
  <c r="AN176" i="1"/>
  <c r="AM176" i="1"/>
  <c r="S175" i="1"/>
  <c r="AP175" i="1"/>
  <c r="AO175" i="1"/>
  <c r="AN175" i="1"/>
  <c r="AM175" i="1"/>
  <c r="S174" i="1"/>
  <c r="AP174" i="1"/>
  <c r="AO174" i="1"/>
  <c r="AN174" i="1"/>
  <c r="AM174" i="1"/>
  <c r="S173" i="1"/>
  <c r="AP173" i="1"/>
  <c r="AO173" i="1"/>
  <c r="AN173" i="1"/>
  <c r="AM173" i="1"/>
  <c r="S172" i="1"/>
  <c r="AP172" i="1"/>
  <c r="AO172" i="1"/>
  <c r="AN172" i="1"/>
  <c r="AM172" i="1"/>
  <c r="S171" i="1"/>
  <c r="AP171" i="1"/>
  <c r="AO171" i="1"/>
  <c r="AN171" i="1"/>
  <c r="AM171" i="1"/>
  <c r="S170" i="1"/>
  <c r="AP170" i="1"/>
  <c r="AO170" i="1"/>
  <c r="AN170" i="1"/>
  <c r="AM170" i="1"/>
  <c r="S169" i="1"/>
  <c r="AP169" i="1"/>
  <c r="AO169" i="1"/>
  <c r="AN169" i="1"/>
  <c r="AM169" i="1"/>
  <c r="S168" i="1"/>
  <c r="AP168" i="1"/>
  <c r="AO168" i="1"/>
  <c r="AN168" i="1"/>
  <c r="AM168" i="1"/>
  <c r="S167" i="1"/>
  <c r="AP167" i="1"/>
  <c r="AO167" i="1"/>
  <c r="AN167" i="1"/>
  <c r="AM167" i="1"/>
  <c r="S166" i="1"/>
  <c r="AP166" i="1"/>
  <c r="AO166" i="1"/>
  <c r="AN166" i="1"/>
  <c r="AM166" i="1"/>
  <c r="S165" i="1"/>
  <c r="AP165" i="1"/>
  <c r="AO165" i="1"/>
  <c r="AN165" i="1"/>
  <c r="AM165" i="1"/>
  <c r="S164" i="1"/>
  <c r="AP164" i="1"/>
  <c r="AO164" i="1"/>
  <c r="AN164" i="1"/>
  <c r="AM164" i="1"/>
  <c r="S163" i="1"/>
  <c r="AP163" i="1"/>
  <c r="AO163" i="1"/>
  <c r="AN163" i="1"/>
  <c r="AM163" i="1"/>
  <c r="S162" i="1"/>
  <c r="AP162" i="1"/>
  <c r="AO162" i="1"/>
  <c r="AN162" i="1"/>
  <c r="AM162" i="1"/>
  <c r="S161" i="1"/>
  <c r="AP161" i="1"/>
  <c r="AO161" i="1"/>
  <c r="AN161" i="1"/>
  <c r="AM161" i="1"/>
  <c r="S160" i="1"/>
  <c r="AP160" i="1"/>
  <c r="AO160" i="1"/>
  <c r="AN160" i="1"/>
  <c r="AM160" i="1"/>
  <c r="AP159" i="1"/>
  <c r="AO159" i="1"/>
  <c r="AN159" i="1"/>
  <c r="AM159" i="1"/>
  <c r="AJ295" i="1"/>
  <c r="AI295" i="1"/>
  <c r="AH295" i="1"/>
  <c r="AG295" i="1"/>
  <c r="AJ294" i="1"/>
  <c r="AI294" i="1"/>
  <c r="AH294" i="1"/>
  <c r="AG294" i="1"/>
  <c r="AJ293" i="1"/>
  <c r="AI293" i="1"/>
  <c r="AH293" i="1"/>
  <c r="AG293" i="1"/>
  <c r="AJ292" i="1"/>
  <c r="AI292" i="1"/>
  <c r="AH292" i="1"/>
  <c r="AG292" i="1"/>
  <c r="AJ291" i="1"/>
  <c r="AI291" i="1"/>
  <c r="AH291" i="1"/>
  <c r="AG291" i="1"/>
  <c r="AJ290" i="1"/>
  <c r="AI290" i="1"/>
  <c r="AH290" i="1"/>
  <c r="AG290" i="1"/>
  <c r="AJ289" i="1"/>
  <c r="AI289" i="1"/>
  <c r="AH289" i="1"/>
  <c r="AG289" i="1"/>
  <c r="AJ288" i="1"/>
  <c r="AI288" i="1"/>
  <c r="AH288" i="1"/>
  <c r="AG288" i="1"/>
  <c r="AJ287" i="1"/>
  <c r="AI287" i="1"/>
  <c r="AH287" i="1"/>
  <c r="AG287" i="1"/>
  <c r="AJ286" i="1"/>
  <c r="AI286" i="1"/>
  <c r="AH286" i="1"/>
  <c r="AG286" i="1"/>
  <c r="AJ285" i="1"/>
  <c r="AI285" i="1"/>
  <c r="AH285" i="1"/>
  <c r="AG285" i="1"/>
  <c r="AJ284" i="1"/>
  <c r="AI284" i="1"/>
  <c r="AH284" i="1"/>
  <c r="AG284" i="1"/>
  <c r="AJ283" i="1"/>
  <c r="AI283" i="1"/>
  <c r="AH283" i="1"/>
  <c r="AG283" i="1"/>
  <c r="AJ282" i="1"/>
  <c r="AI282" i="1"/>
  <c r="AH282" i="1"/>
  <c r="AG282" i="1"/>
  <c r="AJ281" i="1"/>
  <c r="AI281" i="1"/>
  <c r="AH281" i="1"/>
  <c r="AG281" i="1"/>
  <c r="AJ280" i="1"/>
  <c r="AI280" i="1"/>
  <c r="AH280" i="1"/>
  <c r="AG280" i="1"/>
  <c r="AJ279" i="1"/>
  <c r="AI279" i="1"/>
  <c r="AH279" i="1"/>
  <c r="AG279" i="1"/>
  <c r="AJ278" i="1"/>
  <c r="AI278" i="1"/>
  <c r="AH278" i="1"/>
  <c r="AG278" i="1"/>
  <c r="AJ277" i="1"/>
  <c r="AI277" i="1"/>
  <c r="AH277" i="1"/>
  <c r="AG277" i="1"/>
  <c r="AJ276" i="1"/>
  <c r="AI276" i="1"/>
  <c r="AH276" i="1"/>
  <c r="AG276" i="1"/>
  <c r="AJ275" i="1"/>
  <c r="AI275" i="1"/>
  <c r="AH275" i="1"/>
  <c r="AG275" i="1"/>
  <c r="AJ274" i="1"/>
  <c r="AI274" i="1"/>
  <c r="AH274" i="1"/>
  <c r="AG274" i="1"/>
  <c r="AJ273" i="1"/>
  <c r="AI273" i="1"/>
  <c r="AH273" i="1"/>
  <c r="AG273" i="1"/>
  <c r="AJ272" i="1"/>
  <c r="AI272" i="1"/>
  <c r="AH272" i="1"/>
  <c r="AG272" i="1"/>
  <c r="AJ271" i="1"/>
  <c r="AI271" i="1"/>
  <c r="AH271" i="1"/>
  <c r="AG271" i="1"/>
  <c r="AJ270" i="1"/>
  <c r="AI270" i="1"/>
  <c r="AH270" i="1"/>
  <c r="AG270" i="1"/>
  <c r="AJ269" i="1"/>
  <c r="AI269" i="1"/>
  <c r="AH269" i="1"/>
  <c r="AG269" i="1"/>
  <c r="AJ268" i="1"/>
  <c r="AI268" i="1"/>
  <c r="AH268" i="1"/>
  <c r="AG268" i="1"/>
  <c r="AJ267" i="1"/>
  <c r="AI267" i="1"/>
  <c r="AH267" i="1"/>
  <c r="AG267" i="1"/>
  <c r="AJ266" i="1"/>
  <c r="AI266" i="1"/>
  <c r="AH266" i="1"/>
  <c r="AG266" i="1"/>
  <c r="AJ265" i="1"/>
  <c r="AI265" i="1"/>
  <c r="AH265" i="1"/>
  <c r="AG265" i="1"/>
  <c r="AJ264" i="1"/>
  <c r="AI264" i="1"/>
  <c r="AH264" i="1"/>
  <c r="AG264" i="1"/>
  <c r="AJ263" i="1"/>
  <c r="AI263" i="1"/>
  <c r="AH263" i="1"/>
  <c r="AG263" i="1"/>
  <c r="AJ262" i="1"/>
  <c r="AI262" i="1"/>
  <c r="AH262" i="1"/>
  <c r="AG262" i="1"/>
  <c r="AJ261" i="1"/>
  <c r="AI261" i="1"/>
  <c r="AH261" i="1"/>
  <c r="AG261" i="1"/>
  <c r="AJ260" i="1"/>
  <c r="AI260" i="1"/>
  <c r="AH260" i="1"/>
  <c r="AG260" i="1"/>
  <c r="AJ259" i="1"/>
  <c r="AI259" i="1"/>
  <c r="AH259" i="1"/>
  <c r="AG259" i="1"/>
  <c r="AJ258" i="1"/>
  <c r="AI258" i="1"/>
  <c r="AH258" i="1"/>
  <c r="AG258" i="1"/>
  <c r="AJ257" i="1"/>
  <c r="AI257" i="1"/>
  <c r="AH257" i="1"/>
  <c r="AG257" i="1"/>
  <c r="AJ256" i="1"/>
  <c r="AI256" i="1"/>
  <c r="AH256" i="1"/>
  <c r="AG256" i="1"/>
  <c r="AJ255" i="1"/>
  <c r="AI255" i="1"/>
  <c r="AH255" i="1"/>
  <c r="AG255" i="1"/>
  <c r="AJ254" i="1"/>
  <c r="AI254" i="1"/>
  <c r="AH254" i="1"/>
  <c r="AG254" i="1"/>
  <c r="AJ253" i="1"/>
  <c r="AI253" i="1"/>
  <c r="AH253" i="1"/>
  <c r="AG253" i="1"/>
  <c r="AJ252" i="1"/>
  <c r="AI252" i="1"/>
  <c r="AH252" i="1"/>
  <c r="AG252" i="1"/>
  <c r="AJ251" i="1"/>
  <c r="AI251" i="1"/>
  <c r="AH251" i="1"/>
  <c r="AG251" i="1"/>
  <c r="AJ250" i="1"/>
  <c r="AI250" i="1"/>
  <c r="AH250" i="1"/>
  <c r="AG250" i="1"/>
  <c r="AJ249" i="1"/>
  <c r="AI249" i="1"/>
  <c r="AH249" i="1"/>
  <c r="AG249" i="1"/>
  <c r="AJ248" i="1"/>
  <c r="AI248" i="1"/>
  <c r="AH248" i="1"/>
  <c r="AG248" i="1"/>
  <c r="AJ247" i="1"/>
  <c r="AI247" i="1"/>
  <c r="AH247" i="1"/>
  <c r="AG247" i="1"/>
  <c r="AJ246" i="1"/>
  <c r="AI246" i="1"/>
  <c r="AH246" i="1"/>
  <c r="AG246" i="1"/>
  <c r="AJ245" i="1"/>
  <c r="AI245" i="1"/>
  <c r="AH245" i="1"/>
  <c r="AG245" i="1"/>
  <c r="AJ244" i="1"/>
  <c r="AI244" i="1"/>
  <c r="AH244" i="1"/>
  <c r="AG244" i="1"/>
  <c r="AJ243" i="1"/>
  <c r="AI243" i="1"/>
  <c r="AH243" i="1"/>
  <c r="AG243" i="1"/>
  <c r="AJ242" i="1"/>
  <c r="AI242" i="1"/>
  <c r="AH242" i="1"/>
  <c r="AG242" i="1"/>
  <c r="AJ241" i="1"/>
  <c r="AI241" i="1"/>
  <c r="AH241" i="1"/>
  <c r="AG241" i="1"/>
  <c r="AJ240" i="1"/>
  <c r="AI240" i="1"/>
  <c r="AH240" i="1"/>
  <c r="AG240" i="1"/>
  <c r="AJ239" i="1"/>
  <c r="AI239" i="1"/>
  <c r="AH239" i="1"/>
  <c r="AG239" i="1"/>
  <c r="AJ238" i="1"/>
  <c r="AI238" i="1"/>
  <c r="AH238" i="1"/>
  <c r="AG238" i="1"/>
  <c r="AJ237" i="1"/>
  <c r="AI237" i="1"/>
  <c r="AH237" i="1"/>
  <c r="AG237" i="1"/>
  <c r="AJ236" i="1"/>
  <c r="AI236" i="1"/>
  <c r="AH236" i="1"/>
  <c r="AG236" i="1"/>
  <c r="AJ235" i="1"/>
  <c r="AI235" i="1"/>
  <c r="AH235" i="1"/>
  <c r="AG235" i="1"/>
  <c r="AJ234" i="1"/>
  <c r="AI234" i="1"/>
  <c r="AH234" i="1"/>
  <c r="AG234" i="1"/>
  <c r="AJ233" i="1"/>
  <c r="AI233" i="1"/>
  <c r="AH233" i="1"/>
  <c r="AG233" i="1"/>
  <c r="AJ232" i="1"/>
  <c r="AI232" i="1"/>
  <c r="AH232" i="1"/>
  <c r="AG232" i="1"/>
  <c r="AJ231" i="1"/>
  <c r="AI231" i="1"/>
  <c r="AH231" i="1"/>
  <c r="AG231" i="1"/>
  <c r="AJ230" i="1"/>
  <c r="AI230" i="1"/>
  <c r="AH230" i="1"/>
  <c r="AG230" i="1"/>
  <c r="AJ229" i="1"/>
  <c r="AI229" i="1"/>
  <c r="AH229" i="1"/>
  <c r="AG229" i="1"/>
  <c r="AJ228" i="1"/>
  <c r="AI228" i="1"/>
  <c r="AH228" i="1"/>
  <c r="AG228" i="1"/>
  <c r="AJ227" i="1"/>
  <c r="AI227" i="1"/>
  <c r="AH227" i="1"/>
  <c r="AG227" i="1"/>
  <c r="AJ226" i="1"/>
  <c r="AI226" i="1"/>
  <c r="AH226" i="1"/>
  <c r="AG226" i="1"/>
  <c r="AJ225" i="1"/>
  <c r="AI225" i="1"/>
  <c r="AH225" i="1"/>
  <c r="AG225" i="1"/>
  <c r="AJ224" i="1"/>
  <c r="AI224" i="1"/>
  <c r="AH224" i="1"/>
  <c r="AG224" i="1"/>
  <c r="AJ223" i="1"/>
  <c r="AI223" i="1"/>
  <c r="AH223" i="1"/>
  <c r="AG223" i="1"/>
  <c r="AJ222" i="1"/>
  <c r="AI222" i="1"/>
  <c r="AH222" i="1"/>
  <c r="AG222" i="1"/>
  <c r="AJ221" i="1"/>
  <c r="AI221" i="1"/>
  <c r="AH221" i="1"/>
  <c r="AG221" i="1"/>
  <c r="AJ220" i="1"/>
  <c r="AI220" i="1"/>
  <c r="AH220" i="1"/>
  <c r="AG220" i="1"/>
  <c r="AJ219" i="1"/>
  <c r="AI219" i="1"/>
  <c r="AH219" i="1"/>
  <c r="AG219" i="1"/>
  <c r="AJ218" i="1"/>
  <c r="AI218" i="1"/>
  <c r="AH218" i="1"/>
  <c r="AG218" i="1"/>
  <c r="AJ217" i="1"/>
  <c r="AI217" i="1"/>
  <c r="AH217" i="1"/>
  <c r="AG217" i="1"/>
  <c r="AJ216" i="1"/>
  <c r="AI216" i="1"/>
  <c r="AH216" i="1"/>
  <c r="AG216" i="1"/>
  <c r="AJ215" i="1"/>
  <c r="AI215" i="1"/>
  <c r="AH215" i="1"/>
  <c r="AG215" i="1"/>
  <c r="AJ214" i="1"/>
  <c r="AI214" i="1"/>
  <c r="AH214" i="1"/>
  <c r="AG214" i="1"/>
  <c r="AJ213" i="1"/>
  <c r="AI213" i="1"/>
  <c r="AH213" i="1"/>
  <c r="AG213" i="1"/>
  <c r="AJ212" i="1"/>
  <c r="AI212" i="1"/>
  <c r="AH212" i="1"/>
  <c r="AG212" i="1"/>
  <c r="AJ211" i="1"/>
  <c r="AI211" i="1"/>
  <c r="AH211" i="1"/>
  <c r="AG211" i="1"/>
  <c r="AJ210" i="1"/>
  <c r="AI210" i="1"/>
  <c r="AH210" i="1"/>
  <c r="AG210" i="1"/>
  <c r="AJ209" i="1"/>
  <c r="AI209" i="1"/>
  <c r="AH209" i="1"/>
  <c r="AG209" i="1"/>
  <c r="AJ208" i="1"/>
  <c r="AI208" i="1"/>
  <c r="AH208" i="1"/>
  <c r="AG208" i="1"/>
  <c r="AJ207" i="1"/>
  <c r="AI207" i="1"/>
  <c r="AH207" i="1"/>
  <c r="AG207" i="1"/>
  <c r="AJ206" i="1"/>
  <c r="AI206" i="1"/>
  <c r="AH206" i="1"/>
  <c r="AG206" i="1"/>
  <c r="AJ205" i="1"/>
  <c r="AI205" i="1"/>
  <c r="AH205" i="1"/>
  <c r="AG205" i="1"/>
  <c r="AJ204" i="1"/>
  <c r="AI204" i="1"/>
  <c r="AH204" i="1"/>
  <c r="AG204" i="1"/>
  <c r="AJ203" i="1"/>
  <c r="AI203" i="1"/>
  <c r="AH203" i="1"/>
  <c r="AG203" i="1"/>
  <c r="AJ202" i="1"/>
  <c r="AI202" i="1"/>
  <c r="AH202" i="1"/>
  <c r="AG202" i="1"/>
  <c r="AJ201" i="1"/>
  <c r="AI201" i="1"/>
  <c r="AH201" i="1"/>
  <c r="AG201" i="1"/>
  <c r="AJ200" i="1"/>
  <c r="AI200" i="1"/>
  <c r="AH200" i="1"/>
  <c r="AG200" i="1"/>
  <c r="AJ199" i="1"/>
  <c r="AI199" i="1"/>
  <c r="AH199" i="1"/>
  <c r="AG199" i="1"/>
  <c r="AJ198" i="1"/>
  <c r="AI198" i="1"/>
  <c r="AH198" i="1"/>
  <c r="AG198" i="1"/>
  <c r="AJ197" i="1"/>
  <c r="AI197" i="1"/>
  <c r="AH197" i="1"/>
  <c r="AG197" i="1"/>
  <c r="AJ196" i="1"/>
  <c r="AI196" i="1"/>
  <c r="AH196" i="1"/>
  <c r="AG196" i="1"/>
  <c r="AJ195" i="1"/>
  <c r="AI195" i="1"/>
  <c r="AH195" i="1"/>
  <c r="AG195" i="1"/>
  <c r="AJ194" i="1"/>
  <c r="AI194" i="1"/>
  <c r="AH194" i="1"/>
  <c r="AG194" i="1"/>
  <c r="AJ193" i="1"/>
  <c r="AI193" i="1"/>
  <c r="AH193" i="1"/>
  <c r="AG193" i="1"/>
  <c r="AJ192" i="1"/>
  <c r="AI192" i="1"/>
  <c r="AH192" i="1"/>
  <c r="AG192" i="1"/>
  <c r="AJ191" i="1"/>
  <c r="AI191" i="1"/>
  <c r="AH191" i="1"/>
  <c r="AG191" i="1"/>
  <c r="AJ190" i="1"/>
  <c r="AI190" i="1"/>
  <c r="AH190" i="1"/>
  <c r="AG190" i="1"/>
  <c r="AJ189" i="1"/>
  <c r="AI189" i="1"/>
  <c r="AH189" i="1"/>
  <c r="AG189" i="1"/>
  <c r="AJ188" i="1"/>
  <c r="AI188" i="1"/>
  <c r="AH188" i="1"/>
  <c r="AG188" i="1"/>
  <c r="AJ187" i="1"/>
  <c r="AI187" i="1"/>
  <c r="AH187" i="1"/>
  <c r="AG187" i="1"/>
  <c r="AJ186" i="1"/>
  <c r="AI186" i="1"/>
  <c r="AH186" i="1"/>
  <c r="AG186" i="1"/>
  <c r="AJ185" i="1"/>
  <c r="AI185" i="1"/>
  <c r="AH185" i="1"/>
  <c r="AG185" i="1"/>
  <c r="AJ184" i="1"/>
  <c r="AI184" i="1"/>
  <c r="AH184" i="1"/>
  <c r="AG184" i="1"/>
  <c r="AJ183" i="1"/>
  <c r="AI183" i="1"/>
  <c r="AH183" i="1"/>
  <c r="AG183" i="1"/>
  <c r="AJ182" i="1"/>
  <c r="AI182" i="1"/>
  <c r="AH182" i="1"/>
  <c r="AG182" i="1"/>
  <c r="AJ181" i="1"/>
  <c r="AI181" i="1"/>
  <c r="AH181" i="1"/>
  <c r="AG181" i="1"/>
  <c r="AJ180" i="1"/>
  <c r="AI180" i="1"/>
  <c r="AH180" i="1"/>
  <c r="AG180" i="1"/>
  <c r="AJ179" i="1"/>
  <c r="AI179" i="1"/>
  <c r="AH179" i="1"/>
  <c r="AG179" i="1"/>
  <c r="AJ178" i="1"/>
  <c r="AI178" i="1"/>
  <c r="AH178" i="1"/>
  <c r="AG178" i="1"/>
  <c r="AJ177" i="1"/>
  <c r="AI177" i="1"/>
  <c r="AH177" i="1"/>
  <c r="AG177" i="1"/>
  <c r="AJ176" i="1"/>
  <c r="AI176" i="1"/>
  <c r="AH176" i="1"/>
  <c r="AG176" i="1"/>
  <c r="AJ175" i="1"/>
  <c r="AI175" i="1"/>
  <c r="AH175" i="1"/>
  <c r="AG175" i="1"/>
  <c r="AJ174" i="1"/>
  <c r="AI174" i="1"/>
  <c r="AH174" i="1"/>
  <c r="AG174" i="1"/>
  <c r="AJ173" i="1"/>
  <c r="AI173" i="1"/>
  <c r="AG173" i="1"/>
  <c r="AJ172" i="1"/>
  <c r="AI172" i="1"/>
  <c r="AH172" i="1"/>
  <c r="AG172" i="1"/>
  <c r="AJ171" i="1"/>
  <c r="AI171" i="1"/>
  <c r="AH171" i="1"/>
  <c r="AG171" i="1"/>
  <c r="AJ170" i="1"/>
  <c r="AI170" i="1"/>
  <c r="AH170" i="1"/>
  <c r="AG170" i="1"/>
  <c r="AJ169" i="1"/>
  <c r="AI169" i="1"/>
  <c r="AH169" i="1"/>
  <c r="AG169" i="1"/>
  <c r="AJ168" i="1"/>
  <c r="AI168" i="1"/>
  <c r="AH168" i="1"/>
  <c r="AG168" i="1"/>
  <c r="AJ167" i="1"/>
  <c r="AI167" i="1"/>
  <c r="AH167" i="1"/>
  <c r="AG167" i="1"/>
  <c r="AJ166" i="1"/>
  <c r="AI166" i="1"/>
  <c r="AH166" i="1"/>
  <c r="AG166" i="1"/>
  <c r="AJ165" i="1"/>
  <c r="AI165" i="1"/>
  <c r="AH165" i="1"/>
  <c r="AG165" i="1"/>
  <c r="AJ164" i="1"/>
  <c r="AI164" i="1"/>
  <c r="AH164" i="1"/>
  <c r="AG164" i="1"/>
  <c r="AJ163" i="1"/>
  <c r="AI163" i="1"/>
  <c r="AH163" i="1"/>
  <c r="AG163" i="1"/>
  <c r="AJ162" i="1"/>
  <c r="AI162" i="1"/>
  <c r="AH162" i="1"/>
  <c r="AG162" i="1"/>
  <c r="AJ161" i="1"/>
  <c r="AI161" i="1"/>
  <c r="AH161" i="1"/>
  <c r="AG161" i="1"/>
  <c r="AJ160" i="1"/>
  <c r="AI160" i="1"/>
  <c r="AH160" i="1"/>
  <c r="AG160" i="1"/>
  <c r="AJ159" i="1"/>
  <c r="AI159" i="1"/>
  <c r="AH159" i="1"/>
  <c r="AG159" i="1"/>
  <c r="E295" i="1"/>
  <c r="AQ155" i="1"/>
  <c r="AQ151" i="1"/>
  <c r="AQ147" i="1"/>
  <c r="AQ143" i="1"/>
  <c r="E278" i="1"/>
  <c r="AQ138" i="1"/>
  <c r="AQ134" i="1"/>
  <c r="AQ130" i="1"/>
  <c r="AQ126" i="1"/>
  <c r="E261" i="1"/>
  <c r="AQ121" i="1"/>
  <c r="AQ117" i="1"/>
  <c r="AQ113" i="1"/>
  <c r="AQ109" i="1"/>
  <c r="E244" i="1"/>
  <c r="AQ104" i="1"/>
  <c r="AQ100" i="1"/>
  <c r="AQ96" i="1"/>
  <c r="AQ92" i="1"/>
  <c r="E227" i="1"/>
  <c r="AQ87" i="1"/>
  <c r="AQ83" i="1"/>
  <c r="AQ79" i="1"/>
  <c r="AQ75" i="1"/>
  <c r="E210" i="1"/>
  <c r="AQ70" i="1"/>
  <c r="AQ66" i="1"/>
  <c r="AQ62" i="1"/>
  <c r="AQ58" i="1"/>
  <c r="E193" i="1"/>
  <c r="AQ53" i="1"/>
  <c r="AQ49" i="1"/>
  <c r="AQ45" i="1"/>
  <c r="AQ41" i="1"/>
  <c r="E176" i="1"/>
  <c r="AQ36" i="1"/>
  <c r="AQ32" i="1"/>
  <c r="AQ28" i="1"/>
  <c r="AQ24" i="1"/>
  <c r="AR156" i="1"/>
  <c r="E294" i="1"/>
  <c r="AR155" i="1"/>
  <c r="E293" i="1"/>
  <c r="AR154" i="1"/>
  <c r="E292" i="1"/>
  <c r="AR153" i="1"/>
  <c r="E291" i="1"/>
  <c r="AR152" i="1"/>
  <c r="E290" i="1"/>
  <c r="AR151" i="1"/>
  <c r="E289" i="1"/>
  <c r="AR150" i="1"/>
  <c r="E288" i="1"/>
  <c r="AR149" i="1"/>
  <c r="E287" i="1"/>
  <c r="AR148" i="1"/>
  <c r="E286" i="1"/>
  <c r="AR147" i="1"/>
  <c r="E285" i="1"/>
  <c r="AR146" i="1"/>
  <c r="E284" i="1"/>
  <c r="AR145" i="1"/>
  <c r="E283" i="1"/>
  <c r="AR144" i="1"/>
  <c r="E282" i="1"/>
  <c r="AR143" i="1"/>
  <c r="E281" i="1"/>
  <c r="AR142" i="1"/>
  <c r="E280" i="1"/>
  <c r="AR141" i="1"/>
  <c r="E279" i="1"/>
  <c r="AR140" i="1"/>
  <c r="AR139" i="1"/>
  <c r="E277" i="1"/>
  <c r="AR138" i="1"/>
  <c r="E276" i="1"/>
  <c r="AR137" i="1"/>
  <c r="E275" i="1"/>
  <c r="AR136" i="1"/>
  <c r="E274" i="1"/>
  <c r="AR135" i="1"/>
  <c r="E273" i="1"/>
  <c r="AR134" i="1"/>
  <c r="E272" i="1"/>
  <c r="AR133" i="1"/>
  <c r="E271" i="1"/>
  <c r="AR132" i="1"/>
  <c r="E270" i="1"/>
  <c r="AR131" i="1"/>
  <c r="E269" i="1"/>
  <c r="AR130" i="1"/>
  <c r="E268" i="1"/>
  <c r="AR129" i="1"/>
  <c r="E267" i="1"/>
  <c r="AR128" i="1"/>
  <c r="E266" i="1"/>
  <c r="AR127" i="1"/>
  <c r="E265" i="1"/>
  <c r="AR126" i="1"/>
  <c r="E264" i="1"/>
  <c r="AR125" i="1"/>
  <c r="E263" i="1"/>
  <c r="AR124" i="1"/>
  <c r="E262" i="1"/>
  <c r="AR123" i="1"/>
  <c r="AR122" i="1"/>
  <c r="E260" i="1"/>
  <c r="AR121" i="1"/>
  <c r="E259" i="1"/>
  <c r="AR120" i="1"/>
  <c r="E258" i="1"/>
  <c r="AR119" i="1"/>
  <c r="E257" i="1"/>
  <c r="AR118" i="1"/>
  <c r="E256" i="1"/>
  <c r="AR117" i="1"/>
  <c r="E255" i="1"/>
  <c r="AR116" i="1"/>
  <c r="E254" i="1"/>
  <c r="AR115" i="1"/>
  <c r="E253" i="1"/>
  <c r="AR114" i="1"/>
  <c r="E252" i="1"/>
  <c r="AR113" i="1"/>
  <c r="E251" i="1"/>
  <c r="AR112" i="1"/>
  <c r="E250" i="1"/>
  <c r="AR111" i="1"/>
  <c r="E249" i="1"/>
  <c r="AR110" i="1"/>
  <c r="E248" i="1"/>
  <c r="AR109" i="1"/>
  <c r="E247" i="1"/>
  <c r="AR108" i="1"/>
  <c r="E246" i="1"/>
  <c r="AR107" i="1"/>
  <c r="E245" i="1"/>
  <c r="AR106" i="1"/>
  <c r="AR105" i="1"/>
  <c r="E243" i="1"/>
  <c r="AR104" i="1"/>
  <c r="E242" i="1"/>
  <c r="AR103" i="1"/>
  <c r="E241" i="1"/>
  <c r="AR102" i="1"/>
  <c r="E240" i="1"/>
  <c r="AR101" i="1"/>
  <c r="E239" i="1"/>
  <c r="AR100" i="1"/>
  <c r="E238" i="1"/>
  <c r="AR99" i="1"/>
  <c r="E237" i="1"/>
  <c r="AR98" i="1"/>
  <c r="E236" i="1"/>
  <c r="AR97" i="1"/>
  <c r="E235" i="1"/>
  <c r="AR96" i="1"/>
  <c r="E234" i="1"/>
  <c r="AR95" i="1"/>
  <c r="E233" i="1"/>
  <c r="AR94" i="1"/>
  <c r="E232" i="1"/>
  <c r="AR93" i="1"/>
  <c r="E231" i="1"/>
  <c r="AR92" i="1"/>
  <c r="E230" i="1"/>
  <c r="AR91" i="1"/>
  <c r="E229" i="1"/>
  <c r="AR90" i="1"/>
  <c r="E228" i="1"/>
  <c r="AR89" i="1"/>
  <c r="AR88" i="1"/>
  <c r="E226" i="1"/>
  <c r="AR87" i="1"/>
  <c r="E225" i="1"/>
  <c r="AR86" i="1"/>
  <c r="E224" i="1"/>
  <c r="AR85" i="1"/>
  <c r="E223" i="1"/>
  <c r="AR84" i="1"/>
  <c r="E222" i="1"/>
  <c r="AR83" i="1"/>
  <c r="E221" i="1"/>
  <c r="AR82" i="1"/>
  <c r="E220" i="1"/>
  <c r="AR81" i="1"/>
  <c r="E219" i="1"/>
  <c r="AR80" i="1"/>
  <c r="E218" i="1"/>
  <c r="AR79" i="1"/>
  <c r="E217" i="1"/>
  <c r="AR78" i="1"/>
  <c r="E216" i="1"/>
  <c r="AR77" i="1"/>
  <c r="E215" i="1"/>
  <c r="AR76" i="1"/>
  <c r="E214" i="1"/>
  <c r="AR75" i="1"/>
  <c r="E213" i="1"/>
  <c r="AR74" i="1"/>
  <c r="E212" i="1"/>
  <c r="AR73" i="1"/>
  <c r="E211" i="1"/>
  <c r="AR72" i="1"/>
  <c r="AR71" i="1"/>
  <c r="E209" i="1"/>
  <c r="AR70" i="1"/>
  <c r="E208" i="1"/>
  <c r="AR69" i="1"/>
  <c r="E207" i="1"/>
  <c r="AR68" i="1"/>
  <c r="E206" i="1"/>
  <c r="AR67" i="1"/>
  <c r="E205" i="1"/>
  <c r="AR66" i="1"/>
  <c r="E204" i="1"/>
  <c r="AR65" i="1"/>
  <c r="E203" i="1"/>
  <c r="AR64" i="1"/>
  <c r="E202" i="1"/>
  <c r="AR63" i="1"/>
  <c r="E201" i="1"/>
  <c r="AR62" i="1"/>
  <c r="E200" i="1"/>
  <c r="AR61" i="1"/>
  <c r="E199" i="1"/>
  <c r="AR60" i="1"/>
  <c r="E198" i="1"/>
  <c r="AR59" i="1"/>
  <c r="E197" i="1"/>
  <c r="AR58" i="1"/>
  <c r="E196" i="1"/>
  <c r="AR57" i="1"/>
  <c r="E195" i="1"/>
  <c r="AR56" i="1"/>
  <c r="E194" i="1"/>
  <c r="AR55" i="1"/>
  <c r="AR54" i="1"/>
  <c r="E192" i="1"/>
  <c r="AR53" i="1"/>
  <c r="E191" i="1"/>
  <c r="AR52" i="1"/>
  <c r="E190" i="1"/>
  <c r="AR51" i="1"/>
  <c r="E189" i="1"/>
  <c r="AR50" i="1"/>
  <c r="E188" i="1"/>
  <c r="AR49" i="1"/>
  <c r="E187" i="1"/>
  <c r="AR48" i="1"/>
  <c r="E186" i="1"/>
  <c r="AR47" i="1"/>
  <c r="E185" i="1"/>
  <c r="AR46" i="1"/>
  <c r="E184" i="1"/>
  <c r="AR45" i="1"/>
  <c r="E183" i="1"/>
  <c r="AR44" i="1"/>
  <c r="E182" i="1"/>
  <c r="AR43" i="1"/>
  <c r="E181" i="1"/>
  <c r="AR42" i="1"/>
  <c r="E180" i="1"/>
  <c r="AR41" i="1"/>
  <c r="E179" i="1"/>
  <c r="AR40" i="1"/>
  <c r="E178" i="1"/>
  <c r="AR39" i="1"/>
  <c r="E177" i="1"/>
  <c r="AR38" i="1"/>
  <c r="AR37" i="1"/>
  <c r="E175" i="1"/>
  <c r="AR36" i="1"/>
  <c r="E174" i="1"/>
  <c r="AR35" i="1"/>
  <c r="E173" i="1"/>
  <c r="AR34" i="1"/>
  <c r="E172" i="1"/>
  <c r="AR33" i="1"/>
  <c r="E171" i="1"/>
  <c r="AR32" i="1"/>
  <c r="E170" i="1"/>
  <c r="AR31" i="1"/>
  <c r="E169" i="1"/>
  <c r="AR30" i="1"/>
  <c r="E168" i="1"/>
  <c r="AR29" i="1"/>
  <c r="E167" i="1"/>
  <c r="AR28" i="1"/>
  <c r="E166" i="1"/>
  <c r="AR27" i="1"/>
  <c r="E165" i="1"/>
  <c r="AR26" i="1"/>
  <c r="E164" i="1"/>
  <c r="AR25" i="1"/>
  <c r="E163" i="1"/>
  <c r="AR24" i="1"/>
  <c r="E162" i="1"/>
  <c r="AR23" i="1"/>
  <c r="E161" i="1"/>
  <c r="AR22" i="1"/>
  <c r="E160" i="1"/>
  <c r="AR21" i="1"/>
  <c r="AQ154" i="1"/>
  <c r="AQ153" i="1"/>
  <c r="AQ152" i="1"/>
  <c r="AQ150" i="1"/>
  <c r="AQ149" i="1"/>
  <c r="AQ148" i="1"/>
  <c r="AQ146" i="1"/>
  <c r="AQ145" i="1"/>
  <c r="AQ144" i="1"/>
  <c r="AQ142" i="1"/>
  <c r="AQ141" i="1"/>
  <c r="AQ140" i="1"/>
  <c r="AQ137" i="1"/>
  <c r="AQ136" i="1"/>
  <c r="AQ135" i="1"/>
  <c r="AQ133" i="1"/>
  <c r="AQ132" i="1"/>
  <c r="AQ131" i="1"/>
  <c r="AQ129" i="1"/>
  <c r="AQ128" i="1"/>
  <c r="AQ127" i="1"/>
  <c r="AQ125" i="1"/>
  <c r="AQ124" i="1"/>
  <c r="AQ123" i="1"/>
  <c r="AQ120" i="1"/>
  <c r="AQ119" i="1"/>
  <c r="AQ118" i="1"/>
  <c r="AQ116" i="1"/>
  <c r="AQ115" i="1"/>
  <c r="AQ114" i="1"/>
  <c r="AQ112" i="1"/>
  <c r="AQ111" i="1"/>
  <c r="AQ110" i="1"/>
  <c r="AQ108" i="1"/>
  <c r="AQ107" i="1"/>
  <c r="AQ106" i="1"/>
  <c r="AQ103" i="1"/>
  <c r="AQ102" i="1"/>
  <c r="AQ101" i="1"/>
  <c r="AQ99" i="1"/>
  <c r="AQ98" i="1"/>
  <c r="AQ97" i="1"/>
  <c r="AQ95" i="1"/>
  <c r="AQ94" i="1"/>
  <c r="AQ93" i="1"/>
  <c r="AQ91" i="1"/>
  <c r="AQ90" i="1"/>
  <c r="AQ89" i="1"/>
  <c r="AQ86" i="1"/>
  <c r="AQ85" i="1"/>
  <c r="AQ84" i="1"/>
  <c r="AQ82" i="1"/>
  <c r="AQ81" i="1"/>
  <c r="AQ80" i="1"/>
  <c r="AQ78" i="1"/>
  <c r="AQ77" i="1"/>
  <c r="AQ76" i="1"/>
  <c r="AQ74" i="1"/>
  <c r="AQ73" i="1"/>
  <c r="AQ72" i="1"/>
  <c r="AQ69" i="1"/>
  <c r="AQ68" i="1"/>
  <c r="AQ67" i="1"/>
  <c r="AQ65" i="1"/>
  <c r="AQ64" i="1"/>
  <c r="AQ63" i="1"/>
  <c r="AQ61" i="1"/>
  <c r="AQ60" i="1"/>
  <c r="AQ59" i="1"/>
  <c r="AQ57" i="1"/>
  <c r="AQ56" i="1"/>
  <c r="AQ55" i="1"/>
  <c r="AQ52" i="1"/>
  <c r="AQ51" i="1"/>
  <c r="AQ50" i="1"/>
  <c r="AQ48" i="1"/>
  <c r="AQ47" i="1"/>
  <c r="AQ46" i="1"/>
  <c r="AQ44" i="1"/>
  <c r="AQ43" i="1"/>
  <c r="AQ42" i="1"/>
  <c r="AQ40" i="1"/>
  <c r="AQ39" i="1"/>
  <c r="AQ38" i="1"/>
  <c r="AQ35" i="1"/>
  <c r="AQ34" i="1"/>
  <c r="AQ33" i="1"/>
  <c r="AQ31" i="1"/>
  <c r="AQ30" i="1"/>
  <c r="AQ29" i="1"/>
  <c r="AQ27" i="1"/>
  <c r="AQ26" i="1"/>
  <c r="AQ25" i="1"/>
  <c r="AQ23" i="1"/>
  <c r="AQ22" i="1"/>
  <c r="AQ21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F295" i="1"/>
  <c r="B294" i="5"/>
  <c r="H294" i="5"/>
  <c r="A294" i="5"/>
  <c r="G294" i="5"/>
  <c r="F294" i="1"/>
  <c r="B293" i="5"/>
  <c r="H293" i="5"/>
  <c r="A293" i="5"/>
  <c r="G293" i="5"/>
  <c r="F293" i="1"/>
  <c r="B292" i="5"/>
  <c r="H292" i="5"/>
  <c r="A292" i="5"/>
  <c r="G292" i="5"/>
  <c r="F292" i="1"/>
  <c r="B291" i="5"/>
  <c r="H291" i="5"/>
  <c r="A291" i="5"/>
  <c r="G291" i="5"/>
  <c r="F291" i="1"/>
  <c r="B290" i="5"/>
  <c r="H290" i="5"/>
  <c r="A290" i="5"/>
  <c r="G290" i="5"/>
  <c r="F290" i="1"/>
  <c r="B289" i="5"/>
  <c r="H289" i="5"/>
  <c r="A289" i="5"/>
  <c r="G289" i="5"/>
  <c r="F289" i="1"/>
  <c r="B288" i="5"/>
  <c r="H288" i="5"/>
  <c r="A288" i="5"/>
  <c r="G288" i="5"/>
  <c r="F288" i="1"/>
  <c r="B287" i="5"/>
  <c r="H287" i="5"/>
  <c r="A287" i="5"/>
  <c r="G287" i="5"/>
  <c r="F287" i="1"/>
  <c r="B286" i="5"/>
  <c r="H286" i="5"/>
  <c r="A286" i="5"/>
  <c r="G286" i="5"/>
  <c r="F286" i="1"/>
  <c r="B285" i="5"/>
  <c r="H285" i="5"/>
  <c r="A285" i="5"/>
  <c r="G285" i="5"/>
  <c r="F285" i="1"/>
  <c r="B284" i="5"/>
  <c r="H284" i="5"/>
  <c r="A284" i="5"/>
  <c r="G284" i="5"/>
  <c r="F284" i="1"/>
  <c r="B283" i="5"/>
  <c r="H283" i="5"/>
  <c r="A283" i="5"/>
  <c r="G283" i="5"/>
  <c r="F283" i="1"/>
  <c r="B282" i="5"/>
  <c r="H282" i="5"/>
  <c r="A282" i="5"/>
  <c r="G282" i="5"/>
  <c r="F282" i="1"/>
  <c r="B281" i="5"/>
  <c r="H281" i="5"/>
  <c r="A281" i="5"/>
  <c r="G281" i="5"/>
  <c r="F281" i="1"/>
  <c r="B280" i="5"/>
  <c r="H280" i="5"/>
  <c r="A280" i="5"/>
  <c r="G280" i="5"/>
  <c r="F280" i="1"/>
  <c r="B279" i="5"/>
  <c r="H279" i="5"/>
  <c r="A279" i="5"/>
  <c r="G279" i="5"/>
  <c r="F279" i="1"/>
  <c r="B278" i="5"/>
  <c r="H278" i="5"/>
  <c r="A278" i="5"/>
  <c r="G278" i="5"/>
  <c r="F278" i="1"/>
  <c r="B277" i="5"/>
  <c r="H277" i="5"/>
  <c r="A277" i="5"/>
  <c r="G277" i="5"/>
  <c r="F277" i="1"/>
  <c r="B276" i="5"/>
  <c r="H276" i="5"/>
  <c r="A276" i="5"/>
  <c r="G276" i="5"/>
  <c r="F276" i="1"/>
  <c r="B275" i="5"/>
  <c r="H275" i="5"/>
  <c r="A275" i="5"/>
  <c r="G275" i="5"/>
  <c r="F275" i="1"/>
  <c r="B274" i="5"/>
  <c r="H274" i="5"/>
  <c r="A274" i="5"/>
  <c r="G274" i="5"/>
  <c r="F274" i="1"/>
  <c r="B273" i="5"/>
  <c r="H273" i="5"/>
  <c r="A273" i="5"/>
  <c r="G273" i="5"/>
  <c r="F273" i="1"/>
  <c r="B272" i="5"/>
  <c r="H272" i="5"/>
  <c r="A272" i="5"/>
  <c r="G272" i="5"/>
  <c r="F272" i="1"/>
  <c r="B271" i="5"/>
  <c r="H271" i="5"/>
  <c r="A271" i="5"/>
  <c r="G271" i="5"/>
  <c r="F271" i="1"/>
  <c r="B270" i="5"/>
  <c r="H270" i="5"/>
  <c r="A270" i="5"/>
  <c r="G270" i="5"/>
  <c r="F270" i="1"/>
  <c r="B269" i="5"/>
  <c r="H269" i="5"/>
  <c r="A269" i="5"/>
  <c r="G269" i="5"/>
  <c r="F269" i="1"/>
  <c r="B268" i="5"/>
  <c r="H268" i="5"/>
  <c r="A268" i="5"/>
  <c r="G268" i="5"/>
  <c r="F268" i="1"/>
  <c r="B267" i="5"/>
  <c r="H267" i="5"/>
  <c r="A267" i="5"/>
  <c r="G267" i="5"/>
  <c r="F267" i="1"/>
  <c r="B266" i="5"/>
  <c r="H266" i="5"/>
  <c r="A266" i="5"/>
  <c r="G266" i="5"/>
  <c r="F266" i="1"/>
  <c r="B265" i="5"/>
  <c r="H265" i="5"/>
  <c r="A265" i="5"/>
  <c r="G265" i="5"/>
  <c r="F265" i="1"/>
  <c r="B264" i="5"/>
  <c r="H264" i="5"/>
  <c r="A264" i="5"/>
  <c r="G264" i="5"/>
  <c r="F264" i="1"/>
  <c r="B263" i="5"/>
  <c r="H263" i="5"/>
  <c r="A263" i="5"/>
  <c r="G263" i="5"/>
  <c r="F263" i="1"/>
  <c r="B262" i="5"/>
  <c r="H262" i="5"/>
  <c r="A262" i="5"/>
  <c r="G262" i="5"/>
  <c r="F262" i="1"/>
  <c r="B261" i="5"/>
  <c r="H261" i="5"/>
  <c r="A261" i="5"/>
  <c r="G261" i="5"/>
  <c r="F261" i="1"/>
  <c r="B260" i="5"/>
  <c r="H260" i="5"/>
  <c r="A260" i="5"/>
  <c r="G260" i="5"/>
  <c r="F260" i="1"/>
  <c r="B259" i="5"/>
  <c r="H259" i="5"/>
  <c r="A259" i="5"/>
  <c r="G259" i="5"/>
  <c r="F259" i="1"/>
  <c r="B258" i="5"/>
  <c r="H258" i="5"/>
  <c r="A258" i="5"/>
  <c r="G258" i="5"/>
  <c r="F258" i="1"/>
  <c r="B257" i="5"/>
  <c r="H257" i="5"/>
  <c r="A257" i="5"/>
  <c r="G257" i="5"/>
  <c r="F257" i="1"/>
  <c r="B256" i="5"/>
  <c r="H256" i="5"/>
  <c r="A256" i="5"/>
  <c r="G256" i="5"/>
  <c r="F256" i="1"/>
  <c r="B255" i="5"/>
  <c r="H255" i="5"/>
  <c r="A255" i="5"/>
  <c r="G255" i="5"/>
  <c r="F255" i="1"/>
  <c r="B254" i="5"/>
  <c r="H254" i="5"/>
  <c r="A254" i="5"/>
  <c r="G254" i="5"/>
  <c r="F254" i="1"/>
  <c r="B253" i="5"/>
  <c r="H253" i="5"/>
  <c r="A253" i="5"/>
  <c r="G253" i="5"/>
  <c r="F253" i="1"/>
  <c r="B252" i="5"/>
  <c r="H252" i="5"/>
  <c r="A252" i="5"/>
  <c r="G252" i="5"/>
  <c r="F252" i="1"/>
  <c r="B251" i="5"/>
  <c r="H251" i="5"/>
  <c r="A251" i="5"/>
  <c r="G251" i="5"/>
  <c r="F251" i="1"/>
  <c r="B250" i="5"/>
  <c r="H250" i="5"/>
  <c r="A250" i="5"/>
  <c r="G250" i="5"/>
  <c r="F250" i="1"/>
  <c r="B249" i="5"/>
  <c r="H249" i="5"/>
  <c r="A249" i="5"/>
  <c r="G249" i="5"/>
  <c r="F249" i="1"/>
  <c r="B248" i="5"/>
  <c r="H248" i="5"/>
  <c r="A248" i="5"/>
  <c r="G248" i="5"/>
  <c r="F248" i="1"/>
  <c r="B247" i="5"/>
  <c r="H247" i="5"/>
  <c r="A247" i="5"/>
  <c r="G247" i="5"/>
  <c r="F247" i="1"/>
  <c r="B246" i="5"/>
  <c r="H246" i="5"/>
  <c r="A246" i="5"/>
  <c r="G246" i="5"/>
  <c r="F246" i="1"/>
  <c r="B245" i="5"/>
  <c r="H245" i="5"/>
  <c r="A245" i="5"/>
  <c r="G245" i="5"/>
  <c r="F245" i="1"/>
  <c r="B244" i="5"/>
  <c r="H244" i="5"/>
  <c r="A244" i="5"/>
  <c r="G244" i="5"/>
  <c r="F244" i="1"/>
  <c r="B243" i="5"/>
  <c r="H243" i="5"/>
  <c r="A243" i="5"/>
  <c r="G243" i="5"/>
  <c r="F243" i="1"/>
  <c r="B242" i="5"/>
  <c r="H242" i="5"/>
  <c r="A242" i="5"/>
  <c r="G242" i="5"/>
  <c r="F242" i="1"/>
  <c r="B241" i="5"/>
  <c r="H241" i="5"/>
  <c r="A241" i="5"/>
  <c r="G241" i="5"/>
  <c r="F241" i="1"/>
  <c r="B240" i="5"/>
  <c r="H240" i="5"/>
  <c r="A240" i="5"/>
  <c r="G240" i="5"/>
  <c r="F240" i="1"/>
  <c r="B239" i="5"/>
  <c r="H239" i="5"/>
  <c r="A239" i="5"/>
  <c r="G239" i="5"/>
  <c r="F239" i="1"/>
  <c r="B238" i="5"/>
  <c r="H238" i="5"/>
  <c r="A238" i="5"/>
  <c r="G238" i="5"/>
  <c r="F238" i="1"/>
  <c r="B237" i="5"/>
  <c r="H237" i="5"/>
  <c r="A237" i="5"/>
  <c r="G237" i="5"/>
  <c r="F237" i="1"/>
  <c r="B236" i="5"/>
  <c r="H236" i="5"/>
  <c r="A236" i="5"/>
  <c r="G236" i="5"/>
  <c r="F236" i="1"/>
  <c r="B235" i="5"/>
  <c r="H235" i="5"/>
  <c r="A235" i="5"/>
  <c r="G235" i="5"/>
  <c r="F235" i="1"/>
  <c r="B234" i="5"/>
  <c r="H234" i="5"/>
  <c r="A234" i="5"/>
  <c r="G234" i="5"/>
  <c r="F234" i="1"/>
  <c r="B233" i="5"/>
  <c r="H233" i="5"/>
  <c r="A233" i="5"/>
  <c r="G233" i="5"/>
  <c r="F233" i="1"/>
  <c r="B232" i="5"/>
  <c r="H232" i="5"/>
  <c r="A232" i="5"/>
  <c r="G232" i="5"/>
  <c r="F232" i="1"/>
  <c r="B231" i="5"/>
  <c r="H231" i="5"/>
  <c r="A231" i="5"/>
  <c r="G231" i="5"/>
  <c r="F231" i="1"/>
  <c r="B230" i="5"/>
  <c r="H230" i="5"/>
  <c r="A230" i="5"/>
  <c r="G230" i="5"/>
  <c r="F230" i="1"/>
  <c r="B229" i="5"/>
  <c r="H229" i="5"/>
  <c r="A229" i="5"/>
  <c r="G229" i="5"/>
  <c r="F229" i="1"/>
  <c r="B228" i="5"/>
  <c r="H228" i="5"/>
  <c r="A228" i="5"/>
  <c r="G228" i="5"/>
  <c r="F228" i="1"/>
  <c r="B227" i="5"/>
  <c r="H227" i="5"/>
  <c r="A227" i="5"/>
  <c r="G227" i="5"/>
  <c r="F227" i="1"/>
  <c r="B226" i="5"/>
  <c r="H226" i="5"/>
  <c r="A226" i="5"/>
  <c r="G226" i="5"/>
  <c r="F226" i="1"/>
  <c r="B225" i="5"/>
  <c r="H225" i="5"/>
  <c r="A225" i="5"/>
  <c r="G225" i="5"/>
  <c r="F225" i="1"/>
  <c r="B224" i="5"/>
  <c r="H224" i="5"/>
  <c r="A224" i="5"/>
  <c r="G224" i="5"/>
  <c r="F224" i="1"/>
  <c r="B223" i="5"/>
  <c r="H223" i="5"/>
  <c r="A223" i="5"/>
  <c r="G223" i="5"/>
  <c r="F223" i="1"/>
  <c r="B222" i="5"/>
  <c r="H222" i="5"/>
  <c r="A222" i="5"/>
  <c r="G222" i="5"/>
  <c r="F222" i="1"/>
  <c r="B221" i="5"/>
  <c r="H221" i="5"/>
  <c r="A221" i="5"/>
  <c r="G221" i="5"/>
  <c r="F221" i="1"/>
  <c r="B220" i="5"/>
  <c r="H220" i="5"/>
  <c r="A220" i="5"/>
  <c r="G220" i="5"/>
  <c r="F220" i="1"/>
  <c r="B219" i="5"/>
  <c r="H219" i="5"/>
  <c r="A219" i="5"/>
  <c r="G219" i="5"/>
  <c r="F219" i="1"/>
  <c r="B218" i="5"/>
  <c r="H218" i="5"/>
  <c r="A218" i="5"/>
  <c r="G218" i="5"/>
  <c r="F218" i="1"/>
  <c r="B217" i="5"/>
  <c r="H217" i="5"/>
  <c r="A217" i="5"/>
  <c r="G217" i="5"/>
  <c r="F217" i="1"/>
  <c r="B216" i="5"/>
  <c r="H216" i="5"/>
  <c r="A216" i="5"/>
  <c r="G216" i="5"/>
  <c r="F216" i="1"/>
  <c r="B215" i="5"/>
  <c r="H215" i="5"/>
  <c r="A215" i="5"/>
  <c r="G215" i="5"/>
  <c r="F215" i="1"/>
  <c r="B214" i="5"/>
  <c r="H214" i="5"/>
  <c r="A214" i="5"/>
  <c r="G214" i="5"/>
  <c r="F214" i="1"/>
  <c r="B213" i="5"/>
  <c r="H213" i="5"/>
  <c r="A213" i="5"/>
  <c r="G213" i="5"/>
  <c r="F213" i="1"/>
  <c r="B212" i="5"/>
  <c r="H212" i="5"/>
  <c r="A212" i="5"/>
  <c r="G212" i="5"/>
  <c r="F212" i="1"/>
  <c r="B211" i="5"/>
  <c r="H211" i="5"/>
  <c r="A211" i="5"/>
  <c r="G211" i="5"/>
  <c r="F211" i="1"/>
  <c r="B210" i="5"/>
  <c r="H210" i="5"/>
  <c r="A210" i="5"/>
  <c r="G210" i="5"/>
  <c r="F210" i="1"/>
  <c r="B209" i="5"/>
  <c r="H209" i="5"/>
  <c r="A209" i="5"/>
  <c r="G209" i="5"/>
  <c r="F209" i="1"/>
  <c r="B208" i="5"/>
  <c r="H208" i="5"/>
  <c r="A208" i="5"/>
  <c r="G208" i="5"/>
  <c r="F208" i="1"/>
  <c r="B207" i="5"/>
  <c r="H207" i="5"/>
  <c r="A207" i="5"/>
  <c r="G207" i="5"/>
  <c r="F207" i="1"/>
  <c r="B206" i="5"/>
  <c r="H206" i="5"/>
  <c r="A206" i="5"/>
  <c r="G206" i="5"/>
  <c r="F206" i="1"/>
  <c r="B205" i="5"/>
  <c r="H205" i="5"/>
  <c r="A205" i="5"/>
  <c r="G205" i="5"/>
  <c r="F205" i="1"/>
  <c r="B204" i="5"/>
  <c r="H204" i="5"/>
  <c r="A204" i="5"/>
  <c r="G204" i="5"/>
  <c r="F204" i="1"/>
  <c r="B203" i="5"/>
  <c r="H203" i="5"/>
  <c r="A203" i="5"/>
  <c r="G203" i="5"/>
  <c r="F203" i="1"/>
  <c r="B202" i="5"/>
  <c r="H202" i="5"/>
  <c r="A202" i="5"/>
  <c r="G202" i="5"/>
  <c r="F202" i="1"/>
  <c r="B201" i="5"/>
  <c r="H201" i="5"/>
  <c r="A201" i="5"/>
  <c r="G201" i="5"/>
  <c r="F201" i="1"/>
  <c r="B200" i="5"/>
  <c r="H200" i="5"/>
  <c r="A200" i="5"/>
  <c r="G200" i="5"/>
  <c r="F200" i="1"/>
  <c r="B199" i="5"/>
  <c r="H199" i="5"/>
  <c r="A199" i="5"/>
  <c r="G199" i="5"/>
  <c r="F199" i="1"/>
  <c r="B198" i="5"/>
  <c r="H198" i="5"/>
  <c r="A198" i="5"/>
  <c r="G198" i="5"/>
  <c r="F198" i="1"/>
  <c r="B197" i="5"/>
  <c r="H197" i="5"/>
  <c r="A197" i="5"/>
  <c r="G197" i="5"/>
  <c r="F197" i="1"/>
  <c r="B196" i="5"/>
  <c r="H196" i="5"/>
  <c r="A196" i="5"/>
  <c r="G196" i="5"/>
  <c r="F196" i="1"/>
  <c r="B195" i="5"/>
  <c r="H195" i="5"/>
  <c r="A195" i="5"/>
  <c r="G195" i="5"/>
  <c r="F195" i="1"/>
  <c r="B194" i="5"/>
  <c r="H194" i="5"/>
  <c r="A194" i="5"/>
  <c r="G194" i="5"/>
  <c r="F194" i="1"/>
  <c r="B193" i="5"/>
  <c r="H193" i="5"/>
  <c r="A193" i="5"/>
  <c r="G193" i="5"/>
  <c r="F193" i="1"/>
  <c r="B192" i="5"/>
  <c r="H192" i="5"/>
  <c r="A192" i="5"/>
  <c r="G192" i="5"/>
  <c r="F192" i="1"/>
  <c r="B191" i="5"/>
  <c r="H191" i="5"/>
  <c r="A191" i="5"/>
  <c r="G191" i="5"/>
  <c r="F191" i="1"/>
  <c r="B190" i="5"/>
  <c r="H190" i="5"/>
  <c r="A190" i="5"/>
  <c r="G190" i="5"/>
  <c r="F190" i="1"/>
  <c r="B189" i="5"/>
  <c r="H189" i="5"/>
  <c r="A189" i="5"/>
  <c r="G189" i="5"/>
  <c r="F189" i="1"/>
  <c r="B188" i="5"/>
  <c r="H188" i="5"/>
  <c r="A188" i="5"/>
  <c r="G188" i="5"/>
  <c r="F188" i="1"/>
  <c r="B187" i="5"/>
  <c r="H187" i="5"/>
  <c r="A187" i="5"/>
  <c r="G187" i="5"/>
  <c r="F187" i="1"/>
  <c r="B186" i="5"/>
  <c r="H186" i="5"/>
  <c r="A186" i="5"/>
  <c r="G186" i="5"/>
  <c r="F186" i="1"/>
  <c r="B185" i="5"/>
  <c r="H185" i="5"/>
  <c r="A185" i="5"/>
  <c r="G185" i="5"/>
  <c r="F185" i="1"/>
  <c r="B184" i="5"/>
  <c r="H184" i="5"/>
  <c r="A184" i="5"/>
  <c r="G184" i="5"/>
  <c r="F184" i="1"/>
  <c r="B183" i="5"/>
  <c r="H183" i="5"/>
  <c r="A183" i="5"/>
  <c r="G183" i="5"/>
  <c r="F183" i="1"/>
  <c r="B182" i="5"/>
  <c r="H182" i="5"/>
  <c r="A182" i="5"/>
  <c r="G182" i="5"/>
  <c r="F182" i="1"/>
  <c r="B181" i="5"/>
  <c r="H181" i="5"/>
  <c r="A181" i="5"/>
  <c r="G181" i="5"/>
  <c r="F181" i="1"/>
  <c r="B180" i="5"/>
  <c r="H180" i="5"/>
  <c r="A180" i="5"/>
  <c r="G180" i="5"/>
  <c r="F180" i="1"/>
  <c r="B179" i="5"/>
  <c r="H179" i="5"/>
  <c r="A179" i="5"/>
  <c r="G179" i="5"/>
  <c r="F179" i="1"/>
  <c r="B178" i="5"/>
  <c r="H178" i="5"/>
  <c r="A178" i="5"/>
  <c r="G178" i="5"/>
  <c r="F178" i="1"/>
  <c r="B177" i="5"/>
  <c r="H177" i="5"/>
  <c r="A177" i="5"/>
  <c r="G177" i="5"/>
  <c r="F177" i="1"/>
  <c r="B176" i="5"/>
  <c r="H176" i="5"/>
  <c r="A176" i="5"/>
  <c r="G176" i="5"/>
  <c r="F176" i="1"/>
  <c r="B175" i="5"/>
  <c r="H175" i="5"/>
  <c r="A175" i="5"/>
  <c r="G175" i="5"/>
  <c r="F175" i="1"/>
  <c r="B174" i="5"/>
  <c r="H174" i="5"/>
  <c r="A174" i="5"/>
  <c r="G174" i="5"/>
  <c r="F174" i="1"/>
  <c r="B173" i="5"/>
  <c r="H173" i="5"/>
  <c r="A173" i="5"/>
  <c r="G173" i="5"/>
  <c r="F173" i="1"/>
  <c r="B172" i="5"/>
  <c r="H172" i="5"/>
  <c r="A172" i="5"/>
  <c r="G172" i="5"/>
  <c r="F172" i="1"/>
  <c r="B171" i="5"/>
  <c r="H171" i="5"/>
  <c r="A171" i="5"/>
  <c r="G171" i="5"/>
  <c r="F171" i="1"/>
  <c r="B170" i="5"/>
  <c r="H170" i="5"/>
  <c r="A170" i="5"/>
  <c r="G170" i="5"/>
  <c r="F170" i="1"/>
  <c r="B169" i="5"/>
  <c r="H169" i="5"/>
  <c r="A169" i="5"/>
  <c r="G169" i="5"/>
  <c r="F169" i="1"/>
  <c r="B168" i="5"/>
  <c r="H168" i="5"/>
  <c r="A168" i="5"/>
  <c r="G168" i="5"/>
  <c r="F168" i="1"/>
  <c r="B167" i="5"/>
  <c r="H167" i="5"/>
  <c r="A167" i="5"/>
  <c r="G167" i="5"/>
  <c r="F167" i="1"/>
  <c r="B166" i="5"/>
  <c r="H166" i="5"/>
  <c r="A166" i="5"/>
  <c r="G166" i="5"/>
  <c r="F166" i="1"/>
  <c r="B165" i="5"/>
  <c r="H165" i="5"/>
  <c r="A165" i="5"/>
  <c r="G165" i="5"/>
  <c r="F165" i="1"/>
  <c r="B164" i="5"/>
  <c r="H164" i="5"/>
  <c r="A164" i="5"/>
  <c r="G164" i="5"/>
  <c r="F164" i="1"/>
  <c r="B163" i="5"/>
  <c r="H163" i="5"/>
  <c r="A163" i="5"/>
  <c r="G163" i="5"/>
  <c r="F163" i="1"/>
  <c r="B162" i="5"/>
  <c r="H162" i="5"/>
  <c r="A162" i="5"/>
  <c r="G162" i="5"/>
  <c r="F162" i="1"/>
  <c r="B161" i="5"/>
  <c r="H161" i="5"/>
  <c r="A161" i="5"/>
  <c r="G161" i="5"/>
  <c r="F161" i="1"/>
  <c r="B160" i="5"/>
  <c r="H160" i="5"/>
  <c r="A160" i="5"/>
  <c r="G160" i="5"/>
  <c r="F160" i="1"/>
  <c r="B159" i="5"/>
  <c r="H159" i="5"/>
  <c r="A159" i="5"/>
  <c r="G159" i="5"/>
  <c r="B158" i="5"/>
  <c r="H158" i="5"/>
  <c r="A158" i="5"/>
  <c r="G158" i="5"/>
  <c r="H157" i="5"/>
  <c r="G157" i="5"/>
  <c r="B156" i="5"/>
  <c r="H156" i="5"/>
  <c r="A156" i="5"/>
  <c r="G156" i="5"/>
  <c r="E156" i="1"/>
  <c r="F156" i="1"/>
  <c r="B155" i="5"/>
  <c r="H155" i="5"/>
  <c r="A155" i="5"/>
  <c r="G155" i="5"/>
  <c r="E155" i="1"/>
  <c r="F155" i="1"/>
  <c r="B154" i="5"/>
  <c r="H154" i="5"/>
  <c r="A154" i="5"/>
  <c r="G154" i="5"/>
  <c r="E154" i="1"/>
  <c r="F154" i="1"/>
  <c r="B153" i="5"/>
  <c r="H153" i="5"/>
  <c r="A153" i="5"/>
  <c r="G153" i="5"/>
  <c r="E153" i="1"/>
  <c r="F153" i="1"/>
  <c r="B152" i="5"/>
  <c r="H152" i="5"/>
  <c r="A152" i="5"/>
  <c r="G152" i="5"/>
  <c r="E152" i="1"/>
  <c r="F152" i="1"/>
  <c r="B151" i="5"/>
  <c r="H151" i="5"/>
  <c r="A151" i="5"/>
  <c r="G151" i="5"/>
  <c r="E151" i="1"/>
  <c r="F151" i="1"/>
  <c r="B150" i="5"/>
  <c r="H150" i="5"/>
  <c r="A150" i="5"/>
  <c r="G150" i="5"/>
  <c r="E150" i="1"/>
  <c r="F150" i="1"/>
  <c r="B149" i="5"/>
  <c r="H149" i="5"/>
  <c r="A149" i="5"/>
  <c r="G149" i="5"/>
  <c r="E149" i="1"/>
  <c r="F149" i="1"/>
  <c r="B148" i="5"/>
  <c r="H148" i="5"/>
  <c r="A148" i="5"/>
  <c r="G148" i="5"/>
  <c r="E148" i="1"/>
  <c r="F148" i="1"/>
  <c r="B147" i="5"/>
  <c r="H147" i="5"/>
  <c r="A147" i="5"/>
  <c r="G147" i="5"/>
  <c r="E147" i="1"/>
  <c r="F147" i="1"/>
  <c r="B146" i="5"/>
  <c r="H146" i="5"/>
  <c r="A146" i="5"/>
  <c r="G146" i="5"/>
  <c r="E146" i="1"/>
  <c r="F146" i="1"/>
  <c r="B145" i="5"/>
  <c r="H145" i="5"/>
  <c r="A145" i="5"/>
  <c r="G145" i="5"/>
  <c r="E145" i="1"/>
  <c r="F145" i="1"/>
  <c r="B144" i="5"/>
  <c r="H144" i="5"/>
  <c r="A144" i="5"/>
  <c r="G144" i="5"/>
  <c r="E144" i="1"/>
  <c r="F144" i="1"/>
  <c r="B143" i="5"/>
  <c r="H143" i="5"/>
  <c r="A143" i="5"/>
  <c r="G143" i="5"/>
  <c r="E143" i="1"/>
  <c r="F143" i="1"/>
  <c r="B142" i="5"/>
  <c r="H142" i="5"/>
  <c r="A142" i="5"/>
  <c r="G142" i="5"/>
  <c r="E142" i="1"/>
  <c r="F142" i="1"/>
  <c r="B141" i="5"/>
  <c r="H141" i="5"/>
  <c r="A141" i="5"/>
  <c r="G141" i="5"/>
  <c r="E141" i="1"/>
  <c r="F141" i="1"/>
  <c r="B140" i="5"/>
  <c r="H140" i="5"/>
  <c r="A140" i="5"/>
  <c r="G140" i="5"/>
  <c r="E140" i="1"/>
  <c r="F140" i="1"/>
  <c r="B139" i="5"/>
  <c r="H139" i="5"/>
  <c r="A139" i="5"/>
  <c r="G139" i="5"/>
  <c r="E139" i="1"/>
  <c r="F139" i="1"/>
  <c r="B138" i="5"/>
  <c r="H138" i="5"/>
  <c r="A138" i="5"/>
  <c r="G138" i="5"/>
  <c r="E138" i="1"/>
  <c r="F138" i="1"/>
  <c r="B137" i="5"/>
  <c r="H137" i="5"/>
  <c r="A137" i="5"/>
  <c r="G137" i="5"/>
  <c r="E137" i="1"/>
  <c r="F137" i="1"/>
  <c r="B136" i="5"/>
  <c r="H136" i="5"/>
  <c r="A136" i="5"/>
  <c r="G136" i="5"/>
  <c r="E136" i="1"/>
  <c r="F136" i="1"/>
  <c r="B135" i="5"/>
  <c r="H135" i="5"/>
  <c r="A135" i="5"/>
  <c r="G135" i="5"/>
  <c r="E135" i="1"/>
  <c r="F135" i="1"/>
  <c r="B134" i="5"/>
  <c r="H134" i="5"/>
  <c r="A134" i="5"/>
  <c r="G134" i="5"/>
  <c r="E134" i="1"/>
  <c r="F134" i="1"/>
  <c r="B133" i="5"/>
  <c r="H133" i="5"/>
  <c r="A133" i="5"/>
  <c r="G133" i="5"/>
  <c r="E133" i="1"/>
  <c r="F133" i="1"/>
  <c r="B132" i="5"/>
  <c r="H132" i="5"/>
  <c r="A132" i="5"/>
  <c r="G132" i="5"/>
  <c r="E132" i="1"/>
  <c r="F132" i="1"/>
  <c r="B131" i="5"/>
  <c r="H131" i="5"/>
  <c r="A131" i="5"/>
  <c r="G131" i="5"/>
  <c r="E131" i="1"/>
  <c r="F131" i="1"/>
  <c r="B130" i="5"/>
  <c r="H130" i="5"/>
  <c r="A130" i="5"/>
  <c r="G130" i="5"/>
  <c r="E130" i="1"/>
  <c r="F130" i="1"/>
  <c r="B129" i="5"/>
  <c r="H129" i="5"/>
  <c r="A129" i="5"/>
  <c r="G129" i="5"/>
  <c r="E129" i="1"/>
  <c r="F129" i="1"/>
  <c r="B128" i="5"/>
  <c r="H128" i="5"/>
  <c r="A128" i="5"/>
  <c r="G128" i="5"/>
  <c r="E128" i="1"/>
  <c r="F128" i="1"/>
  <c r="B127" i="5"/>
  <c r="H127" i="5"/>
  <c r="A127" i="5"/>
  <c r="G127" i="5"/>
  <c r="E127" i="1"/>
  <c r="F127" i="1"/>
  <c r="B126" i="5"/>
  <c r="H126" i="5"/>
  <c r="A126" i="5"/>
  <c r="G126" i="5"/>
  <c r="E126" i="1"/>
  <c r="F126" i="1"/>
  <c r="B125" i="5"/>
  <c r="H125" i="5"/>
  <c r="A125" i="5"/>
  <c r="G125" i="5"/>
  <c r="E125" i="1"/>
  <c r="F125" i="1"/>
  <c r="B124" i="5"/>
  <c r="H124" i="5"/>
  <c r="A124" i="5"/>
  <c r="G124" i="5"/>
  <c r="E124" i="1"/>
  <c r="F124" i="1"/>
  <c r="B123" i="5"/>
  <c r="H123" i="5"/>
  <c r="A123" i="5"/>
  <c r="G123" i="5"/>
  <c r="E123" i="1"/>
  <c r="F123" i="1"/>
  <c r="B122" i="5"/>
  <c r="H122" i="5"/>
  <c r="A122" i="5"/>
  <c r="G122" i="5"/>
  <c r="E122" i="1"/>
  <c r="F122" i="1"/>
  <c r="B121" i="5"/>
  <c r="H121" i="5"/>
  <c r="A121" i="5"/>
  <c r="G121" i="5"/>
  <c r="E121" i="1"/>
  <c r="F121" i="1"/>
  <c r="B120" i="5"/>
  <c r="H120" i="5"/>
  <c r="A120" i="5"/>
  <c r="G120" i="5"/>
  <c r="E120" i="1"/>
  <c r="F120" i="1"/>
  <c r="B119" i="5"/>
  <c r="H119" i="5"/>
  <c r="A119" i="5"/>
  <c r="G119" i="5"/>
  <c r="E119" i="1"/>
  <c r="F119" i="1"/>
  <c r="B118" i="5"/>
  <c r="H118" i="5"/>
  <c r="A118" i="5"/>
  <c r="G118" i="5"/>
  <c r="E118" i="1"/>
  <c r="F118" i="1"/>
  <c r="B117" i="5"/>
  <c r="H117" i="5"/>
  <c r="A117" i="5"/>
  <c r="G117" i="5"/>
  <c r="E117" i="1"/>
  <c r="F117" i="1"/>
  <c r="B116" i="5"/>
  <c r="H116" i="5"/>
  <c r="A116" i="5"/>
  <c r="G116" i="5"/>
  <c r="E116" i="1"/>
  <c r="F116" i="1"/>
  <c r="B115" i="5"/>
  <c r="H115" i="5"/>
  <c r="A115" i="5"/>
  <c r="G115" i="5"/>
  <c r="E115" i="1"/>
  <c r="F115" i="1"/>
  <c r="B114" i="5"/>
  <c r="H114" i="5"/>
  <c r="A114" i="5"/>
  <c r="G114" i="5"/>
  <c r="E114" i="1"/>
  <c r="F114" i="1"/>
  <c r="B113" i="5"/>
  <c r="H113" i="5"/>
  <c r="A113" i="5"/>
  <c r="G113" i="5"/>
  <c r="E113" i="1"/>
  <c r="F113" i="1"/>
  <c r="B112" i="5"/>
  <c r="H112" i="5"/>
  <c r="A112" i="5"/>
  <c r="G112" i="5"/>
  <c r="E112" i="1"/>
  <c r="F112" i="1"/>
  <c r="B111" i="5"/>
  <c r="H111" i="5"/>
  <c r="A111" i="5"/>
  <c r="G111" i="5"/>
  <c r="E111" i="1"/>
  <c r="F111" i="1"/>
  <c r="B110" i="5"/>
  <c r="H110" i="5"/>
  <c r="A110" i="5"/>
  <c r="G110" i="5"/>
  <c r="E110" i="1"/>
  <c r="F110" i="1"/>
  <c r="B109" i="5"/>
  <c r="H109" i="5"/>
  <c r="A109" i="5"/>
  <c r="G109" i="5"/>
  <c r="E109" i="1"/>
  <c r="F109" i="1"/>
  <c r="B108" i="5"/>
  <c r="H108" i="5"/>
  <c r="A108" i="5"/>
  <c r="G108" i="5"/>
  <c r="E108" i="1"/>
  <c r="F108" i="1"/>
  <c r="B107" i="5"/>
  <c r="H107" i="5"/>
  <c r="A107" i="5"/>
  <c r="G107" i="5"/>
  <c r="E107" i="1"/>
  <c r="F107" i="1"/>
  <c r="B106" i="5"/>
  <c r="H106" i="5"/>
  <c r="A106" i="5"/>
  <c r="G106" i="5"/>
  <c r="E106" i="1"/>
  <c r="F106" i="1"/>
  <c r="B105" i="5"/>
  <c r="H105" i="5"/>
  <c r="A105" i="5"/>
  <c r="G105" i="5"/>
  <c r="E105" i="1"/>
  <c r="F105" i="1"/>
  <c r="B104" i="5"/>
  <c r="H104" i="5"/>
  <c r="A104" i="5"/>
  <c r="G104" i="5"/>
  <c r="E104" i="1"/>
  <c r="F104" i="1"/>
  <c r="B103" i="5"/>
  <c r="H103" i="5"/>
  <c r="A103" i="5"/>
  <c r="G103" i="5"/>
  <c r="E103" i="1"/>
  <c r="F103" i="1"/>
  <c r="B102" i="5"/>
  <c r="H102" i="5"/>
  <c r="A102" i="5"/>
  <c r="G102" i="5"/>
  <c r="E102" i="1"/>
  <c r="F102" i="1"/>
  <c r="B101" i="5"/>
  <c r="H101" i="5"/>
  <c r="A101" i="5"/>
  <c r="G101" i="5"/>
  <c r="E101" i="1"/>
  <c r="F101" i="1"/>
  <c r="B100" i="5"/>
  <c r="H100" i="5"/>
  <c r="A100" i="5"/>
  <c r="G100" i="5"/>
  <c r="E100" i="1"/>
  <c r="F100" i="1"/>
  <c r="B99" i="5"/>
  <c r="H99" i="5"/>
  <c r="A99" i="5"/>
  <c r="G99" i="5"/>
  <c r="E99" i="1"/>
  <c r="F99" i="1"/>
  <c r="B98" i="5"/>
  <c r="H98" i="5"/>
  <c r="A98" i="5"/>
  <c r="G98" i="5"/>
  <c r="E98" i="1"/>
  <c r="F98" i="1"/>
  <c r="B97" i="5"/>
  <c r="H97" i="5"/>
  <c r="A97" i="5"/>
  <c r="G97" i="5"/>
  <c r="E97" i="1"/>
  <c r="F97" i="1"/>
  <c r="B96" i="5"/>
  <c r="H96" i="5"/>
  <c r="A96" i="5"/>
  <c r="G96" i="5"/>
  <c r="E96" i="1"/>
  <c r="F96" i="1"/>
  <c r="B95" i="5"/>
  <c r="H95" i="5"/>
  <c r="A95" i="5"/>
  <c r="G95" i="5"/>
  <c r="E95" i="1"/>
  <c r="F95" i="1"/>
  <c r="B94" i="5"/>
  <c r="H94" i="5"/>
  <c r="A94" i="5"/>
  <c r="G94" i="5"/>
  <c r="E94" i="1"/>
  <c r="F94" i="1"/>
  <c r="B93" i="5"/>
  <c r="H93" i="5"/>
  <c r="A93" i="5"/>
  <c r="G93" i="5"/>
  <c r="E93" i="1"/>
  <c r="F93" i="1"/>
  <c r="B92" i="5"/>
  <c r="H92" i="5"/>
  <c r="A92" i="5"/>
  <c r="G92" i="5"/>
  <c r="E92" i="1"/>
  <c r="F92" i="1"/>
  <c r="B91" i="5"/>
  <c r="H91" i="5"/>
  <c r="A91" i="5"/>
  <c r="G91" i="5"/>
  <c r="E91" i="1"/>
  <c r="F91" i="1"/>
  <c r="B90" i="5"/>
  <c r="H90" i="5"/>
  <c r="A90" i="5"/>
  <c r="G90" i="5"/>
  <c r="E90" i="1"/>
  <c r="F90" i="1"/>
  <c r="B89" i="5"/>
  <c r="H89" i="5"/>
  <c r="A89" i="5"/>
  <c r="G89" i="5"/>
  <c r="E89" i="1"/>
  <c r="F89" i="1"/>
  <c r="B88" i="5"/>
  <c r="H88" i="5"/>
  <c r="A88" i="5"/>
  <c r="G88" i="5"/>
  <c r="E88" i="1"/>
  <c r="F88" i="1"/>
  <c r="B87" i="5"/>
  <c r="H87" i="5"/>
  <c r="A87" i="5"/>
  <c r="G87" i="5"/>
  <c r="E87" i="1"/>
  <c r="F87" i="1"/>
  <c r="B86" i="5"/>
  <c r="H86" i="5"/>
  <c r="A86" i="5"/>
  <c r="G86" i="5"/>
  <c r="E86" i="1"/>
  <c r="F86" i="1"/>
  <c r="B85" i="5"/>
  <c r="H85" i="5"/>
  <c r="A85" i="5"/>
  <c r="G85" i="5"/>
  <c r="E85" i="1"/>
  <c r="F85" i="1"/>
  <c r="B84" i="5"/>
  <c r="H84" i="5"/>
  <c r="A84" i="5"/>
  <c r="G84" i="5"/>
  <c r="E84" i="1"/>
  <c r="F84" i="1"/>
  <c r="B83" i="5"/>
  <c r="H83" i="5"/>
  <c r="A83" i="5"/>
  <c r="G83" i="5"/>
  <c r="E83" i="1"/>
  <c r="F83" i="1"/>
  <c r="B82" i="5"/>
  <c r="H82" i="5"/>
  <c r="A82" i="5"/>
  <c r="G82" i="5"/>
  <c r="E82" i="1"/>
  <c r="F82" i="1"/>
  <c r="B81" i="5"/>
  <c r="H81" i="5"/>
  <c r="A81" i="5"/>
  <c r="G81" i="5"/>
  <c r="E81" i="1"/>
  <c r="F81" i="1"/>
  <c r="B80" i="5"/>
  <c r="H80" i="5"/>
  <c r="A80" i="5"/>
  <c r="G80" i="5"/>
  <c r="E80" i="1"/>
  <c r="F80" i="1"/>
  <c r="B79" i="5"/>
  <c r="H79" i="5"/>
  <c r="A79" i="5"/>
  <c r="G79" i="5"/>
  <c r="E79" i="1"/>
  <c r="F79" i="1"/>
  <c r="B78" i="5"/>
  <c r="H78" i="5"/>
  <c r="A78" i="5"/>
  <c r="G78" i="5"/>
  <c r="E78" i="1"/>
  <c r="F78" i="1"/>
  <c r="B77" i="5"/>
  <c r="H77" i="5"/>
  <c r="A77" i="5"/>
  <c r="G77" i="5"/>
  <c r="E77" i="1"/>
  <c r="F77" i="1"/>
  <c r="B76" i="5"/>
  <c r="H76" i="5"/>
  <c r="A76" i="5"/>
  <c r="G76" i="5"/>
  <c r="E76" i="1"/>
  <c r="F76" i="1"/>
  <c r="B75" i="5"/>
  <c r="H75" i="5"/>
  <c r="A75" i="5"/>
  <c r="G75" i="5"/>
  <c r="E75" i="1"/>
  <c r="F75" i="1"/>
  <c r="B74" i="5"/>
  <c r="H74" i="5"/>
  <c r="A74" i="5"/>
  <c r="G74" i="5"/>
  <c r="E74" i="1"/>
  <c r="F74" i="1"/>
  <c r="B73" i="5"/>
  <c r="H73" i="5"/>
  <c r="A73" i="5"/>
  <c r="G73" i="5"/>
  <c r="E73" i="1"/>
  <c r="F73" i="1"/>
  <c r="B72" i="5"/>
  <c r="H72" i="5"/>
  <c r="A72" i="5"/>
  <c r="G72" i="5"/>
  <c r="E72" i="1"/>
  <c r="F72" i="1"/>
  <c r="B71" i="5"/>
  <c r="H71" i="5"/>
  <c r="A71" i="5"/>
  <c r="G71" i="5"/>
  <c r="E71" i="1"/>
  <c r="F71" i="1"/>
  <c r="B70" i="5"/>
  <c r="H70" i="5"/>
  <c r="A70" i="5"/>
  <c r="G70" i="5"/>
  <c r="E70" i="1"/>
  <c r="F70" i="1"/>
  <c r="B69" i="5"/>
  <c r="H69" i="5"/>
  <c r="A69" i="5"/>
  <c r="G69" i="5"/>
  <c r="E69" i="1"/>
  <c r="F69" i="1"/>
  <c r="B68" i="5"/>
  <c r="H68" i="5"/>
  <c r="A68" i="5"/>
  <c r="G68" i="5"/>
  <c r="E68" i="1"/>
  <c r="F68" i="1"/>
  <c r="B67" i="5"/>
  <c r="H67" i="5"/>
  <c r="A67" i="5"/>
  <c r="G67" i="5"/>
  <c r="E67" i="1"/>
  <c r="F67" i="1"/>
  <c r="B66" i="5"/>
  <c r="H66" i="5"/>
  <c r="A66" i="5"/>
  <c r="G66" i="5"/>
  <c r="E66" i="1"/>
  <c r="F66" i="1"/>
  <c r="B65" i="5"/>
  <c r="H65" i="5"/>
  <c r="A65" i="5"/>
  <c r="G65" i="5"/>
  <c r="E65" i="1"/>
  <c r="F65" i="1"/>
  <c r="B64" i="5"/>
  <c r="H64" i="5"/>
  <c r="A64" i="5"/>
  <c r="G64" i="5"/>
  <c r="E64" i="1"/>
  <c r="F64" i="1"/>
  <c r="B63" i="5"/>
  <c r="H63" i="5"/>
  <c r="A63" i="5"/>
  <c r="G63" i="5"/>
  <c r="E63" i="1"/>
  <c r="F63" i="1"/>
  <c r="B62" i="5"/>
  <c r="H62" i="5"/>
  <c r="A62" i="5"/>
  <c r="G62" i="5"/>
  <c r="E62" i="1"/>
  <c r="F62" i="1"/>
  <c r="B61" i="5"/>
  <c r="H61" i="5"/>
  <c r="A61" i="5"/>
  <c r="G61" i="5"/>
  <c r="E61" i="1"/>
  <c r="F61" i="1"/>
  <c r="B60" i="5"/>
  <c r="H60" i="5"/>
  <c r="A60" i="5"/>
  <c r="G60" i="5"/>
  <c r="E60" i="1"/>
  <c r="F60" i="1"/>
  <c r="B59" i="5"/>
  <c r="H59" i="5"/>
  <c r="A59" i="5"/>
  <c r="G59" i="5"/>
  <c r="E59" i="1"/>
  <c r="F59" i="1"/>
  <c r="B58" i="5"/>
  <c r="H58" i="5"/>
  <c r="A58" i="5"/>
  <c r="G58" i="5"/>
  <c r="E58" i="1"/>
  <c r="F58" i="1"/>
  <c r="B57" i="5"/>
  <c r="H57" i="5"/>
  <c r="A57" i="5"/>
  <c r="G57" i="5"/>
  <c r="E57" i="1"/>
  <c r="F57" i="1"/>
  <c r="B56" i="5"/>
  <c r="H56" i="5"/>
  <c r="A56" i="5"/>
  <c r="G56" i="5"/>
  <c r="E56" i="1"/>
  <c r="F56" i="1"/>
  <c r="B55" i="5"/>
  <c r="H55" i="5"/>
  <c r="A55" i="5"/>
  <c r="G55" i="5"/>
  <c r="E55" i="1"/>
  <c r="F55" i="1"/>
  <c r="B54" i="5"/>
  <c r="H54" i="5"/>
  <c r="A54" i="5"/>
  <c r="G54" i="5"/>
  <c r="E54" i="1"/>
  <c r="F54" i="1"/>
  <c r="B53" i="5"/>
  <c r="H53" i="5"/>
  <c r="A53" i="5"/>
  <c r="G53" i="5"/>
  <c r="E53" i="1"/>
  <c r="F53" i="1"/>
  <c r="B52" i="5"/>
  <c r="H52" i="5"/>
  <c r="A52" i="5"/>
  <c r="G52" i="5"/>
  <c r="E52" i="1"/>
  <c r="F52" i="1"/>
  <c r="B51" i="5"/>
  <c r="H51" i="5"/>
  <c r="A51" i="5"/>
  <c r="G51" i="5"/>
  <c r="E51" i="1"/>
  <c r="F51" i="1"/>
  <c r="B50" i="5"/>
  <c r="H50" i="5"/>
  <c r="A50" i="5"/>
  <c r="G50" i="5"/>
  <c r="E50" i="1"/>
  <c r="F50" i="1"/>
  <c r="B49" i="5"/>
  <c r="H49" i="5"/>
  <c r="A49" i="5"/>
  <c r="G49" i="5"/>
  <c r="E49" i="1"/>
  <c r="F49" i="1"/>
  <c r="B48" i="5"/>
  <c r="H48" i="5"/>
  <c r="A48" i="5"/>
  <c r="G48" i="5"/>
  <c r="E48" i="1"/>
  <c r="F48" i="1"/>
  <c r="B47" i="5"/>
  <c r="H47" i="5"/>
  <c r="A47" i="5"/>
  <c r="G47" i="5"/>
  <c r="E47" i="1"/>
  <c r="F47" i="1"/>
  <c r="B46" i="5"/>
  <c r="H46" i="5"/>
  <c r="A46" i="5"/>
  <c r="G46" i="5"/>
  <c r="E46" i="1"/>
  <c r="F46" i="1"/>
  <c r="B45" i="5"/>
  <c r="H45" i="5"/>
  <c r="A45" i="5"/>
  <c r="G45" i="5"/>
  <c r="E45" i="1"/>
  <c r="F45" i="1"/>
  <c r="B44" i="5"/>
  <c r="H44" i="5"/>
  <c r="A44" i="5"/>
  <c r="G44" i="5"/>
  <c r="E44" i="1"/>
  <c r="F44" i="1"/>
  <c r="B43" i="5"/>
  <c r="H43" i="5"/>
  <c r="A43" i="5"/>
  <c r="G43" i="5"/>
  <c r="E43" i="1"/>
  <c r="F43" i="1"/>
  <c r="B42" i="5"/>
  <c r="H42" i="5"/>
  <c r="A42" i="5"/>
  <c r="G42" i="5"/>
  <c r="E42" i="1"/>
  <c r="F42" i="1"/>
  <c r="B41" i="5"/>
  <c r="H41" i="5"/>
  <c r="A41" i="5"/>
  <c r="G41" i="5"/>
  <c r="E21" i="1"/>
  <c r="F21" i="1"/>
  <c r="B20" i="5"/>
  <c r="H20" i="5"/>
  <c r="A20" i="5"/>
  <c r="G20" i="5"/>
  <c r="E41" i="1"/>
  <c r="F41" i="1"/>
  <c r="B40" i="5"/>
  <c r="E40" i="1"/>
  <c r="F40" i="1"/>
  <c r="B39" i="5"/>
  <c r="E39" i="1"/>
  <c r="F39" i="1"/>
  <c r="B38" i="5"/>
  <c r="E38" i="1"/>
  <c r="F38" i="1"/>
  <c r="B37" i="5"/>
  <c r="E37" i="1"/>
  <c r="F37" i="1"/>
  <c r="B36" i="5"/>
  <c r="E36" i="1"/>
  <c r="F36" i="1"/>
  <c r="B35" i="5"/>
  <c r="E35" i="1"/>
  <c r="F35" i="1"/>
  <c r="B34" i="5"/>
  <c r="E34" i="1"/>
  <c r="F34" i="1"/>
  <c r="B33" i="5"/>
  <c r="E33" i="1"/>
  <c r="F33" i="1"/>
  <c r="B32" i="5"/>
  <c r="E32" i="1"/>
  <c r="F32" i="1"/>
  <c r="B31" i="5"/>
  <c r="E31" i="1"/>
  <c r="F31" i="1"/>
  <c r="B30" i="5"/>
  <c r="E30" i="1"/>
  <c r="F30" i="1"/>
  <c r="B29" i="5"/>
  <c r="E29" i="1"/>
  <c r="F29" i="1"/>
  <c r="B28" i="5"/>
  <c r="E28" i="1"/>
  <c r="F28" i="1"/>
  <c r="B27" i="5"/>
  <c r="E27" i="1"/>
  <c r="F27" i="1"/>
  <c r="B26" i="5"/>
  <c r="E26" i="1"/>
  <c r="F26" i="1"/>
  <c r="B25" i="5"/>
  <c r="E25" i="1"/>
  <c r="F25" i="1"/>
  <c r="B24" i="5"/>
  <c r="E24" i="1"/>
  <c r="F24" i="1"/>
  <c r="B23" i="5"/>
  <c r="E23" i="1"/>
  <c r="F23" i="1"/>
  <c r="B22" i="5"/>
  <c r="E22" i="1"/>
  <c r="F22" i="1"/>
  <c r="B2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K9" i="1"/>
  <c r="H9" i="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E9" i="1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</calcChain>
</file>

<file path=xl/sharedStrings.xml><?xml version="1.0" encoding="utf-8"?>
<sst xmlns="http://schemas.openxmlformats.org/spreadsheetml/2006/main" count="3442" uniqueCount="288">
  <si>
    <t>Opacity</t>
  </si>
  <si>
    <t>Transparency setting for the Symbol.</t>
  </si>
  <si>
    <t>Camel-case text</t>
  </si>
  <si>
    <t>Horizontal position from the upper left corner of the artboard to the center point of the symbol.</t>
  </si>
  <si>
    <t>Symbol Width</t>
  </si>
  <si>
    <t>Symbol Height</t>
  </si>
  <si>
    <t>points</t>
  </si>
  <si>
    <t>ID fo DB</t>
  </si>
  <si>
    <t>Unique object ID used as the ID in the database.</t>
  </si>
  <si>
    <t>Text label for the UNO</t>
  </si>
  <si>
    <t>OpenBox</t>
  </si>
  <si>
    <t>A</t>
  </si>
  <si>
    <t>Notes</t>
  </si>
  <si>
    <t>Saaving the SVG</t>
  </si>
  <si>
    <t>The is a macro SaveSVG that will save the data range 'svgdata' with the file name in range 'svgfile' + .svg.  It will be saved to the same folder that this spreadsheet is in.</t>
  </si>
  <si>
    <t>Vertical position from the upper left corner of the artboard to the center point of the symbol - in positive points (going down) from the upper left corner</t>
  </si>
  <si>
    <t>RadialThings</t>
  </si>
  <si>
    <t>Radius</t>
  </si>
  <si>
    <t>xpos</t>
  </si>
  <si>
    <t>ypos</t>
  </si>
  <si>
    <t>Calculations with origin at 0, 0</t>
  </si>
  <si>
    <t>X</t>
  </si>
  <si>
    <t>id</t>
  </si>
  <si>
    <t>label</t>
  </si>
  <si>
    <t>ooosymbol</t>
  </si>
  <si>
    <t>ooox</t>
  </si>
  <si>
    <t>oooy</t>
  </si>
  <si>
    <t>oooh</t>
  </si>
  <si>
    <t>opacity</t>
  </si>
  <si>
    <t>labeloffsetx</t>
  </si>
  <si>
    <t>labeloffsety</t>
  </si>
  <si>
    <t>labelx</t>
  </si>
  <si>
    <t>labely</t>
  </si>
  <si>
    <t>vvvsymbol</t>
  </si>
  <si>
    <t>Symbol X position</t>
  </si>
  <si>
    <t>Symbol y position</t>
  </si>
  <si>
    <t>0 to 1.0</t>
  </si>
  <si>
    <t>render</t>
  </si>
  <si>
    <t>UNO's CSS Class(es)</t>
  </si>
  <si>
    <t>Sets CSS class(es) for the UNO.</t>
  </si>
  <si>
    <t>Label/Name of the UNO</t>
  </si>
  <si>
    <t>What</t>
  </si>
  <si>
    <t>Description</t>
  </si>
  <si>
    <t>kind</t>
  </si>
  <si>
    <t>type</t>
  </si>
  <si>
    <t>Category of the UNO</t>
  </si>
  <si>
    <t>Info</t>
  </si>
  <si>
    <t>Thing</t>
  </si>
  <si>
    <t>First UNO of the connection</t>
  </si>
  <si>
    <t>Second UNO of the connection</t>
  </si>
  <si>
    <t>UNO id</t>
  </si>
  <si>
    <t>unoa</t>
  </si>
  <si>
    <t>unob</t>
  </si>
  <si>
    <t>only used by connection kind.</t>
  </si>
  <si>
    <t>Generic</t>
  </si>
  <si>
    <t>connection</t>
  </si>
  <si>
    <t>Entry type/units</t>
  </si>
  <si>
    <t>Text</t>
  </si>
  <si>
    <t>ooow</t>
  </si>
  <si>
    <t>vvvx</t>
  </si>
  <si>
    <t>vvvy</t>
  </si>
  <si>
    <t>vvvw</t>
  </si>
  <si>
    <t>vvvh</t>
  </si>
  <si>
    <t>direction</t>
  </si>
  <si>
    <t>routing</t>
  </si>
  <si>
    <t>Direction of the Connection</t>
  </si>
  <si>
    <t>Only used by Connection kind.</t>
  </si>
  <si>
    <t>directions</t>
  </si>
  <si>
    <t>Kinds</t>
  </si>
  <si>
    <t>Things</t>
  </si>
  <si>
    <t>Connections</t>
  </si>
  <si>
    <t>Thing Types</t>
  </si>
  <si>
    <t>Connection Types</t>
  </si>
  <si>
    <t>Value</t>
  </si>
  <si>
    <t>Data kind</t>
  </si>
  <si>
    <t>Column Number</t>
  </si>
  <si>
    <t>Often just copied from the ooo coordinates and size.  The ooo coordinates are the default 'location' of the object.</t>
  </si>
  <si>
    <t>scale</t>
  </si>
  <si>
    <t>Num</t>
  </si>
  <si>
    <t>A multiplier to be applied to all symbols and Connection stroke values.</t>
  </si>
  <si>
    <t>Blank cells</t>
  </si>
  <si>
    <t>In general, blank cells are ignored, or are an indication that no artwork should be created.</t>
  </si>
  <si>
    <t>One UNO per row</t>
  </si>
  <si>
    <t>With the same rows/UNOs Lined-up across all worksheet.</t>
  </si>
  <si>
    <t>Symbol/Sytle Look Up Tables</t>
  </si>
  <si>
    <t>To comply with the graphic standards the symbols and graphic styles used should be entered by look-up from Kind:Type –&gt; Illustrator symbol or graphic style</t>
  </si>
  <si>
    <t>name of offset type</t>
  </si>
  <si>
    <t>keyword</t>
  </si>
  <si>
    <t>name of routing algorithm</t>
  </si>
  <si>
    <t>A multiple number</t>
  </si>
  <si>
    <t>A capital 'X' or blank</t>
  </si>
  <si>
    <t>An X to mark rows that should be rendered.</t>
  </si>
  <si>
    <t>labelpstyle</t>
  </si>
  <si>
    <t>labelgstyle</t>
  </si>
  <si>
    <t>General Issues</t>
  </si>
  <si>
    <t>Commas in cells are a really bad idea when saving to CSV format.</t>
  </si>
  <si>
    <t>This ooo object sets the center point - all other sizes and center points are copied from ooo x y w h.</t>
  </si>
  <si>
    <t>None</t>
  </si>
  <si>
    <t>Out</t>
  </si>
  <si>
    <t>In</t>
  </si>
  <si>
    <t>Both</t>
  </si>
  <si>
    <t>UNO Center Point</t>
  </si>
  <si>
    <t>Is generally taken as the center of the ooo group.  Connection are drawn between the ooo-group center points.</t>
  </si>
  <si>
    <t>2point</t>
  </si>
  <si>
    <t>3pointH</t>
  </si>
  <si>
    <t>3pointV</t>
  </si>
  <si>
    <t>4pointH</t>
  </si>
  <si>
    <t>4pointV</t>
  </si>
  <si>
    <t>Ellipse</t>
  </si>
  <si>
    <t>Rectangle</t>
  </si>
  <si>
    <t>lineoffsetkind</t>
  </si>
  <si>
    <t>lineoffset</t>
  </si>
  <si>
    <t>Kind of line offset</t>
  </si>
  <si>
    <t>Type of line offet from the ooo permimeter to use</t>
  </si>
  <si>
    <t>Amount of offset</t>
  </si>
  <si>
    <t>The extra offset to add to the permiter around the UNO's ooo</t>
  </si>
  <si>
    <t>The lebel is also used as the CSV filename</t>
  </si>
  <si>
    <t>synonyms</t>
  </si>
  <si>
    <t>level</t>
  </si>
  <si>
    <t>value</t>
  </si>
  <si>
    <t>shortDescription</t>
  </si>
  <si>
    <t>longDescription</t>
  </si>
  <si>
    <t>onhover</t>
  </si>
  <si>
    <t>onclick</t>
  </si>
  <si>
    <t>ondoubleclick</t>
  </si>
  <si>
    <t>onDimming</t>
  </si>
  <si>
    <t>tooltip</t>
  </si>
  <si>
    <t>infopane</t>
  </si>
  <si>
    <t>target</t>
  </si>
  <si>
    <t>onURL</t>
  </si>
  <si>
    <t>offURL</t>
  </si>
  <si>
    <t>openURL</t>
  </si>
  <si>
    <t>Presentation links for the story pane - copy and paste to the story markdown file</t>
  </si>
  <si>
    <t>Begin link</t>
  </si>
  <si>
    <t>post-link pre-title</t>
  </si>
  <si>
    <t>finish link</t>
  </si>
  <si>
    <t>&lt;a href="#/?+++&amp;gotoz=</t>
  </si>
  <si>
    <t xml:space="preserve"> " class=slide hover"&gt;  &lt;span style="color:black"&gt;</t>
  </si>
  <si>
    <t>&lt;/span&gt; &lt;/a&gt;</t>
  </si>
  <si>
    <t>Segement Elements</t>
  </si>
  <si>
    <t>This starts the segment file - and the one segment</t>
  </si>
  <si>
    <t>{ "segment_1": { "id": "</t>
  </si>
  <si>
    <t>,  elements": [</t>
  </si>
  <si>
    <t>{ "type" : "url", "content" : "?+++&amp;gotoz=""</t>
  </si>
  <si>
    <t xml:space="preserve"> } , { "type" : "audio", "content" : "audio/</t>
  </si>
  <si>
    <t>.mp3" },</t>
  </si>
  <si>
    <t>The last row has no comma on the end</t>
  </si>
  <si>
    <t>.mp3" }</t>
  </si>
  <si>
    <t>Close off the segment and the segment file</t>
  </si>
  <si>
    <t>] } }</t>
  </si>
  <si>
    <t>radians</t>
  </si>
  <si>
    <t>degrees/pts</t>
  </si>
  <si>
    <t>Number of objects</t>
  </si>
  <si>
    <t>Total angle to distribute the objects</t>
  </si>
  <si>
    <t>Center angle - with 0 at 12:00, CW</t>
  </si>
  <si>
    <t>Starting angle - for 1st object</t>
  </si>
  <si>
    <t>Angle per segment - for a total angle of 360, divide by n, otherwise divide by n-1</t>
  </si>
  <si>
    <t>Radial Calculations - Tier 1</t>
  </si>
  <si>
    <t>Radial Calculations - Tier 2</t>
  </si>
  <si>
    <t>Radial Calculations - Tier 3</t>
  </si>
  <si>
    <t xml:space="preserve">Radial Calculations </t>
  </si>
  <si>
    <t>Angle of the object from its parent - radians</t>
  </si>
  <si>
    <t>Radial8x4x3</t>
  </si>
  <si>
    <t>ThingBooo</t>
  </si>
  <si>
    <t>ThingAooo</t>
  </si>
  <si>
    <t>ThingAccc</t>
  </si>
  <si>
    <t>ThingBccc</t>
  </si>
  <si>
    <t>ThingCccc</t>
  </si>
  <si>
    <t>ThingCooo</t>
  </si>
  <si>
    <t>ThingDooo</t>
  </si>
  <si>
    <t>ThingDccc</t>
  </si>
  <si>
    <t>parent</t>
  </si>
  <si>
    <t>classes</t>
  </si>
  <si>
    <t>oookind</t>
  </si>
  <si>
    <t>labelParams</t>
  </si>
  <si>
    <t>offsetAngle</t>
  </si>
  <si>
    <t>radius</t>
  </si>
  <si>
    <t>xOffset</t>
  </si>
  <si>
    <t>yOffset</t>
  </si>
  <si>
    <t>ssskind</t>
  </si>
  <si>
    <t>ssssymbol</t>
  </si>
  <si>
    <t>sssx</t>
  </si>
  <si>
    <t>sssy</t>
  </si>
  <si>
    <t>sssw</t>
  </si>
  <si>
    <t>sssh</t>
  </si>
  <si>
    <t>xxxkind</t>
  </si>
  <si>
    <t>xxxsymbol</t>
  </si>
  <si>
    <t>xxxx</t>
  </si>
  <si>
    <t>xxxy</t>
  </si>
  <si>
    <t>xxxw</t>
  </si>
  <si>
    <t>xxxh</t>
  </si>
  <si>
    <t>vvvkind</t>
  </si>
  <si>
    <t>UNO id of the parent UNO.</t>
  </si>
  <si>
    <t>The layer within the parent to use</t>
  </si>
  <si>
    <t>Sub-category of the UNO</t>
  </si>
  <si>
    <t>What to draw for ooo</t>
  </si>
  <si>
    <t>The Symbol or Graphic Style to use.</t>
  </si>
  <si>
    <t>What to draw for ccc</t>
  </si>
  <si>
    <t>What to draw for xxx</t>
  </si>
  <si>
    <t>What to draw for the foreground object</t>
  </si>
  <si>
    <t>Scratch column - can be used for calculations or numberign things as needed.</t>
  </si>
  <si>
    <t>The parent UNO that will contain this UNO</t>
  </si>
  <si>
    <t>Where withing the parent this UNO should be placed</t>
  </si>
  <si>
    <t>Things (the default) - Connections (must be specified) - radialSubstep things</t>
  </si>
  <si>
    <t>A varible that specifies what to draw for the ooo:  symbol | rect | ellipse</t>
  </si>
  <si>
    <t>Horizontal position from the upper left corner of the artboard to the center point of the symbol.  If the Kind is Radial - this value is the radius</t>
  </si>
  <si>
    <t>Vertical position from the upper left corner of the artboard to the center point of the symbol - in positive points (going down) from the upper left corner.  If the Kind is Radial - this value is the offset angle from 0 degrees.</t>
  </si>
  <si>
    <t xml:space="preserve">Symbol width.  </t>
  </si>
  <si>
    <t>Used for 'kind' Radial or Tree to specify an offset from the 0.  For the kind 'angular' - it specifes the absolute angle - used in conjunction with radius - to plot the UNO.</t>
  </si>
  <si>
    <t>Used for 'kind' Radial or Tree</t>
  </si>
  <si>
    <t>A varible that specifies what to draw for the ccc:  symbol | rect | ellipse</t>
  </si>
  <si>
    <t xml:space="preserve">Symbol width. </t>
  </si>
  <si>
    <t>A varible that specifies what to draw:  symbol | rect | ellipse</t>
  </si>
  <si>
    <t>If the kind is 'symbol' then this is specifies an Illustrator symbol name - else - for 'rect' or 'ellipes' it specifies a Graphic Style - or - for a connection a graphic style to use for the line.  If blank nothing will be put in the ooo group.</t>
  </si>
  <si>
    <t>Symbol width.</t>
  </si>
  <si>
    <t>Specifies if the connection is generic- to- from- or both (bi-directionsl)</t>
  </si>
  <si>
    <t>The ooo position - and often the size - are used as the key to which all other elements are either set equal to - of offset/calcualted from.</t>
  </si>
  <si>
    <t>Often just copied from the ooo coordinates and size.  The ooo coordinates are the default 'location' of the object.
If this is a symbol for a Connection- the x-y coordinates are not specified here- but are calculated from the line-routing algorithm.</t>
  </si>
  <si>
    <t>uno (immediate child), xxx (closeRd child), or vvv (closeR child - the default)</t>
  </si>
  <si>
    <t>valid CSS class names- without the 'class:' prefix- multiple classes separated by a space.</t>
  </si>
  <si>
    <t>Valid Illustrator Symbol or Graphic Style name</t>
  </si>
  <si>
    <t>points or degrees (for Radial Kinds)</t>
  </si>
  <si>
    <t>space-separated string</t>
  </si>
  <si>
    <t>degrees</t>
  </si>
  <si>
    <t>C1</t>
  </si>
  <si>
    <t>B1</t>
  </si>
  <si>
    <t>C2</t>
  </si>
  <si>
    <t>C3</t>
  </si>
  <si>
    <t>C4</t>
  </si>
  <si>
    <t>C5</t>
  </si>
  <si>
    <t>B2</t>
  </si>
  <si>
    <t>C6</t>
  </si>
  <si>
    <t>C7</t>
  </si>
  <si>
    <t>C8</t>
  </si>
  <si>
    <t>C9</t>
  </si>
  <si>
    <t>B3</t>
  </si>
  <si>
    <t>C10</t>
  </si>
  <si>
    <t>C11</t>
  </si>
  <si>
    <t>C12</t>
  </si>
  <si>
    <t>C13</t>
  </si>
  <si>
    <t>B4</t>
  </si>
  <si>
    <t>C14</t>
  </si>
  <si>
    <t>C15</t>
  </si>
  <si>
    <t>C16</t>
  </si>
  <si>
    <t>C17</t>
  </si>
  <si>
    <t>B5</t>
  </si>
  <si>
    <t>C18</t>
  </si>
  <si>
    <t>C19</t>
  </si>
  <si>
    <t>C20</t>
  </si>
  <si>
    <t>C21</t>
  </si>
  <si>
    <t>B6</t>
  </si>
  <si>
    <t>C22</t>
  </si>
  <si>
    <t>C23</t>
  </si>
  <si>
    <t>C24</t>
  </si>
  <si>
    <t>C25</t>
  </si>
  <si>
    <t>B7</t>
  </si>
  <si>
    <t>C26</t>
  </si>
  <si>
    <t>C27</t>
  </si>
  <si>
    <t>C28</t>
  </si>
  <si>
    <t>C29</t>
  </si>
  <si>
    <t>B8</t>
  </si>
  <si>
    <t>C30</t>
  </si>
  <si>
    <t>C31</t>
  </si>
  <si>
    <t>C32</t>
  </si>
  <si>
    <t>symbol</t>
  </si>
  <si>
    <t>space</t>
  </si>
  <si>
    <t>labelKind</t>
  </si>
  <si>
    <t>labelw</t>
  </si>
  <si>
    <t>labelh</t>
  </si>
  <si>
    <t>fontsize</t>
  </si>
  <si>
    <t>optional</t>
  </si>
  <si>
    <t>If xxxkind is 'symbol' then this is specifies an Illustrator symbol name - else - for 'rect' or 'ellipes' it specifies a Graphic Style.  If blank nothing will be put in the ooo group.</t>
  </si>
  <si>
    <t>If ssskind is 'symbol' then this is specifies an Illustrator symbol name - else - for 'rect' or 'ellipes' it specifies a Graphic Style   If blank nothing will be put in the ooo group.</t>
  </si>
  <si>
    <t>If oookind is 'symbol' then this is specifies an Illustrator symbol name - else - for 'rect' or 'ellipes' it specifies a Graphic Style.  If blank nothing will be put in the ooo group.</t>
  </si>
  <si>
    <t>linestyle</t>
  </si>
  <si>
    <t>The graphic style to use for the connection.</t>
  </si>
  <si>
    <t>Valid graphic sytle name</t>
  </si>
  <si>
    <t xml:space="preserve">labelKind
labelx
labely
labelw - used to size the area text rect
labelh - used to size the area text rect
labeloffsetx - an offset shift for point text, a padding value for area text
labeloffsety- an offset shift for point text, a padding value for area text
labelpstyle - a prefix of 'VC' in the style name will Vertically Center the text
fontsize
labelgstyle - an optional graphic style to apply to the text - e.g. to add a text outline stroke
</t>
  </si>
  <si>
    <t>VCThingLabel</t>
  </si>
  <si>
    <t>ttStyle</t>
  </si>
  <si>
    <t>myQtipStyle</t>
  </si>
  <si>
    <t>subparent</t>
  </si>
  <si>
    <t>ThingAsss</t>
  </si>
  <si>
    <t>ThingDsss</t>
  </si>
  <si>
    <t>ThingCsss</t>
  </si>
  <si>
    <t>ThingBsss</t>
  </si>
  <si>
    <t>xxx</t>
  </si>
  <si>
    <t>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</si>
</sst>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;\-0;;@"/>
    <numFmt numFmtId="167" formatCode="0.0"/>
  </numFmts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scheme val="minor"/>
    </font>
    <font>
      <sz val="8"/>
      <color theme="1"/>
      <name val="Calibri"/>
      <scheme val="minor"/>
    </font>
    <font>
      <b/>
      <sz val="14"/>
      <color rgb="FFFF0000"/>
      <name val="Calibri (Body)"/>
    </font>
    <font>
      <sz val="14"/>
      <color rgb="FF000000"/>
      <name val="Calibri"/>
    </font>
    <font>
      <sz val="14"/>
      <name val="Calibri"/>
    </font>
    <font>
      <sz val="12"/>
      <color rgb="FF000000"/>
      <name val="Helvetica"/>
    </font>
    <font>
      <sz val="12"/>
      <color rgb="FF000000"/>
      <name val="Calibri"/>
    </font>
    <font>
      <b/>
      <sz val="12"/>
      <color theme="1"/>
      <name val="Myriad Pro"/>
    </font>
    <font>
      <sz val="11"/>
      <color theme="1"/>
      <name val="Myriad Pro"/>
    </font>
    <font>
      <b/>
      <sz val="10"/>
      <color theme="1"/>
      <name val="Myriad Pro"/>
    </font>
    <font>
      <sz val="10"/>
      <color theme="1"/>
      <name val="Myriad Pro"/>
    </font>
    <font>
      <b/>
      <sz val="11"/>
      <color theme="1"/>
      <name val="Myriad Pro"/>
    </font>
    <font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120">
    <xf numFmtId="0" fontId="0" fillId="0" borderId="0" xfId="0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/>
    <xf numFmtId="0" fontId="6" fillId="0" borderId="0" xfId="0" applyFont="1"/>
    <xf numFmtId="0" fontId="10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right" vertical="top" wrapText="1"/>
    </xf>
    <xf numFmtId="165" fontId="4" fillId="0" borderId="0" xfId="0" applyNumberFormat="1" applyFont="1" applyAlignment="1">
      <alignment horizontal="center" vertical="top" wrapText="1"/>
    </xf>
    <xf numFmtId="165" fontId="4" fillId="0" borderId="0" xfId="0" applyNumberFormat="1" applyFont="1" applyAlignment="1">
      <alignment horizontal="right" vertical="top" wrapText="1"/>
    </xf>
    <xf numFmtId="165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" fontId="16" fillId="0" borderId="0" xfId="0" applyNumberFormat="1" applyFont="1" applyFill="1" applyBorder="1" applyAlignment="1" applyProtection="1">
      <alignment horizontal="left" vertical="top" wrapText="1"/>
    </xf>
    <xf numFmtId="1" fontId="18" fillId="3" borderId="0" xfId="0" applyNumberFormat="1" applyFont="1" applyFill="1" applyBorder="1" applyAlignment="1" applyProtection="1">
      <alignment horizontal="left" vertical="top"/>
    </xf>
    <xf numFmtId="1" fontId="18" fillId="0" borderId="0" xfId="0" applyNumberFormat="1" applyFont="1" applyFill="1" applyBorder="1" applyAlignment="1" applyProtection="1">
      <alignment horizontal="left" vertical="top" wrapText="1"/>
    </xf>
    <xf numFmtId="1" fontId="16" fillId="3" borderId="0" xfId="0" applyNumberFormat="1" applyFont="1" applyFill="1" applyBorder="1" applyAlignment="1" applyProtection="1">
      <alignment horizontal="left" vertical="top"/>
    </xf>
    <xf numFmtId="1" fontId="18" fillId="3" borderId="0" xfId="0" applyNumberFormat="1" applyFont="1" applyFill="1" applyBorder="1" applyAlignment="1" applyProtection="1">
      <alignment horizontal="left" vertical="top" wrapText="1"/>
    </xf>
    <xf numFmtId="1" fontId="18" fillId="4" borderId="0" xfId="0" applyNumberFormat="1" applyFont="1" applyFill="1" applyBorder="1" applyAlignment="1" applyProtection="1">
      <alignment horizontal="left" vertical="top" wrapText="1"/>
    </xf>
    <xf numFmtId="1" fontId="18" fillId="6" borderId="0" xfId="0" applyNumberFormat="1" applyFont="1" applyFill="1" applyBorder="1" applyAlignment="1" applyProtection="1">
      <alignment horizontal="left" vertical="top" wrapText="1"/>
    </xf>
    <xf numFmtId="1" fontId="18" fillId="7" borderId="0" xfId="0" applyNumberFormat="1" applyFont="1" applyFill="1" applyBorder="1" applyAlignment="1" applyProtection="1">
      <alignment horizontal="left" vertical="top" wrapText="1"/>
    </xf>
    <xf numFmtId="1" fontId="18" fillId="8" borderId="0" xfId="0" applyNumberFormat="1" applyFont="1" applyFill="1" applyBorder="1" applyAlignment="1" applyProtection="1">
      <alignment horizontal="left" vertical="top" wrapText="1"/>
    </xf>
    <xf numFmtId="1" fontId="15" fillId="0" borderId="0" xfId="0" applyNumberFormat="1" applyFont="1" applyFill="1" applyBorder="1" applyAlignment="1" applyProtection="1">
      <alignment horizontal="left" vertical="top" wrapText="1"/>
    </xf>
    <xf numFmtId="166" fontId="15" fillId="0" borderId="0" xfId="0" applyNumberFormat="1" applyFont="1" applyFill="1" applyBorder="1" applyAlignment="1" applyProtection="1">
      <alignment horizontal="left" vertical="top" wrapText="1"/>
    </xf>
    <xf numFmtId="1" fontId="15" fillId="2" borderId="0" xfId="0" applyNumberFormat="1" applyFont="1" applyFill="1" applyBorder="1" applyAlignment="1" applyProtection="1">
      <alignment horizontal="left" vertical="top" wrapText="1"/>
    </xf>
    <xf numFmtId="1" fontId="15" fillId="3" borderId="0" xfId="0" applyNumberFormat="1" applyFont="1" applyFill="1" applyBorder="1" applyAlignment="1" applyProtection="1">
      <alignment horizontal="left" vertical="top"/>
    </xf>
    <xf numFmtId="1" fontId="15" fillId="3" borderId="0" xfId="0" applyNumberFormat="1" applyFont="1" applyFill="1" applyBorder="1" applyAlignment="1" applyProtection="1">
      <alignment horizontal="left" vertical="top" wrapText="1"/>
    </xf>
    <xf numFmtId="1" fontId="15" fillId="4" borderId="0" xfId="0" applyNumberFormat="1" applyFont="1" applyFill="1" applyBorder="1" applyAlignment="1" applyProtection="1">
      <alignment horizontal="left" vertical="top" wrapText="1"/>
    </xf>
    <xf numFmtId="1" fontId="15" fillId="5" borderId="0" xfId="0" applyNumberFormat="1" applyFont="1" applyFill="1" applyBorder="1" applyAlignment="1" applyProtection="1">
      <alignment horizontal="left" vertical="top" wrapText="1"/>
    </xf>
    <xf numFmtId="1" fontId="15" fillId="6" borderId="0" xfId="0" applyNumberFormat="1" applyFont="1" applyFill="1" applyBorder="1" applyAlignment="1" applyProtection="1">
      <alignment horizontal="left" vertical="top" wrapText="1"/>
    </xf>
    <xf numFmtId="1" fontId="15" fillId="7" borderId="0" xfId="0" applyNumberFormat="1" applyFont="1" applyFill="1" applyBorder="1" applyAlignment="1" applyProtection="1">
      <alignment horizontal="left" vertical="top" wrapText="1"/>
    </xf>
    <xf numFmtId="1" fontId="15" fillId="8" borderId="0" xfId="0" applyNumberFormat="1" applyFont="1" applyFill="1" applyBorder="1" applyAlignment="1" applyProtection="1">
      <alignment horizontal="left" vertical="top" wrapText="1"/>
    </xf>
    <xf numFmtId="1" fontId="15" fillId="6" borderId="0" xfId="0" applyNumberFormat="1" applyFont="1" applyFill="1" applyBorder="1" applyAlignment="1" applyProtection="1">
      <alignment horizontal="left" vertical="top"/>
    </xf>
    <xf numFmtId="1" fontId="16" fillId="2" borderId="0" xfId="0" applyNumberFormat="1" applyFont="1" applyFill="1" applyBorder="1" applyAlignment="1" applyProtection="1">
      <alignment horizontal="left" vertical="top" wrapText="1"/>
    </xf>
    <xf numFmtId="1" fontId="16" fillId="3" borderId="0" xfId="0" applyNumberFormat="1" applyFont="1" applyFill="1" applyBorder="1" applyAlignment="1" applyProtection="1">
      <alignment horizontal="left" vertical="top" wrapText="1"/>
    </xf>
    <xf numFmtId="1" fontId="16" fillId="4" borderId="0" xfId="0" applyNumberFormat="1" applyFont="1" applyFill="1" applyBorder="1" applyAlignment="1" applyProtection="1">
      <alignment horizontal="left" vertical="top" wrapText="1"/>
    </xf>
    <xf numFmtId="1" fontId="16" fillId="5" borderId="0" xfId="0" applyNumberFormat="1" applyFont="1" applyFill="1" applyBorder="1" applyAlignment="1" applyProtection="1">
      <alignment horizontal="left" vertical="top" wrapText="1"/>
    </xf>
    <xf numFmtId="1" fontId="16" fillId="6" borderId="0" xfId="0" applyNumberFormat="1" applyFont="1" applyFill="1" applyBorder="1" applyAlignment="1" applyProtection="1">
      <alignment horizontal="left" vertical="top" wrapText="1"/>
    </xf>
    <xf numFmtId="1" fontId="16" fillId="7" borderId="0" xfId="0" applyNumberFormat="1" applyFont="1" applyFill="1" applyBorder="1" applyAlignment="1" applyProtection="1">
      <alignment horizontal="left" vertical="top" wrapText="1"/>
    </xf>
    <xf numFmtId="1" fontId="16" fillId="8" borderId="0" xfId="0" applyNumberFormat="1" applyFont="1" applyFill="1" applyBorder="1" applyAlignment="1" applyProtection="1">
      <alignment horizontal="left" vertical="top" wrapText="1"/>
    </xf>
    <xf numFmtId="1" fontId="17" fillId="0" borderId="0" xfId="0" applyNumberFormat="1" applyFont="1" applyFill="1" applyBorder="1" applyAlignment="1" applyProtection="1">
      <alignment horizontal="left" vertical="top" wrapText="1"/>
    </xf>
    <xf numFmtId="166" fontId="18" fillId="0" borderId="0" xfId="0" applyNumberFormat="1" applyFont="1" applyFill="1" applyBorder="1" applyAlignment="1" applyProtection="1">
      <alignment horizontal="left" vertical="top" wrapText="1"/>
    </xf>
    <xf numFmtId="1" fontId="18" fillId="2" borderId="0" xfId="0" applyNumberFormat="1" applyFont="1" applyFill="1" applyBorder="1" applyAlignment="1" applyProtection="1">
      <alignment horizontal="left" vertical="top" wrapText="1"/>
    </xf>
    <xf numFmtId="1" fontId="18" fillId="5" borderId="0" xfId="0" applyNumberFormat="1" applyFont="1" applyFill="1" applyBorder="1" applyAlignment="1" applyProtection="1">
      <alignment horizontal="left" vertical="top" wrapText="1"/>
    </xf>
    <xf numFmtId="1" fontId="19" fillId="0" borderId="0" xfId="0" applyNumberFormat="1" applyFont="1" applyFill="1" applyBorder="1" applyAlignment="1" applyProtection="1">
      <alignment horizontal="left" vertical="top" wrapText="1"/>
    </xf>
    <xf numFmtId="166" fontId="16" fillId="0" borderId="0" xfId="0" applyNumberFormat="1" applyFont="1" applyFill="1" applyBorder="1" applyAlignment="1" applyProtection="1">
      <alignment horizontal="left" vertical="top" wrapText="1"/>
    </xf>
    <xf numFmtId="1" fontId="16" fillId="7" borderId="0" xfId="0" applyNumberFormat="1" applyFont="1" applyFill="1" applyBorder="1" applyAlignment="1" applyProtection="1">
      <alignment horizontal="left" vertical="top" wrapText="1"/>
    </xf>
    <xf numFmtId="1" fontId="16" fillId="6" borderId="0" xfId="0" applyNumberFormat="1" applyFont="1" applyFill="1" applyBorder="1" applyAlignment="1" applyProtection="1">
      <alignment horizontal="left" vertical="top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165" fontId="8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vertical="top"/>
    </xf>
    <xf numFmtId="2" fontId="4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167" fontId="15" fillId="8" borderId="0" xfId="0" applyNumberFormat="1" applyFont="1" applyFill="1" applyBorder="1" applyAlignment="1" applyProtection="1">
      <alignment horizontal="left" vertical="top" wrapText="1"/>
    </xf>
    <xf numFmtId="167" fontId="16" fillId="8" borderId="0" xfId="0" applyNumberFormat="1" applyFont="1" applyFill="1" applyBorder="1" applyAlignment="1" applyProtection="1">
      <alignment horizontal="left" vertical="top" wrapText="1"/>
    </xf>
    <xf numFmtId="167" fontId="18" fillId="8" borderId="0" xfId="0" applyNumberFormat="1" applyFont="1" applyFill="1" applyBorder="1" applyAlignment="1" applyProtection="1">
      <alignment horizontal="left" vertical="top" wrapText="1"/>
    </xf>
    <xf numFmtId="167" fontId="16" fillId="8" borderId="0" xfId="0" applyNumberFormat="1" applyFont="1" applyFill="1" applyBorder="1" applyAlignment="1" applyProtection="1">
      <alignment horizontal="left" vertical="top" wrapText="1"/>
    </xf>
    <xf numFmtId="167" fontId="4" fillId="0" borderId="0" xfId="0" applyNumberFormat="1" applyFont="1" applyAlignment="1">
      <alignment horizontal="left" wrapText="1"/>
    </xf>
    <xf numFmtId="167" fontId="9" fillId="0" borderId="0" xfId="0" applyNumberFormat="1" applyFont="1" applyAlignment="1">
      <alignment horizontal="left" wrapText="1"/>
    </xf>
    <xf numFmtId="167" fontId="3" fillId="0" borderId="0" xfId="0" applyNumberFormat="1" applyFont="1" applyAlignment="1">
      <alignment horizontal="left" vertical="top" wrapText="1"/>
    </xf>
    <xf numFmtId="167" fontId="4" fillId="0" borderId="0" xfId="0" applyNumberFormat="1" applyFont="1" applyAlignment="1">
      <alignment horizontal="left" vertical="top" wrapText="1"/>
    </xf>
    <xf numFmtId="167" fontId="9" fillId="0" borderId="0" xfId="0" applyNumberFormat="1" applyFont="1" applyAlignment="1">
      <alignment horizontal="left" vertical="top" wrapText="1"/>
    </xf>
    <xf numFmtId="167" fontId="15" fillId="4" borderId="0" xfId="0" applyNumberFormat="1" applyFont="1" applyFill="1" applyBorder="1" applyAlignment="1" applyProtection="1">
      <alignment horizontal="right" vertical="top" wrapText="1"/>
    </xf>
    <xf numFmtId="167" fontId="16" fillId="4" borderId="0" xfId="0" applyNumberFormat="1" applyFont="1" applyFill="1" applyBorder="1" applyAlignment="1" applyProtection="1">
      <alignment horizontal="right" vertical="top" wrapText="1"/>
    </xf>
    <xf numFmtId="167" fontId="18" fillId="4" borderId="0" xfId="0" applyNumberFormat="1" applyFont="1" applyFill="1" applyBorder="1" applyAlignment="1" applyProtection="1">
      <alignment horizontal="right" vertical="top" wrapText="1"/>
    </xf>
    <xf numFmtId="167" fontId="16" fillId="4" borderId="0" xfId="0" applyNumberFormat="1" applyFont="1" applyFill="1" applyBorder="1" applyAlignment="1" applyProtection="1">
      <alignment horizontal="right" vertical="top" wrapText="1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 wrapText="1"/>
    </xf>
    <xf numFmtId="167" fontId="3" fillId="0" borderId="0" xfId="0" applyNumberFormat="1" applyFont="1" applyAlignment="1">
      <alignment horizontal="right" vertical="top"/>
    </xf>
    <xf numFmtId="167" fontId="3" fillId="0" borderId="0" xfId="0" applyNumberFormat="1" applyFont="1" applyAlignment="1">
      <alignment horizontal="right" vertical="top" wrapText="1"/>
    </xf>
    <xf numFmtId="167" fontId="8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 wrapText="1"/>
    </xf>
    <xf numFmtId="167" fontId="4" fillId="0" borderId="0" xfId="0" applyNumberFormat="1" applyFont="1" applyAlignment="1">
      <alignment horizontal="right" vertical="top" wrapText="1"/>
    </xf>
    <xf numFmtId="167" fontId="9" fillId="0" borderId="0" xfId="0" applyNumberFormat="1" applyFont="1" applyAlignment="1">
      <alignment horizontal="right" vertical="top" wrapText="1"/>
    </xf>
    <xf numFmtId="0" fontId="0" fillId="0" borderId="0" xfId="0" applyBorder="1" applyAlignment="1">
      <alignment vertical="top"/>
    </xf>
    <xf numFmtId="0" fontId="20" fillId="0" borderId="0" xfId="149" applyFont="1" applyFill="1" applyBorder="1" applyAlignment="1">
      <alignment vertical="top" wrapText="1"/>
    </xf>
    <xf numFmtId="167" fontId="15" fillId="4" borderId="0" xfId="0" applyNumberFormat="1" applyFont="1" applyFill="1" applyBorder="1" applyAlignment="1" applyProtection="1">
      <alignment horizontal="left" vertical="top" wrapText="1"/>
    </xf>
    <xf numFmtId="167" fontId="16" fillId="4" borderId="0" xfId="0" applyNumberFormat="1" applyFont="1" applyFill="1" applyBorder="1" applyAlignment="1" applyProtection="1">
      <alignment horizontal="left" vertical="top" wrapText="1"/>
    </xf>
    <xf numFmtId="167" fontId="18" fillId="4" borderId="0" xfId="0" applyNumberFormat="1" applyFont="1" applyFill="1" applyBorder="1" applyAlignment="1" applyProtection="1">
      <alignment horizontal="left" vertical="top" wrapText="1"/>
    </xf>
    <xf numFmtId="167" fontId="16" fillId="4" borderId="0" xfId="0" applyNumberFormat="1" applyFont="1" applyFill="1" applyBorder="1" applyAlignment="1" applyProtection="1">
      <alignment horizontal="left" vertical="top" wrapText="1"/>
    </xf>
    <xf numFmtId="0" fontId="15" fillId="6" borderId="0" xfId="0" applyNumberFormat="1" applyFont="1" applyFill="1" applyBorder="1" applyAlignment="1" applyProtection="1">
      <alignment horizontal="left" vertical="top" wrapText="1"/>
    </xf>
    <xf numFmtId="0" fontId="16" fillId="6" borderId="0" xfId="0" applyNumberFormat="1" applyFont="1" applyFill="1" applyBorder="1" applyAlignment="1" applyProtection="1">
      <alignment horizontal="left" vertical="top" wrapText="1"/>
    </xf>
    <xf numFmtId="0" fontId="18" fillId="6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Alignment="1">
      <alignment horizontal="left" wrapText="1"/>
    </xf>
    <xf numFmtId="0" fontId="3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67" fontId="0" fillId="0" borderId="0" xfId="0" applyNumberFormat="1" applyFont="1" applyAlignment="1">
      <alignment horizontal="right" vertical="top"/>
    </xf>
    <xf numFmtId="167" fontId="0" fillId="0" borderId="0" xfId="0" applyNumberFormat="1" applyFont="1" applyAlignment="1">
      <alignment horizontal="right" vertical="top" wrapText="1"/>
    </xf>
    <xf numFmtId="0" fontId="0" fillId="0" borderId="0" xfId="0" applyFont="1" applyBorder="1" applyAlignment="1">
      <alignment vertical="top"/>
    </xf>
    <xf numFmtId="2" fontId="0" fillId="0" borderId="0" xfId="0" applyNumberFormat="1" applyFont="1" applyAlignment="1">
      <alignment horizontal="left" vertical="top" wrapText="1"/>
    </xf>
    <xf numFmtId="167" fontId="0" fillId="0" borderId="0" xfId="0" applyNumberFormat="1" applyFont="1" applyAlignment="1">
      <alignment horizontal="left" vertical="top" wrapText="1"/>
    </xf>
    <xf numFmtId="165" fontId="0" fillId="0" borderId="0" xfId="0" applyNumberFormat="1" applyFont="1" applyAlignment="1">
      <alignment horizontal="left" vertical="top" wrapText="1"/>
    </xf>
  </cellXfs>
  <cellStyles count="1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  <cellStyle name="Normal 2" xfId="149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294"/>
  <sheetViews>
    <sheetView workbookViewId="0">
      <selection activeCell="T21" sqref="T21"/>
    </sheetView>
  </sheetViews>
  <sheetFormatPr baseColWidth="10" defaultRowHeight="16" x14ac:dyDescent="0.2"/>
  <cols>
    <col min="2" max="2" width="14.5" customWidth="1"/>
    <col min="7" max="7" width="61.33203125" customWidth="1"/>
    <col min="8" max="8" width="40" customWidth="1"/>
    <col min="12" max="12" width="15" customWidth="1"/>
    <col min="18" max="18" width="12.83203125" customWidth="1"/>
  </cols>
  <sheetData>
    <row r="1" spans="1:19" s="13" customFormat="1" ht="24" customHeight="1" x14ac:dyDescent="0.25">
      <c r="A1" s="10" t="s">
        <v>22</v>
      </c>
      <c r="B1" s="10" t="s">
        <v>23</v>
      </c>
      <c r="C1" s="10" t="s">
        <v>117</v>
      </c>
      <c r="D1" s="10" t="s">
        <v>43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122</v>
      </c>
      <c r="J1" s="10" t="s">
        <v>123</v>
      </c>
      <c r="K1" s="10" t="s">
        <v>124</v>
      </c>
      <c r="L1" s="11" t="s">
        <v>125</v>
      </c>
      <c r="M1" s="11" t="s">
        <v>126</v>
      </c>
      <c r="N1" s="11" t="s">
        <v>127</v>
      </c>
      <c r="O1" s="12" t="s">
        <v>128</v>
      </c>
      <c r="P1" s="13" t="s">
        <v>129</v>
      </c>
      <c r="Q1" s="13" t="s">
        <v>130</v>
      </c>
      <c r="R1" s="13" t="s">
        <v>131</v>
      </c>
      <c r="S1" s="13" t="s">
        <v>279</v>
      </c>
    </row>
    <row r="20" spans="1:19" x14ac:dyDescent="0.2">
      <c r="A20" t="str">
        <f>Render!E21</f>
        <v>1to1</v>
      </c>
      <c r="B20" t="str">
        <f>Render!F21</f>
        <v>1to1</v>
      </c>
      <c r="G20" t="str">
        <f>"This a short description of "&amp;A20</f>
        <v>This a short description of 1to1</v>
      </c>
      <c r="H20" t="str">
        <f>"This is a longer description of "&amp;B20</f>
        <v>This is a longer description of 1to1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S20" t="s">
        <v>280</v>
      </c>
    </row>
    <row r="21" spans="1:19" x14ac:dyDescent="0.2">
      <c r="A21" t="str">
        <f>Render!E22</f>
        <v>1to1</v>
      </c>
      <c r="B21" t="str">
        <f>Render!F22</f>
        <v>1to1</v>
      </c>
      <c r="G21" t="str">
        <f>"This a short description of "&amp;A21</f>
        <v>This a short description of 1to1</v>
      </c>
      <c r="H21" t="str">
        <f>"This is a longer description of "&amp;B21</f>
        <v>This is a longer description of 1to1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S21" t="s">
        <v>280</v>
      </c>
    </row>
    <row r="22" spans="1:19" x14ac:dyDescent="0.2">
      <c r="A22" t="str">
        <f>Render!E23</f>
        <v>1to1</v>
      </c>
      <c r="B22" t="str">
        <f>Render!F23</f>
        <v>1to1</v>
      </c>
      <c r="G22" t="str">
        <f t="shared" ref="G22:G30" si="0">"This a short description of "&amp;A22</f>
        <v>This a short description of 1to1</v>
      </c>
      <c r="H22" t="str">
        <f t="shared" ref="H22:H30" si="1">"This is a longer description of "&amp;B22</f>
        <v>This is a longer description of 1to1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S22" t="s">
        <v>280</v>
      </c>
    </row>
    <row r="23" spans="1:19" x14ac:dyDescent="0.2">
      <c r="A23" t="str">
        <f>Render!E24</f>
        <v>1to1</v>
      </c>
      <c r="B23" t="str">
        <f>Render!F24</f>
        <v>1to1</v>
      </c>
      <c r="G23" t="str">
        <f t="shared" si="0"/>
        <v>This a short description of 1to1</v>
      </c>
      <c r="H23" t="str">
        <f t="shared" si="1"/>
        <v>This is a longer description of 1to1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S23" t="s">
        <v>280</v>
      </c>
    </row>
    <row r="24" spans="1:19" x14ac:dyDescent="0.2">
      <c r="A24" t="str">
        <f>Render!E25</f>
        <v>1to1</v>
      </c>
      <c r="B24" t="str">
        <f>Render!F25</f>
        <v>1to1</v>
      </c>
      <c r="G24" t="str">
        <f t="shared" si="0"/>
        <v>This a short description of 1to1</v>
      </c>
      <c r="H24" t="str">
        <f t="shared" si="1"/>
        <v>This is a longer description of 1to1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S24" t="s">
        <v>280</v>
      </c>
    </row>
    <row r="25" spans="1:19" x14ac:dyDescent="0.2">
      <c r="A25" t="str">
        <f>Render!E26</f>
        <v>1to1</v>
      </c>
      <c r="B25" t="str">
        <f>Render!F26</f>
        <v>1to1</v>
      </c>
      <c r="G25" t="str">
        <f t="shared" si="0"/>
        <v>This a short description of 1to1</v>
      </c>
      <c r="H25" t="str">
        <f t="shared" si="1"/>
        <v>This is a longer description of 1to1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S25" t="s">
        <v>280</v>
      </c>
    </row>
    <row r="26" spans="1:19" x14ac:dyDescent="0.2">
      <c r="A26" t="str">
        <f>Render!E27</f>
        <v>1to1</v>
      </c>
      <c r="B26" t="str">
        <f>Render!F27</f>
        <v>1to1</v>
      </c>
      <c r="G26" t="str">
        <f t="shared" si="0"/>
        <v>This a short description of 1to1</v>
      </c>
      <c r="H26" t="str">
        <f t="shared" si="1"/>
        <v>This is a longer description of 1to1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S26" t="s">
        <v>280</v>
      </c>
    </row>
    <row r="27" spans="1:19" x14ac:dyDescent="0.2">
      <c r="A27" t="str">
        <f>Render!E28</f>
        <v>1to1</v>
      </c>
      <c r="B27" t="str">
        <f>Render!F28</f>
        <v>1to1</v>
      </c>
      <c r="G27" t="str">
        <f t="shared" si="0"/>
        <v>This a short description of 1to1</v>
      </c>
      <c r="H27" t="str">
        <f t="shared" si="1"/>
        <v>This is a longer description of 1to1</v>
      </c>
      <c r="I27">
        <v>1</v>
      </c>
      <c r="J27">
        <v>1</v>
      </c>
      <c r="K27">
        <v>0</v>
      </c>
      <c r="L27">
        <v>0</v>
      </c>
      <c r="M27">
        <v>1</v>
      </c>
      <c r="N27">
        <v>1</v>
      </c>
      <c r="S27" t="s">
        <v>280</v>
      </c>
    </row>
    <row r="28" spans="1:19" x14ac:dyDescent="0.2">
      <c r="A28" t="str">
        <f>Render!E29</f>
        <v>1to1</v>
      </c>
      <c r="B28" t="str">
        <f>Render!F29</f>
        <v>1to1</v>
      </c>
      <c r="G28" t="str">
        <f t="shared" si="0"/>
        <v>This a short description of 1to1</v>
      </c>
      <c r="H28" t="str">
        <f t="shared" si="1"/>
        <v>This is a longer description of 1to1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S28" t="s">
        <v>280</v>
      </c>
    </row>
    <row r="29" spans="1:19" x14ac:dyDescent="0.2">
      <c r="A29" t="str">
        <f>Render!E30</f>
        <v>1to1</v>
      </c>
      <c r="B29" t="str">
        <f>Render!F30</f>
        <v>1to1</v>
      </c>
      <c r="G29" t="str">
        <f t="shared" si="0"/>
        <v>This a short description of 1to1</v>
      </c>
      <c r="H29" t="str">
        <f t="shared" si="1"/>
        <v>This is a longer description of 1to1</v>
      </c>
      <c r="I29">
        <v>1</v>
      </c>
      <c r="J29">
        <v>1</v>
      </c>
      <c r="K29">
        <v>0</v>
      </c>
      <c r="L29">
        <v>0</v>
      </c>
      <c r="M29">
        <v>1</v>
      </c>
      <c r="N29">
        <v>1</v>
      </c>
      <c r="S29" t="s">
        <v>280</v>
      </c>
    </row>
    <row r="30" spans="1:19" x14ac:dyDescent="0.2">
      <c r="A30" t="str">
        <f>Render!E31</f>
        <v>1to1</v>
      </c>
      <c r="B30" t="str">
        <f>Render!F31</f>
        <v>1to1</v>
      </c>
      <c r="G30" t="str">
        <f t="shared" si="0"/>
        <v>This a short description of 1to1</v>
      </c>
      <c r="H30" t="str">
        <f t="shared" si="1"/>
        <v>This is a longer description of 1to1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S30" t="s">
        <v>280</v>
      </c>
    </row>
    <row r="31" spans="1:19" x14ac:dyDescent="0.2">
      <c r="A31" t="str">
        <f>Render!E32</f>
        <v>1to1</v>
      </c>
      <c r="B31" t="str">
        <f>Render!F32</f>
        <v>1to1</v>
      </c>
      <c r="G31" t="str">
        <f>"This a short description of "&amp;A31</f>
        <v>This a short description of 1to1</v>
      </c>
      <c r="H31" t="str">
        <f>"This is a longer description of "&amp;B31</f>
        <v>This is a longer description of 1to1</v>
      </c>
      <c r="I31">
        <v>1</v>
      </c>
      <c r="J31">
        <v>1</v>
      </c>
      <c r="K31">
        <v>0</v>
      </c>
      <c r="L31">
        <v>0</v>
      </c>
      <c r="M31">
        <v>1</v>
      </c>
      <c r="N31">
        <v>1</v>
      </c>
      <c r="S31" t="s">
        <v>280</v>
      </c>
    </row>
    <row r="32" spans="1:19" x14ac:dyDescent="0.2">
      <c r="A32" t="str">
        <f>Render!E33</f>
        <v>1to1</v>
      </c>
      <c r="B32" t="str">
        <f>Render!F33</f>
        <v>1to1</v>
      </c>
      <c r="G32" t="str">
        <f t="shared" ref="G32:G40" si="2">"This a short description of "&amp;A32</f>
        <v>This a short description of 1to1</v>
      </c>
      <c r="H32" t="str">
        <f t="shared" ref="H32:H40" si="3">"This is a longer description of "&amp;B32</f>
        <v>This is a longer description of 1to1</v>
      </c>
      <c r="I32">
        <v>1</v>
      </c>
      <c r="J32">
        <v>1</v>
      </c>
      <c r="K32">
        <v>0</v>
      </c>
      <c r="L32">
        <v>0</v>
      </c>
      <c r="M32">
        <v>1</v>
      </c>
      <c r="N32">
        <v>1</v>
      </c>
      <c r="S32" t="s">
        <v>280</v>
      </c>
    </row>
    <row r="33" spans="1:19" x14ac:dyDescent="0.2">
      <c r="A33" t="str">
        <f>Render!E34</f>
        <v>1to1</v>
      </c>
      <c r="B33" t="str">
        <f>Render!F34</f>
        <v>1to1</v>
      </c>
      <c r="G33" t="str">
        <f t="shared" si="2"/>
        <v>This a short description of 1to1</v>
      </c>
      <c r="H33" t="str">
        <f t="shared" si="3"/>
        <v>This is a longer description of 1to1</v>
      </c>
      <c r="I33">
        <v>1</v>
      </c>
      <c r="J33">
        <v>1</v>
      </c>
      <c r="K33">
        <v>0</v>
      </c>
      <c r="L33">
        <v>0</v>
      </c>
      <c r="M33">
        <v>1</v>
      </c>
      <c r="N33">
        <v>1</v>
      </c>
      <c r="S33" t="s">
        <v>280</v>
      </c>
    </row>
    <row r="34" spans="1:19" x14ac:dyDescent="0.2">
      <c r="A34" t="str">
        <f>Render!E35</f>
        <v>1to1</v>
      </c>
      <c r="B34" t="str">
        <f>Render!F35</f>
        <v>1to1</v>
      </c>
      <c r="G34" t="str">
        <f t="shared" si="2"/>
        <v>This a short description of 1to1</v>
      </c>
      <c r="H34" t="str">
        <f t="shared" si="3"/>
        <v>This is a longer description of 1to1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S34" t="s">
        <v>280</v>
      </c>
    </row>
    <row r="35" spans="1:19" x14ac:dyDescent="0.2">
      <c r="A35" t="str">
        <f>Render!E36</f>
        <v>1to1</v>
      </c>
      <c r="B35" t="str">
        <f>Render!F36</f>
        <v>1to1</v>
      </c>
      <c r="G35" t="str">
        <f t="shared" si="2"/>
        <v>This a short description of 1to1</v>
      </c>
      <c r="H35" t="str">
        <f t="shared" si="3"/>
        <v>This is a longer description of 1to1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S35" t="s">
        <v>280</v>
      </c>
    </row>
    <row r="36" spans="1:19" x14ac:dyDescent="0.2">
      <c r="A36" t="str">
        <f>Render!E37</f>
        <v>1to1</v>
      </c>
      <c r="B36" t="str">
        <f>Render!F37</f>
        <v>1to1</v>
      </c>
      <c r="G36" t="str">
        <f t="shared" si="2"/>
        <v>This a short description of 1to1</v>
      </c>
      <c r="H36" t="str">
        <f t="shared" si="3"/>
        <v>This is a longer description of 1to1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S36" t="s">
        <v>280</v>
      </c>
    </row>
    <row r="37" spans="1:19" x14ac:dyDescent="0.2">
      <c r="A37" t="str">
        <f>Render!E38</f>
        <v>1to1</v>
      </c>
      <c r="B37" t="str">
        <f>Render!F38</f>
        <v>1to1</v>
      </c>
      <c r="G37" t="str">
        <f t="shared" si="2"/>
        <v>This a short description of 1to1</v>
      </c>
      <c r="H37" t="str">
        <f t="shared" si="3"/>
        <v>This is a longer description of 1to1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S37" t="s">
        <v>280</v>
      </c>
    </row>
    <row r="38" spans="1:19" x14ac:dyDescent="0.2">
      <c r="A38" t="str">
        <f>Render!E39</f>
        <v>1to1</v>
      </c>
      <c r="B38" t="str">
        <f>Render!F39</f>
        <v>1to1</v>
      </c>
      <c r="G38" t="str">
        <f t="shared" si="2"/>
        <v>This a short description of 1to1</v>
      </c>
      <c r="H38" t="str">
        <f t="shared" si="3"/>
        <v>This is a longer description of 1to1</v>
      </c>
      <c r="I38">
        <v>1</v>
      </c>
      <c r="J38">
        <v>1</v>
      </c>
      <c r="K38">
        <v>0</v>
      </c>
      <c r="L38">
        <v>0</v>
      </c>
      <c r="M38">
        <v>1</v>
      </c>
      <c r="N38">
        <v>1</v>
      </c>
      <c r="S38" t="s">
        <v>280</v>
      </c>
    </row>
    <row r="39" spans="1:19" x14ac:dyDescent="0.2">
      <c r="A39" t="str">
        <f>Render!E40</f>
        <v>1to1</v>
      </c>
      <c r="B39" t="str">
        <f>Render!F40</f>
        <v>1to1</v>
      </c>
      <c r="G39" t="str">
        <f t="shared" si="2"/>
        <v>This a short description of 1to1</v>
      </c>
      <c r="H39" t="str">
        <f t="shared" si="3"/>
        <v>This is a longer description of 1to1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S39" t="s">
        <v>280</v>
      </c>
    </row>
    <row r="40" spans="1:19" x14ac:dyDescent="0.2">
      <c r="A40" t="str">
        <f>Render!E41</f>
        <v>1to1</v>
      </c>
      <c r="B40" t="str">
        <f>Render!F41</f>
        <v>1to1</v>
      </c>
      <c r="G40" t="str">
        <f t="shared" si="2"/>
        <v>This a short description of 1to1</v>
      </c>
      <c r="H40" t="str">
        <f t="shared" si="3"/>
        <v>This is a longer description of 1to1</v>
      </c>
      <c r="I40">
        <v>1</v>
      </c>
      <c r="J40">
        <v>1</v>
      </c>
      <c r="K40">
        <v>0</v>
      </c>
      <c r="L40">
        <v>0</v>
      </c>
      <c r="M40">
        <v>1</v>
      </c>
      <c r="N40">
        <v>1</v>
      </c>
      <c r="S40" t="s">
        <v>280</v>
      </c>
    </row>
    <row r="41" spans="1:19" x14ac:dyDescent="0.2">
      <c r="A41" t="str">
        <f>Render!E42</f>
        <v>1to1</v>
      </c>
      <c r="B41" t="str">
        <f>Render!F42</f>
        <v>1to1</v>
      </c>
      <c r="G41" t="str">
        <f>"This a short description of "&amp;A41</f>
        <v>This a short description of 1to1</v>
      </c>
      <c r="H41" t="str">
        <f>"This is a longer description of "&amp;B41</f>
        <v>This is a longer description of 1to1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S41" t="s">
        <v>280</v>
      </c>
    </row>
    <row r="42" spans="1:19" x14ac:dyDescent="0.2">
      <c r="A42" t="str">
        <f>Render!E43</f>
        <v>1to1</v>
      </c>
      <c r="B42" t="str">
        <f>Render!F43</f>
        <v>1to1</v>
      </c>
      <c r="G42" t="str">
        <f>"This a short description of "&amp;A42</f>
        <v>This a short description of 1to1</v>
      </c>
      <c r="H42" t="str">
        <f>"This is a longer description of "&amp;B42</f>
        <v>This is a longer description of 1to1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S42" t="s">
        <v>280</v>
      </c>
    </row>
    <row r="43" spans="1:19" x14ac:dyDescent="0.2">
      <c r="A43" t="str">
        <f>Render!E44</f>
        <v>1to1</v>
      </c>
      <c r="B43" t="str">
        <f>Render!F44</f>
        <v>1to1</v>
      </c>
      <c r="G43" t="str">
        <f t="shared" ref="G43:G51" si="4">"This a short description of "&amp;A43</f>
        <v>This a short description of 1to1</v>
      </c>
      <c r="H43" t="str">
        <f t="shared" ref="H43:H51" si="5">"This is a longer description of "&amp;B43</f>
        <v>This is a longer description of 1to1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S43" t="s">
        <v>280</v>
      </c>
    </row>
    <row r="44" spans="1:19" x14ac:dyDescent="0.2">
      <c r="A44" t="str">
        <f>Render!E45</f>
        <v>1to1</v>
      </c>
      <c r="B44" t="str">
        <f>Render!F45</f>
        <v>1to1</v>
      </c>
      <c r="G44" t="str">
        <f t="shared" si="4"/>
        <v>This a short description of 1to1</v>
      </c>
      <c r="H44" t="str">
        <f t="shared" si="5"/>
        <v>This is a longer description of 1to1</v>
      </c>
      <c r="I44">
        <v>1</v>
      </c>
      <c r="J44">
        <v>1</v>
      </c>
      <c r="K44">
        <v>0</v>
      </c>
      <c r="L44">
        <v>0</v>
      </c>
      <c r="M44">
        <v>1</v>
      </c>
      <c r="N44">
        <v>1</v>
      </c>
      <c r="S44" t="s">
        <v>280</v>
      </c>
    </row>
    <row r="45" spans="1:19" x14ac:dyDescent="0.2">
      <c r="A45" t="str">
        <f>Render!E46</f>
        <v>1to1</v>
      </c>
      <c r="B45" t="str">
        <f>Render!F46</f>
        <v>1to1</v>
      </c>
      <c r="G45" t="str">
        <f t="shared" si="4"/>
        <v>This a short description of 1to1</v>
      </c>
      <c r="H45" t="str">
        <f t="shared" si="5"/>
        <v>This is a longer description of 1to1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S45" t="s">
        <v>280</v>
      </c>
    </row>
    <row r="46" spans="1:19" x14ac:dyDescent="0.2">
      <c r="A46" t="str">
        <f>Render!E47</f>
        <v>1to1</v>
      </c>
      <c r="B46" t="str">
        <f>Render!F47</f>
        <v>1to1</v>
      </c>
      <c r="G46" t="str">
        <f t="shared" si="4"/>
        <v>This a short description of 1to1</v>
      </c>
      <c r="H46" t="str">
        <f t="shared" si="5"/>
        <v>This is a longer description of 1to1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S46" t="s">
        <v>280</v>
      </c>
    </row>
    <row r="47" spans="1:19" x14ac:dyDescent="0.2">
      <c r="A47" t="str">
        <f>Render!E48</f>
        <v>1to1</v>
      </c>
      <c r="B47" t="str">
        <f>Render!F48</f>
        <v>1to1</v>
      </c>
      <c r="G47" t="str">
        <f t="shared" si="4"/>
        <v>This a short description of 1to1</v>
      </c>
      <c r="H47" t="str">
        <f t="shared" si="5"/>
        <v>This is a longer description of 1to1</v>
      </c>
      <c r="I47">
        <v>1</v>
      </c>
      <c r="J47">
        <v>1</v>
      </c>
      <c r="K47">
        <v>0</v>
      </c>
      <c r="L47">
        <v>0</v>
      </c>
      <c r="M47">
        <v>1</v>
      </c>
      <c r="N47">
        <v>1</v>
      </c>
      <c r="S47" t="s">
        <v>280</v>
      </c>
    </row>
    <row r="48" spans="1:19" x14ac:dyDescent="0.2">
      <c r="A48" t="str">
        <f>Render!E49</f>
        <v>1to1</v>
      </c>
      <c r="B48" t="str">
        <f>Render!F49</f>
        <v>1to1</v>
      </c>
      <c r="G48" t="str">
        <f t="shared" si="4"/>
        <v>This a short description of 1to1</v>
      </c>
      <c r="H48" t="str">
        <f t="shared" si="5"/>
        <v>This is a longer description of 1to1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S48" t="s">
        <v>280</v>
      </c>
    </row>
    <row r="49" spans="1:19" x14ac:dyDescent="0.2">
      <c r="A49" t="str">
        <f>Render!E50</f>
        <v>1to1</v>
      </c>
      <c r="B49" t="str">
        <f>Render!F50</f>
        <v>1to1</v>
      </c>
      <c r="G49" t="str">
        <f t="shared" si="4"/>
        <v>This a short description of 1to1</v>
      </c>
      <c r="H49" t="str">
        <f t="shared" si="5"/>
        <v>This is a longer description of 1to1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S49" t="s">
        <v>280</v>
      </c>
    </row>
    <row r="50" spans="1:19" x14ac:dyDescent="0.2">
      <c r="A50" t="str">
        <f>Render!E51</f>
        <v>1to1</v>
      </c>
      <c r="B50" t="str">
        <f>Render!F51</f>
        <v>1to1</v>
      </c>
      <c r="G50" t="str">
        <f t="shared" si="4"/>
        <v>This a short description of 1to1</v>
      </c>
      <c r="H50" t="str">
        <f t="shared" si="5"/>
        <v>This is a longer description of 1to1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S50" t="s">
        <v>280</v>
      </c>
    </row>
    <row r="51" spans="1:19" x14ac:dyDescent="0.2">
      <c r="A51" t="str">
        <f>Render!E52</f>
        <v>1to1</v>
      </c>
      <c r="B51" t="str">
        <f>Render!F52</f>
        <v>1to1</v>
      </c>
      <c r="G51" t="str">
        <f t="shared" si="4"/>
        <v>This a short description of 1to1</v>
      </c>
      <c r="H51" t="str">
        <f t="shared" si="5"/>
        <v>This is a longer description of 1to1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S51" t="s">
        <v>280</v>
      </c>
    </row>
    <row r="52" spans="1:19" x14ac:dyDescent="0.2">
      <c r="A52" t="str">
        <f>Render!E53</f>
        <v>1to1</v>
      </c>
      <c r="B52" t="str">
        <f>Render!F53</f>
        <v>1to1</v>
      </c>
      <c r="G52" t="str">
        <f>"This a short description of "&amp;A52</f>
        <v>This a short description of 1to1</v>
      </c>
      <c r="H52" t="str">
        <f>"This is a longer description of "&amp;B52</f>
        <v>This is a longer description of 1to1</v>
      </c>
      <c r="I52">
        <v>1</v>
      </c>
      <c r="J52">
        <v>1</v>
      </c>
      <c r="K52">
        <v>0</v>
      </c>
      <c r="L52">
        <v>0</v>
      </c>
      <c r="M52">
        <v>1</v>
      </c>
      <c r="N52">
        <v>1</v>
      </c>
      <c r="S52" t="s">
        <v>280</v>
      </c>
    </row>
    <row r="53" spans="1:19" x14ac:dyDescent="0.2">
      <c r="A53" t="str">
        <f>Render!E54</f>
        <v>1to1</v>
      </c>
      <c r="B53" t="str">
        <f>Render!F54</f>
        <v>1to1</v>
      </c>
      <c r="G53" t="str">
        <f t="shared" ref="G53:G61" si="6">"This a short description of "&amp;A53</f>
        <v>This a short description of 1to1</v>
      </c>
      <c r="H53" t="str">
        <f t="shared" ref="H53:H61" si="7">"This is a longer description of "&amp;B53</f>
        <v>This is a longer description of 1to1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S53" t="s">
        <v>280</v>
      </c>
    </row>
    <row r="54" spans="1:19" x14ac:dyDescent="0.2">
      <c r="A54" t="str">
        <f>Render!E55</f>
        <v>1to1</v>
      </c>
      <c r="B54" t="str">
        <f>Render!F55</f>
        <v>1to1</v>
      </c>
      <c r="G54" t="str">
        <f t="shared" si="6"/>
        <v>This a short description of 1to1</v>
      </c>
      <c r="H54" t="str">
        <f t="shared" si="7"/>
        <v>This is a longer description of 1to1</v>
      </c>
      <c r="I54">
        <v>1</v>
      </c>
      <c r="J54">
        <v>1</v>
      </c>
      <c r="K54">
        <v>0</v>
      </c>
      <c r="L54">
        <v>0</v>
      </c>
      <c r="M54">
        <v>1</v>
      </c>
      <c r="N54">
        <v>1</v>
      </c>
      <c r="S54" t="s">
        <v>280</v>
      </c>
    </row>
    <row r="55" spans="1:19" x14ac:dyDescent="0.2">
      <c r="A55" t="str">
        <f>Render!E56</f>
        <v>1to1</v>
      </c>
      <c r="B55" t="str">
        <f>Render!F56</f>
        <v>1to1</v>
      </c>
      <c r="G55" t="str">
        <f t="shared" si="6"/>
        <v>This a short description of 1to1</v>
      </c>
      <c r="H55" t="str">
        <f t="shared" si="7"/>
        <v>This is a longer description of 1to1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S55" t="s">
        <v>280</v>
      </c>
    </row>
    <row r="56" spans="1:19" x14ac:dyDescent="0.2">
      <c r="A56" t="str">
        <f>Render!E57</f>
        <v>1to1</v>
      </c>
      <c r="B56" t="str">
        <f>Render!F57</f>
        <v>1to1</v>
      </c>
      <c r="G56" t="str">
        <f t="shared" si="6"/>
        <v>This a short description of 1to1</v>
      </c>
      <c r="H56" t="str">
        <f t="shared" si="7"/>
        <v>This is a longer description of 1to1</v>
      </c>
      <c r="I56">
        <v>1</v>
      </c>
      <c r="J56">
        <v>1</v>
      </c>
      <c r="K56">
        <v>0</v>
      </c>
      <c r="L56">
        <v>0</v>
      </c>
      <c r="M56">
        <v>1</v>
      </c>
      <c r="N56">
        <v>1</v>
      </c>
      <c r="S56" t="s">
        <v>280</v>
      </c>
    </row>
    <row r="57" spans="1:19" x14ac:dyDescent="0.2">
      <c r="A57" t="str">
        <f>Render!E58</f>
        <v>1to1</v>
      </c>
      <c r="B57" t="str">
        <f>Render!F58</f>
        <v>1to1</v>
      </c>
      <c r="G57" t="str">
        <f t="shared" si="6"/>
        <v>This a short description of 1to1</v>
      </c>
      <c r="H57" t="str">
        <f t="shared" si="7"/>
        <v>This is a longer description of 1to1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S57" t="s">
        <v>280</v>
      </c>
    </row>
    <row r="58" spans="1:19" x14ac:dyDescent="0.2">
      <c r="A58" t="str">
        <f>Render!E59</f>
        <v>1to1</v>
      </c>
      <c r="B58" t="str">
        <f>Render!F59</f>
        <v>1to1</v>
      </c>
      <c r="G58" t="str">
        <f t="shared" si="6"/>
        <v>This a short description of 1to1</v>
      </c>
      <c r="H58" t="str">
        <f t="shared" si="7"/>
        <v>This is a longer description of 1to1</v>
      </c>
      <c r="I58">
        <v>1</v>
      </c>
      <c r="J58">
        <v>1</v>
      </c>
      <c r="K58">
        <v>0</v>
      </c>
      <c r="L58">
        <v>0</v>
      </c>
      <c r="M58">
        <v>1</v>
      </c>
      <c r="N58">
        <v>1</v>
      </c>
      <c r="S58" t="s">
        <v>280</v>
      </c>
    </row>
    <row r="59" spans="1:19" x14ac:dyDescent="0.2">
      <c r="A59" t="str">
        <f>Render!E60</f>
        <v>1to1</v>
      </c>
      <c r="B59" t="str">
        <f>Render!F60</f>
        <v>1to1</v>
      </c>
      <c r="G59" t="str">
        <f t="shared" si="6"/>
        <v>This a short description of 1to1</v>
      </c>
      <c r="H59" t="str">
        <f t="shared" si="7"/>
        <v>This is a longer description of 1to1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S59" t="s">
        <v>280</v>
      </c>
    </row>
    <row r="60" spans="1:19" x14ac:dyDescent="0.2">
      <c r="A60" t="str">
        <f>Render!E61</f>
        <v>1to1</v>
      </c>
      <c r="B60" t="str">
        <f>Render!F61</f>
        <v>1to1</v>
      </c>
      <c r="G60" t="str">
        <f t="shared" si="6"/>
        <v>This a short description of 1to1</v>
      </c>
      <c r="H60" t="str">
        <f t="shared" si="7"/>
        <v>This is a longer description of 1to1</v>
      </c>
      <c r="I60">
        <v>1</v>
      </c>
      <c r="J60">
        <v>1</v>
      </c>
      <c r="K60">
        <v>0</v>
      </c>
      <c r="L60">
        <v>0</v>
      </c>
      <c r="M60">
        <v>1</v>
      </c>
      <c r="N60">
        <v>1</v>
      </c>
      <c r="S60" t="s">
        <v>280</v>
      </c>
    </row>
    <row r="61" spans="1:19" x14ac:dyDescent="0.2">
      <c r="A61" t="str">
        <f>Render!E62</f>
        <v>1to1</v>
      </c>
      <c r="B61" t="str">
        <f>Render!F62</f>
        <v>1to1</v>
      </c>
      <c r="G61" t="str">
        <f t="shared" si="6"/>
        <v>This a short description of 1to1</v>
      </c>
      <c r="H61" t="str">
        <f t="shared" si="7"/>
        <v>This is a longer description of 1to1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S61" t="s">
        <v>280</v>
      </c>
    </row>
    <row r="62" spans="1:19" x14ac:dyDescent="0.2">
      <c r="A62" t="str">
        <f>Render!E63</f>
        <v>1to1</v>
      </c>
      <c r="B62" t="str">
        <f>Render!F63</f>
        <v>1to1</v>
      </c>
      <c r="G62" t="str">
        <f>"This a short description of "&amp;A62</f>
        <v>This a short description of 1to1</v>
      </c>
      <c r="H62" t="str">
        <f>"This is a longer description of "&amp;B62</f>
        <v>This is a longer description of 1to1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S62" t="s">
        <v>280</v>
      </c>
    </row>
    <row r="63" spans="1:19" x14ac:dyDescent="0.2">
      <c r="A63" t="str">
        <f>Render!E64</f>
        <v>1to1</v>
      </c>
      <c r="B63" t="str">
        <f>Render!F64</f>
        <v>1to1</v>
      </c>
      <c r="G63" t="str">
        <f>"This a short description of "&amp;A63</f>
        <v>This a short description of 1to1</v>
      </c>
      <c r="H63" t="str">
        <f>"This is a longer description of "&amp;B63</f>
        <v>This is a longer description of 1to1</v>
      </c>
      <c r="I63">
        <v>1</v>
      </c>
      <c r="J63">
        <v>1</v>
      </c>
      <c r="K63">
        <v>0</v>
      </c>
      <c r="L63">
        <v>0</v>
      </c>
      <c r="M63">
        <v>1</v>
      </c>
      <c r="N63">
        <v>1</v>
      </c>
      <c r="S63" t="s">
        <v>280</v>
      </c>
    </row>
    <row r="64" spans="1:19" x14ac:dyDescent="0.2">
      <c r="A64" t="str">
        <f>Render!E65</f>
        <v>1to1</v>
      </c>
      <c r="B64" t="str">
        <f>Render!F65</f>
        <v>1to1</v>
      </c>
      <c r="G64" t="str">
        <f t="shared" ref="G64:G72" si="8">"This a short description of "&amp;A64</f>
        <v>This a short description of 1to1</v>
      </c>
      <c r="H64" t="str">
        <f t="shared" ref="H64:H72" si="9">"This is a longer description of "&amp;B64</f>
        <v>This is a longer description of 1to1</v>
      </c>
      <c r="I64">
        <v>1</v>
      </c>
      <c r="J64">
        <v>1</v>
      </c>
      <c r="K64">
        <v>0</v>
      </c>
      <c r="L64">
        <v>0</v>
      </c>
      <c r="M64">
        <v>1</v>
      </c>
      <c r="N64">
        <v>1</v>
      </c>
      <c r="S64" t="s">
        <v>280</v>
      </c>
    </row>
    <row r="65" spans="1:19" x14ac:dyDescent="0.2">
      <c r="A65" t="str">
        <f>Render!E66</f>
        <v>1to1</v>
      </c>
      <c r="B65" t="str">
        <f>Render!F66</f>
        <v>1to1</v>
      </c>
      <c r="G65" t="str">
        <f t="shared" si="8"/>
        <v>This a short description of 1to1</v>
      </c>
      <c r="H65" t="str">
        <f t="shared" si="9"/>
        <v>This is a longer description of 1to1</v>
      </c>
      <c r="I65">
        <v>1</v>
      </c>
      <c r="J65">
        <v>1</v>
      </c>
      <c r="K65">
        <v>0</v>
      </c>
      <c r="L65">
        <v>0</v>
      </c>
      <c r="M65">
        <v>1</v>
      </c>
      <c r="N65">
        <v>1</v>
      </c>
      <c r="S65" t="s">
        <v>280</v>
      </c>
    </row>
    <row r="66" spans="1:19" x14ac:dyDescent="0.2">
      <c r="A66" t="str">
        <f>Render!E67</f>
        <v>1to1</v>
      </c>
      <c r="B66" t="str">
        <f>Render!F67</f>
        <v>1to1</v>
      </c>
      <c r="G66" t="str">
        <f t="shared" si="8"/>
        <v>This a short description of 1to1</v>
      </c>
      <c r="H66" t="str">
        <f t="shared" si="9"/>
        <v>This is a longer description of 1to1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  <c r="S66" t="s">
        <v>280</v>
      </c>
    </row>
    <row r="67" spans="1:19" x14ac:dyDescent="0.2">
      <c r="A67" t="str">
        <f>Render!E68</f>
        <v>1to1</v>
      </c>
      <c r="B67" t="str">
        <f>Render!F68</f>
        <v>1to1</v>
      </c>
      <c r="G67" t="str">
        <f t="shared" si="8"/>
        <v>This a short description of 1to1</v>
      </c>
      <c r="H67" t="str">
        <f t="shared" si="9"/>
        <v>This is a longer description of 1to1</v>
      </c>
      <c r="I67">
        <v>1</v>
      </c>
      <c r="J67">
        <v>1</v>
      </c>
      <c r="K67">
        <v>0</v>
      </c>
      <c r="L67">
        <v>0</v>
      </c>
      <c r="M67">
        <v>1</v>
      </c>
      <c r="N67">
        <v>1</v>
      </c>
      <c r="S67" t="s">
        <v>280</v>
      </c>
    </row>
    <row r="68" spans="1:19" x14ac:dyDescent="0.2">
      <c r="A68" t="str">
        <f>Render!E69</f>
        <v>1to1</v>
      </c>
      <c r="B68" t="str">
        <f>Render!F69</f>
        <v>1to1</v>
      </c>
      <c r="G68" t="str">
        <f t="shared" si="8"/>
        <v>This a short description of 1to1</v>
      </c>
      <c r="H68" t="str">
        <f t="shared" si="9"/>
        <v>This is a longer description of 1to1</v>
      </c>
      <c r="I68">
        <v>1</v>
      </c>
      <c r="J68">
        <v>1</v>
      </c>
      <c r="K68">
        <v>0</v>
      </c>
      <c r="L68">
        <v>0</v>
      </c>
      <c r="M68">
        <v>1</v>
      </c>
      <c r="N68">
        <v>1</v>
      </c>
      <c r="S68" t="s">
        <v>280</v>
      </c>
    </row>
    <row r="69" spans="1:19" x14ac:dyDescent="0.2">
      <c r="A69" t="str">
        <f>Render!E70</f>
        <v>1to1</v>
      </c>
      <c r="B69" t="str">
        <f>Render!F70</f>
        <v>1to1</v>
      </c>
      <c r="G69" t="str">
        <f t="shared" si="8"/>
        <v>This a short description of 1to1</v>
      </c>
      <c r="H69" t="str">
        <f t="shared" si="9"/>
        <v>This is a longer description of 1to1</v>
      </c>
      <c r="I69">
        <v>1</v>
      </c>
      <c r="J69">
        <v>1</v>
      </c>
      <c r="K69">
        <v>0</v>
      </c>
      <c r="L69">
        <v>0</v>
      </c>
      <c r="M69">
        <v>1</v>
      </c>
      <c r="N69">
        <v>1</v>
      </c>
      <c r="S69" t="s">
        <v>280</v>
      </c>
    </row>
    <row r="70" spans="1:19" x14ac:dyDescent="0.2">
      <c r="A70" t="str">
        <f>Render!E71</f>
        <v>1to1</v>
      </c>
      <c r="B70" t="str">
        <f>Render!F71</f>
        <v>1to1</v>
      </c>
      <c r="G70" t="str">
        <f t="shared" si="8"/>
        <v>This a short description of 1to1</v>
      </c>
      <c r="H70" t="str">
        <f t="shared" si="9"/>
        <v>This is a longer description of 1to1</v>
      </c>
      <c r="I70">
        <v>1</v>
      </c>
      <c r="J70">
        <v>1</v>
      </c>
      <c r="K70">
        <v>0</v>
      </c>
      <c r="L70">
        <v>0</v>
      </c>
      <c r="M70">
        <v>1</v>
      </c>
      <c r="N70">
        <v>1</v>
      </c>
      <c r="S70" t="s">
        <v>280</v>
      </c>
    </row>
    <row r="71" spans="1:19" x14ac:dyDescent="0.2">
      <c r="A71" t="str">
        <f>Render!E72</f>
        <v>1to1</v>
      </c>
      <c r="B71" t="str">
        <f>Render!F72</f>
        <v>1to1</v>
      </c>
      <c r="G71" t="str">
        <f t="shared" si="8"/>
        <v>This a short description of 1to1</v>
      </c>
      <c r="H71" t="str">
        <f t="shared" si="9"/>
        <v>This is a longer description of 1to1</v>
      </c>
      <c r="I71">
        <v>1</v>
      </c>
      <c r="J71">
        <v>1</v>
      </c>
      <c r="K71">
        <v>0</v>
      </c>
      <c r="L71">
        <v>0</v>
      </c>
      <c r="M71">
        <v>1</v>
      </c>
      <c r="N71">
        <v>1</v>
      </c>
      <c r="S71" t="s">
        <v>280</v>
      </c>
    </row>
    <row r="72" spans="1:19" x14ac:dyDescent="0.2">
      <c r="A72" t="str">
        <f>Render!E73</f>
        <v>1to1</v>
      </c>
      <c r="B72" t="str">
        <f>Render!F73</f>
        <v>1to1</v>
      </c>
      <c r="G72" t="str">
        <f t="shared" si="8"/>
        <v>This a short description of 1to1</v>
      </c>
      <c r="H72" t="str">
        <f t="shared" si="9"/>
        <v>This is a longer description of 1to1</v>
      </c>
      <c r="I72">
        <v>1</v>
      </c>
      <c r="J72">
        <v>1</v>
      </c>
      <c r="K72">
        <v>0</v>
      </c>
      <c r="L72">
        <v>0</v>
      </c>
      <c r="M72">
        <v>1</v>
      </c>
      <c r="N72">
        <v>1</v>
      </c>
      <c r="S72" t="s">
        <v>280</v>
      </c>
    </row>
    <row r="73" spans="1:19" x14ac:dyDescent="0.2">
      <c r="A73" t="str">
        <f>Render!E74</f>
        <v>1to1</v>
      </c>
      <c r="B73" t="str">
        <f>Render!F74</f>
        <v>1to1</v>
      </c>
      <c r="G73" t="str">
        <f>"This a short description of "&amp;A73</f>
        <v>This a short description of 1to1</v>
      </c>
      <c r="H73" t="str">
        <f>"This is a longer description of "&amp;B73</f>
        <v>This is a longer description of 1to1</v>
      </c>
      <c r="I73">
        <v>1</v>
      </c>
      <c r="J73">
        <v>1</v>
      </c>
      <c r="K73">
        <v>0</v>
      </c>
      <c r="L73">
        <v>0</v>
      </c>
      <c r="M73">
        <v>1</v>
      </c>
      <c r="N73">
        <v>1</v>
      </c>
      <c r="S73" t="s">
        <v>280</v>
      </c>
    </row>
    <row r="74" spans="1:19" x14ac:dyDescent="0.2">
      <c r="A74" t="str">
        <f>Render!E75</f>
        <v>1to1</v>
      </c>
      <c r="B74" t="str">
        <f>Render!F75</f>
        <v>1to1</v>
      </c>
      <c r="G74" t="str">
        <f t="shared" ref="G74:G82" si="10">"This a short description of "&amp;A74</f>
        <v>This a short description of 1to1</v>
      </c>
      <c r="H74" t="str">
        <f t="shared" ref="H74:H82" si="11">"This is a longer description of "&amp;B74</f>
        <v>This is a longer description of 1to1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S74" t="s">
        <v>280</v>
      </c>
    </row>
    <row r="75" spans="1:19" x14ac:dyDescent="0.2">
      <c r="A75" t="str">
        <f>Render!E76</f>
        <v>1to1</v>
      </c>
      <c r="B75" t="str">
        <f>Render!F76</f>
        <v>1to1</v>
      </c>
      <c r="G75" t="str">
        <f t="shared" si="10"/>
        <v>This a short description of 1to1</v>
      </c>
      <c r="H75" t="str">
        <f t="shared" si="11"/>
        <v>This is a longer description of 1to1</v>
      </c>
      <c r="I75">
        <v>1</v>
      </c>
      <c r="J75">
        <v>1</v>
      </c>
      <c r="K75">
        <v>0</v>
      </c>
      <c r="L75">
        <v>0</v>
      </c>
      <c r="M75">
        <v>1</v>
      </c>
      <c r="N75">
        <v>1</v>
      </c>
      <c r="S75" t="s">
        <v>280</v>
      </c>
    </row>
    <row r="76" spans="1:19" x14ac:dyDescent="0.2">
      <c r="A76" t="str">
        <f>Render!E77</f>
        <v>1to1</v>
      </c>
      <c r="B76" t="str">
        <f>Render!F77</f>
        <v>1to1</v>
      </c>
      <c r="G76" t="str">
        <f t="shared" si="10"/>
        <v>This a short description of 1to1</v>
      </c>
      <c r="H76" t="str">
        <f t="shared" si="11"/>
        <v>This is a longer description of 1to1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S76" t="s">
        <v>280</v>
      </c>
    </row>
    <row r="77" spans="1:19" x14ac:dyDescent="0.2">
      <c r="A77" t="str">
        <f>Render!E78</f>
        <v>1to1</v>
      </c>
      <c r="B77" t="str">
        <f>Render!F78</f>
        <v>1to1</v>
      </c>
      <c r="G77" t="str">
        <f t="shared" si="10"/>
        <v>This a short description of 1to1</v>
      </c>
      <c r="H77" t="str">
        <f t="shared" si="11"/>
        <v>This is a longer description of 1to1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S77" t="s">
        <v>280</v>
      </c>
    </row>
    <row r="78" spans="1:19" x14ac:dyDescent="0.2">
      <c r="A78" t="str">
        <f>Render!E79</f>
        <v>1to1</v>
      </c>
      <c r="B78" t="str">
        <f>Render!F79</f>
        <v>1to1</v>
      </c>
      <c r="G78" t="str">
        <f t="shared" si="10"/>
        <v>This a short description of 1to1</v>
      </c>
      <c r="H78" t="str">
        <f t="shared" si="11"/>
        <v>This is a longer description of 1to1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S78" t="s">
        <v>280</v>
      </c>
    </row>
    <row r="79" spans="1:19" x14ac:dyDescent="0.2">
      <c r="A79" t="str">
        <f>Render!E80</f>
        <v>1to1</v>
      </c>
      <c r="B79" t="str">
        <f>Render!F80</f>
        <v>1to1</v>
      </c>
      <c r="G79" t="str">
        <f t="shared" si="10"/>
        <v>This a short description of 1to1</v>
      </c>
      <c r="H79" t="str">
        <f t="shared" si="11"/>
        <v>This is a longer description of 1to1</v>
      </c>
      <c r="I79">
        <v>1</v>
      </c>
      <c r="J79">
        <v>1</v>
      </c>
      <c r="K79">
        <v>0</v>
      </c>
      <c r="L79">
        <v>0</v>
      </c>
      <c r="M79">
        <v>1</v>
      </c>
      <c r="N79">
        <v>1</v>
      </c>
      <c r="S79" t="s">
        <v>280</v>
      </c>
    </row>
    <row r="80" spans="1:19" x14ac:dyDescent="0.2">
      <c r="A80" t="str">
        <f>Render!E81</f>
        <v>1to1</v>
      </c>
      <c r="B80" t="str">
        <f>Render!F81</f>
        <v>1to1</v>
      </c>
      <c r="G80" t="str">
        <f t="shared" si="10"/>
        <v>This a short description of 1to1</v>
      </c>
      <c r="H80" t="str">
        <f t="shared" si="11"/>
        <v>This is a longer description of 1to1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S80" t="s">
        <v>280</v>
      </c>
    </row>
    <row r="81" spans="1:19" x14ac:dyDescent="0.2">
      <c r="A81" t="str">
        <f>Render!E82</f>
        <v>1to1</v>
      </c>
      <c r="B81" t="str">
        <f>Render!F82</f>
        <v>1to1</v>
      </c>
      <c r="G81" t="str">
        <f t="shared" si="10"/>
        <v>This a short description of 1to1</v>
      </c>
      <c r="H81" t="str">
        <f t="shared" si="11"/>
        <v>This is a longer description of 1to1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S81" t="s">
        <v>280</v>
      </c>
    </row>
    <row r="82" spans="1:19" x14ac:dyDescent="0.2">
      <c r="A82" t="str">
        <f>Render!E83</f>
        <v>1to1</v>
      </c>
      <c r="B82" t="str">
        <f>Render!F83</f>
        <v>1to1</v>
      </c>
      <c r="G82" t="str">
        <f t="shared" si="10"/>
        <v>This a short description of 1to1</v>
      </c>
      <c r="H82" t="str">
        <f t="shared" si="11"/>
        <v>This is a longer description of 1to1</v>
      </c>
      <c r="I82">
        <v>1</v>
      </c>
      <c r="J82">
        <v>1</v>
      </c>
      <c r="K82">
        <v>0</v>
      </c>
      <c r="L82">
        <v>0</v>
      </c>
      <c r="M82">
        <v>1</v>
      </c>
      <c r="N82">
        <v>1</v>
      </c>
      <c r="S82" t="s">
        <v>280</v>
      </c>
    </row>
    <row r="83" spans="1:19" x14ac:dyDescent="0.2">
      <c r="A83" t="str">
        <f>Render!E84</f>
        <v>1to1</v>
      </c>
      <c r="B83" t="str">
        <f>Render!F84</f>
        <v>1to1</v>
      </c>
      <c r="G83" t="str">
        <f>"This a short description of "&amp;A83</f>
        <v>This a short description of 1to1</v>
      </c>
      <c r="H83" t="str">
        <f>"This is a longer description of "&amp;B83</f>
        <v>This is a longer description of 1to1</v>
      </c>
      <c r="I83">
        <v>1</v>
      </c>
      <c r="J83">
        <v>1</v>
      </c>
      <c r="K83">
        <v>0</v>
      </c>
      <c r="L83">
        <v>0</v>
      </c>
      <c r="M83">
        <v>1</v>
      </c>
      <c r="N83">
        <v>1</v>
      </c>
      <c r="S83" t="s">
        <v>280</v>
      </c>
    </row>
    <row r="84" spans="1:19" x14ac:dyDescent="0.2">
      <c r="A84" t="str">
        <f>Render!E85</f>
        <v>1to1</v>
      </c>
      <c r="B84" t="str">
        <f>Render!F85</f>
        <v>1to1</v>
      </c>
      <c r="G84" t="str">
        <f>"This a short description of "&amp;A84</f>
        <v>This a short description of 1to1</v>
      </c>
      <c r="H84" t="str">
        <f>"This is a longer description of "&amp;B84</f>
        <v>This is a longer description of 1to1</v>
      </c>
      <c r="I84">
        <v>1</v>
      </c>
      <c r="J84">
        <v>1</v>
      </c>
      <c r="K84">
        <v>0</v>
      </c>
      <c r="L84">
        <v>0</v>
      </c>
      <c r="M84">
        <v>1</v>
      </c>
      <c r="N84">
        <v>1</v>
      </c>
      <c r="S84" t="s">
        <v>280</v>
      </c>
    </row>
    <row r="85" spans="1:19" x14ac:dyDescent="0.2">
      <c r="A85" t="str">
        <f>Render!E86</f>
        <v>1to1</v>
      </c>
      <c r="B85" t="str">
        <f>Render!F86</f>
        <v>1to1</v>
      </c>
      <c r="G85" t="str">
        <f t="shared" ref="G85:G93" si="12">"This a short description of "&amp;A85</f>
        <v>This a short description of 1to1</v>
      </c>
      <c r="H85" t="str">
        <f t="shared" ref="H85:H93" si="13">"This is a longer description of "&amp;B85</f>
        <v>This is a longer description of 1to1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S85" t="s">
        <v>280</v>
      </c>
    </row>
    <row r="86" spans="1:19" x14ac:dyDescent="0.2">
      <c r="A86" t="str">
        <f>Render!E87</f>
        <v>1to1</v>
      </c>
      <c r="B86" t="str">
        <f>Render!F87</f>
        <v>1to1</v>
      </c>
      <c r="G86" t="str">
        <f t="shared" si="12"/>
        <v>This a short description of 1to1</v>
      </c>
      <c r="H86" t="str">
        <f t="shared" si="13"/>
        <v>This is a longer description of 1to1</v>
      </c>
      <c r="I86">
        <v>1</v>
      </c>
      <c r="J86">
        <v>1</v>
      </c>
      <c r="K86">
        <v>0</v>
      </c>
      <c r="L86">
        <v>0</v>
      </c>
      <c r="M86">
        <v>1</v>
      </c>
      <c r="N86">
        <v>1</v>
      </c>
      <c r="S86" t="s">
        <v>280</v>
      </c>
    </row>
    <row r="87" spans="1:19" x14ac:dyDescent="0.2">
      <c r="A87" t="str">
        <f>Render!E88</f>
        <v>1to1</v>
      </c>
      <c r="B87" t="str">
        <f>Render!F88</f>
        <v>1to1</v>
      </c>
      <c r="G87" t="str">
        <f t="shared" si="12"/>
        <v>This a short description of 1to1</v>
      </c>
      <c r="H87" t="str">
        <f t="shared" si="13"/>
        <v>This is a longer description of 1to1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  <c r="S87" t="s">
        <v>280</v>
      </c>
    </row>
    <row r="88" spans="1:19" x14ac:dyDescent="0.2">
      <c r="A88" t="str">
        <f>Render!E89</f>
        <v>1to1</v>
      </c>
      <c r="B88" t="str">
        <f>Render!F89</f>
        <v>1to1</v>
      </c>
      <c r="G88" t="str">
        <f t="shared" si="12"/>
        <v>This a short description of 1to1</v>
      </c>
      <c r="H88" t="str">
        <f t="shared" si="13"/>
        <v>This is a longer description of 1to1</v>
      </c>
      <c r="I88">
        <v>1</v>
      </c>
      <c r="J88">
        <v>1</v>
      </c>
      <c r="K88">
        <v>0</v>
      </c>
      <c r="L88">
        <v>0</v>
      </c>
      <c r="M88">
        <v>1</v>
      </c>
      <c r="N88">
        <v>1</v>
      </c>
      <c r="S88" t="s">
        <v>280</v>
      </c>
    </row>
    <row r="89" spans="1:19" x14ac:dyDescent="0.2">
      <c r="A89" t="str">
        <f>Render!E90</f>
        <v>1to1</v>
      </c>
      <c r="B89" t="str">
        <f>Render!F90</f>
        <v>1to1</v>
      </c>
      <c r="G89" t="str">
        <f t="shared" si="12"/>
        <v>This a short description of 1to1</v>
      </c>
      <c r="H89" t="str">
        <f t="shared" si="13"/>
        <v>This is a longer description of 1to1</v>
      </c>
      <c r="I89">
        <v>1</v>
      </c>
      <c r="J89">
        <v>1</v>
      </c>
      <c r="K89">
        <v>0</v>
      </c>
      <c r="L89">
        <v>0</v>
      </c>
      <c r="M89">
        <v>1</v>
      </c>
      <c r="N89">
        <v>1</v>
      </c>
      <c r="S89" t="s">
        <v>280</v>
      </c>
    </row>
    <row r="90" spans="1:19" x14ac:dyDescent="0.2">
      <c r="A90" t="str">
        <f>Render!E91</f>
        <v>1to1</v>
      </c>
      <c r="B90" t="str">
        <f>Render!F91</f>
        <v>1to1</v>
      </c>
      <c r="G90" t="str">
        <f t="shared" si="12"/>
        <v>This a short description of 1to1</v>
      </c>
      <c r="H90" t="str">
        <f t="shared" si="13"/>
        <v>This is a longer description of 1to1</v>
      </c>
      <c r="I90">
        <v>1</v>
      </c>
      <c r="J90">
        <v>1</v>
      </c>
      <c r="K90">
        <v>0</v>
      </c>
      <c r="L90">
        <v>0</v>
      </c>
      <c r="M90">
        <v>1</v>
      </c>
      <c r="N90">
        <v>1</v>
      </c>
      <c r="S90" t="s">
        <v>280</v>
      </c>
    </row>
    <row r="91" spans="1:19" x14ac:dyDescent="0.2">
      <c r="A91" t="str">
        <f>Render!E92</f>
        <v>1to1</v>
      </c>
      <c r="B91" t="str">
        <f>Render!F92</f>
        <v>1to1</v>
      </c>
      <c r="G91" t="str">
        <f t="shared" si="12"/>
        <v>This a short description of 1to1</v>
      </c>
      <c r="H91" t="str">
        <f t="shared" si="13"/>
        <v>This is a longer description of 1to1</v>
      </c>
      <c r="I91">
        <v>1</v>
      </c>
      <c r="J91">
        <v>1</v>
      </c>
      <c r="K91">
        <v>0</v>
      </c>
      <c r="L91">
        <v>0</v>
      </c>
      <c r="M91">
        <v>1</v>
      </c>
      <c r="N91">
        <v>1</v>
      </c>
      <c r="S91" t="s">
        <v>280</v>
      </c>
    </row>
    <row r="92" spans="1:19" x14ac:dyDescent="0.2">
      <c r="A92" t="str">
        <f>Render!E93</f>
        <v>1to1</v>
      </c>
      <c r="B92" t="str">
        <f>Render!F93</f>
        <v>1to1</v>
      </c>
      <c r="G92" t="str">
        <f t="shared" si="12"/>
        <v>This a short description of 1to1</v>
      </c>
      <c r="H92" t="str">
        <f t="shared" si="13"/>
        <v>This is a longer description of 1to1</v>
      </c>
      <c r="I92">
        <v>1</v>
      </c>
      <c r="J92">
        <v>1</v>
      </c>
      <c r="K92">
        <v>0</v>
      </c>
      <c r="L92">
        <v>0</v>
      </c>
      <c r="M92">
        <v>1</v>
      </c>
      <c r="N92">
        <v>1</v>
      </c>
      <c r="S92" t="s">
        <v>280</v>
      </c>
    </row>
    <row r="93" spans="1:19" x14ac:dyDescent="0.2">
      <c r="A93" t="str">
        <f>Render!E94</f>
        <v>1to1</v>
      </c>
      <c r="B93" t="str">
        <f>Render!F94</f>
        <v>1to1</v>
      </c>
      <c r="G93" t="str">
        <f t="shared" si="12"/>
        <v>This a short description of 1to1</v>
      </c>
      <c r="H93" t="str">
        <f t="shared" si="13"/>
        <v>This is a longer description of 1to1</v>
      </c>
      <c r="I93">
        <v>1</v>
      </c>
      <c r="J93">
        <v>1</v>
      </c>
      <c r="K93">
        <v>0</v>
      </c>
      <c r="L93">
        <v>0</v>
      </c>
      <c r="M93">
        <v>1</v>
      </c>
      <c r="N93">
        <v>1</v>
      </c>
      <c r="S93" t="s">
        <v>280</v>
      </c>
    </row>
    <row r="94" spans="1:19" x14ac:dyDescent="0.2">
      <c r="A94" t="str">
        <f>Render!E95</f>
        <v>1to1</v>
      </c>
      <c r="B94" t="str">
        <f>Render!F95</f>
        <v>1to1</v>
      </c>
      <c r="G94" t="str">
        <f>"This a short description of "&amp;A94</f>
        <v>This a short description of 1to1</v>
      </c>
      <c r="H94" t="str">
        <f>"This is a longer description of "&amp;B94</f>
        <v>This is a longer description of 1to1</v>
      </c>
      <c r="I94">
        <v>1</v>
      </c>
      <c r="J94">
        <v>1</v>
      </c>
      <c r="K94">
        <v>0</v>
      </c>
      <c r="L94">
        <v>0</v>
      </c>
      <c r="M94">
        <v>1</v>
      </c>
      <c r="N94">
        <v>1</v>
      </c>
      <c r="S94" t="s">
        <v>280</v>
      </c>
    </row>
    <row r="95" spans="1:19" x14ac:dyDescent="0.2">
      <c r="A95" t="str">
        <f>Render!E96</f>
        <v>1to1</v>
      </c>
      <c r="B95" t="str">
        <f>Render!F96</f>
        <v>1to1</v>
      </c>
      <c r="G95" t="str">
        <f t="shared" ref="G95:G103" si="14">"This a short description of "&amp;A95</f>
        <v>This a short description of 1to1</v>
      </c>
      <c r="H95" t="str">
        <f t="shared" ref="H95:H103" si="15">"This is a longer description of "&amp;B95</f>
        <v>This is a longer description of 1to1</v>
      </c>
      <c r="I95">
        <v>1</v>
      </c>
      <c r="J95">
        <v>1</v>
      </c>
      <c r="K95">
        <v>0</v>
      </c>
      <c r="L95">
        <v>0</v>
      </c>
      <c r="M95">
        <v>1</v>
      </c>
      <c r="N95">
        <v>1</v>
      </c>
      <c r="S95" t="s">
        <v>280</v>
      </c>
    </row>
    <row r="96" spans="1:19" x14ac:dyDescent="0.2">
      <c r="A96" t="str">
        <f>Render!E97</f>
        <v>1to1</v>
      </c>
      <c r="B96" t="str">
        <f>Render!F97</f>
        <v>1to1</v>
      </c>
      <c r="G96" t="str">
        <f t="shared" si="14"/>
        <v>This a short description of 1to1</v>
      </c>
      <c r="H96" t="str">
        <f t="shared" si="15"/>
        <v>This is a longer description of 1to1</v>
      </c>
      <c r="I96">
        <v>1</v>
      </c>
      <c r="J96">
        <v>1</v>
      </c>
      <c r="K96">
        <v>0</v>
      </c>
      <c r="L96">
        <v>0</v>
      </c>
      <c r="M96">
        <v>1</v>
      </c>
      <c r="N96">
        <v>1</v>
      </c>
      <c r="S96" t="s">
        <v>280</v>
      </c>
    </row>
    <row r="97" spans="1:19" x14ac:dyDescent="0.2">
      <c r="A97" t="str">
        <f>Render!E98</f>
        <v>1to1</v>
      </c>
      <c r="B97" t="str">
        <f>Render!F98</f>
        <v>1to1</v>
      </c>
      <c r="G97" t="str">
        <f t="shared" si="14"/>
        <v>This a short description of 1to1</v>
      </c>
      <c r="H97" t="str">
        <f t="shared" si="15"/>
        <v>This is a longer description of 1to1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S97" t="s">
        <v>280</v>
      </c>
    </row>
    <row r="98" spans="1:19" x14ac:dyDescent="0.2">
      <c r="A98" t="str">
        <f>Render!E99</f>
        <v>1to1</v>
      </c>
      <c r="B98" t="str">
        <f>Render!F99</f>
        <v>1to1</v>
      </c>
      <c r="G98" t="str">
        <f t="shared" si="14"/>
        <v>This a short description of 1to1</v>
      </c>
      <c r="H98" t="str">
        <f t="shared" si="15"/>
        <v>This is a longer description of 1to1</v>
      </c>
      <c r="I98">
        <v>1</v>
      </c>
      <c r="J98">
        <v>1</v>
      </c>
      <c r="K98">
        <v>0</v>
      </c>
      <c r="L98">
        <v>0</v>
      </c>
      <c r="M98">
        <v>1</v>
      </c>
      <c r="N98">
        <v>1</v>
      </c>
      <c r="S98" t="s">
        <v>280</v>
      </c>
    </row>
    <row r="99" spans="1:19" x14ac:dyDescent="0.2">
      <c r="A99" t="str">
        <f>Render!E100</f>
        <v>1to1</v>
      </c>
      <c r="B99" t="str">
        <f>Render!F100</f>
        <v>1to1</v>
      </c>
      <c r="G99" t="str">
        <f t="shared" si="14"/>
        <v>This a short description of 1to1</v>
      </c>
      <c r="H99" t="str">
        <f t="shared" si="15"/>
        <v>This is a longer description of 1to1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S99" t="s">
        <v>280</v>
      </c>
    </row>
    <row r="100" spans="1:19" x14ac:dyDescent="0.2">
      <c r="A100" t="str">
        <f>Render!E101</f>
        <v>1to1</v>
      </c>
      <c r="B100" t="str">
        <f>Render!F101</f>
        <v>1to1</v>
      </c>
      <c r="G100" t="str">
        <f t="shared" si="14"/>
        <v>This a short description of 1to1</v>
      </c>
      <c r="H100" t="str">
        <f t="shared" si="15"/>
        <v>This is a longer description of 1to1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1</v>
      </c>
      <c r="S100" t="s">
        <v>280</v>
      </c>
    </row>
    <row r="101" spans="1:19" x14ac:dyDescent="0.2">
      <c r="A101" t="str">
        <f>Render!E102</f>
        <v>1to1</v>
      </c>
      <c r="B101" t="str">
        <f>Render!F102</f>
        <v>1to1</v>
      </c>
      <c r="G101" t="str">
        <f t="shared" si="14"/>
        <v>This a short description of 1to1</v>
      </c>
      <c r="H101" t="str">
        <f t="shared" si="15"/>
        <v>This is a longer description of 1to1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1</v>
      </c>
      <c r="S101" t="s">
        <v>280</v>
      </c>
    </row>
    <row r="102" spans="1:19" x14ac:dyDescent="0.2">
      <c r="A102" t="str">
        <f>Render!E103</f>
        <v>1to1</v>
      </c>
      <c r="B102" t="str">
        <f>Render!F103</f>
        <v>1to1</v>
      </c>
      <c r="G102" t="str">
        <f t="shared" si="14"/>
        <v>This a short description of 1to1</v>
      </c>
      <c r="H102" t="str">
        <f t="shared" si="15"/>
        <v>This is a longer description of 1to1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1</v>
      </c>
      <c r="S102" t="s">
        <v>280</v>
      </c>
    </row>
    <row r="103" spans="1:19" x14ac:dyDescent="0.2">
      <c r="A103" t="str">
        <f>Render!E104</f>
        <v>1to1</v>
      </c>
      <c r="B103" t="str">
        <f>Render!F104</f>
        <v>1to1</v>
      </c>
      <c r="G103" t="str">
        <f t="shared" si="14"/>
        <v>This a short description of 1to1</v>
      </c>
      <c r="H103" t="str">
        <f t="shared" si="15"/>
        <v>This is a longer description of 1to1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1</v>
      </c>
      <c r="S103" t="s">
        <v>280</v>
      </c>
    </row>
    <row r="104" spans="1:19" x14ac:dyDescent="0.2">
      <c r="A104" t="str">
        <f>Render!E105</f>
        <v>1to1</v>
      </c>
      <c r="B104" t="str">
        <f>Render!F105</f>
        <v>1to1</v>
      </c>
      <c r="G104" t="str">
        <f>"This a short description of "&amp;A104</f>
        <v>This a short description of 1to1</v>
      </c>
      <c r="H104" t="str">
        <f>"This is a longer description of "&amp;B104</f>
        <v>This is a longer description of 1to1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1</v>
      </c>
      <c r="S104" t="s">
        <v>280</v>
      </c>
    </row>
    <row r="105" spans="1:19" x14ac:dyDescent="0.2">
      <c r="A105" t="str">
        <f>Render!E106</f>
        <v>1to1</v>
      </c>
      <c r="B105" t="str">
        <f>Render!F106</f>
        <v>1to1</v>
      </c>
      <c r="G105" t="str">
        <f>"This a short description of "&amp;A105</f>
        <v>This a short description of 1to1</v>
      </c>
      <c r="H105" t="str">
        <f>"This is a longer description of "&amp;B105</f>
        <v>This is a longer description of 1to1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S105" t="s">
        <v>280</v>
      </c>
    </row>
    <row r="106" spans="1:19" x14ac:dyDescent="0.2">
      <c r="A106" t="str">
        <f>Render!E107</f>
        <v>1to1</v>
      </c>
      <c r="B106" t="str">
        <f>Render!F107</f>
        <v>1to1</v>
      </c>
      <c r="G106" t="str">
        <f t="shared" ref="G106:G114" si="16">"This a short description of "&amp;A106</f>
        <v>This a short description of 1to1</v>
      </c>
      <c r="H106" t="str">
        <f t="shared" ref="H106:H114" si="17">"This is a longer description of "&amp;B106</f>
        <v>This is a longer description of 1to1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S106" t="s">
        <v>280</v>
      </c>
    </row>
    <row r="107" spans="1:19" x14ac:dyDescent="0.2">
      <c r="A107" t="str">
        <f>Render!E108</f>
        <v>1to1</v>
      </c>
      <c r="B107" t="str">
        <f>Render!F108</f>
        <v>1to1</v>
      </c>
      <c r="G107" t="str">
        <f t="shared" si="16"/>
        <v>This a short description of 1to1</v>
      </c>
      <c r="H107" t="str">
        <f t="shared" si="17"/>
        <v>This is a longer description of 1to1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1</v>
      </c>
      <c r="S107" t="s">
        <v>280</v>
      </c>
    </row>
    <row r="108" spans="1:19" x14ac:dyDescent="0.2">
      <c r="A108" t="str">
        <f>Render!E109</f>
        <v>1to1</v>
      </c>
      <c r="B108" t="str">
        <f>Render!F109</f>
        <v>1to1</v>
      </c>
      <c r="G108" t="str">
        <f t="shared" si="16"/>
        <v>This a short description of 1to1</v>
      </c>
      <c r="H108" t="str">
        <f t="shared" si="17"/>
        <v>This is a longer description of 1to1</v>
      </c>
      <c r="I108">
        <v>1</v>
      </c>
      <c r="J108">
        <v>1</v>
      </c>
      <c r="K108">
        <v>0</v>
      </c>
      <c r="L108">
        <v>0</v>
      </c>
      <c r="M108">
        <v>1</v>
      </c>
      <c r="N108">
        <v>1</v>
      </c>
      <c r="S108" t="s">
        <v>280</v>
      </c>
    </row>
    <row r="109" spans="1:19" x14ac:dyDescent="0.2">
      <c r="A109" t="str">
        <f>Render!E110</f>
        <v>1to1</v>
      </c>
      <c r="B109" t="str">
        <f>Render!F110</f>
        <v>1to1</v>
      </c>
      <c r="G109" t="str">
        <f t="shared" si="16"/>
        <v>This a short description of 1to1</v>
      </c>
      <c r="H109" t="str">
        <f t="shared" si="17"/>
        <v>This is a longer description of 1to1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1</v>
      </c>
      <c r="S109" t="s">
        <v>280</v>
      </c>
    </row>
    <row r="110" spans="1:19" x14ac:dyDescent="0.2">
      <c r="A110" t="str">
        <f>Render!E111</f>
        <v>1to1</v>
      </c>
      <c r="B110" t="str">
        <f>Render!F111</f>
        <v>1to1</v>
      </c>
      <c r="G110" t="str">
        <f t="shared" si="16"/>
        <v>This a short description of 1to1</v>
      </c>
      <c r="H110" t="str">
        <f t="shared" si="17"/>
        <v>This is a longer description of 1to1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1</v>
      </c>
      <c r="S110" t="s">
        <v>280</v>
      </c>
    </row>
    <row r="111" spans="1:19" x14ac:dyDescent="0.2">
      <c r="A111" t="str">
        <f>Render!E112</f>
        <v>1to1</v>
      </c>
      <c r="B111" t="str">
        <f>Render!F112</f>
        <v>1to1</v>
      </c>
      <c r="G111" t="str">
        <f t="shared" si="16"/>
        <v>This a short description of 1to1</v>
      </c>
      <c r="H111" t="str">
        <f t="shared" si="17"/>
        <v>This is a longer description of 1to1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1</v>
      </c>
      <c r="S111" t="s">
        <v>280</v>
      </c>
    </row>
    <row r="112" spans="1:19" x14ac:dyDescent="0.2">
      <c r="A112" t="str">
        <f>Render!E113</f>
        <v>1to1</v>
      </c>
      <c r="B112" t="str">
        <f>Render!F113</f>
        <v>1to1</v>
      </c>
      <c r="G112" t="str">
        <f t="shared" si="16"/>
        <v>This a short description of 1to1</v>
      </c>
      <c r="H112" t="str">
        <f t="shared" si="17"/>
        <v>This is a longer description of 1to1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1</v>
      </c>
      <c r="S112" t="s">
        <v>280</v>
      </c>
    </row>
    <row r="113" spans="1:19" x14ac:dyDescent="0.2">
      <c r="A113" t="str">
        <f>Render!E114</f>
        <v>1to1</v>
      </c>
      <c r="B113" t="str">
        <f>Render!F114</f>
        <v>1to1</v>
      </c>
      <c r="G113" t="str">
        <f t="shared" si="16"/>
        <v>This a short description of 1to1</v>
      </c>
      <c r="H113" t="str">
        <f t="shared" si="17"/>
        <v>This is a longer description of 1to1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1</v>
      </c>
      <c r="S113" t="s">
        <v>280</v>
      </c>
    </row>
    <row r="114" spans="1:19" x14ac:dyDescent="0.2">
      <c r="A114" t="str">
        <f>Render!E115</f>
        <v>1to1</v>
      </c>
      <c r="B114" t="str">
        <f>Render!F115</f>
        <v>1to1</v>
      </c>
      <c r="G114" t="str">
        <f t="shared" si="16"/>
        <v>This a short description of 1to1</v>
      </c>
      <c r="H114" t="str">
        <f t="shared" si="17"/>
        <v>This is a longer description of 1to1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1</v>
      </c>
      <c r="S114" t="s">
        <v>280</v>
      </c>
    </row>
    <row r="115" spans="1:19" x14ac:dyDescent="0.2">
      <c r="A115" t="str">
        <f>Render!E116</f>
        <v>1to1</v>
      </c>
      <c r="B115" t="str">
        <f>Render!F116</f>
        <v>1to1</v>
      </c>
      <c r="G115" t="str">
        <f>"This a short description of "&amp;A115</f>
        <v>This a short description of 1to1</v>
      </c>
      <c r="H115" t="str">
        <f>"This is a longer description of "&amp;B115</f>
        <v>This is a longer description of 1to1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1</v>
      </c>
      <c r="S115" t="s">
        <v>280</v>
      </c>
    </row>
    <row r="116" spans="1:19" x14ac:dyDescent="0.2">
      <c r="A116" t="str">
        <f>Render!E117</f>
        <v>1to1</v>
      </c>
      <c r="B116" t="str">
        <f>Render!F117</f>
        <v>1to1</v>
      </c>
      <c r="G116" t="str">
        <f t="shared" ref="G116:G124" si="18">"This a short description of "&amp;A116</f>
        <v>This a short description of 1to1</v>
      </c>
      <c r="H116" t="str">
        <f t="shared" ref="H116:H124" si="19">"This is a longer description of "&amp;B116</f>
        <v>This is a longer description of 1to1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1</v>
      </c>
      <c r="S116" t="s">
        <v>280</v>
      </c>
    </row>
    <row r="117" spans="1:19" x14ac:dyDescent="0.2">
      <c r="A117" t="str">
        <f>Render!E118</f>
        <v>1to1</v>
      </c>
      <c r="B117" t="str">
        <f>Render!F118</f>
        <v>1to1</v>
      </c>
      <c r="G117" t="str">
        <f t="shared" si="18"/>
        <v>This a short description of 1to1</v>
      </c>
      <c r="H117" t="str">
        <f t="shared" si="19"/>
        <v>This is a longer description of 1to1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S117" t="s">
        <v>280</v>
      </c>
    </row>
    <row r="118" spans="1:19" x14ac:dyDescent="0.2">
      <c r="A118" t="str">
        <f>Render!E119</f>
        <v>1to1</v>
      </c>
      <c r="B118" t="str">
        <f>Render!F119</f>
        <v>1to1</v>
      </c>
      <c r="G118" t="str">
        <f t="shared" si="18"/>
        <v>This a short description of 1to1</v>
      </c>
      <c r="H118" t="str">
        <f t="shared" si="19"/>
        <v>This is a longer description of 1to1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  <c r="S118" t="s">
        <v>280</v>
      </c>
    </row>
    <row r="119" spans="1:19" x14ac:dyDescent="0.2">
      <c r="A119" t="str">
        <f>Render!E120</f>
        <v>1to1</v>
      </c>
      <c r="B119" t="str">
        <f>Render!F120</f>
        <v>1to1</v>
      </c>
      <c r="G119" t="str">
        <f t="shared" si="18"/>
        <v>This a short description of 1to1</v>
      </c>
      <c r="H119" t="str">
        <f t="shared" si="19"/>
        <v>This is a longer description of 1to1</v>
      </c>
      <c r="I119">
        <v>1</v>
      </c>
      <c r="J119">
        <v>1</v>
      </c>
      <c r="K119">
        <v>0</v>
      </c>
      <c r="L119">
        <v>0</v>
      </c>
      <c r="M119">
        <v>1</v>
      </c>
      <c r="N119">
        <v>1</v>
      </c>
      <c r="S119" t="s">
        <v>280</v>
      </c>
    </row>
    <row r="120" spans="1:19" x14ac:dyDescent="0.2">
      <c r="A120" t="str">
        <f>Render!E121</f>
        <v>1to1</v>
      </c>
      <c r="B120" t="str">
        <f>Render!F121</f>
        <v>1to1</v>
      </c>
      <c r="G120" t="str">
        <f t="shared" si="18"/>
        <v>This a short description of 1to1</v>
      </c>
      <c r="H120" t="str">
        <f t="shared" si="19"/>
        <v>This is a longer description of 1to1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1</v>
      </c>
      <c r="S120" t="s">
        <v>280</v>
      </c>
    </row>
    <row r="121" spans="1:19" x14ac:dyDescent="0.2">
      <c r="A121" t="str">
        <f>Render!E122</f>
        <v>1to1</v>
      </c>
      <c r="B121" t="str">
        <f>Render!F122</f>
        <v>1to1</v>
      </c>
      <c r="G121" t="str">
        <f t="shared" si="18"/>
        <v>This a short description of 1to1</v>
      </c>
      <c r="H121" t="str">
        <f t="shared" si="19"/>
        <v>This is a longer description of 1to1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1</v>
      </c>
      <c r="S121" t="s">
        <v>280</v>
      </c>
    </row>
    <row r="122" spans="1:19" x14ac:dyDescent="0.2">
      <c r="A122" t="str">
        <f>Render!E123</f>
        <v>1to1</v>
      </c>
      <c r="B122" t="str">
        <f>Render!F123</f>
        <v>1to1</v>
      </c>
      <c r="G122" t="str">
        <f t="shared" si="18"/>
        <v>This a short description of 1to1</v>
      </c>
      <c r="H122" t="str">
        <f t="shared" si="19"/>
        <v>This is a longer description of 1to1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1</v>
      </c>
      <c r="S122" t="s">
        <v>280</v>
      </c>
    </row>
    <row r="123" spans="1:19" x14ac:dyDescent="0.2">
      <c r="A123" t="str">
        <f>Render!E124</f>
        <v>1to1</v>
      </c>
      <c r="B123" t="str">
        <f>Render!F124</f>
        <v>1to1</v>
      </c>
      <c r="G123" t="str">
        <f t="shared" si="18"/>
        <v>This a short description of 1to1</v>
      </c>
      <c r="H123" t="str">
        <f t="shared" si="19"/>
        <v>This is a longer description of 1to1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S123" t="s">
        <v>280</v>
      </c>
    </row>
    <row r="124" spans="1:19" x14ac:dyDescent="0.2">
      <c r="A124" t="str">
        <f>Render!E125</f>
        <v>1to1</v>
      </c>
      <c r="B124" t="str">
        <f>Render!F125</f>
        <v>1to1</v>
      </c>
      <c r="G124" t="str">
        <f t="shared" si="18"/>
        <v>This a short description of 1to1</v>
      </c>
      <c r="H124" t="str">
        <f t="shared" si="19"/>
        <v>This is a longer description of 1to1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1</v>
      </c>
      <c r="S124" t="s">
        <v>280</v>
      </c>
    </row>
    <row r="125" spans="1:19" x14ac:dyDescent="0.2">
      <c r="A125" t="str">
        <f>Render!E126</f>
        <v>1to1</v>
      </c>
      <c r="B125" t="str">
        <f>Render!F126</f>
        <v>1to1</v>
      </c>
      <c r="G125" t="str">
        <f>"This a short description of "&amp;A125</f>
        <v>This a short description of 1to1</v>
      </c>
      <c r="H125" t="str">
        <f>"This is a longer description of "&amp;B125</f>
        <v>This is a longer description of 1to1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S125" t="s">
        <v>280</v>
      </c>
    </row>
    <row r="126" spans="1:19" x14ac:dyDescent="0.2">
      <c r="A126" t="str">
        <f>Render!E127</f>
        <v>1to1</v>
      </c>
      <c r="B126" t="str">
        <f>Render!F127</f>
        <v>1to1</v>
      </c>
      <c r="G126" t="str">
        <f>"This a short description of "&amp;A126</f>
        <v>This a short description of 1to1</v>
      </c>
      <c r="H126" t="str">
        <f>"This is a longer description of "&amp;B126</f>
        <v>This is a longer description of 1to1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1</v>
      </c>
      <c r="S126" t="s">
        <v>280</v>
      </c>
    </row>
    <row r="127" spans="1:19" x14ac:dyDescent="0.2">
      <c r="A127" t="str">
        <f>Render!E128</f>
        <v>1to1</v>
      </c>
      <c r="B127" t="str">
        <f>Render!F128</f>
        <v>1to1</v>
      </c>
      <c r="G127" t="str">
        <f t="shared" ref="G127:G135" si="20">"This a short description of "&amp;A127</f>
        <v>This a short description of 1to1</v>
      </c>
      <c r="H127" t="str">
        <f t="shared" ref="H127:H135" si="21">"This is a longer description of "&amp;B127</f>
        <v>This is a longer description of 1to1</v>
      </c>
      <c r="I127">
        <v>1</v>
      </c>
      <c r="J127">
        <v>1</v>
      </c>
      <c r="K127">
        <v>0</v>
      </c>
      <c r="L127">
        <v>0</v>
      </c>
      <c r="M127">
        <v>1</v>
      </c>
      <c r="N127">
        <v>1</v>
      </c>
      <c r="S127" t="s">
        <v>280</v>
      </c>
    </row>
    <row r="128" spans="1:19" x14ac:dyDescent="0.2">
      <c r="A128" t="str">
        <f>Render!E129</f>
        <v>1to1</v>
      </c>
      <c r="B128" t="str">
        <f>Render!F129</f>
        <v>1to1</v>
      </c>
      <c r="G128" t="str">
        <f t="shared" si="20"/>
        <v>This a short description of 1to1</v>
      </c>
      <c r="H128" t="str">
        <f t="shared" si="21"/>
        <v>This is a longer description of 1to1</v>
      </c>
      <c r="I128">
        <v>1</v>
      </c>
      <c r="J128">
        <v>1</v>
      </c>
      <c r="K128">
        <v>0</v>
      </c>
      <c r="L128">
        <v>0</v>
      </c>
      <c r="M128">
        <v>1</v>
      </c>
      <c r="N128">
        <v>1</v>
      </c>
      <c r="S128" t="s">
        <v>280</v>
      </c>
    </row>
    <row r="129" spans="1:19" x14ac:dyDescent="0.2">
      <c r="A129" t="str">
        <f>Render!E130</f>
        <v>1to1</v>
      </c>
      <c r="B129" t="str">
        <f>Render!F130</f>
        <v>1to1</v>
      </c>
      <c r="G129" t="str">
        <f t="shared" si="20"/>
        <v>This a short description of 1to1</v>
      </c>
      <c r="H129" t="str">
        <f t="shared" si="21"/>
        <v>This is a longer description of 1to1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1</v>
      </c>
      <c r="S129" t="s">
        <v>280</v>
      </c>
    </row>
    <row r="130" spans="1:19" x14ac:dyDescent="0.2">
      <c r="A130" t="str">
        <f>Render!E131</f>
        <v>1to1</v>
      </c>
      <c r="B130" t="str">
        <f>Render!F131</f>
        <v>1to1</v>
      </c>
      <c r="G130" t="str">
        <f t="shared" si="20"/>
        <v>This a short description of 1to1</v>
      </c>
      <c r="H130" t="str">
        <f t="shared" si="21"/>
        <v>This is a longer description of 1to1</v>
      </c>
      <c r="I130">
        <v>1</v>
      </c>
      <c r="J130">
        <v>1</v>
      </c>
      <c r="K130">
        <v>0</v>
      </c>
      <c r="L130">
        <v>0</v>
      </c>
      <c r="M130">
        <v>1</v>
      </c>
      <c r="N130">
        <v>1</v>
      </c>
      <c r="S130" t="s">
        <v>280</v>
      </c>
    </row>
    <row r="131" spans="1:19" x14ac:dyDescent="0.2">
      <c r="A131" t="str">
        <f>Render!E132</f>
        <v>1to1</v>
      </c>
      <c r="B131" t="str">
        <f>Render!F132</f>
        <v>1to1</v>
      </c>
      <c r="G131" t="str">
        <f t="shared" si="20"/>
        <v>This a short description of 1to1</v>
      </c>
      <c r="H131" t="str">
        <f t="shared" si="21"/>
        <v>This is a longer description of 1to1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1</v>
      </c>
      <c r="S131" t="s">
        <v>280</v>
      </c>
    </row>
    <row r="132" spans="1:19" x14ac:dyDescent="0.2">
      <c r="A132" t="str">
        <f>Render!E133</f>
        <v>1to1</v>
      </c>
      <c r="B132" t="str">
        <f>Render!F133</f>
        <v>1to1</v>
      </c>
      <c r="G132" t="str">
        <f t="shared" si="20"/>
        <v>This a short description of 1to1</v>
      </c>
      <c r="H132" t="str">
        <f t="shared" si="21"/>
        <v>This is a longer description of 1to1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  <c r="S132" t="s">
        <v>280</v>
      </c>
    </row>
    <row r="133" spans="1:19" x14ac:dyDescent="0.2">
      <c r="A133" t="str">
        <f>Render!E134</f>
        <v>1to1</v>
      </c>
      <c r="B133" t="str">
        <f>Render!F134</f>
        <v>1to1</v>
      </c>
      <c r="G133" t="str">
        <f t="shared" si="20"/>
        <v>This a short description of 1to1</v>
      </c>
      <c r="H133" t="str">
        <f t="shared" si="21"/>
        <v>This is a longer description of 1to1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1</v>
      </c>
      <c r="S133" t="s">
        <v>280</v>
      </c>
    </row>
    <row r="134" spans="1:19" x14ac:dyDescent="0.2">
      <c r="A134" t="str">
        <f>Render!E135</f>
        <v>1to1</v>
      </c>
      <c r="B134" t="str">
        <f>Render!F135</f>
        <v>1to1</v>
      </c>
      <c r="G134" t="str">
        <f t="shared" si="20"/>
        <v>This a short description of 1to1</v>
      </c>
      <c r="H134" t="str">
        <f t="shared" si="21"/>
        <v>This is a longer description of 1to1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1</v>
      </c>
      <c r="S134" t="s">
        <v>280</v>
      </c>
    </row>
    <row r="135" spans="1:19" x14ac:dyDescent="0.2">
      <c r="A135" t="str">
        <f>Render!E136</f>
        <v>1to1</v>
      </c>
      <c r="B135" t="str">
        <f>Render!F136</f>
        <v>1to1</v>
      </c>
      <c r="G135" t="str">
        <f t="shared" si="20"/>
        <v>This a short description of 1to1</v>
      </c>
      <c r="H135" t="str">
        <f t="shared" si="21"/>
        <v>This is a longer description of 1to1</v>
      </c>
      <c r="I135">
        <v>1</v>
      </c>
      <c r="J135">
        <v>1</v>
      </c>
      <c r="K135">
        <v>0</v>
      </c>
      <c r="L135">
        <v>0</v>
      </c>
      <c r="M135">
        <v>1</v>
      </c>
      <c r="N135">
        <v>1</v>
      </c>
      <c r="S135" t="s">
        <v>280</v>
      </c>
    </row>
    <row r="136" spans="1:19" x14ac:dyDescent="0.2">
      <c r="A136" t="str">
        <f>Render!E137</f>
        <v>1to1</v>
      </c>
      <c r="B136" t="str">
        <f>Render!F137</f>
        <v>1to1</v>
      </c>
      <c r="G136" t="str">
        <f>"This a short description of "&amp;A136</f>
        <v>This a short description of 1to1</v>
      </c>
      <c r="H136" t="str">
        <f>"This is a longer description of "&amp;B136</f>
        <v>This is a longer description of 1to1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  <c r="S136" t="s">
        <v>280</v>
      </c>
    </row>
    <row r="137" spans="1:19" x14ac:dyDescent="0.2">
      <c r="A137" t="str">
        <f>Render!E138</f>
        <v>1to1</v>
      </c>
      <c r="B137" t="str">
        <f>Render!F138</f>
        <v>1to1</v>
      </c>
      <c r="G137" t="str">
        <f t="shared" ref="G137:G145" si="22">"This a short description of "&amp;A137</f>
        <v>This a short description of 1to1</v>
      </c>
      <c r="H137" t="str">
        <f t="shared" ref="H137:H145" si="23">"This is a longer description of "&amp;B137</f>
        <v>This is a longer description of 1to1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1</v>
      </c>
      <c r="S137" t="s">
        <v>280</v>
      </c>
    </row>
    <row r="138" spans="1:19" x14ac:dyDescent="0.2">
      <c r="A138" t="str">
        <f>Render!E139</f>
        <v>1to1</v>
      </c>
      <c r="B138" t="str">
        <f>Render!F139</f>
        <v>1to1</v>
      </c>
      <c r="G138" t="str">
        <f t="shared" si="22"/>
        <v>This a short description of 1to1</v>
      </c>
      <c r="H138" t="str">
        <f t="shared" si="23"/>
        <v>This is a longer description of 1to1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1</v>
      </c>
      <c r="S138" t="s">
        <v>280</v>
      </c>
    </row>
    <row r="139" spans="1:19" x14ac:dyDescent="0.2">
      <c r="A139" t="str">
        <f>Render!E140</f>
        <v>1to1</v>
      </c>
      <c r="B139" t="str">
        <f>Render!F140</f>
        <v>1to1</v>
      </c>
      <c r="G139" t="str">
        <f t="shared" si="22"/>
        <v>This a short description of 1to1</v>
      </c>
      <c r="H139" t="str">
        <f t="shared" si="23"/>
        <v>This is a longer description of 1to1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S139" t="s">
        <v>280</v>
      </c>
    </row>
    <row r="140" spans="1:19" x14ac:dyDescent="0.2">
      <c r="A140" t="str">
        <f>Render!E141</f>
        <v>1to1</v>
      </c>
      <c r="B140" t="str">
        <f>Render!F141</f>
        <v>1to1</v>
      </c>
      <c r="G140" t="str">
        <f t="shared" si="22"/>
        <v>This a short description of 1to1</v>
      </c>
      <c r="H140" t="str">
        <f t="shared" si="23"/>
        <v>This is a longer description of 1to1</v>
      </c>
      <c r="I140">
        <v>1</v>
      </c>
      <c r="J140">
        <v>1</v>
      </c>
      <c r="K140">
        <v>0</v>
      </c>
      <c r="L140">
        <v>0</v>
      </c>
      <c r="M140">
        <v>1</v>
      </c>
      <c r="N140">
        <v>1</v>
      </c>
      <c r="S140" t="s">
        <v>280</v>
      </c>
    </row>
    <row r="141" spans="1:19" x14ac:dyDescent="0.2">
      <c r="A141" t="str">
        <f>Render!E142</f>
        <v>1to1</v>
      </c>
      <c r="B141" t="str">
        <f>Render!F142</f>
        <v>1to1</v>
      </c>
      <c r="G141" t="str">
        <f t="shared" si="22"/>
        <v>This a short description of 1to1</v>
      </c>
      <c r="H141" t="str">
        <f t="shared" si="23"/>
        <v>This is a longer description of 1to1</v>
      </c>
      <c r="I141">
        <v>1</v>
      </c>
      <c r="J141">
        <v>1</v>
      </c>
      <c r="K141">
        <v>0</v>
      </c>
      <c r="L141">
        <v>0</v>
      </c>
      <c r="M141">
        <v>1</v>
      </c>
      <c r="N141">
        <v>1</v>
      </c>
      <c r="S141" t="s">
        <v>280</v>
      </c>
    </row>
    <row r="142" spans="1:19" x14ac:dyDescent="0.2">
      <c r="A142" t="str">
        <f>Render!E143</f>
        <v>1to1</v>
      </c>
      <c r="B142" t="str">
        <f>Render!F143</f>
        <v>1to1</v>
      </c>
      <c r="G142" t="str">
        <f t="shared" si="22"/>
        <v>This a short description of 1to1</v>
      </c>
      <c r="H142" t="str">
        <f t="shared" si="23"/>
        <v>This is a longer description of 1to1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S142" t="s">
        <v>280</v>
      </c>
    </row>
    <row r="143" spans="1:19" x14ac:dyDescent="0.2">
      <c r="A143" t="str">
        <f>Render!E144</f>
        <v>1to1</v>
      </c>
      <c r="B143" t="str">
        <f>Render!F144</f>
        <v>1to1</v>
      </c>
      <c r="G143" t="str">
        <f t="shared" si="22"/>
        <v>This a short description of 1to1</v>
      </c>
      <c r="H143" t="str">
        <f t="shared" si="23"/>
        <v>This is a longer description of 1to1</v>
      </c>
      <c r="I143">
        <v>1</v>
      </c>
      <c r="J143">
        <v>1</v>
      </c>
      <c r="K143">
        <v>0</v>
      </c>
      <c r="L143">
        <v>0</v>
      </c>
      <c r="M143">
        <v>1</v>
      </c>
      <c r="N143">
        <v>1</v>
      </c>
      <c r="S143" t="s">
        <v>280</v>
      </c>
    </row>
    <row r="144" spans="1:19" x14ac:dyDescent="0.2">
      <c r="A144" t="str">
        <f>Render!E145</f>
        <v>1to1</v>
      </c>
      <c r="B144" t="str">
        <f>Render!F145</f>
        <v>1to1</v>
      </c>
      <c r="G144" t="str">
        <f t="shared" si="22"/>
        <v>This a short description of 1to1</v>
      </c>
      <c r="H144" t="str">
        <f t="shared" si="23"/>
        <v>This is a longer description of 1to1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1</v>
      </c>
      <c r="S144" t="s">
        <v>280</v>
      </c>
    </row>
    <row r="145" spans="1:19" x14ac:dyDescent="0.2">
      <c r="A145" t="str">
        <f>Render!E146</f>
        <v>1to1</v>
      </c>
      <c r="B145" t="str">
        <f>Render!F146</f>
        <v>1to1</v>
      </c>
      <c r="G145" t="str">
        <f t="shared" si="22"/>
        <v>This a short description of 1to1</v>
      </c>
      <c r="H145" t="str">
        <f t="shared" si="23"/>
        <v>This is a longer description of 1to1</v>
      </c>
      <c r="I145">
        <v>1</v>
      </c>
      <c r="J145">
        <v>1</v>
      </c>
      <c r="K145">
        <v>0</v>
      </c>
      <c r="L145">
        <v>0</v>
      </c>
      <c r="M145">
        <v>1</v>
      </c>
      <c r="N145">
        <v>1</v>
      </c>
      <c r="S145" t="s">
        <v>280</v>
      </c>
    </row>
    <row r="146" spans="1:19" x14ac:dyDescent="0.2">
      <c r="A146" t="str">
        <f>Render!E147</f>
        <v>1to1</v>
      </c>
      <c r="B146" t="str">
        <f>Render!F147</f>
        <v>1to1</v>
      </c>
      <c r="G146" t="str">
        <f>"This a short description of "&amp;A146</f>
        <v>This a short description of 1to1</v>
      </c>
      <c r="H146" t="str">
        <f>"This is a longer description of "&amp;B146</f>
        <v>This is a longer description of 1to1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1</v>
      </c>
      <c r="S146" t="s">
        <v>280</v>
      </c>
    </row>
    <row r="147" spans="1:19" x14ac:dyDescent="0.2">
      <c r="A147" t="str">
        <f>Render!E148</f>
        <v>1to1</v>
      </c>
      <c r="B147" t="str">
        <f>Render!F148</f>
        <v>1to1</v>
      </c>
      <c r="G147" t="str">
        <f>"This a short description of "&amp;A147</f>
        <v>This a short description of 1to1</v>
      </c>
      <c r="H147" t="str">
        <f>"This is a longer description of "&amp;B147</f>
        <v>This is a longer description of 1to1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1</v>
      </c>
      <c r="S147" t="s">
        <v>280</v>
      </c>
    </row>
    <row r="148" spans="1:19" x14ac:dyDescent="0.2">
      <c r="A148" t="str">
        <f>Render!E149</f>
        <v>1to1</v>
      </c>
      <c r="B148" t="str">
        <f>Render!F149</f>
        <v>1to1</v>
      </c>
      <c r="G148" t="str">
        <f t="shared" ref="G148:G156" si="24">"This a short description of "&amp;A148</f>
        <v>This a short description of 1to1</v>
      </c>
      <c r="H148" t="str">
        <f t="shared" ref="H148:H156" si="25">"This is a longer description of "&amp;B148</f>
        <v>This is a longer description of 1to1</v>
      </c>
      <c r="I148">
        <v>1</v>
      </c>
      <c r="J148">
        <v>1</v>
      </c>
      <c r="K148">
        <v>0</v>
      </c>
      <c r="L148">
        <v>0</v>
      </c>
      <c r="M148">
        <v>1</v>
      </c>
      <c r="N148">
        <v>1</v>
      </c>
      <c r="S148" t="s">
        <v>280</v>
      </c>
    </row>
    <row r="149" spans="1:19" x14ac:dyDescent="0.2">
      <c r="A149" t="str">
        <f>Render!E150</f>
        <v>1to1</v>
      </c>
      <c r="B149" t="str">
        <f>Render!F150</f>
        <v>1to1</v>
      </c>
      <c r="G149" t="str">
        <f t="shared" si="24"/>
        <v>This a short description of 1to1</v>
      </c>
      <c r="H149" t="str">
        <f t="shared" si="25"/>
        <v>This is a longer description of 1to1</v>
      </c>
      <c r="I149">
        <v>1</v>
      </c>
      <c r="J149">
        <v>1</v>
      </c>
      <c r="K149">
        <v>0</v>
      </c>
      <c r="L149">
        <v>0</v>
      </c>
      <c r="M149">
        <v>1</v>
      </c>
      <c r="N149">
        <v>1</v>
      </c>
      <c r="S149" t="s">
        <v>280</v>
      </c>
    </row>
    <row r="150" spans="1:19" x14ac:dyDescent="0.2">
      <c r="A150" t="str">
        <f>Render!E151</f>
        <v>1to1</v>
      </c>
      <c r="B150" t="str">
        <f>Render!F151</f>
        <v>1to1</v>
      </c>
      <c r="G150" t="str">
        <f t="shared" si="24"/>
        <v>This a short description of 1to1</v>
      </c>
      <c r="H150" t="str">
        <f t="shared" si="25"/>
        <v>This is a longer description of 1to1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1</v>
      </c>
      <c r="S150" t="s">
        <v>280</v>
      </c>
    </row>
    <row r="151" spans="1:19" x14ac:dyDescent="0.2">
      <c r="A151" t="str">
        <f>Render!E152</f>
        <v>1to1</v>
      </c>
      <c r="B151" t="str">
        <f>Render!F152</f>
        <v>1to1</v>
      </c>
      <c r="G151" t="str">
        <f t="shared" si="24"/>
        <v>This a short description of 1to1</v>
      </c>
      <c r="H151" t="str">
        <f t="shared" si="25"/>
        <v>This is a longer description of 1to1</v>
      </c>
      <c r="I151">
        <v>1</v>
      </c>
      <c r="J151">
        <v>1</v>
      </c>
      <c r="K151">
        <v>0</v>
      </c>
      <c r="L151">
        <v>0</v>
      </c>
      <c r="M151">
        <v>1</v>
      </c>
      <c r="N151">
        <v>1</v>
      </c>
      <c r="S151" t="s">
        <v>280</v>
      </c>
    </row>
    <row r="152" spans="1:19" x14ac:dyDescent="0.2">
      <c r="A152" t="str">
        <f>Render!E153</f>
        <v>1to1</v>
      </c>
      <c r="B152" t="str">
        <f>Render!F153</f>
        <v>1to1</v>
      </c>
      <c r="G152" t="str">
        <f t="shared" si="24"/>
        <v>This a short description of 1to1</v>
      </c>
      <c r="H152" t="str">
        <f t="shared" si="25"/>
        <v>This is a longer description of 1to1</v>
      </c>
      <c r="I152">
        <v>1</v>
      </c>
      <c r="J152">
        <v>1</v>
      </c>
      <c r="K152">
        <v>0</v>
      </c>
      <c r="L152">
        <v>0</v>
      </c>
      <c r="M152">
        <v>1</v>
      </c>
      <c r="N152">
        <v>1</v>
      </c>
      <c r="S152" t="s">
        <v>280</v>
      </c>
    </row>
    <row r="153" spans="1:19" x14ac:dyDescent="0.2">
      <c r="A153" t="str">
        <f>Render!E154</f>
        <v>1to1</v>
      </c>
      <c r="B153" t="str">
        <f>Render!F154</f>
        <v>1to1</v>
      </c>
      <c r="G153" t="str">
        <f t="shared" si="24"/>
        <v>This a short description of 1to1</v>
      </c>
      <c r="H153" t="str">
        <f t="shared" si="25"/>
        <v>This is a longer description of 1to1</v>
      </c>
      <c r="I153">
        <v>1</v>
      </c>
      <c r="J153">
        <v>1</v>
      </c>
      <c r="K153">
        <v>0</v>
      </c>
      <c r="L153">
        <v>0</v>
      </c>
      <c r="M153">
        <v>1</v>
      </c>
      <c r="N153">
        <v>1</v>
      </c>
      <c r="S153" t="s">
        <v>280</v>
      </c>
    </row>
    <row r="154" spans="1:19" x14ac:dyDescent="0.2">
      <c r="A154" t="str">
        <f>Render!E155</f>
        <v>1to1</v>
      </c>
      <c r="B154" t="str">
        <f>Render!F155</f>
        <v>1to1</v>
      </c>
      <c r="G154" t="str">
        <f t="shared" si="24"/>
        <v>This a short description of 1to1</v>
      </c>
      <c r="H154" t="str">
        <f t="shared" si="25"/>
        <v>This is a longer description of 1to1</v>
      </c>
      <c r="I154">
        <v>1</v>
      </c>
      <c r="J154">
        <v>1</v>
      </c>
      <c r="K154">
        <v>0</v>
      </c>
      <c r="L154">
        <v>0</v>
      </c>
      <c r="M154">
        <v>1</v>
      </c>
      <c r="N154">
        <v>1</v>
      </c>
      <c r="S154" t="s">
        <v>280</v>
      </c>
    </row>
    <row r="155" spans="1:19" x14ac:dyDescent="0.2">
      <c r="A155" t="str">
        <f>Render!E156</f>
        <v>1to1</v>
      </c>
      <c r="B155" t="str">
        <f>Render!F156</f>
        <v>1to1</v>
      </c>
      <c r="G155" t="str">
        <f t="shared" si="24"/>
        <v>This a short description of 1to1</v>
      </c>
      <c r="H155" t="str">
        <f t="shared" si="25"/>
        <v>This is a longer description of 1to1</v>
      </c>
      <c r="I155">
        <v>1</v>
      </c>
      <c r="J155">
        <v>1</v>
      </c>
      <c r="K155">
        <v>0</v>
      </c>
      <c r="L155">
        <v>0</v>
      </c>
      <c r="M155">
        <v>1</v>
      </c>
      <c r="N155">
        <v>1</v>
      </c>
      <c r="S155" t="s">
        <v>280</v>
      </c>
    </row>
    <row r="156" spans="1:19" x14ac:dyDescent="0.2">
      <c r="A156">
        <f>Render!E157</f>
        <v>0</v>
      </c>
      <c r="B156">
        <f>Render!F157</f>
        <v>0</v>
      </c>
      <c r="G156" t="str">
        <f t="shared" si="24"/>
        <v>This a short description of 0</v>
      </c>
      <c r="H156" t="str">
        <f t="shared" si="25"/>
        <v>This is a longer description of 0</v>
      </c>
      <c r="I156">
        <v>1</v>
      </c>
      <c r="J156">
        <v>1</v>
      </c>
      <c r="K156">
        <v>0</v>
      </c>
      <c r="L156">
        <v>0</v>
      </c>
      <c r="M156">
        <v>1</v>
      </c>
      <c r="N156">
        <v>1</v>
      </c>
      <c r="S156" t="s">
        <v>280</v>
      </c>
    </row>
    <row r="157" spans="1:19" x14ac:dyDescent="0.2">
      <c r="G157" t="str">
        <f>"This a short description of "&amp;A157</f>
        <v xml:space="preserve">This a short description of </v>
      </c>
      <c r="H157" t="str">
        <f>"This is a longer description of "&amp;B157</f>
        <v xml:space="preserve">This is a longer description of 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1</v>
      </c>
      <c r="S157" t="s">
        <v>280</v>
      </c>
    </row>
    <row r="158" spans="1:19" x14ac:dyDescent="0.2">
      <c r="A158" t="str">
        <f>Render!E159</f>
        <v>A</v>
      </c>
      <c r="B158" t="str">
        <f>Render!F159</f>
        <v>A</v>
      </c>
      <c r="G158" t="str">
        <f>"This a short description of "&amp;A158&amp;", giving the briefest explanation of its "&amp;B158&amp;"'iness."</f>
        <v>This a short description of A, giving the briefest explanation of its A'iness.</v>
      </c>
      <c r="H158" t="str">
        <f>"This is a longer description of "&amp;B158&amp;", going into more detail on what "&amp;B158&amp;" is all about."</f>
        <v>This is a longer description of A, going into more detail on what A is all about.</v>
      </c>
      <c r="I158">
        <v>1</v>
      </c>
      <c r="J158">
        <v>1</v>
      </c>
      <c r="K158">
        <v>0</v>
      </c>
      <c r="L158">
        <v>0</v>
      </c>
      <c r="M158">
        <v>1</v>
      </c>
      <c r="N158">
        <v>1</v>
      </c>
      <c r="S158" t="s">
        <v>280</v>
      </c>
    </row>
    <row r="159" spans="1:19" x14ac:dyDescent="0.2">
      <c r="A159" t="str">
        <f>Render!E160</f>
        <v>D1</v>
      </c>
      <c r="B159" t="str">
        <f>Render!F160</f>
        <v>D1</v>
      </c>
      <c r="G159" t="str">
        <f t="shared" ref="G159:G222" si="26">"This a short description of "&amp;A159&amp;", giving the briefest explanation of its "&amp;B159&amp;"'iness."</f>
        <v>This a short description of D1, giving the briefest explanation of its D1'iness.</v>
      </c>
      <c r="H159" t="str">
        <f t="shared" ref="H159:H222" si="27">"This is a longer description of "&amp;B159&amp;", going into more detail on what "&amp;B159&amp;" is all about."</f>
        <v>This is a longer description of D1, going into more detail on what D1 is all about.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1</v>
      </c>
      <c r="S159" t="s">
        <v>280</v>
      </c>
    </row>
    <row r="160" spans="1:19" x14ac:dyDescent="0.2">
      <c r="A160" t="str">
        <f>Render!E161</f>
        <v>D2</v>
      </c>
      <c r="B160" t="str">
        <f>Render!F161</f>
        <v>D2</v>
      </c>
      <c r="G160" t="str">
        <f t="shared" si="26"/>
        <v>This a short description of D2, giving the briefest explanation of its D2'iness.</v>
      </c>
      <c r="H160" t="str">
        <f t="shared" si="27"/>
        <v>This is a longer description of D2, going into more detail on what D2 is all about.</v>
      </c>
      <c r="I160">
        <v>1</v>
      </c>
      <c r="J160">
        <v>1</v>
      </c>
      <c r="K160">
        <v>0</v>
      </c>
      <c r="L160">
        <v>0</v>
      </c>
      <c r="M160">
        <v>1</v>
      </c>
      <c r="N160">
        <v>1</v>
      </c>
      <c r="S160" t="s">
        <v>280</v>
      </c>
    </row>
    <row r="161" spans="1:19" x14ac:dyDescent="0.2">
      <c r="A161" t="str">
        <f>Render!E162</f>
        <v>D3</v>
      </c>
      <c r="B161" t="str">
        <f>Render!F162</f>
        <v>D3</v>
      </c>
      <c r="G161" t="str">
        <f t="shared" si="26"/>
        <v>This a short description of D3, giving the briefest explanation of its D3'iness.</v>
      </c>
      <c r="H161" t="str">
        <f t="shared" si="27"/>
        <v>This is a longer description of D3, going into more detail on what D3 is all about.</v>
      </c>
      <c r="I161">
        <v>1</v>
      </c>
      <c r="J161">
        <v>1</v>
      </c>
      <c r="K161">
        <v>0</v>
      </c>
      <c r="L161">
        <v>0</v>
      </c>
      <c r="M161">
        <v>1</v>
      </c>
      <c r="N161">
        <v>1</v>
      </c>
      <c r="S161" t="s">
        <v>280</v>
      </c>
    </row>
    <row r="162" spans="1:19" x14ac:dyDescent="0.2">
      <c r="A162" t="str">
        <f>Render!E163</f>
        <v>C1</v>
      </c>
      <c r="B162" t="str">
        <f>Render!F163</f>
        <v>C1</v>
      </c>
      <c r="G162" t="str">
        <f t="shared" si="26"/>
        <v>This a short description of C1, giving the briefest explanation of its C1'iness.</v>
      </c>
      <c r="H162" t="str">
        <f t="shared" si="27"/>
        <v>This is a longer description of C1, going into more detail on what C1 is all about.</v>
      </c>
      <c r="I162">
        <v>1</v>
      </c>
      <c r="J162">
        <v>1</v>
      </c>
      <c r="K162">
        <v>0</v>
      </c>
      <c r="L162">
        <v>0</v>
      </c>
      <c r="M162">
        <v>1</v>
      </c>
      <c r="N162">
        <v>1</v>
      </c>
      <c r="S162" t="s">
        <v>280</v>
      </c>
    </row>
    <row r="163" spans="1:19" x14ac:dyDescent="0.2">
      <c r="A163" t="str">
        <f>Render!E164</f>
        <v>D4</v>
      </c>
      <c r="B163" t="str">
        <f>Render!F164</f>
        <v>D4</v>
      </c>
      <c r="G163" t="str">
        <f t="shared" si="26"/>
        <v>This a short description of D4, giving the briefest explanation of its D4'iness.</v>
      </c>
      <c r="H163" t="str">
        <f t="shared" si="27"/>
        <v>This is a longer description of D4, going into more detail on what D4 is all about.</v>
      </c>
      <c r="I163">
        <v>1</v>
      </c>
      <c r="J163">
        <v>1</v>
      </c>
      <c r="K163">
        <v>0</v>
      </c>
      <c r="L163">
        <v>0</v>
      </c>
      <c r="M163">
        <v>1</v>
      </c>
      <c r="N163">
        <v>1</v>
      </c>
      <c r="S163" t="s">
        <v>280</v>
      </c>
    </row>
    <row r="164" spans="1:19" x14ac:dyDescent="0.2">
      <c r="A164" t="str">
        <f>Render!E165</f>
        <v>D5</v>
      </c>
      <c r="B164" t="str">
        <f>Render!F165</f>
        <v>D5</v>
      </c>
      <c r="G164" t="str">
        <f t="shared" si="26"/>
        <v>This a short description of D5, giving the briefest explanation of its D5'iness.</v>
      </c>
      <c r="H164" t="str">
        <f t="shared" si="27"/>
        <v>This is a longer description of D5, going into more detail on what D5 is all about.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1</v>
      </c>
      <c r="S164" t="s">
        <v>280</v>
      </c>
    </row>
    <row r="165" spans="1:19" x14ac:dyDescent="0.2">
      <c r="A165" t="str">
        <f>Render!E166</f>
        <v>D6</v>
      </c>
      <c r="B165" t="str">
        <f>Render!F166</f>
        <v>D6</v>
      </c>
      <c r="G165" t="str">
        <f t="shared" si="26"/>
        <v>This a short description of D6, giving the briefest explanation of its D6'iness.</v>
      </c>
      <c r="H165" t="str">
        <f t="shared" si="27"/>
        <v>This is a longer description of D6, going into more detail on what D6 is all about.</v>
      </c>
      <c r="I165">
        <v>1</v>
      </c>
      <c r="J165">
        <v>1</v>
      </c>
      <c r="K165">
        <v>0</v>
      </c>
      <c r="L165">
        <v>0</v>
      </c>
      <c r="M165">
        <v>1</v>
      </c>
      <c r="N165">
        <v>1</v>
      </c>
      <c r="S165" t="s">
        <v>280</v>
      </c>
    </row>
    <row r="166" spans="1:19" x14ac:dyDescent="0.2">
      <c r="A166" t="str">
        <f>Render!E167</f>
        <v>C2</v>
      </c>
      <c r="B166" t="str">
        <f>Render!F167</f>
        <v>C2</v>
      </c>
      <c r="G166" t="str">
        <f t="shared" si="26"/>
        <v>This a short description of C2, giving the briefest explanation of its C2'iness.</v>
      </c>
      <c r="H166" t="str">
        <f t="shared" si="27"/>
        <v>This is a longer description of C2, going into more detail on what C2 is all about.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1</v>
      </c>
      <c r="S166" t="s">
        <v>280</v>
      </c>
    </row>
    <row r="167" spans="1:19" x14ac:dyDescent="0.2">
      <c r="A167" t="str">
        <f>Render!E168</f>
        <v>D7</v>
      </c>
      <c r="B167" t="str">
        <f>Render!F168</f>
        <v>D7</v>
      </c>
      <c r="G167" t="str">
        <f t="shared" si="26"/>
        <v>This a short description of D7, giving the briefest explanation of its D7'iness.</v>
      </c>
      <c r="H167" t="str">
        <f t="shared" si="27"/>
        <v>This is a longer description of D7, going into more detail on what D7 is all about.</v>
      </c>
      <c r="I167">
        <v>1</v>
      </c>
      <c r="J167">
        <v>1</v>
      </c>
      <c r="K167">
        <v>0</v>
      </c>
      <c r="L167">
        <v>0</v>
      </c>
      <c r="M167">
        <v>1</v>
      </c>
      <c r="N167">
        <v>1</v>
      </c>
      <c r="S167" t="s">
        <v>280</v>
      </c>
    </row>
    <row r="168" spans="1:19" x14ac:dyDescent="0.2">
      <c r="A168" t="str">
        <f>Render!E169</f>
        <v>D8</v>
      </c>
      <c r="B168" t="str">
        <f>Render!F169</f>
        <v>D8</v>
      </c>
      <c r="G168" t="str">
        <f t="shared" si="26"/>
        <v>This a short description of D8, giving the briefest explanation of its D8'iness.</v>
      </c>
      <c r="H168" t="str">
        <f t="shared" si="27"/>
        <v>This is a longer description of D8, going into more detail on what D8 is all about.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1</v>
      </c>
      <c r="S168" t="s">
        <v>280</v>
      </c>
    </row>
    <row r="169" spans="1:19" x14ac:dyDescent="0.2">
      <c r="A169" t="str">
        <f>Render!E170</f>
        <v>D9</v>
      </c>
      <c r="B169" t="str">
        <f>Render!F170</f>
        <v>D9</v>
      </c>
      <c r="G169" t="str">
        <f t="shared" si="26"/>
        <v>This a short description of D9, giving the briefest explanation of its D9'iness.</v>
      </c>
      <c r="H169" t="str">
        <f t="shared" si="27"/>
        <v>This is a longer description of D9, going into more detail on what D9 is all about.</v>
      </c>
      <c r="I169">
        <v>1</v>
      </c>
      <c r="J169">
        <v>1</v>
      </c>
      <c r="K169">
        <v>0</v>
      </c>
      <c r="L169">
        <v>0</v>
      </c>
      <c r="M169">
        <v>1</v>
      </c>
      <c r="N169">
        <v>1</v>
      </c>
      <c r="S169" t="s">
        <v>280</v>
      </c>
    </row>
    <row r="170" spans="1:19" x14ac:dyDescent="0.2">
      <c r="A170" t="str">
        <f>Render!E171</f>
        <v>C3</v>
      </c>
      <c r="B170" t="str">
        <f>Render!F171</f>
        <v>C3</v>
      </c>
      <c r="G170" t="str">
        <f t="shared" si="26"/>
        <v>This a short description of C3, giving the briefest explanation of its C3'iness.</v>
      </c>
      <c r="H170" t="str">
        <f t="shared" si="27"/>
        <v>This is a longer description of C3, going into more detail on what C3 is all about.</v>
      </c>
      <c r="I170">
        <v>1</v>
      </c>
      <c r="J170">
        <v>1</v>
      </c>
      <c r="K170">
        <v>0</v>
      </c>
      <c r="L170">
        <v>0</v>
      </c>
      <c r="M170">
        <v>1</v>
      </c>
      <c r="N170">
        <v>1</v>
      </c>
      <c r="S170" t="s">
        <v>280</v>
      </c>
    </row>
    <row r="171" spans="1:19" x14ac:dyDescent="0.2">
      <c r="A171" t="str">
        <f>Render!E172</f>
        <v>D10</v>
      </c>
      <c r="B171" t="str">
        <f>Render!F172</f>
        <v>D10</v>
      </c>
      <c r="G171" t="str">
        <f t="shared" si="26"/>
        <v>This a short description of D10, giving the briefest explanation of its D10'iness.</v>
      </c>
      <c r="H171" t="str">
        <f t="shared" si="27"/>
        <v>This is a longer description of D10, going into more detail on what D10 is all about.</v>
      </c>
      <c r="I171">
        <v>1</v>
      </c>
      <c r="J171">
        <v>1</v>
      </c>
      <c r="K171">
        <v>0</v>
      </c>
      <c r="L171">
        <v>0</v>
      </c>
      <c r="M171">
        <v>1</v>
      </c>
      <c r="N171">
        <v>1</v>
      </c>
      <c r="S171" t="s">
        <v>280</v>
      </c>
    </row>
    <row r="172" spans="1:19" x14ac:dyDescent="0.2">
      <c r="A172" t="str">
        <f>Render!E173</f>
        <v>D11</v>
      </c>
      <c r="B172" t="str">
        <f>Render!F173</f>
        <v>D11</v>
      </c>
      <c r="G172" t="str">
        <f t="shared" si="26"/>
        <v>This a short description of D11, giving the briefest explanation of its D11'iness.</v>
      </c>
      <c r="H172" t="str">
        <f t="shared" si="27"/>
        <v>This is a longer description of D11, going into more detail on what D11 is all about.</v>
      </c>
      <c r="I172">
        <v>1</v>
      </c>
      <c r="J172">
        <v>1</v>
      </c>
      <c r="K172">
        <v>0</v>
      </c>
      <c r="L172">
        <v>0</v>
      </c>
      <c r="M172">
        <v>1</v>
      </c>
      <c r="N172">
        <v>1</v>
      </c>
      <c r="S172" t="s">
        <v>280</v>
      </c>
    </row>
    <row r="173" spans="1:19" x14ac:dyDescent="0.2">
      <c r="A173" t="str">
        <f>Render!E174</f>
        <v>D12</v>
      </c>
      <c r="B173" t="str">
        <f>Render!F174</f>
        <v>D12</v>
      </c>
      <c r="G173" t="str">
        <f t="shared" si="26"/>
        <v>This a short description of D12, giving the briefest explanation of its D12'iness.</v>
      </c>
      <c r="H173" t="str">
        <f t="shared" si="27"/>
        <v>This is a longer description of D12, going into more detail on what D12 is all about.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1</v>
      </c>
      <c r="S173" t="s">
        <v>280</v>
      </c>
    </row>
    <row r="174" spans="1:19" x14ac:dyDescent="0.2">
      <c r="A174" t="str">
        <f>Render!E175</f>
        <v>C4</v>
      </c>
      <c r="B174" t="str">
        <f>Render!F175</f>
        <v>C4</v>
      </c>
      <c r="G174" t="str">
        <f t="shared" si="26"/>
        <v>This a short description of C4, giving the briefest explanation of its C4'iness.</v>
      </c>
      <c r="H174" t="str">
        <f t="shared" si="27"/>
        <v>This is a longer description of C4, going into more detail on what C4 is all about.</v>
      </c>
      <c r="I174">
        <v>1</v>
      </c>
      <c r="J174">
        <v>1</v>
      </c>
      <c r="K174">
        <v>0</v>
      </c>
      <c r="L174">
        <v>0</v>
      </c>
      <c r="M174">
        <v>1</v>
      </c>
      <c r="N174">
        <v>1</v>
      </c>
      <c r="S174" t="s">
        <v>280</v>
      </c>
    </row>
    <row r="175" spans="1:19" x14ac:dyDescent="0.2">
      <c r="A175" t="str">
        <f>Render!E176</f>
        <v>B1</v>
      </c>
      <c r="B175" t="str">
        <f>Render!F176</f>
        <v>B1</v>
      </c>
      <c r="G175" t="str">
        <f t="shared" si="26"/>
        <v>This a short description of B1, giving the briefest explanation of its B1'iness.</v>
      </c>
      <c r="H175" t="str">
        <f t="shared" si="27"/>
        <v>This is a longer description of B1, going into more detail on what B1 is all about.</v>
      </c>
      <c r="I175">
        <v>1</v>
      </c>
      <c r="J175">
        <v>1</v>
      </c>
      <c r="K175">
        <v>0</v>
      </c>
      <c r="L175">
        <v>0</v>
      </c>
      <c r="M175">
        <v>1</v>
      </c>
      <c r="N175">
        <v>1</v>
      </c>
      <c r="S175" t="s">
        <v>280</v>
      </c>
    </row>
    <row r="176" spans="1:19" x14ac:dyDescent="0.2">
      <c r="A176" t="str">
        <f>Render!E177</f>
        <v>D13</v>
      </c>
      <c r="B176" t="str">
        <f>Render!F177</f>
        <v>D13</v>
      </c>
      <c r="G176" t="str">
        <f t="shared" si="26"/>
        <v>This a short description of D13, giving the briefest explanation of its D13'iness.</v>
      </c>
      <c r="H176" t="str">
        <f t="shared" si="27"/>
        <v>This is a longer description of D13, going into more detail on what D13 is all about.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1</v>
      </c>
      <c r="S176" t="s">
        <v>280</v>
      </c>
    </row>
    <row r="177" spans="1:19" x14ac:dyDescent="0.2">
      <c r="A177" t="str">
        <f>Render!E178</f>
        <v>D14</v>
      </c>
      <c r="B177" t="str">
        <f>Render!F178</f>
        <v>D14</v>
      </c>
      <c r="G177" t="str">
        <f t="shared" si="26"/>
        <v>This a short description of D14, giving the briefest explanation of its D14'iness.</v>
      </c>
      <c r="H177" t="str">
        <f t="shared" si="27"/>
        <v>This is a longer description of D14, going into more detail on what D14 is all about.</v>
      </c>
      <c r="I177">
        <v>1</v>
      </c>
      <c r="J177">
        <v>1</v>
      </c>
      <c r="K177">
        <v>0</v>
      </c>
      <c r="L177">
        <v>0</v>
      </c>
      <c r="M177">
        <v>1</v>
      </c>
      <c r="N177">
        <v>1</v>
      </c>
      <c r="S177" t="s">
        <v>280</v>
      </c>
    </row>
    <row r="178" spans="1:19" x14ac:dyDescent="0.2">
      <c r="A178" t="str">
        <f>Render!E179</f>
        <v>D15</v>
      </c>
      <c r="B178" t="str">
        <f>Render!F179</f>
        <v>D15</v>
      </c>
      <c r="G178" t="str">
        <f t="shared" si="26"/>
        <v>This a short description of D15, giving the briefest explanation of its D15'iness.</v>
      </c>
      <c r="H178" t="str">
        <f t="shared" si="27"/>
        <v>This is a longer description of D15, going into more detail on what D15 is all about.</v>
      </c>
      <c r="I178">
        <v>1</v>
      </c>
      <c r="J178">
        <v>1</v>
      </c>
      <c r="K178">
        <v>0</v>
      </c>
      <c r="L178">
        <v>0</v>
      </c>
      <c r="M178">
        <v>1</v>
      </c>
      <c r="N178">
        <v>1</v>
      </c>
      <c r="S178" t="s">
        <v>280</v>
      </c>
    </row>
    <row r="179" spans="1:19" x14ac:dyDescent="0.2">
      <c r="A179" t="str">
        <f>Render!E180</f>
        <v>C5</v>
      </c>
      <c r="B179" t="str">
        <f>Render!F180</f>
        <v>C5</v>
      </c>
      <c r="G179" t="str">
        <f t="shared" si="26"/>
        <v>This a short description of C5, giving the briefest explanation of its C5'iness.</v>
      </c>
      <c r="H179" t="str">
        <f t="shared" si="27"/>
        <v>This is a longer description of C5, going into more detail on what C5 is all about.</v>
      </c>
      <c r="I179">
        <v>1</v>
      </c>
      <c r="J179">
        <v>1</v>
      </c>
      <c r="K179">
        <v>0</v>
      </c>
      <c r="L179">
        <v>0</v>
      </c>
      <c r="M179">
        <v>1</v>
      </c>
      <c r="N179">
        <v>1</v>
      </c>
      <c r="S179" t="s">
        <v>280</v>
      </c>
    </row>
    <row r="180" spans="1:19" x14ac:dyDescent="0.2">
      <c r="A180" t="str">
        <f>Render!E181</f>
        <v>D16</v>
      </c>
      <c r="B180" t="str">
        <f>Render!F181</f>
        <v>D16</v>
      </c>
      <c r="G180" t="str">
        <f t="shared" si="26"/>
        <v>This a short description of D16, giving the briefest explanation of its D16'iness.</v>
      </c>
      <c r="H180" t="str">
        <f t="shared" si="27"/>
        <v>This is a longer description of D16, going into more detail on what D16 is all about.</v>
      </c>
      <c r="I180">
        <v>1</v>
      </c>
      <c r="J180">
        <v>1</v>
      </c>
      <c r="K180">
        <v>0</v>
      </c>
      <c r="L180">
        <v>0</v>
      </c>
      <c r="M180">
        <v>1</v>
      </c>
      <c r="N180">
        <v>1</v>
      </c>
      <c r="S180" t="s">
        <v>280</v>
      </c>
    </row>
    <row r="181" spans="1:19" x14ac:dyDescent="0.2">
      <c r="A181" t="str">
        <f>Render!E182</f>
        <v>D17</v>
      </c>
      <c r="B181" t="str">
        <f>Render!F182</f>
        <v>D17</v>
      </c>
      <c r="G181" t="str">
        <f t="shared" si="26"/>
        <v>This a short description of D17, giving the briefest explanation of its D17'iness.</v>
      </c>
      <c r="H181" t="str">
        <f t="shared" si="27"/>
        <v>This is a longer description of D17, going into more detail on what D17 is all about.</v>
      </c>
      <c r="I181">
        <v>1</v>
      </c>
      <c r="J181">
        <v>1</v>
      </c>
      <c r="K181">
        <v>0</v>
      </c>
      <c r="L181">
        <v>0</v>
      </c>
      <c r="M181">
        <v>1</v>
      </c>
      <c r="N181">
        <v>1</v>
      </c>
      <c r="S181" t="s">
        <v>280</v>
      </c>
    </row>
    <row r="182" spans="1:19" x14ac:dyDescent="0.2">
      <c r="A182" t="str">
        <f>Render!E183</f>
        <v>D18</v>
      </c>
      <c r="B182" t="str">
        <f>Render!F183</f>
        <v>D18</v>
      </c>
      <c r="G182" t="str">
        <f t="shared" si="26"/>
        <v>This a short description of D18, giving the briefest explanation of its D18'iness.</v>
      </c>
      <c r="H182" t="str">
        <f t="shared" si="27"/>
        <v>This is a longer description of D18, going into more detail on what D18 is all about.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1</v>
      </c>
      <c r="S182" t="s">
        <v>280</v>
      </c>
    </row>
    <row r="183" spans="1:19" x14ac:dyDescent="0.2">
      <c r="A183" t="str">
        <f>Render!E184</f>
        <v>C6</v>
      </c>
      <c r="B183" t="str">
        <f>Render!F184</f>
        <v>C6</v>
      </c>
      <c r="G183" t="str">
        <f t="shared" si="26"/>
        <v>This a short description of C6, giving the briefest explanation of its C6'iness.</v>
      </c>
      <c r="H183" t="str">
        <f t="shared" si="27"/>
        <v>This is a longer description of C6, going into more detail on what C6 is all about.</v>
      </c>
      <c r="I183">
        <v>1</v>
      </c>
      <c r="J183">
        <v>1</v>
      </c>
      <c r="K183">
        <v>0</v>
      </c>
      <c r="L183">
        <v>0</v>
      </c>
      <c r="M183">
        <v>1</v>
      </c>
      <c r="N183">
        <v>1</v>
      </c>
      <c r="S183" t="s">
        <v>280</v>
      </c>
    </row>
    <row r="184" spans="1:19" x14ac:dyDescent="0.2">
      <c r="A184" t="str">
        <f>Render!E185</f>
        <v>D19</v>
      </c>
      <c r="B184" t="str">
        <f>Render!F185</f>
        <v>D19</v>
      </c>
      <c r="G184" t="str">
        <f t="shared" si="26"/>
        <v>This a short description of D19, giving the briefest explanation of its D19'iness.</v>
      </c>
      <c r="H184" t="str">
        <f t="shared" si="27"/>
        <v>This is a longer description of D19, going into more detail on what D19 is all about.</v>
      </c>
      <c r="I184">
        <v>1</v>
      </c>
      <c r="J184">
        <v>1</v>
      </c>
      <c r="K184">
        <v>0</v>
      </c>
      <c r="L184">
        <v>0</v>
      </c>
      <c r="M184">
        <v>1</v>
      </c>
      <c r="N184">
        <v>1</v>
      </c>
      <c r="S184" t="s">
        <v>280</v>
      </c>
    </row>
    <row r="185" spans="1:19" x14ac:dyDescent="0.2">
      <c r="A185" t="str">
        <f>Render!E186</f>
        <v>D20</v>
      </c>
      <c r="B185" t="str">
        <f>Render!F186</f>
        <v>D20</v>
      </c>
      <c r="G185" t="str">
        <f t="shared" si="26"/>
        <v>This a short description of D20, giving the briefest explanation of its D20'iness.</v>
      </c>
      <c r="H185" t="str">
        <f t="shared" si="27"/>
        <v>This is a longer description of D20, going into more detail on what D20 is all about.</v>
      </c>
      <c r="I185">
        <v>1</v>
      </c>
      <c r="J185">
        <v>1</v>
      </c>
      <c r="K185">
        <v>0</v>
      </c>
      <c r="L185">
        <v>0</v>
      </c>
      <c r="M185">
        <v>1</v>
      </c>
      <c r="N185">
        <v>1</v>
      </c>
      <c r="S185" t="s">
        <v>280</v>
      </c>
    </row>
    <row r="186" spans="1:19" x14ac:dyDescent="0.2">
      <c r="A186" t="str">
        <f>Render!E187</f>
        <v>D21</v>
      </c>
      <c r="B186" t="str">
        <f>Render!F187</f>
        <v>D21</v>
      </c>
      <c r="G186" t="str">
        <f t="shared" si="26"/>
        <v>This a short description of D21, giving the briefest explanation of its D21'iness.</v>
      </c>
      <c r="H186" t="str">
        <f t="shared" si="27"/>
        <v>This is a longer description of D21, going into more detail on what D21 is all about.</v>
      </c>
      <c r="I186">
        <v>1</v>
      </c>
      <c r="J186">
        <v>1</v>
      </c>
      <c r="K186">
        <v>0</v>
      </c>
      <c r="L186">
        <v>0</v>
      </c>
      <c r="M186">
        <v>1</v>
      </c>
      <c r="N186">
        <v>1</v>
      </c>
      <c r="S186" t="s">
        <v>280</v>
      </c>
    </row>
    <row r="187" spans="1:19" x14ac:dyDescent="0.2">
      <c r="A187" t="str">
        <f>Render!E188</f>
        <v>C7</v>
      </c>
      <c r="B187" t="str">
        <f>Render!F188</f>
        <v>C7</v>
      </c>
      <c r="G187" t="str">
        <f t="shared" si="26"/>
        <v>This a short description of C7, giving the briefest explanation of its C7'iness.</v>
      </c>
      <c r="H187" t="str">
        <f t="shared" si="27"/>
        <v>This is a longer description of C7, going into more detail on what C7 is all about.</v>
      </c>
      <c r="I187">
        <v>1</v>
      </c>
      <c r="J187">
        <v>1</v>
      </c>
      <c r="K187">
        <v>0</v>
      </c>
      <c r="L187">
        <v>0</v>
      </c>
      <c r="M187">
        <v>1</v>
      </c>
      <c r="N187">
        <v>1</v>
      </c>
      <c r="S187" t="s">
        <v>280</v>
      </c>
    </row>
    <row r="188" spans="1:19" x14ac:dyDescent="0.2">
      <c r="A188" t="str">
        <f>Render!E189</f>
        <v>D22</v>
      </c>
      <c r="B188" t="str">
        <f>Render!F189</f>
        <v>D22</v>
      </c>
      <c r="G188" t="str">
        <f t="shared" si="26"/>
        <v>This a short description of D22, giving the briefest explanation of its D22'iness.</v>
      </c>
      <c r="H188" t="str">
        <f t="shared" si="27"/>
        <v>This is a longer description of D22, going into more detail on what D22 is all about.</v>
      </c>
      <c r="I188">
        <v>1</v>
      </c>
      <c r="J188">
        <v>1</v>
      </c>
      <c r="K188">
        <v>0</v>
      </c>
      <c r="L188">
        <v>0</v>
      </c>
      <c r="M188">
        <v>1</v>
      </c>
      <c r="N188">
        <v>1</v>
      </c>
      <c r="S188" t="s">
        <v>280</v>
      </c>
    </row>
    <row r="189" spans="1:19" x14ac:dyDescent="0.2">
      <c r="A189" t="str">
        <f>Render!E190</f>
        <v>D23</v>
      </c>
      <c r="B189" t="str">
        <f>Render!F190</f>
        <v>D23</v>
      </c>
      <c r="G189" t="str">
        <f t="shared" si="26"/>
        <v>This a short description of D23, giving the briefest explanation of its D23'iness.</v>
      </c>
      <c r="H189" t="str">
        <f t="shared" si="27"/>
        <v>This is a longer description of D23, going into more detail on what D23 is all about.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1</v>
      </c>
      <c r="S189" t="s">
        <v>280</v>
      </c>
    </row>
    <row r="190" spans="1:19" x14ac:dyDescent="0.2">
      <c r="A190" t="str">
        <f>Render!E191</f>
        <v>D24</v>
      </c>
      <c r="B190" t="str">
        <f>Render!F191</f>
        <v>D24</v>
      </c>
      <c r="G190" t="str">
        <f t="shared" si="26"/>
        <v>This a short description of D24, giving the briefest explanation of its D24'iness.</v>
      </c>
      <c r="H190" t="str">
        <f t="shared" si="27"/>
        <v>This is a longer description of D24, going into more detail on what D24 is all about.</v>
      </c>
      <c r="I190">
        <v>1</v>
      </c>
      <c r="J190">
        <v>1</v>
      </c>
      <c r="K190">
        <v>0</v>
      </c>
      <c r="L190">
        <v>0</v>
      </c>
      <c r="M190">
        <v>1</v>
      </c>
      <c r="N190">
        <v>1</v>
      </c>
      <c r="S190" t="s">
        <v>280</v>
      </c>
    </row>
    <row r="191" spans="1:19" x14ac:dyDescent="0.2">
      <c r="A191" t="str">
        <f>Render!E192</f>
        <v>C8</v>
      </c>
      <c r="B191" t="str">
        <f>Render!F192</f>
        <v>C8</v>
      </c>
      <c r="G191" t="str">
        <f t="shared" si="26"/>
        <v>This a short description of C8, giving the briefest explanation of its C8'iness.</v>
      </c>
      <c r="H191" t="str">
        <f t="shared" si="27"/>
        <v>This is a longer description of C8, going into more detail on what C8 is all about.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1</v>
      </c>
      <c r="S191" t="s">
        <v>280</v>
      </c>
    </row>
    <row r="192" spans="1:19" x14ac:dyDescent="0.2">
      <c r="A192" t="str">
        <f>Render!E193</f>
        <v>B2</v>
      </c>
      <c r="B192" t="str">
        <f>Render!F193</f>
        <v>B2</v>
      </c>
      <c r="G192" t="str">
        <f t="shared" si="26"/>
        <v>This a short description of B2, giving the briefest explanation of its B2'iness.</v>
      </c>
      <c r="H192" t="str">
        <f t="shared" si="27"/>
        <v>This is a longer description of B2, going into more detail on what B2 is all about.</v>
      </c>
      <c r="I192">
        <v>1</v>
      </c>
      <c r="J192">
        <v>1</v>
      </c>
      <c r="K192">
        <v>0</v>
      </c>
      <c r="L192">
        <v>0</v>
      </c>
      <c r="M192">
        <v>1</v>
      </c>
      <c r="N192">
        <v>1</v>
      </c>
      <c r="S192" t="s">
        <v>280</v>
      </c>
    </row>
    <row r="193" spans="1:19" x14ac:dyDescent="0.2">
      <c r="A193" t="str">
        <f>Render!E194</f>
        <v>D25</v>
      </c>
      <c r="B193" t="str">
        <f>Render!F194</f>
        <v>D25</v>
      </c>
      <c r="G193" t="str">
        <f t="shared" si="26"/>
        <v>This a short description of D25, giving the briefest explanation of its D25'iness.</v>
      </c>
      <c r="H193" t="str">
        <f t="shared" si="27"/>
        <v>This is a longer description of D25, going into more detail on what D25 is all about.</v>
      </c>
      <c r="I193">
        <v>1</v>
      </c>
      <c r="J193">
        <v>1</v>
      </c>
      <c r="K193">
        <v>0</v>
      </c>
      <c r="L193">
        <v>0</v>
      </c>
      <c r="M193">
        <v>1</v>
      </c>
      <c r="N193">
        <v>1</v>
      </c>
      <c r="S193" t="s">
        <v>280</v>
      </c>
    </row>
    <row r="194" spans="1:19" x14ac:dyDescent="0.2">
      <c r="A194" t="str">
        <f>Render!E195</f>
        <v>D26</v>
      </c>
      <c r="B194" t="str">
        <f>Render!F195</f>
        <v>D26</v>
      </c>
      <c r="G194" t="str">
        <f t="shared" si="26"/>
        <v>This a short description of D26, giving the briefest explanation of its D26'iness.</v>
      </c>
      <c r="H194" t="str">
        <f t="shared" si="27"/>
        <v>This is a longer description of D26, going into more detail on what D26 is all about.</v>
      </c>
      <c r="I194">
        <v>1</v>
      </c>
      <c r="J194">
        <v>1</v>
      </c>
      <c r="K194">
        <v>0</v>
      </c>
      <c r="L194">
        <v>0</v>
      </c>
      <c r="M194">
        <v>1</v>
      </c>
      <c r="N194">
        <v>1</v>
      </c>
      <c r="S194" t="s">
        <v>280</v>
      </c>
    </row>
    <row r="195" spans="1:19" x14ac:dyDescent="0.2">
      <c r="A195" t="str">
        <f>Render!E196</f>
        <v>D27</v>
      </c>
      <c r="B195" t="str">
        <f>Render!F196</f>
        <v>D27</v>
      </c>
      <c r="G195" t="str">
        <f t="shared" si="26"/>
        <v>This a short description of D27, giving the briefest explanation of its D27'iness.</v>
      </c>
      <c r="H195" t="str">
        <f t="shared" si="27"/>
        <v>This is a longer description of D27, going into more detail on what D27 is all about.</v>
      </c>
      <c r="I195">
        <v>1</v>
      </c>
      <c r="J195">
        <v>1</v>
      </c>
      <c r="K195">
        <v>0</v>
      </c>
      <c r="L195">
        <v>0</v>
      </c>
      <c r="M195">
        <v>1</v>
      </c>
      <c r="N195">
        <v>1</v>
      </c>
      <c r="S195" t="s">
        <v>280</v>
      </c>
    </row>
    <row r="196" spans="1:19" x14ac:dyDescent="0.2">
      <c r="A196" t="str">
        <f>Render!E197</f>
        <v>C9</v>
      </c>
      <c r="B196" t="str">
        <f>Render!F197</f>
        <v>C9</v>
      </c>
      <c r="G196" t="str">
        <f t="shared" si="26"/>
        <v>This a short description of C9, giving the briefest explanation of its C9'iness.</v>
      </c>
      <c r="H196" t="str">
        <f t="shared" si="27"/>
        <v>This is a longer description of C9, going into more detail on what C9 is all about.</v>
      </c>
      <c r="I196">
        <v>1</v>
      </c>
      <c r="J196">
        <v>1</v>
      </c>
      <c r="K196">
        <v>0</v>
      </c>
      <c r="L196">
        <v>0</v>
      </c>
      <c r="M196">
        <v>1</v>
      </c>
      <c r="N196">
        <v>1</v>
      </c>
      <c r="S196" t="s">
        <v>280</v>
      </c>
    </row>
    <row r="197" spans="1:19" x14ac:dyDescent="0.2">
      <c r="A197" t="str">
        <f>Render!E198</f>
        <v>D28</v>
      </c>
      <c r="B197" t="str">
        <f>Render!F198</f>
        <v>D28</v>
      </c>
      <c r="G197" t="str">
        <f t="shared" si="26"/>
        <v>This a short description of D28, giving the briefest explanation of its D28'iness.</v>
      </c>
      <c r="H197" t="str">
        <f t="shared" si="27"/>
        <v>This is a longer description of D28, going into more detail on what D28 is all about.</v>
      </c>
      <c r="I197">
        <v>1</v>
      </c>
      <c r="J197">
        <v>1</v>
      </c>
      <c r="K197">
        <v>0</v>
      </c>
      <c r="L197">
        <v>0</v>
      </c>
      <c r="M197">
        <v>1</v>
      </c>
      <c r="N197">
        <v>1</v>
      </c>
      <c r="S197" t="s">
        <v>280</v>
      </c>
    </row>
    <row r="198" spans="1:19" x14ac:dyDescent="0.2">
      <c r="A198" t="str">
        <f>Render!E199</f>
        <v>D29</v>
      </c>
      <c r="B198" t="str">
        <f>Render!F199</f>
        <v>D29</v>
      </c>
      <c r="G198" t="str">
        <f t="shared" si="26"/>
        <v>This a short description of D29, giving the briefest explanation of its D29'iness.</v>
      </c>
      <c r="H198" t="str">
        <f t="shared" si="27"/>
        <v>This is a longer description of D29, going into more detail on what D29 is all about.</v>
      </c>
      <c r="I198">
        <v>1</v>
      </c>
      <c r="J198">
        <v>1</v>
      </c>
      <c r="K198">
        <v>0</v>
      </c>
      <c r="L198">
        <v>0</v>
      </c>
      <c r="M198">
        <v>1</v>
      </c>
      <c r="N198">
        <v>1</v>
      </c>
      <c r="S198" t="s">
        <v>280</v>
      </c>
    </row>
    <row r="199" spans="1:19" x14ac:dyDescent="0.2">
      <c r="A199" t="str">
        <f>Render!E200</f>
        <v>D30</v>
      </c>
      <c r="B199" t="str">
        <f>Render!F200</f>
        <v>D30</v>
      </c>
      <c r="G199" t="str">
        <f t="shared" si="26"/>
        <v>This a short description of D30, giving the briefest explanation of its D30'iness.</v>
      </c>
      <c r="H199" t="str">
        <f t="shared" si="27"/>
        <v>This is a longer description of D30, going into more detail on what D30 is all about.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1</v>
      </c>
      <c r="S199" t="s">
        <v>280</v>
      </c>
    </row>
    <row r="200" spans="1:19" x14ac:dyDescent="0.2">
      <c r="A200" t="str">
        <f>Render!E201</f>
        <v>C10</v>
      </c>
      <c r="B200" t="str">
        <f>Render!F201</f>
        <v>C10</v>
      </c>
      <c r="G200" t="str">
        <f t="shared" si="26"/>
        <v>This a short description of C10, giving the briefest explanation of its C10'iness.</v>
      </c>
      <c r="H200" t="str">
        <f t="shared" si="27"/>
        <v>This is a longer description of C10, going into more detail on what C10 is all about.</v>
      </c>
      <c r="I200">
        <v>1</v>
      </c>
      <c r="J200">
        <v>1</v>
      </c>
      <c r="K200">
        <v>0</v>
      </c>
      <c r="L200">
        <v>0</v>
      </c>
      <c r="M200">
        <v>1</v>
      </c>
      <c r="N200">
        <v>1</v>
      </c>
      <c r="S200" t="s">
        <v>280</v>
      </c>
    </row>
    <row r="201" spans="1:19" x14ac:dyDescent="0.2">
      <c r="A201" t="str">
        <f>Render!E202</f>
        <v>D31</v>
      </c>
      <c r="B201" t="str">
        <f>Render!F202</f>
        <v>D31</v>
      </c>
      <c r="G201" t="str">
        <f t="shared" si="26"/>
        <v>This a short description of D31, giving the briefest explanation of its D31'iness.</v>
      </c>
      <c r="H201" t="str">
        <f t="shared" si="27"/>
        <v>This is a longer description of D31, going into more detail on what D31 is all about.</v>
      </c>
      <c r="I201">
        <v>1</v>
      </c>
      <c r="J201">
        <v>1</v>
      </c>
      <c r="K201">
        <v>0</v>
      </c>
      <c r="L201">
        <v>0</v>
      </c>
      <c r="M201">
        <v>1</v>
      </c>
      <c r="N201">
        <v>1</v>
      </c>
      <c r="S201" t="s">
        <v>280</v>
      </c>
    </row>
    <row r="202" spans="1:19" x14ac:dyDescent="0.2">
      <c r="A202" t="str">
        <f>Render!E203</f>
        <v>D32</v>
      </c>
      <c r="B202" t="str">
        <f>Render!F203</f>
        <v>D32</v>
      </c>
      <c r="G202" t="str">
        <f t="shared" si="26"/>
        <v>This a short description of D32, giving the briefest explanation of its D32'iness.</v>
      </c>
      <c r="H202" t="str">
        <f t="shared" si="27"/>
        <v>This is a longer description of D32, going into more detail on what D32 is all about.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  <c r="S202" t="s">
        <v>280</v>
      </c>
    </row>
    <row r="203" spans="1:19" x14ac:dyDescent="0.2">
      <c r="A203" t="str">
        <f>Render!E204</f>
        <v>D33</v>
      </c>
      <c r="B203" t="str">
        <f>Render!F204</f>
        <v>D33</v>
      </c>
      <c r="G203" t="str">
        <f t="shared" si="26"/>
        <v>This a short description of D33, giving the briefest explanation of its D33'iness.</v>
      </c>
      <c r="H203" t="str">
        <f t="shared" si="27"/>
        <v>This is a longer description of D33, going into more detail on what D33 is all about.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1</v>
      </c>
      <c r="S203" t="s">
        <v>280</v>
      </c>
    </row>
    <row r="204" spans="1:19" x14ac:dyDescent="0.2">
      <c r="A204" t="str">
        <f>Render!E205</f>
        <v>C11</v>
      </c>
      <c r="B204" t="str">
        <f>Render!F205</f>
        <v>C11</v>
      </c>
      <c r="G204" t="str">
        <f t="shared" si="26"/>
        <v>This a short description of C11, giving the briefest explanation of its C11'iness.</v>
      </c>
      <c r="H204" t="str">
        <f t="shared" si="27"/>
        <v>This is a longer description of C11, going into more detail on what C11 is all about.</v>
      </c>
      <c r="I204">
        <v>1</v>
      </c>
      <c r="J204">
        <v>1</v>
      </c>
      <c r="K204">
        <v>0</v>
      </c>
      <c r="L204">
        <v>0</v>
      </c>
      <c r="M204">
        <v>1</v>
      </c>
      <c r="N204">
        <v>1</v>
      </c>
      <c r="S204" t="s">
        <v>280</v>
      </c>
    </row>
    <row r="205" spans="1:19" x14ac:dyDescent="0.2">
      <c r="A205" t="str">
        <f>Render!E206</f>
        <v>D34</v>
      </c>
      <c r="B205" t="str">
        <f>Render!F206</f>
        <v>D34</v>
      </c>
      <c r="G205" t="str">
        <f t="shared" si="26"/>
        <v>This a short description of D34, giving the briefest explanation of its D34'iness.</v>
      </c>
      <c r="H205" t="str">
        <f t="shared" si="27"/>
        <v>This is a longer description of D34, going into more detail on what D34 is all about.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1</v>
      </c>
      <c r="S205" t="s">
        <v>280</v>
      </c>
    </row>
    <row r="206" spans="1:19" x14ac:dyDescent="0.2">
      <c r="A206" t="str">
        <f>Render!E207</f>
        <v>D35</v>
      </c>
      <c r="B206" t="str">
        <f>Render!F207</f>
        <v>D35</v>
      </c>
      <c r="G206" t="str">
        <f t="shared" si="26"/>
        <v>This a short description of D35, giving the briefest explanation of its D35'iness.</v>
      </c>
      <c r="H206" t="str">
        <f t="shared" si="27"/>
        <v>This is a longer description of D35, going into more detail on what D35 is all about.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1</v>
      </c>
      <c r="S206" t="s">
        <v>280</v>
      </c>
    </row>
    <row r="207" spans="1:19" x14ac:dyDescent="0.2">
      <c r="A207" t="str">
        <f>Render!E208</f>
        <v>D36</v>
      </c>
      <c r="B207" t="str">
        <f>Render!F208</f>
        <v>D36</v>
      </c>
      <c r="G207" t="str">
        <f t="shared" si="26"/>
        <v>This a short description of D36, giving the briefest explanation of its D36'iness.</v>
      </c>
      <c r="H207" t="str">
        <f t="shared" si="27"/>
        <v>This is a longer description of D36, going into more detail on what D36 is all about.</v>
      </c>
      <c r="I207">
        <v>1</v>
      </c>
      <c r="J207">
        <v>1</v>
      </c>
      <c r="K207">
        <v>0</v>
      </c>
      <c r="L207">
        <v>0</v>
      </c>
      <c r="M207">
        <v>1</v>
      </c>
      <c r="N207">
        <v>1</v>
      </c>
      <c r="S207" t="s">
        <v>280</v>
      </c>
    </row>
    <row r="208" spans="1:19" x14ac:dyDescent="0.2">
      <c r="A208" t="str">
        <f>Render!E209</f>
        <v>C12</v>
      </c>
      <c r="B208" t="str">
        <f>Render!F209</f>
        <v>C12</v>
      </c>
      <c r="G208" t="str">
        <f t="shared" si="26"/>
        <v>This a short description of C12, giving the briefest explanation of its C12'iness.</v>
      </c>
      <c r="H208" t="str">
        <f t="shared" si="27"/>
        <v>This is a longer description of C12, going into more detail on what C12 is all about.</v>
      </c>
      <c r="I208">
        <v>1</v>
      </c>
      <c r="J208">
        <v>1</v>
      </c>
      <c r="K208">
        <v>0</v>
      </c>
      <c r="L208">
        <v>0</v>
      </c>
      <c r="M208">
        <v>1</v>
      </c>
      <c r="N208">
        <v>1</v>
      </c>
      <c r="S208" t="s">
        <v>280</v>
      </c>
    </row>
    <row r="209" spans="1:19" x14ac:dyDescent="0.2">
      <c r="A209" t="str">
        <f>Render!E210</f>
        <v>B3</v>
      </c>
      <c r="B209" t="str">
        <f>Render!F210</f>
        <v>B3</v>
      </c>
      <c r="G209" t="str">
        <f t="shared" si="26"/>
        <v>This a short description of B3, giving the briefest explanation of its B3'iness.</v>
      </c>
      <c r="H209" t="str">
        <f t="shared" si="27"/>
        <v>This is a longer description of B3, going into more detail on what B3 is all about.</v>
      </c>
      <c r="I209">
        <v>1</v>
      </c>
      <c r="J209">
        <v>1</v>
      </c>
      <c r="K209">
        <v>0</v>
      </c>
      <c r="L209">
        <v>0</v>
      </c>
      <c r="M209">
        <v>1</v>
      </c>
      <c r="N209">
        <v>1</v>
      </c>
      <c r="S209" t="s">
        <v>280</v>
      </c>
    </row>
    <row r="210" spans="1:19" x14ac:dyDescent="0.2">
      <c r="A210" t="str">
        <f>Render!E211</f>
        <v>D37</v>
      </c>
      <c r="B210" t="str">
        <f>Render!F211</f>
        <v>D37</v>
      </c>
      <c r="G210" t="str">
        <f t="shared" si="26"/>
        <v>This a short description of D37, giving the briefest explanation of its D37'iness.</v>
      </c>
      <c r="H210" t="str">
        <f t="shared" si="27"/>
        <v>This is a longer description of D37, going into more detail on what D37 is all about.</v>
      </c>
      <c r="I210">
        <v>1</v>
      </c>
      <c r="J210">
        <v>1</v>
      </c>
      <c r="K210">
        <v>0</v>
      </c>
      <c r="L210">
        <v>0</v>
      </c>
      <c r="M210">
        <v>1</v>
      </c>
      <c r="N210">
        <v>1</v>
      </c>
      <c r="S210" t="s">
        <v>280</v>
      </c>
    </row>
    <row r="211" spans="1:19" x14ac:dyDescent="0.2">
      <c r="A211" t="str">
        <f>Render!E212</f>
        <v>D38</v>
      </c>
      <c r="B211" t="str">
        <f>Render!F212</f>
        <v>D38</v>
      </c>
      <c r="G211" t="str">
        <f t="shared" si="26"/>
        <v>This a short description of D38, giving the briefest explanation of its D38'iness.</v>
      </c>
      <c r="H211" t="str">
        <f t="shared" si="27"/>
        <v>This is a longer description of D38, going into more detail on what D38 is all about.</v>
      </c>
      <c r="I211">
        <v>1</v>
      </c>
      <c r="J211">
        <v>1</v>
      </c>
      <c r="K211">
        <v>0</v>
      </c>
      <c r="L211">
        <v>0</v>
      </c>
      <c r="M211">
        <v>1</v>
      </c>
      <c r="N211">
        <v>1</v>
      </c>
      <c r="S211" t="s">
        <v>280</v>
      </c>
    </row>
    <row r="212" spans="1:19" x14ac:dyDescent="0.2">
      <c r="A212" t="str">
        <f>Render!E213</f>
        <v>D39</v>
      </c>
      <c r="B212" t="str">
        <f>Render!F213</f>
        <v>D39</v>
      </c>
      <c r="G212" t="str">
        <f t="shared" si="26"/>
        <v>This a short description of D39, giving the briefest explanation of its D39'iness.</v>
      </c>
      <c r="H212" t="str">
        <f t="shared" si="27"/>
        <v>This is a longer description of D39, going into more detail on what D39 is all about.</v>
      </c>
      <c r="I212">
        <v>1</v>
      </c>
      <c r="J212">
        <v>1</v>
      </c>
      <c r="K212">
        <v>0</v>
      </c>
      <c r="L212">
        <v>0</v>
      </c>
      <c r="M212">
        <v>1</v>
      </c>
      <c r="N212">
        <v>1</v>
      </c>
      <c r="S212" t="s">
        <v>280</v>
      </c>
    </row>
    <row r="213" spans="1:19" x14ac:dyDescent="0.2">
      <c r="A213" t="str">
        <f>Render!E214</f>
        <v>C13</v>
      </c>
      <c r="B213" t="str">
        <f>Render!F214</f>
        <v>C13</v>
      </c>
      <c r="G213" t="str">
        <f t="shared" si="26"/>
        <v>This a short description of C13, giving the briefest explanation of its C13'iness.</v>
      </c>
      <c r="H213" t="str">
        <f t="shared" si="27"/>
        <v>This is a longer description of C13, going into more detail on what C13 is all about.</v>
      </c>
      <c r="I213">
        <v>1</v>
      </c>
      <c r="J213">
        <v>1</v>
      </c>
      <c r="K213">
        <v>0</v>
      </c>
      <c r="L213">
        <v>0</v>
      </c>
      <c r="M213">
        <v>1</v>
      </c>
      <c r="N213">
        <v>1</v>
      </c>
      <c r="S213" t="s">
        <v>280</v>
      </c>
    </row>
    <row r="214" spans="1:19" x14ac:dyDescent="0.2">
      <c r="A214" t="str">
        <f>Render!E215</f>
        <v>D40</v>
      </c>
      <c r="B214" t="str">
        <f>Render!F215</f>
        <v>D40</v>
      </c>
      <c r="G214" t="str">
        <f t="shared" si="26"/>
        <v>This a short description of D40, giving the briefest explanation of its D40'iness.</v>
      </c>
      <c r="H214" t="str">
        <f t="shared" si="27"/>
        <v>This is a longer description of D40, going into more detail on what D40 is all about.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1</v>
      </c>
      <c r="S214" t="s">
        <v>280</v>
      </c>
    </row>
    <row r="215" spans="1:19" x14ac:dyDescent="0.2">
      <c r="A215" t="str">
        <f>Render!E216</f>
        <v>D41</v>
      </c>
      <c r="B215" t="str">
        <f>Render!F216</f>
        <v>D41</v>
      </c>
      <c r="G215" t="str">
        <f t="shared" si="26"/>
        <v>This a short description of D41, giving the briefest explanation of its D41'iness.</v>
      </c>
      <c r="H215" t="str">
        <f t="shared" si="27"/>
        <v>This is a longer description of D41, going into more detail on what D41 is all about.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1</v>
      </c>
      <c r="S215" t="s">
        <v>280</v>
      </c>
    </row>
    <row r="216" spans="1:19" x14ac:dyDescent="0.2">
      <c r="A216" t="str">
        <f>Render!E217</f>
        <v>D42</v>
      </c>
      <c r="B216" t="str">
        <f>Render!F217</f>
        <v>D42</v>
      </c>
      <c r="G216" t="str">
        <f t="shared" si="26"/>
        <v>This a short description of D42, giving the briefest explanation of its D42'iness.</v>
      </c>
      <c r="H216" t="str">
        <f t="shared" si="27"/>
        <v>This is a longer description of D42, going into more detail on what D42 is all about.</v>
      </c>
      <c r="I216">
        <v>1</v>
      </c>
      <c r="J216">
        <v>1</v>
      </c>
      <c r="K216">
        <v>0</v>
      </c>
      <c r="L216">
        <v>0</v>
      </c>
      <c r="M216">
        <v>1</v>
      </c>
      <c r="N216">
        <v>1</v>
      </c>
      <c r="S216" t="s">
        <v>280</v>
      </c>
    </row>
    <row r="217" spans="1:19" x14ac:dyDescent="0.2">
      <c r="A217" t="str">
        <f>Render!E218</f>
        <v>C14</v>
      </c>
      <c r="B217" t="str">
        <f>Render!F218</f>
        <v>C14</v>
      </c>
      <c r="G217" t="str">
        <f t="shared" si="26"/>
        <v>This a short description of C14, giving the briefest explanation of its C14'iness.</v>
      </c>
      <c r="H217" t="str">
        <f t="shared" si="27"/>
        <v>This is a longer description of C14, going into more detail on what C14 is all about.</v>
      </c>
      <c r="I217">
        <v>1</v>
      </c>
      <c r="J217">
        <v>1</v>
      </c>
      <c r="K217">
        <v>0</v>
      </c>
      <c r="L217">
        <v>0</v>
      </c>
      <c r="M217">
        <v>1</v>
      </c>
      <c r="N217">
        <v>1</v>
      </c>
      <c r="S217" t="s">
        <v>280</v>
      </c>
    </row>
    <row r="218" spans="1:19" x14ac:dyDescent="0.2">
      <c r="A218" t="str">
        <f>Render!E219</f>
        <v>D43</v>
      </c>
      <c r="B218" t="str">
        <f>Render!F219</f>
        <v>D43</v>
      </c>
      <c r="G218" t="str">
        <f t="shared" si="26"/>
        <v>This a short description of D43, giving the briefest explanation of its D43'iness.</v>
      </c>
      <c r="H218" t="str">
        <f t="shared" si="27"/>
        <v>This is a longer description of D43, going into more detail on what D43 is all about.</v>
      </c>
      <c r="I218">
        <v>1</v>
      </c>
      <c r="J218">
        <v>1</v>
      </c>
      <c r="K218">
        <v>0</v>
      </c>
      <c r="L218">
        <v>0</v>
      </c>
      <c r="M218">
        <v>1</v>
      </c>
      <c r="N218">
        <v>1</v>
      </c>
      <c r="S218" t="s">
        <v>280</v>
      </c>
    </row>
    <row r="219" spans="1:19" x14ac:dyDescent="0.2">
      <c r="A219" t="str">
        <f>Render!E220</f>
        <v>D44</v>
      </c>
      <c r="B219" t="str">
        <f>Render!F220</f>
        <v>D44</v>
      </c>
      <c r="G219" t="str">
        <f t="shared" si="26"/>
        <v>This a short description of D44, giving the briefest explanation of its D44'iness.</v>
      </c>
      <c r="H219" t="str">
        <f t="shared" si="27"/>
        <v>This is a longer description of D44, going into more detail on what D44 is all about.</v>
      </c>
      <c r="I219">
        <v>1</v>
      </c>
      <c r="J219">
        <v>1</v>
      </c>
      <c r="K219">
        <v>0</v>
      </c>
      <c r="L219">
        <v>0</v>
      </c>
      <c r="M219">
        <v>1</v>
      </c>
      <c r="N219">
        <v>1</v>
      </c>
      <c r="S219" t="s">
        <v>280</v>
      </c>
    </row>
    <row r="220" spans="1:19" x14ac:dyDescent="0.2">
      <c r="A220" t="str">
        <f>Render!E221</f>
        <v>D45</v>
      </c>
      <c r="B220" t="str">
        <f>Render!F221</f>
        <v>D45</v>
      </c>
      <c r="G220" t="str">
        <f t="shared" si="26"/>
        <v>This a short description of D45, giving the briefest explanation of its D45'iness.</v>
      </c>
      <c r="H220" t="str">
        <f t="shared" si="27"/>
        <v>This is a longer description of D45, going into more detail on what D45 is all about.</v>
      </c>
      <c r="I220">
        <v>1</v>
      </c>
      <c r="J220">
        <v>1</v>
      </c>
      <c r="K220">
        <v>0</v>
      </c>
      <c r="L220">
        <v>0</v>
      </c>
      <c r="M220">
        <v>1</v>
      </c>
      <c r="N220">
        <v>1</v>
      </c>
      <c r="S220" t="s">
        <v>280</v>
      </c>
    </row>
    <row r="221" spans="1:19" x14ac:dyDescent="0.2">
      <c r="A221" t="str">
        <f>Render!E222</f>
        <v>C15</v>
      </c>
      <c r="B221" t="str">
        <f>Render!F222</f>
        <v>C15</v>
      </c>
      <c r="G221" t="str">
        <f t="shared" si="26"/>
        <v>This a short description of C15, giving the briefest explanation of its C15'iness.</v>
      </c>
      <c r="H221" t="str">
        <f t="shared" si="27"/>
        <v>This is a longer description of C15, going into more detail on what C15 is all about.</v>
      </c>
      <c r="I221">
        <v>1</v>
      </c>
      <c r="J221">
        <v>1</v>
      </c>
      <c r="K221">
        <v>0</v>
      </c>
      <c r="L221">
        <v>0</v>
      </c>
      <c r="M221">
        <v>1</v>
      </c>
      <c r="N221">
        <v>1</v>
      </c>
      <c r="S221" t="s">
        <v>280</v>
      </c>
    </row>
    <row r="222" spans="1:19" x14ac:dyDescent="0.2">
      <c r="A222" t="str">
        <f>Render!E223</f>
        <v>D46</v>
      </c>
      <c r="B222" t="str">
        <f>Render!F223</f>
        <v>D46</v>
      </c>
      <c r="G222" t="str">
        <f t="shared" si="26"/>
        <v>This a short description of D46, giving the briefest explanation of its D46'iness.</v>
      </c>
      <c r="H222" t="str">
        <f t="shared" si="27"/>
        <v>This is a longer description of D46, going into more detail on what D46 is all about.</v>
      </c>
      <c r="I222">
        <v>1</v>
      </c>
      <c r="J222">
        <v>1</v>
      </c>
      <c r="K222">
        <v>0</v>
      </c>
      <c r="L222">
        <v>0</v>
      </c>
      <c r="M222">
        <v>1</v>
      </c>
      <c r="N222">
        <v>1</v>
      </c>
      <c r="S222" t="s">
        <v>280</v>
      </c>
    </row>
    <row r="223" spans="1:19" x14ac:dyDescent="0.2">
      <c r="A223" t="str">
        <f>Render!E224</f>
        <v>D47</v>
      </c>
      <c r="B223" t="str">
        <f>Render!F224</f>
        <v>D47</v>
      </c>
      <c r="G223" t="str">
        <f t="shared" ref="G223:G286" si="28">"This a short description of "&amp;A223&amp;", giving the briefest explanation of its "&amp;B223&amp;"'iness."</f>
        <v>This a short description of D47, giving the briefest explanation of its D47'iness.</v>
      </c>
      <c r="H223" t="str">
        <f t="shared" ref="H223:H286" si="29">"This is a longer description of "&amp;B223&amp;", going into more detail on what "&amp;B223&amp;" is all about."</f>
        <v>This is a longer description of D47, going into more detail on what D47 is all about.</v>
      </c>
      <c r="I223">
        <v>1</v>
      </c>
      <c r="J223">
        <v>1</v>
      </c>
      <c r="K223">
        <v>0</v>
      </c>
      <c r="L223">
        <v>0</v>
      </c>
      <c r="M223">
        <v>1</v>
      </c>
      <c r="N223">
        <v>1</v>
      </c>
      <c r="S223" t="s">
        <v>280</v>
      </c>
    </row>
    <row r="224" spans="1:19" x14ac:dyDescent="0.2">
      <c r="A224" t="str">
        <f>Render!E225</f>
        <v>D48</v>
      </c>
      <c r="B224" t="str">
        <f>Render!F225</f>
        <v>D48</v>
      </c>
      <c r="G224" t="str">
        <f t="shared" si="28"/>
        <v>This a short description of D48, giving the briefest explanation of its D48'iness.</v>
      </c>
      <c r="H224" t="str">
        <f t="shared" si="29"/>
        <v>This is a longer description of D48, going into more detail on what D48 is all about.</v>
      </c>
      <c r="I224">
        <v>1</v>
      </c>
      <c r="J224">
        <v>1</v>
      </c>
      <c r="K224">
        <v>0</v>
      </c>
      <c r="L224">
        <v>0</v>
      </c>
      <c r="M224">
        <v>1</v>
      </c>
      <c r="N224">
        <v>1</v>
      </c>
      <c r="S224" t="s">
        <v>280</v>
      </c>
    </row>
    <row r="225" spans="1:19" x14ac:dyDescent="0.2">
      <c r="A225" t="str">
        <f>Render!E226</f>
        <v>C16</v>
      </c>
      <c r="B225" t="str">
        <f>Render!F226</f>
        <v>C16</v>
      </c>
      <c r="G225" t="str">
        <f t="shared" si="28"/>
        <v>This a short description of C16, giving the briefest explanation of its C16'iness.</v>
      </c>
      <c r="H225" t="str">
        <f t="shared" si="29"/>
        <v>This is a longer description of C16, going into more detail on what C16 is all about.</v>
      </c>
      <c r="I225">
        <v>1</v>
      </c>
      <c r="J225">
        <v>1</v>
      </c>
      <c r="K225">
        <v>0</v>
      </c>
      <c r="L225">
        <v>0</v>
      </c>
      <c r="M225">
        <v>1</v>
      </c>
      <c r="N225">
        <v>1</v>
      </c>
      <c r="S225" t="s">
        <v>280</v>
      </c>
    </row>
    <row r="226" spans="1:19" x14ac:dyDescent="0.2">
      <c r="A226" t="str">
        <f>Render!E227</f>
        <v>B4</v>
      </c>
      <c r="B226" t="str">
        <f>Render!F227</f>
        <v>B4</v>
      </c>
      <c r="G226" t="str">
        <f t="shared" si="28"/>
        <v>This a short description of B4, giving the briefest explanation of its B4'iness.</v>
      </c>
      <c r="H226" t="str">
        <f t="shared" si="29"/>
        <v>This is a longer description of B4, going into more detail on what B4 is all about.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1</v>
      </c>
      <c r="S226" t="s">
        <v>280</v>
      </c>
    </row>
    <row r="227" spans="1:19" x14ac:dyDescent="0.2">
      <c r="A227" t="str">
        <f>Render!E228</f>
        <v>D49</v>
      </c>
      <c r="B227" t="str">
        <f>Render!F228</f>
        <v>D49</v>
      </c>
      <c r="G227" t="str">
        <f t="shared" si="28"/>
        <v>This a short description of D49, giving the briefest explanation of its D49'iness.</v>
      </c>
      <c r="H227" t="str">
        <f t="shared" si="29"/>
        <v>This is a longer description of D49, going into more detail on what D49 is all about.</v>
      </c>
      <c r="I227">
        <v>1</v>
      </c>
      <c r="J227">
        <v>1</v>
      </c>
      <c r="K227">
        <v>0</v>
      </c>
      <c r="L227">
        <v>0</v>
      </c>
      <c r="M227">
        <v>1</v>
      </c>
      <c r="N227">
        <v>1</v>
      </c>
      <c r="S227" t="s">
        <v>280</v>
      </c>
    </row>
    <row r="228" spans="1:19" x14ac:dyDescent="0.2">
      <c r="A228" t="str">
        <f>Render!E229</f>
        <v>D50</v>
      </c>
      <c r="B228" t="str">
        <f>Render!F229</f>
        <v>D50</v>
      </c>
      <c r="G228" t="str">
        <f t="shared" si="28"/>
        <v>This a short description of D50, giving the briefest explanation of its D50'iness.</v>
      </c>
      <c r="H228" t="str">
        <f t="shared" si="29"/>
        <v>This is a longer description of D50, going into more detail on what D50 is all about.</v>
      </c>
      <c r="I228">
        <v>1</v>
      </c>
      <c r="J228">
        <v>1</v>
      </c>
      <c r="K228">
        <v>0</v>
      </c>
      <c r="L228">
        <v>0</v>
      </c>
      <c r="M228">
        <v>1</v>
      </c>
      <c r="N228">
        <v>1</v>
      </c>
      <c r="S228" t="s">
        <v>280</v>
      </c>
    </row>
    <row r="229" spans="1:19" x14ac:dyDescent="0.2">
      <c r="A229" t="str">
        <f>Render!E230</f>
        <v>D51</v>
      </c>
      <c r="B229" t="str">
        <f>Render!F230</f>
        <v>D51</v>
      </c>
      <c r="G229" t="str">
        <f t="shared" si="28"/>
        <v>This a short description of D51, giving the briefest explanation of its D51'iness.</v>
      </c>
      <c r="H229" t="str">
        <f t="shared" si="29"/>
        <v>This is a longer description of D51, going into more detail on what D51 is all about.</v>
      </c>
      <c r="I229">
        <v>1</v>
      </c>
      <c r="J229">
        <v>1</v>
      </c>
      <c r="K229">
        <v>0</v>
      </c>
      <c r="L229">
        <v>0</v>
      </c>
      <c r="M229">
        <v>1</v>
      </c>
      <c r="N229">
        <v>1</v>
      </c>
      <c r="S229" t="s">
        <v>280</v>
      </c>
    </row>
    <row r="230" spans="1:19" x14ac:dyDescent="0.2">
      <c r="A230" t="str">
        <f>Render!E231</f>
        <v>C17</v>
      </c>
      <c r="B230" t="str">
        <f>Render!F231</f>
        <v>C17</v>
      </c>
      <c r="G230" t="str">
        <f t="shared" si="28"/>
        <v>This a short description of C17, giving the briefest explanation of its C17'iness.</v>
      </c>
      <c r="H230" t="str">
        <f t="shared" si="29"/>
        <v>This is a longer description of C17, going into more detail on what C17 is all about.</v>
      </c>
      <c r="I230">
        <v>1</v>
      </c>
      <c r="J230">
        <v>1</v>
      </c>
      <c r="K230">
        <v>0</v>
      </c>
      <c r="L230">
        <v>0</v>
      </c>
      <c r="M230">
        <v>1</v>
      </c>
      <c r="N230">
        <v>1</v>
      </c>
      <c r="S230" t="s">
        <v>280</v>
      </c>
    </row>
    <row r="231" spans="1:19" x14ac:dyDescent="0.2">
      <c r="A231" t="str">
        <f>Render!E232</f>
        <v>D52</v>
      </c>
      <c r="B231" t="str">
        <f>Render!F232</f>
        <v>D52</v>
      </c>
      <c r="G231" t="str">
        <f t="shared" si="28"/>
        <v>This a short description of D52, giving the briefest explanation of its D52'iness.</v>
      </c>
      <c r="H231" t="str">
        <f t="shared" si="29"/>
        <v>This is a longer description of D52, going into more detail on what D52 is all about.</v>
      </c>
      <c r="I231">
        <v>1</v>
      </c>
      <c r="J231">
        <v>1</v>
      </c>
      <c r="K231">
        <v>0</v>
      </c>
      <c r="L231">
        <v>0</v>
      </c>
      <c r="M231">
        <v>1</v>
      </c>
      <c r="N231">
        <v>1</v>
      </c>
      <c r="S231" t="s">
        <v>280</v>
      </c>
    </row>
    <row r="232" spans="1:19" x14ac:dyDescent="0.2">
      <c r="A232" t="str">
        <f>Render!E233</f>
        <v>D53</v>
      </c>
      <c r="B232" t="str">
        <f>Render!F233</f>
        <v>D53</v>
      </c>
      <c r="G232" t="str">
        <f t="shared" si="28"/>
        <v>This a short description of D53, giving the briefest explanation of its D53'iness.</v>
      </c>
      <c r="H232" t="str">
        <f t="shared" si="29"/>
        <v>This is a longer description of D53, going into more detail on what D53 is all about.</v>
      </c>
      <c r="I232">
        <v>1</v>
      </c>
      <c r="J232">
        <v>1</v>
      </c>
      <c r="K232">
        <v>0</v>
      </c>
      <c r="L232">
        <v>0</v>
      </c>
      <c r="M232">
        <v>1</v>
      </c>
      <c r="N232">
        <v>1</v>
      </c>
      <c r="S232" t="s">
        <v>280</v>
      </c>
    </row>
    <row r="233" spans="1:19" x14ac:dyDescent="0.2">
      <c r="A233" t="str">
        <f>Render!E234</f>
        <v>D54</v>
      </c>
      <c r="B233" t="str">
        <f>Render!F234</f>
        <v>D54</v>
      </c>
      <c r="G233" t="str">
        <f t="shared" si="28"/>
        <v>This a short description of D54, giving the briefest explanation of its D54'iness.</v>
      </c>
      <c r="H233" t="str">
        <f t="shared" si="29"/>
        <v>This is a longer description of D54, going into more detail on what D54 is all about.</v>
      </c>
      <c r="I233">
        <v>1</v>
      </c>
      <c r="J233">
        <v>1</v>
      </c>
      <c r="K233">
        <v>0</v>
      </c>
      <c r="L233">
        <v>0</v>
      </c>
      <c r="M233">
        <v>1</v>
      </c>
      <c r="N233">
        <v>1</v>
      </c>
      <c r="S233" t="s">
        <v>280</v>
      </c>
    </row>
    <row r="234" spans="1:19" x14ac:dyDescent="0.2">
      <c r="A234" t="str">
        <f>Render!E235</f>
        <v>C18</v>
      </c>
      <c r="B234" t="str">
        <f>Render!F235</f>
        <v>C18</v>
      </c>
      <c r="G234" t="str">
        <f t="shared" si="28"/>
        <v>This a short description of C18, giving the briefest explanation of its C18'iness.</v>
      </c>
      <c r="H234" t="str">
        <f t="shared" si="29"/>
        <v>This is a longer description of C18, going into more detail on what C18 is all about.</v>
      </c>
      <c r="I234">
        <v>1</v>
      </c>
      <c r="J234">
        <v>1</v>
      </c>
      <c r="K234">
        <v>0</v>
      </c>
      <c r="L234">
        <v>0</v>
      </c>
      <c r="M234">
        <v>1</v>
      </c>
      <c r="N234">
        <v>1</v>
      </c>
      <c r="S234" t="s">
        <v>280</v>
      </c>
    </row>
    <row r="235" spans="1:19" x14ac:dyDescent="0.2">
      <c r="A235" t="str">
        <f>Render!E236</f>
        <v>D55</v>
      </c>
      <c r="B235" t="str">
        <f>Render!F236</f>
        <v>D55</v>
      </c>
      <c r="G235" t="str">
        <f t="shared" si="28"/>
        <v>This a short description of D55, giving the briefest explanation of its D55'iness.</v>
      </c>
      <c r="H235" t="str">
        <f t="shared" si="29"/>
        <v>This is a longer description of D55, going into more detail on what D55 is all about.</v>
      </c>
      <c r="I235">
        <v>1</v>
      </c>
      <c r="J235">
        <v>1</v>
      </c>
      <c r="K235">
        <v>0</v>
      </c>
      <c r="L235">
        <v>0</v>
      </c>
      <c r="M235">
        <v>1</v>
      </c>
      <c r="N235">
        <v>1</v>
      </c>
      <c r="S235" t="s">
        <v>280</v>
      </c>
    </row>
    <row r="236" spans="1:19" x14ac:dyDescent="0.2">
      <c r="A236" t="str">
        <f>Render!E237</f>
        <v>D56</v>
      </c>
      <c r="B236" t="str">
        <f>Render!F237</f>
        <v>D56</v>
      </c>
      <c r="G236" t="str">
        <f t="shared" si="28"/>
        <v>This a short description of D56, giving the briefest explanation of its D56'iness.</v>
      </c>
      <c r="H236" t="str">
        <f t="shared" si="29"/>
        <v>This is a longer description of D56, going into more detail on what D56 is all about.</v>
      </c>
      <c r="I236">
        <v>1</v>
      </c>
      <c r="J236">
        <v>1</v>
      </c>
      <c r="K236">
        <v>0</v>
      </c>
      <c r="L236">
        <v>0</v>
      </c>
      <c r="M236">
        <v>1</v>
      </c>
      <c r="N236">
        <v>1</v>
      </c>
      <c r="S236" t="s">
        <v>280</v>
      </c>
    </row>
    <row r="237" spans="1:19" x14ac:dyDescent="0.2">
      <c r="A237" t="str">
        <f>Render!E238</f>
        <v>D57</v>
      </c>
      <c r="B237" t="str">
        <f>Render!F238</f>
        <v>D57</v>
      </c>
      <c r="G237" t="str">
        <f t="shared" si="28"/>
        <v>This a short description of D57, giving the briefest explanation of its D57'iness.</v>
      </c>
      <c r="H237" t="str">
        <f t="shared" si="29"/>
        <v>This is a longer description of D57, going into more detail on what D57 is all about.</v>
      </c>
      <c r="I237">
        <v>1</v>
      </c>
      <c r="J237">
        <v>1</v>
      </c>
      <c r="K237">
        <v>0</v>
      </c>
      <c r="L237">
        <v>0</v>
      </c>
      <c r="M237">
        <v>1</v>
      </c>
      <c r="N237">
        <v>1</v>
      </c>
      <c r="S237" t="s">
        <v>280</v>
      </c>
    </row>
    <row r="238" spans="1:19" x14ac:dyDescent="0.2">
      <c r="A238" t="str">
        <f>Render!E239</f>
        <v>C19</v>
      </c>
      <c r="B238" t="str">
        <f>Render!F239</f>
        <v>C19</v>
      </c>
      <c r="G238" t="str">
        <f t="shared" si="28"/>
        <v>This a short description of C19, giving the briefest explanation of its C19'iness.</v>
      </c>
      <c r="H238" t="str">
        <f t="shared" si="29"/>
        <v>This is a longer description of C19, going into more detail on what C19 is all about.</v>
      </c>
      <c r="I238">
        <v>1</v>
      </c>
      <c r="J238">
        <v>1</v>
      </c>
      <c r="K238">
        <v>0</v>
      </c>
      <c r="L238">
        <v>0</v>
      </c>
      <c r="M238">
        <v>1</v>
      </c>
      <c r="N238">
        <v>1</v>
      </c>
      <c r="S238" t="s">
        <v>280</v>
      </c>
    </row>
    <row r="239" spans="1:19" x14ac:dyDescent="0.2">
      <c r="A239" t="str">
        <f>Render!E240</f>
        <v>D58</v>
      </c>
      <c r="B239" t="str">
        <f>Render!F240</f>
        <v>D58</v>
      </c>
      <c r="G239" t="str">
        <f t="shared" si="28"/>
        <v>This a short description of D58, giving the briefest explanation of its D58'iness.</v>
      </c>
      <c r="H239" t="str">
        <f t="shared" si="29"/>
        <v>This is a longer description of D58, going into more detail on what D58 is all about.</v>
      </c>
      <c r="I239">
        <v>1</v>
      </c>
      <c r="J239">
        <v>1</v>
      </c>
      <c r="K239">
        <v>0</v>
      </c>
      <c r="L239">
        <v>0</v>
      </c>
      <c r="M239">
        <v>1</v>
      </c>
      <c r="N239">
        <v>1</v>
      </c>
      <c r="S239" t="s">
        <v>280</v>
      </c>
    </row>
    <row r="240" spans="1:19" x14ac:dyDescent="0.2">
      <c r="A240" t="str">
        <f>Render!E241</f>
        <v>D59</v>
      </c>
      <c r="B240" t="str">
        <f>Render!F241</f>
        <v>D59</v>
      </c>
      <c r="G240" t="str">
        <f t="shared" si="28"/>
        <v>This a short description of D59, giving the briefest explanation of its D59'iness.</v>
      </c>
      <c r="H240" t="str">
        <f t="shared" si="29"/>
        <v>This is a longer description of D59, going into more detail on what D59 is all about.</v>
      </c>
      <c r="I240">
        <v>1</v>
      </c>
      <c r="J240">
        <v>1</v>
      </c>
      <c r="K240">
        <v>0</v>
      </c>
      <c r="L240">
        <v>0</v>
      </c>
      <c r="M240">
        <v>1</v>
      </c>
      <c r="N240">
        <v>1</v>
      </c>
      <c r="S240" t="s">
        <v>280</v>
      </c>
    </row>
    <row r="241" spans="1:19" x14ac:dyDescent="0.2">
      <c r="A241" t="str">
        <f>Render!E242</f>
        <v>D60</v>
      </c>
      <c r="B241" t="str">
        <f>Render!F242</f>
        <v>D60</v>
      </c>
      <c r="G241" t="str">
        <f t="shared" si="28"/>
        <v>This a short description of D60, giving the briefest explanation of its D60'iness.</v>
      </c>
      <c r="H241" t="str">
        <f t="shared" si="29"/>
        <v>This is a longer description of D60, going into more detail on what D60 is all about.</v>
      </c>
      <c r="I241">
        <v>1</v>
      </c>
      <c r="J241">
        <v>1</v>
      </c>
      <c r="K241">
        <v>0</v>
      </c>
      <c r="L241">
        <v>0</v>
      </c>
      <c r="M241">
        <v>1</v>
      </c>
      <c r="N241">
        <v>1</v>
      </c>
      <c r="S241" t="s">
        <v>280</v>
      </c>
    </row>
    <row r="242" spans="1:19" x14ac:dyDescent="0.2">
      <c r="A242" t="str">
        <f>Render!E243</f>
        <v>C20</v>
      </c>
      <c r="B242" t="str">
        <f>Render!F243</f>
        <v>C20</v>
      </c>
      <c r="G242" t="str">
        <f t="shared" si="28"/>
        <v>This a short description of C20, giving the briefest explanation of its C20'iness.</v>
      </c>
      <c r="H242" t="str">
        <f t="shared" si="29"/>
        <v>This is a longer description of C20, going into more detail on what C20 is all about.</v>
      </c>
      <c r="I242">
        <v>1</v>
      </c>
      <c r="J242">
        <v>1</v>
      </c>
      <c r="K242">
        <v>0</v>
      </c>
      <c r="L242">
        <v>0</v>
      </c>
      <c r="M242">
        <v>1</v>
      </c>
      <c r="N242">
        <v>1</v>
      </c>
      <c r="S242" t="s">
        <v>280</v>
      </c>
    </row>
    <row r="243" spans="1:19" x14ac:dyDescent="0.2">
      <c r="A243" t="str">
        <f>Render!E244</f>
        <v>B5</v>
      </c>
      <c r="B243" t="str">
        <f>Render!F244</f>
        <v>B5</v>
      </c>
      <c r="G243" t="str">
        <f t="shared" si="28"/>
        <v>This a short description of B5, giving the briefest explanation of its B5'iness.</v>
      </c>
      <c r="H243" t="str">
        <f t="shared" si="29"/>
        <v>This is a longer description of B5, going into more detail on what B5 is all about.</v>
      </c>
      <c r="I243">
        <v>1</v>
      </c>
      <c r="J243">
        <v>1</v>
      </c>
      <c r="K243">
        <v>0</v>
      </c>
      <c r="L243">
        <v>0</v>
      </c>
      <c r="M243">
        <v>1</v>
      </c>
      <c r="N243">
        <v>1</v>
      </c>
      <c r="S243" t="s">
        <v>280</v>
      </c>
    </row>
    <row r="244" spans="1:19" x14ac:dyDescent="0.2">
      <c r="A244" t="str">
        <f>Render!E245</f>
        <v>D61</v>
      </c>
      <c r="B244" t="str">
        <f>Render!F245</f>
        <v>D61</v>
      </c>
      <c r="G244" t="str">
        <f t="shared" si="28"/>
        <v>This a short description of D61, giving the briefest explanation of its D61'iness.</v>
      </c>
      <c r="H244" t="str">
        <f t="shared" si="29"/>
        <v>This is a longer description of D61, going into more detail on what D61 is all about.</v>
      </c>
      <c r="I244">
        <v>1</v>
      </c>
      <c r="J244">
        <v>1</v>
      </c>
      <c r="K244">
        <v>0</v>
      </c>
      <c r="L244">
        <v>0</v>
      </c>
      <c r="M244">
        <v>1</v>
      </c>
      <c r="N244">
        <v>1</v>
      </c>
      <c r="S244" t="s">
        <v>280</v>
      </c>
    </row>
    <row r="245" spans="1:19" x14ac:dyDescent="0.2">
      <c r="A245" t="str">
        <f>Render!E246</f>
        <v>D62</v>
      </c>
      <c r="B245" t="str">
        <f>Render!F246</f>
        <v>D62</v>
      </c>
      <c r="G245" t="str">
        <f t="shared" si="28"/>
        <v>This a short description of D62, giving the briefest explanation of its D62'iness.</v>
      </c>
      <c r="H245" t="str">
        <f t="shared" si="29"/>
        <v>This is a longer description of D62, going into more detail on what D62 is all about.</v>
      </c>
      <c r="I245">
        <v>1</v>
      </c>
      <c r="J245">
        <v>1</v>
      </c>
      <c r="K245">
        <v>0</v>
      </c>
      <c r="L245">
        <v>0</v>
      </c>
      <c r="M245">
        <v>1</v>
      </c>
      <c r="N245">
        <v>1</v>
      </c>
      <c r="S245" t="s">
        <v>280</v>
      </c>
    </row>
    <row r="246" spans="1:19" x14ac:dyDescent="0.2">
      <c r="A246" t="str">
        <f>Render!E247</f>
        <v>D63</v>
      </c>
      <c r="B246" t="str">
        <f>Render!F247</f>
        <v>D63</v>
      </c>
      <c r="G246" t="str">
        <f t="shared" si="28"/>
        <v>This a short description of D63, giving the briefest explanation of its D63'iness.</v>
      </c>
      <c r="H246" t="str">
        <f t="shared" si="29"/>
        <v>This is a longer description of D63, going into more detail on what D63 is all about.</v>
      </c>
      <c r="I246">
        <v>1</v>
      </c>
      <c r="J246">
        <v>1</v>
      </c>
      <c r="K246">
        <v>0</v>
      </c>
      <c r="L246">
        <v>0</v>
      </c>
      <c r="M246">
        <v>1</v>
      </c>
      <c r="N246">
        <v>1</v>
      </c>
      <c r="S246" t="s">
        <v>280</v>
      </c>
    </row>
    <row r="247" spans="1:19" x14ac:dyDescent="0.2">
      <c r="A247" t="str">
        <f>Render!E248</f>
        <v>C21</v>
      </c>
      <c r="B247" t="str">
        <f>Render!F248</f>
        <v>C21</v>
      </c>
      <c r="G247" t="str">
        <f t="shared" si="28"/>
        <v>This a short description of C21, giving the briefest explanation of its C21'iness.</v>
      </c>
      <c r="H247" t="str">
        <f t="shared" si="29"/>
        <v>This is a longer description of C21, going into more detail on what C21 is all about.</v>
      </c>
      <c r="I247">
        <v>1</v>
      </c>
      <c r="J247">
        <v>1</v>
      </c>
      <c r="K247">
        <v>0</v>
      </c>
      <c r="L247">
        <v>0</v>
      </c>
      <c r="M247">
        <v>1</v>
      </c>
      <c r="N247">
        <v>1</v>
      </c>
      <c r="S247" t="s">
        <v>280</v>
      </c>
    </row>
    <row r="248" spans="1:19" x14ac:dyDescent="0.2">
      <c r="A248" t="str">
        <f>Render!E249</f>
        <v>D64</v>
      </c>
      <c r="B248" t="str">
        <f>Render!F249</f>
        <v>D64</v>
      </c>
      <c r="G248" t="str">
        <f t="shared" si="28"/>
        <v>This a short description of D64, giving the briefest explanation of its D64'iness.</v>
      </c>
      <c r="H248" t="str">
        <f t="shared" si="29"/>
        <v>This is a longer description of D64, going into more detail on what D64 is all about.</v>
      </c>
      <c r="I248">
        <v>1</v>
      </c>
      <c r="J248">
        <v>1</v>
      </c>
      <c r="K248">
        <v>0</v>
      </c>
      <c r="L248">
        <v>0</v>
      </c>
      <c r="M248">
        <v>1</v>
      </c>
      <c r="N248">
        <v>1</v>
      </c>
      <c r="S248" t="s">
        <v>280</v>
      </c>
    </row>
    <row r="249" spans="1:19" x14ac:dyDescent="0.2">
      <c r="A249" t="str">
        <f>Render!E250</f>
        <v>D65</v>
      </c>
      <c r="B249" t="str">
        <f>Render!F250</f>
        <v>D65</v>
      </c>
      <c r="G249" t="str">
        <f t="shared" si="28"/>
        <v>This a short description of D65, giving the briefest explanation of its D65'iness.</v>
      </c>
      <c r="H249" t="str">
        <f t="shared" si="29"/>
        <v>This is a longer description of D65, going into more detail on what D65 is all about.</v>
      </c>
      <c r="I249">
        <v>1</v>
      </c>
      <c r="J249">
        <v>1</v>
      </c>
      <c r="K249">
        <v>0</v>
      </c>
      <c r="L249">
        <v>0</v>
      </c>
      <c r="M249">
        <v>1</v>
      </c>
      <c r="N249">
        <v>1</v>
      </c>
      <c r="S249" t="s">
        <v>280</v>
      </c>
    </row>
    <row r="250" spans="1:19" x14ac:dyDescent="0.2">
      <c r="A250" t="str">
        <f>Render!E251</f>
        <v>D66</v>
      </c>
      <c r="B250" t="str">
        <f>Render!F251</f>
        <v>D66</v>
      </c>
      <c r="G250" t="str">
        <f t="shared" si="28"/>
        <v>This a short description of D66, giving the briefest explanation of its D66'iness.</v>
      </c>
      <c r="H250" t="str">
        <f t="shared" si="29"/>
        <v>This is a longer description of D66, going into more detail on what D66 is all about.</v>
      </c>
      <c r="I250">
        <v>1</v>
      </c>
      <c r="J250">
        <v>1</v>
      </c>
      <c r="K250">
        <v>0</v>
      </c>
      <c r="L250">
        <v>0</v>
      </c>
      <c r="M250">
        <v>1</v>
      </c>
      <c r="N250">
        <v>1</v>
      </c>
      <c r="S250" t="s">
        <v>280</v>
      </c>
    </row>
    <row r="251" spans="1:19" x14ac:dyDescent="0.2">
      <c r="A251" t="str">
        <f>Render!E252</f>
        <v>C22</v>
      </c>
      <c r="B251" t="str">
        <f>Render!F252</f>
        <v>C22</v>
      </c>
      <c r="G251" t="str">
        <f t="shared" si="28"/>
        <v>This a short description of C22, giving the briefest explanation of its C22'iness.</v>
      </c>
      <c r="H251" t="str">
        <f t="shared" si="29"/>
        <v>This is a longer description of C22, going into more detail on what C22 is all about.</v>
      </c>
      <c r="I251">
        <v>1</v>
      </c>
      <c r="J251">
        <v>1</v>
      </c>
      <c r="K251">
        <v>0</v>
      </c>
      <c r="L251">
        <v>0</v>
      </c>
      <c r="M251">
        <v>1</v>
      </c>
      <c r="N251">
        <v>1</v>
      </c>
      <c r="S251" t="s">
        <v>280</v>
      </c>
    </row>
    <row r="252" spans="1:19" x14ac:dyDescent="0.2">
      <c r="A252" t="str">
        <f>Render!E253</f>
        <v>D67</v>
      </c>
      <c r="B252" t="str">
        <f>Render!F253</f>
        <v>D67</v>
      </c>
      <c r="G252" t="str">
        <f t="shared" si="28"/>
        <v>This a short description of D67, giving the briefest explanation of its D67'iness.</v>
      </c>
      <c r="H252" t="str">
        <f t="shared" si="29"/>
        <v>This is a longer description of D67, going into more detail on what D67 is all about.</v>
      </c>
      <c r="I252">
        <v>1</v>
      </c>
      <c r="J252">
        <v>1</v>
      </c>
      <c r="K252">
        <v>0</v>
      </c>
      <c r="L252">
        <v>0</v>
      </c>
      <c r="M252">
        <v>1</v>
      </c>
      <c r="N252">
        <v>1</v>
      </c>
      <c r="S252" t="s">
        <v>280</v>
      </c>
    </row>
    <row r="253" spans="1:19" x14ac:dyDescent="0.2">
      <c r="A253" t="str">
        <f>Render!E254</f>
        <v>D68</v>
      </c>
      <c r="B253" t="str">
        <f>Render!F254</f>
        <v>D68</v>
      </c>
      <c r="G253" t="str">
        <f t="shared" si="28"/>
        <v>This a short description of D68, giving the briefest explanation of its D68'iness.</v>
      </c>
      <c r="H253" t="str">
        <f t="shared" si="29"/>
        <v>This is a longer description of D68, going into more detail on what D68 is all about.</v>
      </c>
      <c r="I253">
        <v>1</v>
      </c>
      <c r="J253">
        <v>1</v>
      </c>
      <c r="K253">
        <v>0</v>
      </c>
      <c r="L253">
        <v>0</v>
      </c>
      <c r="M253">
        <v>1</v>
      </c>
      <c r="N253">
        <v>1</v>
      </c>
      <c r="S253" t="s">
        <v>280</v>
      </c>
    </row>
    <row r="254" spans="1:19" x14ac:dyDescent="0.2">
      <c r="A254" t="str">
        <f>Render!E255</f>
        <v>D69</v>
      </c>
      <c r="B254" t="str">
        <f>Render!F255</f>
        <v>D69</v>
      </c>
      <c r="G254" t="str">
        <f t="shared" si="28"/>
        <v>This a short description of D69, giving the briefest explanation of its D69'iness.</v>
      </c>
      <c r="H254" t="str">
        <f t="shared" si="29"/>
        <v>This is a longer description of D69, going into more detail on what D69 is all about.</v>
      </c>
      <c r="I254">
        <v>1</v>
      </c>
      <c r="J254">
        <v>1</v>
      </c>
      <c r="K254">
        <v>0</v>
      </c>
      <c r="L254">
        <v>0</v>
      </c>
      <c r="M254">
        <v>1</v>
      </c>
      <c r="N254">
        <v>1</v>
      </c>
      <c r="S254" t="s">
        <v>280</v>
      </c>
    </row>
    <row r="255" spans="1:19" x14ac:dyDescent="0.2">
      <c r="A255" t="str">
        <f>Render!E256</f>
        <v>C23</v>
      </c>
      <c r="B255" t="str">
        <f>Render!F256</f>
        <v>C23</v>
      </c>
      <c r="G255" t="str">
        <f t="shared" si="28"/>
        <v>This a short description of C23, giving the briefest explanation of its C23'iness.</v>
      </c>
      <c r="H255" t="str">
        <f t="shared" si="29"/>
        <v>This is a longer description of C23, going into more detail on what C23 is all about.</v>
      </c>
      <c r="I255">
        <v>1</v>
      </c>
      <c r="J255">
        <v>1</v>
      </c>
      <c r="K255">
        <v>0</v>
      </c>
      <c r="L255">
        <v>0</v>
      </c>
      <c r="M255">
        <v>1</v>
      </c>
      <c r="N255">
        <v>1</v>
      </c>
      <c r="S255" t="s">
        <v>280</v>
      </c>
    </row>
    <row r="256" spans="1:19" x14ac:dyDescent="0.2">
      <c r="A256" t="str">
        <f>Render!E257</f>
        <v>D70</v>
      </c>
      <c r="B256" t="str">
        <f>Render!F257</f>
        <v>D70</v>
      </c>
      <c r="G256" t="str">
        <f t="shared" si="28"/>
        <v>This a short description of D70, giving the briefest explanation of its D70'iness.</v>
      </c>
      <c r="H256" t="str">
        <f t="shared" si="29"/>
        <v>This is a longer description of D70, going into more detail on what D70 is all about.</v>
      </c>
      <c r="I256">
        <v>1</v>
      </c>
      <c r="J256">
        <v>1</v>
      </c>
      <c r="K256">
        <v>0</v>
      </c>
      <c r="L256">
        <v>0</v>
      </c>
      <c r="M256">
        <v>1</v>
      </c>
      <c r="N256">
        <v>1</v>
      </c>
      <c r="S256" t="s">
        <v>280</v>
      </c>
    </row>
    <row r="257" spans="1:19" x14ac:dyDescent="0.2">
      <c r="A257" t="str">
        <f>Render!E258</f>
        <v>D71</v>
      </c>
      <c r="B257" t="str">
        <f>Render!F258</f>
        <v>D71</v>
      </c>
      <c r="G257" t="str">
        <f t="shared" si="28"/>
        <v>This a short description of D71, giving the briefest explanation of its D71'iness.</v>
      </c>
      <c r="H257" t="str">
        <f t="shared" si="29"/>
        <v>This is a longer description of D71, going into more detail on what D71 is all about.</v>
      </c>
      <c r="I257">
        <v>1</v>
      </c>
      <c r="J257">
        <v>1</v>
      </c>
      <c r="K257">
        <v>0</v>
      </c>
      <c r="L257">
        <v>0</v>
      </c>
      <c r="M257">
        <v>1</v>
      </c>
      <c r="N257">
        <v>1</v>
      </c>
      <c r="S257" t="s">
        <v>280</v>
      </c>
    </row>
    <row r="258" spans="1:19" x14ac:dyDescent="0.2">
      <c r="A258" t="str">
        <f>Render!E259</f>
        <v>D72</v>
      </c>
      <c r="B258" t="str">
        <f>Render!F259</f>
        <v>D72</v>
      </c>
      <c r="G258" t="str">
        <f t="shared" si="28"/>
        <v>This a short description of D72, giving the briefest explanation of its D72'iness.</v>
      </c>
      <c r="H258" t="str">
        <f t="shared" si="29"/>
        <v>This is a longer description of D72, going into more detail on what D72 is all about.</v>
      </c>
      <c r="I258">
        <v>1</v>
      </c>
      <c r="J258">
        <v>1</v>
      </c>
      <c r="K258">
        <v>0</v>
      </c>
      <c r="L258">
        <v>0</v>
      </c>
      <c r="M258">
        <v>1</v>
      </c>
      <c r="N258">
        <v>1</v>
      </c>
      <c r="S258" t="s">
        <v>280</v>
      </c>
    </row>
    <row r="259" spans="1:19" x14ac:dyDescent="0.2">
      <c r="A259" t="str">
        <f>Render!E260</f>
        <v>C24</v>
      </c>
      <c r="B259" t="str">
        <f>Render!F260</f>
        <v>C24</v>
      </c>
      <c r="G259" t="str">
        <f t="shared" si="28"/>
        <v>This a short description of C24, giving the briefest explanation of its C24'iness.</v>
      </c>
      <c r="H259" t="str">
        <f t="shared" si="29"/>
        <v>This is a longer description of C24, going into more detail on what C24 is all about.</v>
      </c>
      <c r="I259">
        <v>1</v>
      </c>
      <c r="J259">
        <v>1</v>
      </c>
      <c r="K259">
        <v>0</v>
      </c>
      <c r="L259">
        <v>0</v>
      </c>
      <c r="M259">
        <v>1</v>
      </c>
      <c r="N259">
        <v>1</v>
      </c>
      <c r="S259" t="s">
        <v>280</v>
      </c>
    </row>
    <row r="260" spans="1:19" x14ac:dyDescent="0.2">
      <c r="A260" t="str">
        <f>Render!E261</f>
        <v>B6</v>
      </c>
      <c r="B260" t="str">
        <f>Render!F261</f>
        <v>B6</v>
      </c>
      <c r="G260" t="str">
        <f t="shared" si="28"/>
        <v>This a short description of B6, giving the briefest explanation of its B6'iness.</v>
      </c>
      <c r="H260" t="str">
        <f t="shared" si="29"/>
        <v>This is a longer description of B6, going into more detail on what B6 is all about.</v>
      </c>
      <c r="I260">
        <v>1</v>
      </c>
      <c r="J260">
        <v>1</v>
      </c>
      <c r="K260">
        <v>0</v>
      </c>
      <c r="L260">
        <v>0</v>
      </c>
      <c r="M260">
        <v>1</v>
      </c>
      <c r="N260">
        <v>1</v>
      </c>
      <c r="S260" t="s">
        <v>280</v>
      </c>
    </row>
    <row r="261" spans="1:19" x14ac:dyDescent="0.2">
      <c r="A261" t="str">
        <f>Render!E262</f>
        <v>D73</v>
      </c>
      <c r="B261" t="str">
        <f>Render!F262</f>
        <v>D73</v>
      </c>
      <c r="G261" t="str">
        <f t="shared" si="28"/>
        <v>This a short description of D73, giving the briefest explanation of its D73'iness.</v>
      </c>
      <c r="H261" t="str">
        <f t="shared" si="29"/>
        <v>This is a longer description of D73, going into more detail on what D73 is all about.</v>
      </c>
      <c r="I261">
        <v>1</v>
      </c>
      <c r="J261">
        <v>1</v>
      </c>
      <c r="K261">
        <v>0</v>
      </c>
      <c r="L261">
        <v>0</v>
      </c>
      <c r="M261">
        <v>1</v>
      </c>
      <c r="N261">
        <v>1</v>
      </c>
      <c r="S261" t="s">
        <v>280</v>
      </c>
    </row>
    <row r="262" spans="1:19" x14ac:dyDescent="0.2">
      <c r="A262" t="str">
        <f>Render!E263</f>
        <v>D74</v>
      </c>
      <c r="B262" t="str">
        <f>Render!F263</f>
        <v>D74</v>
      </c>
      <c r="G262" t="str">
        <f t="shared" si="28"/>
        <v>This a short description of D74, giving the briefest explanation of its D74'iness.</v>
      </c>
      <c r="H262" t="str">
        <f t="shared" si="29"/>
        <v>This is a longer description of D74, going into more detail on what D74 is all about.</v>
      </c>
      <c r="I262">
        <v>1</v>
      </c>
      <c r="J262">
        <v>1</v>
      </c>
      <c r="K262">
        <v>0</v>
      </c>
      <c r="L262">
        <v>0</v>
      </c>
      <c r="M262">
        <v>1</v>
      </c>
      <c r="N262">
        <v>1</v>
      </c>
      <c r="S262" t="s">
        <v>280</v>
      </c>
    </row>
    <row r="263" spans="1:19" x14ac:dyDescent="0.2">
      <c r="A263" t="str">
        <f>Render!E264</f>
        <v>D75</v>
      </c>
      <c r="B263" t="str">
        <f>Render!F264</f>
        <v>D75</v>
      </c>
      <c r="G263" t="str">
        <f t="shared" si="28"/>
        <v>This a short description of D75, giving the briefest explanation of its D75'iness.</v>
      </c>
      <c r="H263" t="str">
        <f t="shared" si="29"/>
        <v>This is a longer description of D75, going into more detail on what D75 is all about.</v>
      </c>
      <c r="I263">
        <v>1</v>
      </c>
      <c r="J263">
        <v>1</v>
      </c>
      <c r="K263">
        <v>0</v>
      </c>
      <c r="L263">
        <v>0</v>
      </c>
      <c r="M263">
        <v>1</v>
      </c>
      <c r="N263">
        <v>1</v>
      </c>
      <c r="S263" t="s">
        <v>280</v>
      </c>
    </row>
    <row r="264" spans="1:19" x14ac:dyDescent="0.2">
      <c r="A264" t="str">
        <f>Render!E265</f>
        <v>C25</v>
      </c>
      <c r="B264" t="str">
        <f>Render!F265</f>
        <v>C25</v>
      </c>
      <c r="G264" t="str">
        <f t="shared" si="28"/>
        <v>This a short description of C25, giving the briefest explanation of its C25'iness.</v>
      </c>
      <c r="H264" t="str">
        <f t="shared" si="29"/>
        <v>This is a longer description of C25, going into more detail on what C25 is all about.</v>
      </c>
      <c r="I264">
        <v>1</v>
      </c>
      <c r="J264">
        <v>1</v>
      </c>
      <c r="K264">
        <v>0</v>
      </c>
      <c r="L264">
        <v>0</v>
      </c>
      <c r="M264">
        <v>1</v>
      </c>
      <c r="N264">
        <v>1</v>
      </c>
      <c r="S264" t="s">
        <v>280</v>
      </c>
    </row>
    <row r="265" spans="1:19" x14ac:dyDescent="0.2">
      <c r="A265" t="str">
        <f>Render!E266</f>
        <v>D76</v>
      </c>
      <c r="B265" t="str">
        <f>Render!F266</f>
        <v>D76</v>
      </c>
      <c r="G265" t="str">
        <f t="shared" si="28"/>
        <v>This a short description of D76, giving the briefest explanation of its D76'iness.</v>
      </c>
      <c r="H265" t="str">
        <f t="shared" si="29"/>
        <v>This is a longer description of D76, going into more detail on what D76 is all about.</v>
      </c>
      <c r="I265">
        <v>1</v>
      </c>
      <c r="J265">
        <v>1</v>
      </c>
      <c r="K265">
        <v>0</v>
      </c>
      <c r="L265">
        <v>0</v>
      </c>
      <c r="M265">
        <v>1</v>
      </c>
      <c r="N265">
        <v>1</v>
      </c>
      <c r="S265" t="s">
        <v>280</v>
      </c>
    </row>
    <row r="266" spans="1:19" x14ac:dyDescent="0.2">
      <c r="A266" t="str">
        <f>Render!E267</f>
        <v>D77</v>
      </c>
      <c r="B266" t="str">
        <f>Render!F267</f>
        <v>D77</v>
      </c>
      <c r="G266" t="str">
        <f t="shared" si="28"/>
        <v>This a short description of D77, giving the briefest explanation of its D77'iness.</v>
      </c>
      <c r="H266" t="str">
        <f t="shared" si="29"/>
        <v>This is a longer description of D77, going into more detail on what D77 is all about.</v>
      </c>
      <c r="I266">
        <v>1</v>
      </c>
      <c r="J266">
        <v>1</v>
      </c>
      <c r="K266">
        <v>0</v>
      </c>
      <c r="L266">
        <v>0</v>
      </c>
      <c r="M266">
        <v>1</v>
      </c>
      <c r="N266">
        <v>1</v>
      </c>
      <c r="S266" t="s">
        <v>280</v>
      </c>
    </row>
    <row r="267" spans="1:19" x14ac:dyDescent="0.2">
      <c r="A267" t="str">
        <f>Render!E268</f>
        <v>D78</v>
      </c>
      <c r="B267" t="str">
        <f>Render!F268</f>
        <v>D78</v>
      </c>
      <c r="G267" t="str">
        <f t="shared" si="28"/>
        <v>This a short description of D78, giving the briefest explanation of its D78'iness.</v>
      </c>
      <c r="H267" t="str">
        <f t="shared" si="29"/>
        <v>This is a longer description of D78, going into more detail on what D78 is all about.</v>
      </c>
      <c r="I267">
        <v>1</v>
      </c>
      <c r="J267">
        <v>1</v>
      </c>
      <c r="K267">
        <v>0</v>
      </c>
      <c r="L267">
        <v>0</v>
      </c>
      <c r="M267">
        <v>1</v>
      </c>
      <c r="N267">
        <v>1</v>
      </c>
      <c r="S267" t="s">
        <v>280</v>
      </c>
    </row>
    <row r="268" spans="1:19" x14ac:dyDescent="0.2">
      <c r="A268" t="str">
        <f>Render!E269</f>
        <v>C26</v>
      </c>
      <c r="B268" t="str">
        <f>Render!F269</f>
        <v>C26</v>
      </c>
      <c r="G268" t="str">
        <f t="shared" si="28"/>
        <v>This a short description of C26, giving the briefest explanation of its C26'iness.</v>
      </c>
      <c r="H268" t="str">
        <f t="shared" si="29"/>
        <v>This is a longer description of C26, going into more detail on what C26 is all about.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S268" t="s">
        <v>280</v>
      </c>
    </row>
    <row r="269" spans="1:19" x14ac:dyDescent="0.2">
      <c r="A269" t="str">
        <f>Render!E270</f>
        <v>D79</v>
      </c>
      <c r="B269" t="str">
        <f>Render!F270</f>
        <v>D79</v>
      </c>
      <c r="G269" t="str">
        <f t="shared" si="28"/>
        <v>This a short description of D79, giving the briefest explanation of its D79'iness.</v>
      </c>
      <c r="H269" t="str">
        <f t="shared" si="29"/>
        <v>This is a longer description of D79, going into more detail on what D79 is all about.</v>
      </c>
      <c r="I269">
        <v>1</v>
      </c>
      <c r="J269">
        <v>1</v>
      </c>
      <c r="K269">
        <v>0</v>
      </c>
      <c r="L269">
        <v>0</v>
      </c>
      <c r="M269">
        <v>1</v>
      </c>
      <c r="N269">
        <v>1</v>
      </c>
      <c r="S269" t="s">
        <v>280</v>
      </c>
    </row>
    <row r="270" spans="1:19" x14ac:dyDescent="0.2">
      <c r="A270" t="str">
        <f>Render!E271</f>
        <v>D80</v>
      </c>
      <c r="B270" t="str">
        <f>Render!F271</f>
        <v>D80</v>
      </c>
      <c r="G270" t="str">
        <f t="shared" si="28"/>
        <v>This a short description of D80, giving the briefest explanation of its D80'iness.</v>
      </c>
      <c r="H270" t="str">
        <f t="shared" si="29"/>
        <v>This is a longer description of D80, going into more detail on what D80 is all about.</v>
      </c>
      <c r="I270">
        <v>1</v>
      </c>
      <c r="J270">
        <v>1</v>
      </c>
      <c r="K270">
        <v>0</v>
      </c>
      <c r="L270">
        <v>0</v>
      </c>
      <c r="M270">
        <v>1</v>
      </c>
      <c r="N270">
        <v>1</v>
      </c>
      <c r="S270" t="s">
        <v>280</v>
      </c>
    </row>
    <row r="271" spans="1:19" x14ac:dyDescent="0.2">
      <c r="A271" t="str">
        <f>Render!E272</f>
        <v>D81</v>
      </c>
      <c r="B271" t="str">
        <f>Render!F272</f>
        <v>D81</v>
      </c>
      <c r="G271" t="str">
        <f t="shared" si="28"/>
        <v>This a short description of D81, giving the briefest explanation of its D81'iness.</v>
      </c>
      <c r="H271" t="str">
        <f t="shared" si="29"/>
        <v>This is a longer description of D81, going into more detail on what D81 is all about.</v>
      </c>
      <c r="I271">
        <v>1</v>
      </c>
      <c r="J271">
        <v>1</v>
      </c>
      <c r="K271">
        <v>0</v>
      </c>
      <c r="L271">
        <v>0</v>
      </c>
      <c r="M271">
        <v>1</v>
      </c>
      <c r="N271">
        <v>1</v>
      </c>
      <c r="S271" t="s">
        <v>280</v>
      </c>
    </row>
    <row r="272" spans="1:19" x14ac:dyDescent="0.2">
      <c r="A272" t="str">
        <f>Render!E273</f>
        <v>C27</v>
      </c>
      <c r="B272" t="str">
        <f>Render!F273</f>
        <v>C27</v>
      </c>
      <c r="G272" t="str">
        <f t="shared" si="28"/>
        <v>This a short description of C27, giving the briefest explanation of its C27'iness.</v>
      </c>
      <c r="H272" t="str">
        <f t="shared" si="29"/>
        <v>This is a longer description of C27, going into more detail on what C27 is all about.</v>
      </c>
      <c r="I272">
        <v>1</v>
      </c>
      <c r="J272">
        <v>1</v>
      </c>
      <c r="K272">
        <v>0</v>
      </c>
      <c r="L272">
        <v>0</v>
      </c>
      <c r="M272">
        <v>1</v>
      </c>
      <c r="N272">
        <v>1</v>
      </c>
      <c r="S272" t="s">
        <v>280</v>
      </c>
    </row>
    <row r="273" spans="1:19" x14ac:dyDescent="0.2">
      <c r="A273" t="str">
        <f>Render!E274</f>
        <v>D82</v>
      </c>
      <c r="B273" t="str">
        <f>Render!F274</f>
        <v>D82</v>
      </c>
      <c r="G273" t="str">
        <f t="shared" si="28"/>
        <v>This a short description of D82, giving the briefest explanation of its D82'iness.</v>
      </c>
      <c r="H273" t="str">
        <f t="shared" si="29"/>
        <v>This is a longer description of D82, going into more detail on what D82 is all about.</v>
      </c>
      <c r="I273">
        <v>1</v>
      </c>
      <c r="J273">
        <v>1</v>
      </c>
      <c r="K273">
        <v>0</v>
      </c>
      <c r="L273">
        <v>0</v>
      </c>
      <c r="M273">
        <v>1</v>
      </c>
      <c r="N273">
        <v>1</v>
      </c>
      <c r="S273" t="s">
        <v>280</v>
      </c>
    </row>
    <row r="274" spans="1:19" x14ac:dyDescent="0.2">
      <c r="A274" t="str">
        <f>Render!E275</f>
        <v>D83</v>
      </c>
      <c r="B274" t="str">
        <f>Render!F275</f>
        <v>D83</v>
      </c>
      <c r="G274" t="str">
        <f t="shared" si="28"/>
        <v>This a short description of D83, giving the briefest explanation of its D83'iness.</v>
      </c>
      <c r="H274" t="str">
        <f t="shared" si="29"/>
        <v>This is a longer description of D83, going into more detail on what D83 is all about.</v>
      </c>
      <c r="I274">
        <v>1</v>
      </c>
      <c r="J274">
        <v>1</v>
      </c>
      <c r="K274">
        <v>0</v>
      </c>
      <c r="L274">
        <v>0</v>
      </c>
      <c r="M274">
        <v>1</v>
      </c>
      <c r="N274">
        <v>1</v>
      </c>
      <c r="S274" t="s">
        <v>280</v>
      </c>
    </row>
    <row r="275" spans="1:19" x14ac:dyDescent="0.2">
      <c r="A275" t="str">
        <f>Render!E276</f>
        <v>D84</v>
      </c>
      <c r="B275" t="str">
        <f>Render!F276</f>
        <v>D84</v>
      </c>
      <c r="G275" t="str">
        <f t="shared" si="28"/>
        <v>This a short description of D84, giving the briefest explanation of its D84'iness.</v>
      </c>
      <c r="H275" t="str">
        <f t="shared" si="29"/>
        <v>This is a longer description of D84, going into more detail on what D84 is all about.</v>
      </c>
      <c r="I275">
        <v>1</v>
      </c>
      <c r="J275">
        <v>1</v>
      </c>
      <c r="K275">
        <v>0</v>
      </c>
      <c r="L275">
        <v>0</v>
      </c>
      <c r="M275">
        <v>1</v>
      </c>
      <c r="N275">
        <v>1</v>
      </c>
      <c r="S275" t="s">
        <v>280</v>
      </c>
    </row>
    <row r="276" spans="1:19" x14ac:dyDescent="0.2">
      <c r="A276" t="str">
        <f>Render!E277</f>
        <v>C28</v>
      </c>
      <c r="B276" t="str">
        <f>Render!F277</f>
        <v>C28</v>
      </c>
      <c r="G276" t="str">
        <f t="shared" si="28"/>
        <v>This a short description of C28, giving the briefest explanation of its C28'iness.</v>
      </c>
      <c r="H276" t="str">
        <f t="shared" si="29"/>
        <v>This is a longer description of C28, going into more detail on what C28 is all about.</v>
      </c>
      <c r="I276">
        <v>1</v>
      </c>
      <c r="J276">
        <v>1</v>
      </c>
      <c r="K276">
        <v>0</v>
      </c>
      <c r="L276">
        <v>0</v>
      </c>
      <c r="M276">
        <v>1</v>
      </c>
      <c r="N276">
        <v>1</v>
      </c>
      <c r="S276" t="s">
        <v>280</v>
      </c>
    </row>
    <row r="277" spans="1:19" x14ac:dyDescent="0.2">
      <c r="A277" t="str">
        <f>Render!E278</f>
        <v>B7</v>
      </c>
      <c r="B277" t="str">
        <f>Render!F278</f>
        <v>B7</v>
      </c>
      <c r="G277" t="str">
        <f t="shared" si="28"/>
        <v>This a short description of B7, giving the briefest explanation of its B7'iness.</v>
      </c>
      <c r="H277" t="str">
        <f t="shared" si="29"/>
        <v>This is a longer description of B7, going into more detail on what B7 is all about.</v>
      </c>
      <c r="I277">
        <v>1</v>
      </c>
      <c r="J277">
        <v>1</v>
      </c>
      <c r="K277">
        <v>0</v>
      </c>
      <c r="L277">
        <v>0</v>
      </c>
      <c r="M277">
        <v>1</v>
      </c>
      <c r="N277">
        <v>1</v>
      </c>
      <c r="S277" t="s">
        <v>280</v>
      </c>
    </row>
    <row r="278" spans="1:19" x14ac:dyDescent="0.2">
      <c r="A278" t="str">
        <f>Render!E279</f>
        <v>D85</v>
      </c>
      <c r="B278" t="str">
        <f>Render!F279</f>
        <v>D85</v>
      </c>
      <c r="G278" t="str">
        <f t="shared" si="28"/>
        <v>This a short description of D85, giving the briefest explanation of its D85'iness.</v>
      </c>
      <c r="H278" t="str">
        <f t="shared" si="29"/>
        <v>This is a longer description of D85, going into more detail on what D85 is all about.</v>
      </c>
      <c r="I278">
        <v>1</v>
      </c>
      <c r="J278">
        <v>1</v>
      </c>
      <c r="K278">
        <v>0</v>
      </c>
      <c r="L278">
        <v>0</v>
      </c>
      <c r="M278">
        <v>1</v>
      </c>
      <c r="N278">
        <v>1</v>
      </c>
      <c r="S278" t="s">
        <v>280</v>
      </c>
    </row>
    <row r="279" spans="1:19" x14ac:dyDescent="0.2">
      <c r="A279" t="str">
        <f>Render!E280</f>
        <v>D86</v>
      </c>
      <c r="B279" t="str">
        <f>Render!F280</f>
        <v>D86</v>
      </c>
      <c r="G279" t="str">
        <f t="shared" si="28"/>
        <v>This a short description of D86, giving the briefest explanation of its D86'iness.</v>
      </c>
      <c r="H279" t="str">
        <f t="shared" si="29"/>
        <v>This is a longer description of D86, going into more detail on what D86 is all about.</v>
      </c>
      <c r="I279">
        <v>1</v>
      </c>
      <c r="J279">
        <v>1</v>
      </c>
      <c r="K279">
        <v>0</v>
      </c>
      <c r="L279">
        <v>0</v>
      </c>
      <c r="M279">
        <v>1</v>
      </c>
      <c r="N279">
        <v>1</v>
      </c>
      <c r="S279" t="s">
        <v>280</v>
      </c>
    </row>
    <row r="280" spans="1:19" x14ac:dyDescent="0.2">
      <c r="A280" t="str">
        <f>Render!E281</f>
        <v>D87</v>
      </c>
      <c r="B280" t="str">
        <f>Render!F281</f>
        <v>D87</v>
      </c>
      <c r="G280" t="str">
        <f t="shared" si="28"/>
        <v>This a short description of D87, giving the briefest explanation of its D87'iness.</v>
      </c>
      <c r="H280" t="str">
        <f t="shared" si="29"/>
        <v>This is a longer description of D87, going into more detail on what D87 is all about.</v>
      </c>
      <c r="I280">
        <v>1</v>
      </c>
      <c r="J280">
        <v>1</v>
      </c>
      <c r="K280">
        <v>0</v>
      </c>
      <c r="L280">
        <v>0</v>
      </c>
      <c r="M280">
        <v>1</v>
      </c>
      <c r="N280">
        <v>1</v>
      </c>
      <c r="S280" t="s">
        <v>280</v>
      </c>
    </row>
    <row r="281" spans="1:19" x14ac:dyDescent="0.2">
      <c r="A281" t="str">
        <f>Render!E282</f>
        <v>C29</v>
      </c>
      <c r="B281" t="str">
        <f>Render!F282</f>
        <v>C29</v>
      </c>
      <c r="G281" t="str">
        <f t="shared" si="28"/>
        <v>This a short description of C29, giving the briefest explanation of its C29'iness.</v>
      </c>
      <c r="H281" t="str">
        <f t="shared" si="29"/>
        <v>This is a longer description of C29, going into more detail on what C29 is all about.</v>
      </c>
      <c r="I281">
        <v>1</v>
      </c>
      <c r="J281">
        <v>1</v>
      </c>
      <c r="K281">
        <v>0</v>
      </c>
      <c r="L281">
        <v>0</v>
      </c>
      <c r="M281">
        <v>1</v>
      </c>
      <c r="N281">
        <v>1</v>
      </c>
      <c r="S281" t="s">
        <v>280</v>
      </c>
    </row>
    <row r="282" spans="1:19" x14ac:dyDescent="0.2">
      <c r="A282" t="str">
        <f>Render!E283</f>
        <v>D88</v>
      </c>
      <c r="B282" t="str">
        <f>Render!F283</f>
        <v>D88</v>
      </c>
      <c r="G282" t="str">
        <f t="shared" si="28"/>
        <v>This a short description of D88, giving the briefest explanation of its D88'iness.</v>
      </c>
      <c r="H282" t="str">
        <f t="shared" si="29"/>
        <v>This is a longer description of D88, going into more detail on what D88 is all about.</v>
      </c>
      <c r="I282">
        <v>1</v>
      </c>
      <c r="J282">
        <v>1</v>
      </c>
      <c r="K282">
        <v>0</v>
      </c>
      <c r="L282">
        <v>0</v>
      </c>
      <c r="M282">
        <v>1</v>
      </c>
      <c r="N282">
        <v>1</v>
      </c>
      <c r="S282" t="s">
        <v>280</v>
      </c>
    </row>
    <row r="283" spans="1:19" x14ac:dyDescent="0.2">
      <c r="A283" t="str">
        <f>Render!E284</f>
        <v>D89</v>
      </c>
      <c r="B283" t="str">
        <f>Render!F284</f>
        <v>D89</v>
      </c>
      <c r="G283" t="str">
        <f t="shared" si="28"/>
        <v>This a short description of D89, giving the briefest explanation of its D89'iness.</v>
      </c>
      <c r="H283" t="str">
        <f t="shared" si="29"/>
        <v>This is a longer description of D89, going into more detail on what D89 is all about.</v>
      </c>
      <c r="I283">
        <v>1</v>
      </c>
      <c r="J283">
        <v>1</v>
      </c>
      <c r="K283">
        <v>0</v>
      </c>
      <c r="L283">
        <v>0</v>
      </c>
      <c r="M283">
        <v>1</v>
      </c>
      <c r="N283">
        <v>1</v>
      </c>
      <c r="S283" t="s">
        <v>280</v>
      </c>
    </row>
    <row r="284" spans="1:19" x14ac:dyDescent="0.2">
      <c r="A284" t="str">
        <f>Render!E285</f>
        <v>D90</v>
      </c>
      <c r="B284" t="str">
        <f>Render!F285</f>
        <v>D90</v>
      </c>
      <c r="G284" t="str">
        <f t="shared" si="28"/>
        <v>This a short description of D90, giving the briefest explanation of its D90'iness.</v>
      </c>
      <c r="H284" t="str">
        <f t="shared" si="29"/>
        <v>This is a longer description of D90, going into more detail on what D90 is all about.</v>
      </c>
      <c r="I284">
        <v>1</v>
      </c>
      <c r="J284">
        <v>1</v>
      </c>
      <c r="K284">
        <v>0</v>
      </c>
      <c r="L284">
        <v>0</v>
      </c>
      <c r="M284">
        <v>1</v>
      </c>
      <c r="N284">
        <v>1</v>
      </c>
      <c r="S284" t="s">
        <v>280</v>
      </c>
    </row>
    <row r="285" spans="1:19" x14ac:dyDescent="0.2">
      <c r="A285" t="str">
        <f>Render!E286</f>
        <v>C30</v>
      </c>
      <c r="B285" t="str">
        <f>Render!F286</f>
        <v>C30</v>
      </c>
      <c r="G285" t="str">
        <f t="shared" si="28"/>
        <v>This a short description of C30, giving the briefest explanation of its C30'iness.</v>
      </c>
      <c r="H285" t="str">
        <f t="shared" si="29"/>
        <v>This is a longer description of C30, going into more detail on what C30 is all about.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1</v>
      </c>
      <c r="S285" t="s">
        <v>280</v>
      </c>
    </row>
    <row r="286" spans="1:19" x14ac:dyDescent="0.2">
      <c r="A286" t="str">
        <f>Render!E287</f>
        <v>D91</v>
      </c>
      <c r="B286" t="str">
        <f>Render!F287</f>
        <v>D91</v>
      </c>
      <c r="G286" t="str">
        <f t="shared" si="28"/>
        <v>This a short description of D91, giving the briefest explanation of its D91'iness.</v>
      </c>
      <c r="H286" t="str">
        <f t="shared" si="29"/>
        <v>This is a longer description of D91, going into more detail on what D91 is all about.</v>
      </c>
      <c r="I286">
        <v>1</v>
      </c>
      <c r="J286">
        <v>1</v>
      </c>
      <c r="K286">
        <v>0</v>
      </c>
      <c r="L286">
        <v>0</v>
      </c>
      <c r="M286">
        <v>1</v>
      </c>
      <c r="N286">
        <v>1</v>
      </c>
      <c r="S286" t="s">
        <v>280</v>
      </c>
    </row>
    <row r="287" spans="1:19" x14ac:dyDescent="0.2">
      <c r="A287" t="str">
        <f>Render!E288</f>
        <v>D92</v>
      </c>
      <c r="B287" t="str">
        <f>Render!F288</f>
        <v>D92</v>
      </c>
      <c r="G287" t="str">
        <f t="shared" ref="G287:G294" si="30">"This a short description of "&amp;A287&amp;", giving the briefest explanation of its "&amp;B287&amp;"'iness."</f>
        <v>This a short description of D92, giving the briefest explanation of its D92'iness.</v>
      </c>
      <c r="H287" t="str">
        <f t="shared" ref="H287:H294" si="31">"This is a longer description of "&amp;B287&amp;", going into more detail on what "&amp;B287&amp;" is all about."</f>
        <v>This is a longer description of D92, going into more detail on what D92 is all about.</v>
      </c>
      <c r="I287">
        <v>1</v>
      </c>
      <c r="J287">
        <v>1</v>
      </c>
      <c r="K287">
        <v>0</v>
      </c>
      <c r="L287">
        <v>0</v>
      </c>
      <c r="M287">
        <v>1</v>
      </c>
      <c r="N287">
        <v>1</v>
      </c>
      <c r="S287" t="s">
        <v>280</v>
      </c>
    </row>
    <row r="288" spans="1:19" x14ac:dyDescent="0.2">
      <c r="A288" t="str">
        <f>Render!E289</f>
        <v>D93</v>
      </c>
      <c r="B288" t="str">
        <f>Render!F289</f>
        <v>D93</v>
      </c>
      <c r="G288" t="str">
        <f t="shared" si="30"/>
        <v>This a short description of D93, giving the briefest explanation of its D93'iness.</v>
      </c>
      <c r="H288" t="str">
        <f t="shared" si="31"/>
        <v>This is a longer description of D93, going into more detail on what D93 is all about.</v>
      </c>
      <c r="I288">
        <v>1</v>
      </c>
      <c r="J288">
        <v>1</v>
      </c>
      <c r="K288">
        <v>0</v>
      </c>
      <c r="L288">
        <v>0</v>
      </c>
      <c r="M288">
        <v>1</v>
      </c>
      <c r="N288">
        <v>1</v>
      </c>
      <c r="S288" t="s">
        <v>280</v>
      </c>
    </row>
    <row r="289" spans="1:19" x14ac:dyDescent="0.2">
      <c r="A289" t="str">
        <f>Render!E290</f>
        <v>C31</v>
      </c>
      <c r="B289" t="str">
        <f>Render!F290</f>
        <v>C31</v>
      </c>
      <c r="G289" t="str">
        <f t="shared" si="30"/>
        <v>This a short description of C31, giving the briefest explanation of its C31'iness.</v>
      </c>
      <c r="H289" t="str">
        <f t="shared" si="31"/>
        <v>This is a longer description of C31, going into more detail on what C31 is all about.</v>
      </c>
      <c r="I289">
        <v>1</v>
      </c>
      <c r="J289">
        <v>1</v>
      </c>
      <c r="K289">
        <v>0</v>
      </c>
      <c r="L289">
        <v>0</v>
      </c>
      <c r="M289">
        <v>1</v>
      </c>
      <c r="N289">
        <v>1</v>
      </c>
      <c r="S289" t="s">
        <v>280</v>
      </c>
    </row>
    <row r="290" spans="1:19" x14ac:dyDescent="0.2">
      <c r="A290" t="str">
        <f>Render!E291</f>
        <v>D94</v>
      </c>
      <c r="B290" t="str">
        <f>Render!F291</f>
        <v>D94</v>
      </c>
      <c r="G290" t="str">
        <f t="shared" si="30"/>
        <v>This a short description of D94, giving the briefest explanation of its D94'iness.</v>
      </c>
      <c r="H290" t="str">
        <f t="shared" si="31"/>
        <v>This is a longer description of D94, going into more detail on what D94 is all about.</v>
      </c>
      <c r="I290">
        <v>1</v>
      </c>
      <c r="J290">
        <v>1</v>
      </c>
      <c r="K290">
        <v>0</v>
      </c>
      <c r="L290">
        <v>0</v>
      </c>
      <c r="M290">
        <v>1</v>
      </c>
      <c r="N290">
        <v>1</v>
      </c>
      <c r="S290" t="s">
        <v>280</v>
      </c>
    </row>
    <row r="291" spans="1:19" x14ac:dyDescent="0.2">
      <c r="A291" t="str">
        <f>Render!E292</f>
        <v>D95</v>
      </c>
      <c r="B291" t="str">
        <f>Render!F292</f>
        <v>D95</v>
      </c>
      <c r="G291" t="str">
        <f t="shared" si="30"/>
        <v>This a short description of D95, giving the briefest explanation of its D95'iness.</v>
      </c>
      <c r="H291" t="str">
        <f t="shared" si="31"/>
        <v>This is a longer description of D95, going into more detail on what D95 is all about.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1</v>
      </c>
      <c r="S291" t="s">
        <v>280</v>
      </c>
    </row>
    <row r="292" spans="1:19" x14ac:dyDescent="0.2">
      <c r="A292" t="str">
        <f>Render!E293</f>
        <v>D96</v>
      </c>
      <c r="B292" t="str">
        <f>Render!F293</f>
        <v>D96</v>
      </c>
      <c r="G292" t="str">
        <f t="shared" si="30"/>
        <v>This a short description of D96, giving the briefest explanation of its D96'iness.</v>
      </c>
      <c r="H292" t="str">
        <f t="shared" si="31"/>
        <v>This is a longer description of D96, going into more detail on what D96 is all about.</v>
      </c>
      <c r="I292">
        <v>1</v>
      </c>
      <c r="J292">
        <v>1</v>
      </c>
      <c r="K292">
        <v>0</v>
      </c>
      <c r="L292">
        <v>0</v>
      </c>
      <c r="M292">
        <v>1</v>
      </c>
      <c r="N292">
        <v>1</v>
      </c>
      <c r="S292" t="s">
        <v>280</v>
      </c>
    </row>
    <row r="293" spans="1:19" x14ac:dyDescent="0.2">
      <c r="A293" t="str">
        <f>Render!E294</f>
        <v>C32</v>
      </c>
      <c r="B293" t="str">
        <f>Render!F294</f>
        <v>C32</v>
      </c>
      <c r="G293" t="str">
        <f t="shared" si="30"/>
        <v>This a short description of C32, giving the briefest explanation of its C32'iness.</v>
      </c>
      <c r="H293" t="str">
        <f t="shared" si="31"/>
        <v>This is a longer description of C32, going into more detail on what C32 is all about.</v>
      </c>
      <c r="I293">
        <v>1</v>
      </c>
      <c r="J293">
        <v>1</v>
      </c>
      <c r="K293">
        <v>0</v>
      </c>
      <c r="L293">
        <v>0</v>
      </c>
      <c r="M293">
        <v>1</v>
      </c>
      <c r="N293">
        <v>1</v>
      </c>
      <c r="S293" t="s">
        <v>280</v>
      </c>
    </row>
    <row r="294" spans="1:19" x14ac:dyDescent="0.2">
      <c r="A294" t="str">
        <f>Render!E295</f>
        <v>B8</v>
      </c>
      <c r="B294" t="str">
        <f>Render!F295</f>
        <v>B8</v>
      </c>
      <c r="G294" t="str">
        <f t="shared" si="30"/>
        <v>This a short description of B8, giving the briefest explanation of its B8'iness.</v>
      </c>
      <c r="H294" t="str">
        <f t="shared" si="31"/>
        <v>This is a longer description of B8, going into more detail on what B8 is all about.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1</v>
      </c>
      <c r="S294" t="s">
        <v>280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D319"/>
  <sheetViews>
    <sheetView tabSelected="1" topLeftCell="B1" zoomScale="120" zoomScaleNormal="120" zoomScalePageLayoutView="120" workbookViewId="0">
      <pane xSplit="2800" ySplit="7520" topLeftCell="A230" activePane="bottomRight"/>
      <selection activeCell="B16" sqref="A16:XFD16"/>
      <selection pane="topRight" activeCell="H1" sqref="H1:H1048576"/>
      <selection pane="bottomLeft" activeCell="W283" sqref="W283"/>
      <selection pane="bottomRight" activeCell="H251" sqref="H240:H251"/>
    </sheetView>
  </sheetViews>
  <sheetFormatPr baseColWidth="10" defaultColWidth="8.6640625" defaultRowHeight="14" x14ac:dyDescent="0.2"/>
  <cols>
    <col min="1" max="1" width="23" style="16" customWidth="1"/>
    <col min="2" max="2" width="5.33203125" style="25" customWidth="1"/>
    <col min="3" max="3" width="7" style="25" customWidth="1"/>
    <col min="4" max="4" width="8.6640625" style="25"/>
    <col min="5" max="5" width="9" style="25" bestFit="1" customWidth="1"/>
    <col min="6" max="6" width="14.6640625" style="25" customWidth="1"/>
    <col min="7" max="7" width="9" style="25" customWidth="1"/>
    <col min="8" max="8" width="10.1640625" style="25" customWidth="1"/>
    <col min="9" max="10" width="8.6640625" style="25"/>
    <col min="11" max="11" width="13" style="25" customWidth="1"/>
    <col min="12" max="13" width="6.6640625" style="66" customWidth="1"/>
    <col min="14" max="15" width="8.1640625" style="66" customWidth="1"/>
    <col min="16" max="16" width="9.5" style="92" customWidth="1"/>
    <col min="17" max="17" width="13.33203125" style="93" customWidth="1"/>
    <col min="18" max="19" width="9.5" style="93" customWidth="1"/>
    <col min="20" max="20" width="47.33203125" style="67" customWidth="1"/>
    <col min="21" max="21" width="13.1640625" style="25" customWidth="1"/>
    <col min="22" max="22" width="9.1640625" style="68" customWidth="1"/>
    <col min="23" max="23" width="9.1640625" style="108" customWidth="1"/>
    <col min="24" max="24" width="6.5" style="25" customWidth="1"/>
    <col min="25" max="26" width="10.6640625" style="25" customWidth="1"/>
    <col min="27" max="28" width="10.6640625" style="67" customWidth="1"/>
    <col min="29" max="32" width="10.6640625" style="25" customWidth="1"/>
    <col min="33" max="36" width="10.6640625" style="83" customWidth="1"/>
    <col min="37" max="37" width="10.6640625" style="25" customWidth="1"/>
    <col min="38" max="38" width="10.6640625" style="67" customWidth="1"/>
    <col min="39" max="42" width="10.6640625" style="83" customWidth="1"/>
    <col min="43" max="45" width="10.5" style="67" customWidth="1"/>
    <col min="46" max="48" width="10.5" style="25" customWidth="1"/>
    <col min="49" max="49" width="10.5" style="67" customWidth="1"/>
    <col min="50" max="50" width="6.5" style="67" customWidth="1"/>
    <col min="51" max="52" width="6.5" style="25" customWidth="1"/>
    <col min="53" max="54" width="8.33203125" style="25" customWidth="1"/>
    <col min="55" max="55" width="17" style="69" customWidth="1"/>
    <col min="56" max="16384" width="8.6640625" style="25"/>
  </cols>
  <sheetData>
    <row r="1" spans="1:55" s="35" customFormat="1" ht="36" customHeight="1" x14ac:dyDescent="0.2">
      <c r="A1" s="35" t="s">
        <v>12</v>
      </c>
      <c r="B1" s="35" t="s">
        <v>78</v>
      </c>
      <c r="C1" s="35" t="s">
        <v>78</v>
      </c>
      <c r="D1" s="35" t="s">
        <v>37</v>
      </c>
      <c r="E1" s="35" t="s">
        <v>22</v>
      </c>
      <c r="F1" s="36" t="s">
        <v>23</v>
      </c>
      <c r="G1" s="37" t="s">
        <v>171</v>
      </c>
      <c r="H1" s="37" t="s">
        <v>281</v>
      </c>
      <c r="I1" s="38" t="s">
        <v>43</v>
      </c>
      <c r="J1" s="39" t="s">
        <v>44</v>
      </c>
      <c r="K1" s="38" t="s">
        <v>172</v>
      </c>
      <c r="L1" s="39" t="s">
        <v>77</v>
      </c>
      <c r="M1" s="39" t="s">
        <v>28</v>
      </c>
      <c r="N1" s="40" t="s">
        <v>173</v>
      </c>
      <c r="O1" s="40" t="s">
        <v>24</v>
      </c>
      <c r="P1" s="86" t="s">
        <v>25</v>
      </c>
      <c r="Q1" s="86" t="s">
        <v>26</v>
      </c>
      <c r="R1" s="86" t="s">
        <v>58</v>
      </c>
      <c r="S1" s="86" t="s">
        <v>27</v>
      </c>
      <c r="T1" s="41" t="s">
        <v>174</v>
      </c>
      <c r="U1" s="42" t="s">
        <v>175</v>
      </c>
      <c r="V1" s="42" t="s">
        <v>176</v>
      </c>
      <c r="W1" s="104" t="s">
        <v>177</v>
      </c>
      <c r="X1" s="42" t="s">
        <v>178</v>
      </c>
      <c r="Y1" s="43" t="s">
        <v>179</v>
      </c>
      <c r="Z1" s="43" t="s">
        <v>180</v>
      </c>
      <c r="AA1" s="43" t="s">
        <v>181</v>
      </c>
      <c r="AB1" s="43" t="s">
        <v>182</v>
      </c>
      <c r="AC1" s="43" t="s">
        <v>183</v>
      </c>
      <c r="AD1" s="43" t="s">
        <v>184</v>
      </c>
      <c r="AE1" s="44" t="s">
        <v>185</v>
      </c>
      <c r="AF1" s="44" t="s">
        <v>186</v>
      </c>
      <c r="AG1" s="77" t="s">
        <v>187</v>
      </c>
      <c r="AH1" s="77" t="s">
        <v>188</v>
      </c>
      <c r="AI1" s="77" t="s">
        <v>189</v>
      </c>
      <c r="AJ1" s="77" t="s">
        <v>190</v>
      </c>
      <c r="AK1" s="40" t="s">
        <v>191</v>
      </c>
      <c r="AL1" s="40" t="s">
        <v>33</v>
      </c>
      <c r="AM1" s="100" t="s">
        <v>59</v>
      </c>
      <c r="AN1" s="100" t="s">
        <v>60</v>
      </c>
      <c r="AO1" s="100" t="s">
        <v>61</v>
      </c>
      <c r="AP1" s="100" t="s">
        <v>62</v>
      </c>
      <c r="AQ1" s="42" t="s">
        <v>51</v>
      </c>
      <c r="AR1" s="45" t="s">
        <v>52</v>
      </c>
      <c r="AS1" s="45" t="s">
        <v>274</v>
      </c>
      <c r="AT1" s="45" t="s">
        <v>63</v>
      </c>
      <c r="AU1" s="45" t="s">
        <v>110</v>
      </c>
      <c r="AV1" s="45" t="s">
        <v>111</v>
      </c>
      <c r="AW1" s="45" t="s">
        <v>64</v>
      </c>
    </row>
    <row r="2" spans="1:55" s="26" customFormat="1" ht="19" customHeight="1" x14ac:dyDescent="0.2">
      <c r="A2" s="26" t="s">
        <v>75</v>
      </c>
      <c r="B2" s="26">
        <f>COLUMN()</f>
        <v>2</v>
      </c>
      <c r="C2" s="26">
        <f>COLUMN()</f>
        <v>3</v>
      </c>
      <c r="D2" s="26">
        <f>COLUMN()</f>
        <v>4</v>
      </c>
      <c r="E2" s="26">
        <f>COLUMN()</f>
        <v>5</v>
      </c>
      <c r="F2" s="26">
        <f>COLUMN()</f>
        <v>6</v>
      </c>
      <c r="G2" s="46">
        <f>COLUMN()</f>
        <v>7</v>
      </c>
      <c r="H2" s="46">
        <f>COLUMN()</f>
        <v>8</v>
      </c>
      <c r="I2" s="47">
        <f>COLUMN()</f>
        <v>9</v>
      </c>
      <c r="J2" s="47">
        <f>COLUMN()</f>
        <v>10</v>
      </c>
      <c r="K2" s="47">
        <f>COLUMN()</f>
        <v>11</v>
      </c>
      <c r="L2" s="47">
        <f>COLUMN()</f>
        <v>12</v>
      </c>
      <c r="M2" s="47">
        <f>COLUMN()</f>
        <v>13</v>
      </c>
      <c r="N2" s="48">
        <f>COLUMN()</f>
        <v>14</v>
      </c>
      <c r="O2" s="48">
        <f>COLUMN()</f>
        <v>15</v>
      </c>
      <c r="P2" s="87">
        <f>COLUMN()</f>
        <v>16</v>
      </c>
      <c r="Q2" s="87">
        <f>COLUMN()</f>
        <v>17</v>
      </c>
      <c r="R2" s="87">
        <f>COLUMN()</f>
        <v>18</v>
      </c>
      <c r="S2" s="87">
        <f>COLUMN()</f>
        <v>19</v>
      </c>
      <c r="T2" s="49">
        <f>COLUMN()</f>
        <v>20</v>
      </c>
      <c r="U2" s="50">
        <f>COLUMN()</f>
        <v>21</v>
      </c>
      <c r="V2" s="50">
        <f>COLUMN()</f>
        <v>22</v>
      </c>
      <c r="W2" s="105">
        <f>COLUMN()</f>
        <v>23</v>
      </c>
      <c r="X2" s="50">
        <f>COLUMN()</f>
        <v>24</v>
      </c>
      <c r="Y2" s="51">
        <f>COLUMN()</f>
        <v>25</v>
      </c>
      <c r="Z2" s="51">
        <f>COLUMN()</f>
        <v>26</v>
      </c>
      <c r="AA2" s="51">
        <f>COLUMN()</f>
        <v>27</v>
      </c>
      <c r="AB2" s="51">
        <f>COLUMN()</f>
        <v>28</v>
      </c>
      <c r="AC2" s="51">
        <f>COLUMN()</f>
        <v>29</v>
      </c>
      <c r="AD2" s="51">
        <f>COLUMN()</f>
        <v>30</v>
      </c>
      <c r="AE2" s="52">
        <f>COLUMN()</f>
        <v>31</v>
      </c>
      <c r="AF2" s="52">
        <f>COLUMN()</f>
        <v>32</v>
      </c>
      <c r="AG2" s="78">
        <f>COLUMN()</f>
        <v>33</v>
      </c>
      <c r="AH2" s="78">
        <f>COLUMN()</f>
        <v>34</v>
      </c>
      <c r="AI2" s="78">
        <f>COLUMN()</f>
        <v>35</v>
      </c>
      <c r="AJ2" s="78">
        <f>COLUMN()</f>
        <v>36</v>
      </c>
      <c r="AK2" s="48">
        <f>COLUMN()</f>
        <v>37</v>
      </c>
      <c r="AL2" s="48">
        <f>COLUMN()</f>
        <v>38</v>
      </c>
      <c r="AM2" s="101">
        <f>COLUMN()</f>
        <v>39</v>
      </c>
      <c r="AN2" s="101">
        <f>COLUMN()</f>
        <v>40</v>
      </c>
      <c r="AO2" s="101">
        <f>COLUMN()</f>
        <v>41</v>
      </c>
      <c r="AP2" s="101">
        <f>COLUMN()</f>
        <v>42</v>
      </c>
      <c r="AQ2" s="50">
        <f>COLUMN()</f>
        <v>43</v>
      </c>
      <c r="AR2" s="50">
        <f>COLUMN()</f>
        <v>44</v>
      </c>
      <c r="AS2" s="50">
        <f>COLUMN()</f>
        <v>45</v>
      </c>
      <c r="AT2" s="50">
        <f>COLUMN()</f>
        <v>46</v>
      </c>
      <c r="AU2" s="50">
        <f>COLUMN()</f>
        <v>47</v>
      </c>
      <c r="AV2" s="50">
        <f>COLUMN()</f>
        <v>48</v>
      </c>
      <c r="AW2" s="50">
        <f>COLUMN()</f>
        <v>49</v>
      </c>
    </row>
    <row r="3" spans="1:55" s="28" customFormat="1" ht="19" customHeight="1" x14ac:dyDescent="0.2">
      <c r="A3" s="53" t="s">
        <v>41</v>
      </c>
      <c r="E3" s="28" t="s">
        <v>7</v>
      </c>
      <c r="F3" s="54" t="s">
        <v>40</v>
      </c>
      <c r="G3" s="55" t="s">
        <v>192</v>
      </c>
      <c r="H3" s="55" t="s">
        <v>193</v>
      </c>
      <c r="I3" s="27" t="s">
        <v>45</v>
      </c>
      <c r="J3" s="30" t="s">
        <v>194</v>
      </c>
      <c r="K3" s="27" t="s">
        <v>38</v>
      </c>
      <c r="L3" s="30" t="s">
        <v>79</v>
      </c>
      <c r="M3" s="30" t="s">
        <v>0</v>
      </c>
      <c r="N3" s="31" t="s">
        <v>195</v>
      </c>
      <c r="O3" s="31" t="s">
        <v>196</v>
      </c>
      <c r="P3" s="88"/>
      <c r="Q3" s="88"/>
      <c r="R3" s="88"/>
      <c r="S3" s="88" t="s">
        <v>5</v>
      </c>
      <c r="T3" s="56"/>
      <c r="U3" s="32"/>
      <c r="V3" s="32"/>
      <c r="W3" s="106"/>
      <c r="X3" s="32"/>
      <c r="Y3" s="33" t="s">
        <v>197</v>
      </c>
      <c r="Z3" s="33" t="s">
        <v>196</v>
      </c>
      <c r="AA3" s="33" t="s">
        <v>34</v>
      </c>
      <c r="AB3" s="33" t="s">
        <v>35</v>
      </c>
      <c r="AC3" s="33" t="s">
        <v>4</v>
      </c>
      <c r="AD3" s="33" t="s">
        <v>5</v>
      </c>
      <c r="AE3" s="34" t="s">
        <v>198</v>
      </c>
      <c r="AF3" s="34" t="s">
        <v>196</v>
      </c>
      <c r="AG3" s="79" t="s">
        <v>34</v>
      </c>
      <c r="AH3" s="79" t="s">
        <v>35</v>
      </c>
      <c r="AI3" s="79" t="s">
        <v>4</v>
      </c>
      <c r="AJ3" s="79" t="s">
        <v>5</v>
      </c>
      <c r="AK3" s="31" t="s">
        <v>199</v>
      </c>
      <c r="AL3" s="31" t="s">
        <v>196</v>
      </c>
      <c r="AM3" s="102" t="s">
        <v>34</v>
      </c>
      <c r="AN3" s="102" t="s">
        <v>35</v>
      </c>
      <c r="AO3" s="102" t="s">
        <v>4</v>
      </c>
      <c r="AP3" s="102" t="s">
        <v>5</v>
      </c>
      <c r="AQ3" s="32" t="s">
        <v>48</v>
      </c>
      <c r="AR3" s="32" t="s">
        <v>49</v>
      </c>
      <c r="AS3" s="32" t="s">
        <v>275</v>
      </c>
      <c r="AT3" s="32" t="s">
        <v>65</v>
      </c>
      <c r="AU3" s="32" t="s">
        <v>112</v>
      </c>
      <c r="AV3" s="32" t="s">
        <v>114</v>
      </c>
      <c r="AW3" s="32"/>
    </row>
    <row r="4" spans="1:55" s="28" customFormat="1" ht="118" customHeight="1" x14ac:dyDescent="0.2">
      <c r="A4" s="53" t="s">
        <v>42</v>
      </c>
      <c r="B4" s="28" t="s">
        <v>200</v>
      </c>
      <c r="C4" s="28" t="s">
        <v>200</v>
      </c>
      <c r="D4" s="28" t="s">
        <v>91</v>
      </c>
      <c r="E4" s="28" t="s">
        <v>8</v>
      </c>
      <c r="F4" s="54" t="s">
        <v>9</v>
      </c>
      <c r="G4" s="55" t="s">
        <v>201</v>
      </c>
      <c r="H4" s="55" t="s">
        <v>202</v>
      </c>
      <c r="I4" s="27" t="s">
        <v>203</v>
      </c>
      <c r="J4" s="30"/>
      <c r="K4" s="27" t="s">
        <v>39</v>
      </c>
      <c r="L4" s="30"/>
      <c r="M4" s="30" t="s">
        <v>1</v>
      </c>
      <c r="N4" s="31" t="s">
        <v>204</v>
      </c>
      <c r="O4" s="31" t="s">
        <v>273</v>
      </c>
      <c r="P4" s="88" t="s">
        <v>205</v>
      </c>
      <c r="Q4" s="88" t="s">
        <v>206</v>
      </c>
      <c r="R4" s="88" t="s">
        <v>207</v>
      </c>
      <c r="S4" s="88" t="s">
        <v>207</v>
      </c>
      <c r="T4" s="56" t="s">
        <v>277</v>
      </c>
      <c r="U4" s="32" t="s">
        <v>208</v>
      </c>
      <c r="V4" s="32" t="s">
        <v>209</v>
      </c>
      <c r="W4" s="106" t="s">
        <v>209</v>
      </c>
      <c r="X4" s="32" t="s">
        <v>209</v>
      </c>
      <c r="Y4" s="33" t="s">
        <v>210</v>
      </c>
      <c r="Z4" s="33" t="s">
        <v>272</v>
      </c>
      <c r="AA4" s="33" t="s">
        <v>3</v>
      </c>
      <c r="AB4" s="33" t="s">
        <v>15</v>
      </c>
      <c r="AC4" s="33" t="s">
        <v>211</v>
      </c>
      <c r="AD4" s="33" t="s">
        <v>211</v>
      </c>
      <c r="AE4" s="34" t="s">
        <v>210</v>
      </c>
      <c r="AF4" s="34" t="s">
        <v>271</v>
      </c>
      <c r="AG4" s="79" t="s">
        <v>3</v>
      </c>
      <c r="AH4" s="79" t="s">
        <v>15</v>
      </c>
      <c r="AI4" s="79" t="s">
        <v>211</v>
      </c>
      <c r="AJ4" s="79" t="s">
        <v>211</v>
      </c>
      <c r="AK4" s="31" t="s">
        <v>212</v>
      </c>
      <c r="AL4" s="31" t="s">
        <v>213</v>
      </c>
      <c r="AM4" s="102" t="s">
        <v>3</v>
      </c>
      <c r="AN4" s="102" t="s">
        <v>15</v>
      </c>
      <c r="AO4" s="102" t="s">
        <v>214</v>
      </c>
      <c r="AP4" s="102" t="s">
        <v>211</v>
      </c>
      <c r="AQ4" s="32" t="s">
        <v>53</v>
      </c>
      <c r="AR4" s="32"/>
      <c r="AS4" s="32"/>
      <c r="AT4" s="32" t="s">
        <v>215</v>
      </c>
      <c r="AU4" s="32" t="s">
        <v>113</v>
      </c>
      <c r="AV4" s="32" t="s">
        <v>115</v>
      </c>
      <c r="AW4" s="32"/>
    </row>
    <row r="5" spans="1:55" s="26" customFormat="1" ht="19" customHeight="1" x14ac:dyDescent="0.2">
      <c r="A5" s="57" t="s">
        <v>12</v>
      </c>
      <c r="D5" s="26" t="s">
        <v>90</v>
      </c>
      <c r="F5" s="58"/>
      <c r="G5" s="46"/>
      <c r="H5" s="46"/>
      <c r="I5" s="29"/>
      <c r="J5" s="47"/>
      <c r="K5" s="29"/>
      <c r="L5" s="47"/>
      <c r="M5" s="47"/>
      <c r="N5" s="48"/>
      <c r="O5" s="48"/>
      <c r="P5" s="89" t="s">
        <v>216</v>
      </c>
      <c r="Q5" s="89"/>
      <c r="R5" s="89"/>
      <c r="S5" s="89"/>
      <c r="T5" s="49"/>
      <c r="U5" s="50"/>
      <c r="V5" s="50"/>
      <c r="W5" s="105"/>
      <c r="X5" s="50"/>
      <c r="Y5" s="51"/>
      <c r="Z5" s="51"/>
      <c r="AA5" s="59" t="s">
        <v>217</v>
      </c>
      <c r="AB5" s="59"/>
      <c r="AC5" s="59"/>
      <c r="AD5" s="59"/>
      <c r="AE5" s="52"/>
      <c r="AF5" s="52"/>
      <c r="AG5" s="80" t="s">
        <v>217</v>
      </c>
      <c r="AH5" s="80"/>
      <c r="AI5" s="80"/>
      <c r="AJ5" s="80"/>
      <c r="AK5" s="48"/>
      <c r="AL5" s="48"/>
      <c r="AM5" s="103" t="s">
        <v>76</v>
      </c>
      <c r="AN5" s="103"/>
      <c r="AO5" s="103"/>
      <c r="AP5" s="103"/>
      <c r="AQ5" s="60" t="s">
        <v>66</v>
      </c>
      <c r="AR5" s="60"/>
      <c r="AS5" s="60"/>
      <c r="AT5" s="60"/>
      <c r="AU5" s="60"/>
      <c r="AV5" s="60"/>
      <c r="AW5" s="60"/>
    </row>
    <row r="6" spans="1:55" s="28" customFormat="1" ht="19" customHeight="1" x14ac:dyDescent="0.2">
      <c r="A6" s="28" t="s">
        <v>56</v>
      </c>
      <c r="E6" s="28" t="s">
        <v>2</v>
      </c>
      <c r="F6" s="54" t="s">
        <v>57</v>
      </c>
      <c r="G6" s="55" t="s">
        <v>50</v>
      </c>
      <c r="H6" s="55" t="s">
        <v>218</v>
      </c>
      <c r="I6" s="30"/>
      <c r="J6" s="30"/>
      <c r="K6" s="30" t="s">
        <v>219</v>
      </c>
      <c r="L6" s="30" t="s">
        <v>89</v>
      </c>
      <c r="M6" s="30" t="s">
        <v>36</v>
      </c>
      <c r="N6" s="31"/>
      <c r="O6" s="31" t="s">
        <v>220</v>
      </c>
      <c r="P6" s="88" t="s">
        <v>221</v>
      </c>
      <c r="Q6" s="88"/>
      <c r="R6" s="88"/>
      <c r="S6" s="88" t="s">
        <v>6</v>
      </c>
      <c r="T6" s="56" t="s">
        <v>222</v>
      </c>
      <c r="U6" s="32" t="s">
        <v>223</v>
      </c>
      <c r="V6" s="32" t="s">
        <v>6</v>
      </c>
      <c r="W6" s="106"/>
      <c r="X6" s="32"/>
      <c r="Y6" s="33"/>
      <c r="Z6" s="33" t="s">
        <v>220</v>
      </c>
      <c r="AA6" s="33" t="s">
        <v>6</v>
      </c>
      <c r="AB6" s="33" t="s">
        <v>6</v>
      </c>
      <c r="AC6" s="33" t="s">
        <v>6</v>
      </c>
      <c r="AD6" s="33" t="s">
        <v>6</v>
      </c>
      <c r="AE6" s="34"/>
      <c r="AF6" s="34" t="s">
        <v>220</v>
      </c>
      <c r="AG6" s="79" t="s">
        <v>6</v>
      </c>
      <c r="AH6" s="79" t="s">
        <v>6</v>
      </c>
      <c r="AI6" s="79" t="s">
        <v>6</v>
      </c>
      <c r="AJ6" s="79" t="s">
        <v>6</v>
      </c>
      <c r="AK6" s="31"/>
      <c r="AL6" s="31" t="s">
        <v>220</v>
      </c>
      <c r="AM6" s="102" t="s">
        <v>6</v>
      </c>
      <c r="AN6" s="102" t="s">
        <v>6</v>
      </c>
      <c r="AO6" s="102" t="s">
        <v>6</v>
      </c>
      <c r="AP6" s="102" t="s">
        <v>6</v>
      </c>
      <c r="AQ6" s="32" t="s">
        <v>50</v>
      </c>
      <c r="AR6" s="32" t="s">
        <v>50</v>
      </c>
      <c r="AS6" s="32" t="s">
        <v>276</v>
      </c>
      <c r="AT6" s="32" t="s">
        <v>87</v>
      </c>
      <c r="AU6" s="32" t="s">
        <v>86</v>
      </c>
      <c r="AV6" s="32" t="s">
        <v>6</v>
      </c>
      <c r="AW6" s="32" t="s">
        <v>88</v>
      </c>
    </row>
    <row r="7" spans="1:55" s="18" customFormat="1" ht="31" customHeight="1" x14ac:dyDescent="0.2">
      <c r="A7" s="17" t="s">
        <v>160</v>
      </c>
      <c r="B7" s="61"/>
      <c r="C7" s="61"/>
      <c r="D7" s="19" t="s">
        <v>157</v>
      </c>
      <c r="G7" s="19" t="s">
        <v>158</v>
      </c>
      <c r="H7" s="61"/>
      <c r="I7" s="61"/>
      <c r="J7" s="19" t="s">
        <v>159</v>
      </c>
      <c r="L7" s="62"/>
      <c r="M7" s="62"/>
      <c r="N7" s="62"/>
      <c r="O7" s="62"/>
      <c r="P7" s="90"/>
      <c r="Q7" s="91"/>
      <c r="R7" s="91"/>
      <c r="S7" s="91"/>
      <c r="T7" s="98" t="s">
        <v>265</v>
      </c>
      <c r="U7" s="98" t="str">
        <f>" "</f>
        <v xml:space="preserve"> </v>
      </c>
      <c r="V7" s="98"/>
      <c r="W7" s="107"/>
      <c r="AA7" s="63"/>
      <c r="AB7" s="63"/>
      <c r="AG7" s="81"/>
      <c r="AH7" s="81"/>
      <c r="AI7" s="82"/>
      <c r="AJ7" s="81"/>
      <c r="AL7" s="63"/>
      <c r="AM7" s="81"/>
      <c r="AN7" s="81"/>
      <c r="AO7" s="81"/>
      <c r="AP7" s="81"/>
      <c r="AQ7" s="63"/>
      <c r="AR7" s="63"/>
      <c r="AS7" s="63"/>
      <c r="AW7" s="63"/>
      <c r="AX7" s="63"/>
      <c r="BC7" s="65" t="s">
        <v>161</v>
      </c>
    </row>
    <row r="8" spans="1:55" ht="16" x14ac:dyDescent="0.15">
      <c r="D8" s="64" t="s">
        <v>151</v>
      </c>
      <c r="E8" s="18" t="s">
        <v>150</v>
      </c>
      <c r="G8" s="64" t="s">
        <v>151</v>
      </c>
      <c r="H8" s="18" t="s">
        <v>150</v>
      </c>
      <c r="J8" s="64" t="s">
        <v>151</v>
      </c>
      <c r="K8" s="18" t="s">
        <v>150</v>
      </c>
      <c r="T8" s="98" t="s">
        <v>266</v>
      </c>
      <c r="U8" s="98">
        <v>1</v>
      </c>
      <c r="V8" s="98"/>
    </row>
    <row r="9" spans="1:55" s="18" customFormat="1" ht="14" customHeight="1" x14ac:dyDescent="0.15">
      <c r="A9" s="18" t="s">
        <v>154</v>
      </c>
      <c r="D9" s="18">
        <v>180</v>
      </c>
      <c r="E9" s="18">
        <f>RADIANS(D9)</f>
        <v>3.1415926535897931</v>
      </c>
      <c r="G9" s="18">
        <v>0</v>
      </c>
      <c r="H9" s="18">
        <f>RADIANS(G9)</f>
        <v>0</v>
      </c>
      <c r="J9" s="18">
        <v>0</v>
      </c>
      <c r="K9" s="18">
        <f>RADIANS(J9)</f>
        <v>0</v>
      </c>
      <c r="L9" s="70"/>
      <c r="M9" s="70"/>
      <c r="N9" s="70"/>
      <c r="O9" s="70"/>
      <c r="P9" s="94"/>
      <c r="Q9" s="95"/>
      <c r="R9" s="91"/>
      <c r="S9" s="91"/>
      <c r="T9" s="98" t="s">
        <v>31</v>
      </c>
      <c r="U9" s="98"/>
      <c r="V9" s="98"/>
      <c r="W9" s="107"/>
      <c r="AA9" s="63"/>
      <c r="AB9" s="63"/>
      <c r="AG9" s="81"/>
      <c r="AH9" s="81"/>
      <c r="AI9" s="82"/>
      <c r="AJ9" s="81"/>
      <c r="AL9" s="63"/>
      <c r="AM9" s="81"/>
      <c r="AN9" s="81"/>
      <c r="AO9" s="81"/>
      <c r="AP9" s="81"/>
      <c r="AQ9" s="63"/>
      <c r="AR9" s="63"/>
      <c r="AS9" s="63"/>
      <c r="AW9" s="63"/>
      <c r="AX9" s="63"/>
      <c r="BC9" s="72"/>
    </row>
    <row r="10" spans="1:55" s="18" customFormat="1" ht="14" customHeight="1" x14ac:dyDescent="0.15">
      <c r="A10" s="18" t="s">
        <v>155</v>
      </c>
      <c r="D10" s="18">
        <f>D9-(D12/2)</f>
        <v>0</v>
      </c>
      <c r="E10" s="18">
        <f>RADIANS(D10)</f>
        <v>0</v>
      </c>
      <c r="F10" s="71"/>
      <c r="G10" s="18">
        <f>G9-(G12/2)</f>
        <v>-35</v>
      </c>
      <c r="H10" s="18">
        <f>RADIANS(G10)</f>
        <v>-0.6108652381980153</v>
      </c>
      <c r="J10" s="18">
        <f>J9-(J12/2)</f>
        <v>-29</v>
      </c>
      <c r="K10" s="18">
        <f>RADIANS(J10)</f>
        <v>-0.50614548307835561</v>
      </c>
      <c r="L10" s="70"/>
      <c r="M10" s="70"/>
      <c r="N10" s="70"/>
      <c r="O10" s="70"/>
      <c r="P10" s="94"/>
      <c r="Q10" s="95"/>
      <c r="R10" s="91"/>
      <c r="S10" s="91"/>
      <c r="T10" s="98" t="s">
        <v>32</v>
      </c>
      <c r="U10" s="98"/>
      <c r="V10" s="98"/>
      <c r="W10" s="107"/>
      <c r="AA10" s="63"/>
      <c r="AB10" s="63"/>
      <c r="AG10" s="81"/>
      <c r="AH10" s="81"/>
      <c r="AI10" s="82"/>
      <c r="AJ10" s="81"/>
      <c r="AL10" s="63"/>
      <c r="AM10" s="81"/>
      <c r="AN10" s="81"/>
      <c r="AO10" s="81"/>
      <c r="AP10" s="81"/>
      <c r="AQ10" s="63"/>
      <c r="AR10" s="63"/>
      <c r="AS10" s="63"/>
      <c r="AW10" s="63"/>
      <c r="AX10" s="63"/>
      <c r="BC10" s="72"/>
    </row>
    <row r="11" spans="1:55" s="18" customFormat="1" ht="14" customHeight="1" x14ac:dyDescent="0.15">
      <c r="A11" s="18" t="s">
        <v>152</v>
      </c>
      <c r="B11" s="71"/>
      <c r="C11" s="71"/>
      <c r="D11" s="18">
        <v>8</v>
      </c>
      <c r="F11" s="71"/>
      <c r="G11" s="18">
        <v>4</v>
      </c>
      <c r="I11" s="71"/>
      <c r="J11" s="18">
        <v>3</v>
      </c>
      <c r="L11" s="70"/>
      <c r="M11" s="70"/>
      <c r="N11" s="70"/>
      <c r="O11" s="70"/>
      <c r="P11" s="94"/>
      <c r="Q11" s="95"/>
      <c r="R11" s="91"/>
      <c r="S11" s="91"/>
      <c r="T11" s="98" t="s">
        <v>267</v>
      </c>
      <c r="U11" s="98">
        <v>0</v>
      </c>
      <c r="V11" s="98"/>
      <c r="W11" s="107"/>
      <c r="AA11" s="63"/>
      <c r="AB11" s="63"/>
      <c r="AG11" s="81"/>
      <c r="AH11" s="81"/>
      <c r="AI11" s="82"/>
      <c r="AJ11" s="81"/>
      <c r="AL11" s="63"/>
      <c r="AM11" s="81"/>
      <c r="AN11" s="81"/>
      <c r="AO11" s="81"/>
      <c r="AP11" s="81"/>
      <c r="AQ11" s="63"/>
      <c r="AR11" s="63"/>
      <c r="AS11" s="63"/>
      <c r="AW11" s="63"/>
      <c r="AX11" s="63"/>
      <c r="BA11" s="70" t="s">
        <v>20</v>
      </c>
      <c r="BB11" s="71"/>
      <c r="BC11" s="72"/>
    </row>
    <row r="12" spans="1:55" s="18" customFormat="1" ht="14" customHeight="1" x14ac:dyDescent="0.15">
      <c r="A12" s="18" t="s">
        <v>153</v>
      </c>
      <c r="B12" s="71"/>
      <c r="C12" s="71"/>
      <c r="D12" s="18">
        <v>360</v>
      </c>
      <c r="F12" s="71"/>
      <c r="G12" s="18">
        <v>70</v>
      </c>
      <c r="I12" s="71"/>
      <c r="J12" s="18">
        <v>58</v>
      </c>
      <c r="L12" s="70"/>
      <c r="M12" s="70"/>
      <c r="N12" s="70"/>
      <c r="O12" s="70"/>
      <c r="P12" s="94"/>
      <c r="Q12" s="91"/>
      <c r="R12" s="91"/>
      <c r="S12" s="91"/>
      <c r="T12" s="98" t="s">
        <v>268</v>
      </c>
      <c r="U12" s="98">
        <v>0</v>
      </c>
      <c r="V12" s="98"/>
      <c r="W12" s="107"/>
      <c r="AA12" s="63"/>
      <c r="AB12" s="63"/>
      <c r="AG12" s="81"/>
      <c r="AH12" s="81"/>
      <c r="AI12" s="82"/>
      <c r="AJ12" s="81"/>
      <c r="AL12" s="63"/>
      <c r="AM12" s="81"/>
      <c r="AN12" s="81"/>
      <c r="AO12" s="81"/>
      <c r="AP12" s="81"/>
      <c r="AQ12" s="63"/>
      <c r="AR12" s="63"/>
      <c r="AS12" s="63"/>
      <c r="AW12" s="63"/>
      <c r="AX12" s="63"/>
      <c r="BA12" s="71" t="s">
        <v>18</v>
      </c>
      <c r="BB12" s="71" t="s">
        <v>19</v>
      </c>
      <c r="BC12" s="72"/>
    </row>
    <row r="13" spans="1:55" s="18" customFormat="1" ht="14" customHeight="1" x14ac:dyDescent="0.15">
      <c r="A13" s="18" t="s">
        <v>17</v>
      </c>
      <c r="B13" s="71"/>
      <c r="C13" s="71"/>
      <c r="D13" s="18">
        <v>280</v>
      </c>
      <c r="G13" s="18">
        <v>200</v>
      </c>
      <c r="I13" s="71"/>
      <c r="J13" s="18">
        <v>70</v>
      </c>
      <c r="L13" s="70"/>
      <c r="M13" s="70"/>
      <c r="N13" s="70"/>
      <c r="O13" s="70"/>
      <c r="P13" s="94"/>
      <c r="Q13" s="91"/>
      <c r="R13" s="91"/>
      <c r="S13" s="91"/>
      <c r="T13" s="98" t="s">
        <v>29</v>
      </c>
      <c r="U13" s="98">
        <v>0</v>
      </c>
      <c r="V13" s="98"/>
      <c r="W13" s="107"/>
      <c r="AA13" s="63"/>
      <c r="AB13" s="63"/>
      <c r="AG13" s="81"/>
      <c r="AH13" s="81"/>
      <c r="AI13" s="82"/>
      <c r="AJ13" s="81"/>
      <c r="AL13" s="63"/>
      <c r="AM13" s="81"/>
      <c r="AN13" s="81"/>
      <c r="AO13" s="81"/>
      <c r="AP13" s="81"/>
      <c r="AQ13" s="63"/>
      <c r="AR13" s="63"/>
      <c r="AS13" s="63"/>
      <c r="AW13" s="63"/>
      <c r="AX13" s="63"/>
      <c r="BA13" s="71"/>
      <c r="BB13" s="71"/>
      <c r="BC13" s="72"/>
    </row>
    <row r="14" spans="1:55" ht="36" x14ac:dyDescent="0.15">
      <c r="A14" s="18" t="s">
        <v>156</v>
      </c>
      <c r="B14" s="71"/>
      <c r="C14" s="71"/>
      <c r="D14" s="18">
        <f>D12/D11</f>
        <v>45</v>
      </c>
      <c r="E14" s="18">
        <f>RADIANS(D14)</f>
        <v>0.78539816339744828</v>
      </c>
      <c r="G14" s="18">
        <f>G12/(G11-1)</f>
        <v>23.333333333333332</v>
      </c>
      <c r="H14" s="18">
        <f>RADIANS(G14)</f>
        <v>0.40724349213201022</v>
      </c>
      <c r="I14" s="71"/>
      <c r="J14" s="18">
        <f>J12/(J11-1)</f>
        <v>29</v>
      </c>
      <c r="K14" s="18">
        <f>RADIANS(J14)</f>
        <v>0.50614548307835561</v>
      </c>
      <c r="T14" s="98" t="s">
        <v>30</v>
      </c>
      <c r="U14" s="98">
        <v>0</v>
      </c>
      <c r="V14" s="98"/>
    </row>
    <row r="15" spans="1:55" ht="16" x14ac:dyDescent="0.15">
      <c r="G15" s="18"/>
      <c r="H15" s="71"/>
      <c r="T15" s="98" t="s">
        <v>92</v>
      </c>
      <c r="U15" s="98" t="s">
        <v>278</v>
      </c>
      <c r="V15" s="98"/>
    </row>
    <row r="16" spans="1:55" s="112" customFormat="1" ht="16" x14ac:dyDescent="0.2">
      <c r="L16" s="113"/>
      <c r="M16" s="113"/>
      <c r="N16" s="113"/>
      <c r="O16" s="113"/>
      <c r="P16" s="114"/>
      <c r="Q16" s="115"/>
      <c r="R16" s="115"/>
      <c r="S16" s="115"/>
      <c r="T16" s="116" t="s">
        <v>269</v>
      </c>
      <c r="U16" s="116">
        <v>12</v>
      </c>
      <c r="V16" s="116">
        <v>18</v>
      </c>
      <c r="W16" s="109">
        <v>28</v>
      </c>
      <c r="X16" s="112">
        <v>48</v>
      </c>
      <c r="AA16" s="117"/>
      <c r="AB16" s="117"/>
      <c r="AG16" s="118"/>
      <c r="AH16" s="118"/>
      <c r="AI16" s="118"/>
      <c r="AJ16" s="118"/>
      <c r="AL16" s="117"/>
      <c r="AM16" s="118"/>
      <c r="AN16" s="118"/>
      <c r="AO16" s="118"/>
      <c r="AP16" s="118"/>
      <c r="AQ16" s="117"/>
      <c r="AR16" s="117"/>
      <c r="AS16" s="117"/>
      <c r="AW16" s="117"/>
      <c r="AX16" s="117"/>
      <c r="BC16" s="119"/>
    </row>
    <row r="17" spans="1:56" ht="16" x14ac:dyDescent="0.2">
      <c r="T17" s="98" t="s">
        <v>93</v>
      </c>
      <c r="U17" s="98"/>
      <c r="V17" s="98" t="s">
        <v>270</v>
      </c>
    </row>
    <row r="20" spans="1:56" s="16" customFormat="1" ht="24" x14ac:dyDescent="0.2">
      <c r="A20" s="16" t="s">
        <v>116</v>
      </c>
      <c r="E20" s="16" t="s">
        <v>16</v>
      </c>
      <c r="F20" s="16" t="s">
        <v>162</v>
      </c>
      <c r="G20" s="25"/>
      <c r="H20" s="25"/>
      <c r="I20" s="16" t="s">
        <v>46</v>
      </c>
      <c r="M20" s="73"/>
      <c r="N20" s="73" t="s">
        <v>264</v>
      </c>
      <c r="O20" s="16" t="s">
        <v>10</v>
      </c>
      <c r="P20" s="96">
        <v>100</v>
      </c>
      <c r="Q20" s="96">
        <v>36</v>
      </c>
      <c r="R20" s="96">
        <v>144</v>
      </c>
      <c r="S20" s="96">
        <v>24</v>
      </c>
      <c r="T20" s="74"/>
      <c r="U20" s="74"/>
      <c r="W20" s="110"/>
      <c r="X20" s="20"/>
      <c r="AB20" s="74"/>
      <c r="AC20" s="74"/>
      <c r="AG20" s="84"/>
      <c r="AH20" s="84"/>
      <c r="AI20" s="84"/>
      <c r="AJ20" s="85"/>
      <c r="AK20" s="74"/>
      <c r="AM20" s="84"/>
      <c r="AN20" s="84"/>
      <c r="AO20" s="84"/>
      <c r="AP20" s="84"/>
      <c r="AQ20" s="3"/>
      <c r="AR20" s="8"/>
      <c r="AS20" s="8"/>
      <c r="AT20" s="8"/>
      <c r="AU20" s="8"/>
      <c r="AV20" s="8"/>
      <c r="AW20" s="8"/>
      <c r="AX20" s="74"/>
      <c r="AY20" s="74"/>
      <c r="BD20" s="24"/>
    </row>
    <row r="21" spans="1:56" x14ac:dyDescent="0.2">
      <c r="D21" s="16" t="s">
        <v>21</v>
      </c>
      <c r="E21" s="25" t="str">
        <f>L21&amp;"to"&amp;M21</f>
        <v>1to1</v>
      </c>
      <c r="F21" s="25" t="str">
        <f>E21</f>
        <v>1to1</v>
      </c>
      <c r="G21" s="25" t="s">
        <v>224</v>
      </c>
      <c r="I21" s="16" t="s">
        <v>55</v>
      </c>
      <c r="J21" s="16"/>
      <c r="K21" s="16" t="s">
        <v>55</v>
      </c>
      <c r="L21" s="25">
        <v>1</v>
      </c>
      <c r="M21" s="25">
        <v>1</v>
      </c>
      <c r="N21" s="73" t="s">
        <v>264</v>
      </c>
      <c r="O21" s="16"/>
      <c r="P21" s="96"/>
      <c r="Q21" s="96"/>
      <c r="R21" s="96">
        <v>14</v>
      </c>
      <c r="S21" s="96">
        <v>14</v>
      </c>
      <c r="T21" s="74"/>
      <c r="U21" s="74"/>
      <c r="V21" s="16"/>
      <c r="W21" s="110"/>
      <c r="X21" s="20"/>
      <c r="Y21" s="16"/>
      <c r="Z21" s="16"/>
      <c r="AA21" s="16"/>
      <c r="AB21" s="74"/>
      <c r="AC21" s="74"/>
      <c r="AD21" s="16"/>
      <c r="AE21" s="16"/>
      <c r="AF21" s="16"/>
      <c r="AG21" s="84"/>
      <c r="AH21" s="84"/>
      <c r="AI21" s="84"/>
      <c r="AJ21" s="85"/>
      <c r="AK21" s="75"/>
      <c r="AL21" s="16"/>
      <c r="AM21" s="84"/>
      <c r="AN21" s="84"/>
      <c r="AO21" s="84"/>
      <c r="AP21" s="84"/>
      <c r="AQ21" s="4" t="str">
        <f>AR24</f>
        <v>C1</v>
      </c>
      <c r="AR21" s="4" t="str">
        <f>E160</f>
        <v>D1</v>
      </c>
      <c r="AS21" s="4" t="s">
        <v>54</v>
      </c>
      <c r="AT21" s="8" t="s">
        <v>97</v>
      </c>
      <c r="AU21" s="8" t="s">
        <v>108</v>
      </c>
      <c r="AV21" s="8">
        <v>12</v>
      </c>
      <c r="AW21" s="8" t="s">
        <v>103</v>
      </c>
      <c r="AX21" s="74"/>
      <c r="AY21" s="74"/>
      <c r="AZ21" s="16"/>
      <c r="BA21" s="16"/>
      <c r="BC21" s="25"/>
      <c r="BD21" s="69"/>
    </row>
    <row r="22" spans="1:56" x14ac:dyDescent="0.2">
      <c r="D22" s="16" t="s">
        <v>21</v>
      </c>
      <c r="E22" s="25" t="str">
        <f t="shared" ref="E22:E23" si="0">L22&amp;"to"&amp;M22</f>
        <v>1to1</v>
      </c>
      <c r="F22" s="25" t="str">
        <f t="shared" ref="F22:F23" si="1">E22</f>
        <v>1to1</v>
      </c>
      <c r="G22" s="25" t="s">
        <v>224</v>
      </c>
      <c r="I22" s="16" t="s">
        <v>55</v>
      </c>
      <c r="J22" s="16"/>
      <c r="K22" s="16" t="s">
        <v>55</v>
      </c>
      <c r="L22" s="25">
        <v>1</v>
      </c>
      <c r="M22" s="25">
        <v>1</v>
      </c>
      <c r="N22" s="73" t="s">
        <v>264</v>
      </c>
      <c r="O22" s="16"/>
      <c r="P22" s="96"/>
      <c r="Q22" s="96"/>
      <c r="R22" s="96">
        <v>14</v>
      </c>
      <c r="S22" s="96">
        <v>14</v>
      </c>
      <c r="T22" s="74"/>
      <c r="U22" s="74"/>
      <c r="V22" s="16"/>
      <c r="W22" s="110"/>
      <c r="X22" s="20"/>
      <c r="Y22" s="16"/>
      <c r="Z22" s="16"/>
      <c r="AA22" s="16"/>
      <c r="AB22" s="74"/>
      <c r="AC22" s="74"/>
      <c r="AD22" s="16"/>
      <c r="AE22" s="16"/>
      <c r="AF22" s="16"/>
      <c r="AG22" s="84"/>
      <c r="AH22" s="84"/>
      <c r="AI22" s="84"/>
      <c r="AJ22" s="85"/>
      <c r="AK22" s="75"/>
      <c r="AL22" s="16"/>
      <c r="AM22" s="84"/>
      <c r="AN22" s="84"/>
      <c r="AO22" s="84"/>
      <c r="AP22" s="84"/>
      <c r="AQ22" s="4" t="str">
        <f>AR24</f>
        <v>C1</v>
      </c>
      <c r="AR22" s="4" t="str">
        <f t="shared" ref="AR22:AR85" si="2">E161</f>
        <v>D2</v>
      </c>
      <c r="AS22" s="4" t="s">
        <v>54</v>
      </c>
      <c r="AT22" s="8" t="s">
        <v>97</v>
      </c>
      <c r="AU22" s="8" t="s">
        <v>108</v>
      </c>
      <c r="AV22" s="8">
        <v>12</v>
      </c>
      <c r="AW22" s="8" t="s">
        <v>103</v>
      </c>
      <c r="AY22" s="67"/>
      <c r="BC22" s="25"/>
      <c r="BD22" s="69"/>
    </row>
    <row r="23" spans="1:56" x14ac:dyDescent="0.2">
      <c r="D23" s="16" t="s">
        <v>21</v>
      </c>
      <c r="E23" s="25" t="str">
        <f t="shared" si="0"/>
        <v>1to1</v>
      </c>
      <c r="F23" s="25" t="str">
        <f t="shared" si="1"/>
        <v>1to1</v>
      </c>
      <c r="G23" s="25" t="s">
        <v>224</v>
      </c>
      <c r="I23" s="16" t="s">
        <v>55</v>
      </c>
      <c r="J23" s="16"/>
      <c r="K23" s="16" t="s">
        <v>55</v>
      </c>
      <c r="L23" s="25">
        <v>1</v>
      </c>
      <c r="M23" s="25">
        <v>1</v>
      </c>
      <c r="N23" s="73" t="s">
        <v>264</v>
      </c>
      <c r="O23" s="16"/>
      <c r="P23" s="96"/>
      <c r="Q23" s="96"/>
      <c r="R23" s="96">
        <v>14</v>
      </c>
      <c r="S23" s="96">
        <v>14</v>
      </c>
      <c r="T23" s="74"/>
      <c r="U23" s="74"/>
      <c r="V23" s="16"/>
      <c r="W23" s="110"/>
      <c r="X23" s="20"/>
      <c r="Y23" s="16"/>
      <c r="Z23" s="16"/>
      <c r="AA23" s="16"/>
      <c r="AB23" s="74"/>
      <c r="AC23" s="74"/>
      <c r="AD23" s="16"/>
      <c r="AE23" s="16"/>
      <c r="AF23" s="16"/>
      <c r="AG23" s="84"/>
      <c r="AH23" s="84"/>
      <c r="AI23" s="84"/>
      <c r="AJ23" s="85"/>
      <c r="AK23" s="75"/>
      <c r="AL23" s="16"/>
      <c r="AM23" s="84"/>
      <c r="AN23" s="84"/>
      <c r="AO23" s="84"/>
      <c r="AP23" s="84"/>
      <c r="AQ23" s="4" t="str">
        <f>AR24</f>
        <v>C1</v>
      </c>
      <c r="AR23" s="4" t="str">
        <f t="shared" si="2"/>
        <v>D3</v>
      </c>
      <c r="AS23" s="4" t="s">
        <v>54</v>
      </c>
      <c r="AT23" s="8" t="s">
        <v>97</v>
      </c>
      <c r="AU23" s="8" t="s">
        <v>108</v>
      </c>
      <c r="AV23" s="8">
        <v>12</v>
      </c>
      <c r="AW23" s="8" t="s">
        <v>103</v>
      </c>
      <c r="AY23" s="67"/>
      <c r="BC23" s="25"/>
      <c r="BD23" s="69"/>
    </row>
    <row r="24" spans="1:56" x14ac:dyDescent="0.2">
      <c r="D24" s="16" t="s">
        <v>21</v>
      </c>
      <c r="E24" s="25" t="str">
        <f>L24&amp;"to"&amp;M24</f>
        <v>1to1</v>
      </c>
      <c r="F24" s="25" t="str">
        <f>E24</f>
        <v>1to1</v>
      </c>
      <c r="G24" s="25" t="s">
        <v>225</v>
      </c>
      <c r="I24" s="16" t="s">
        <v>55</v>
      </c>
      <c r="J24" s="16"/>
      <c r="K24" s="16" t="s">
        <v>55</v>
      </c>
      <c r="L24" s="25">
        <v>1</v>
      </c>
      <c r="M24" s="25">
        <v>1</v>
      </c>
      <c r="N24" s="73" t="s">
        <v>264</v>
      </c>
      <c r="O24" s="16"/>
      <c r="P24" s="96"/>
      <c r="Q24" s="96"/>
      <c r="R24" s="96">
        <v>14</v>
      </c>
      <c r="S24" s="96">
        <v>14</v>
      </c>
      <c r="T24" s="74"/>
      <c r="U24" s="74"/>
      <c r="V24" s="16"/>
      <c r="W24" s="110"/>
      <c r="X24" s="20"/>
      <c r="Y24" s="16"/>
      <c r="Z24" s="16"/>
      <c r="AA24" s="16"/>
      <c r="AB24" s="74"/>
      <c r="AC24" s="74"/>
      <c r="AD24" s="16"/>
      <c r="AE24" s="16"/>
      <c r="AF24" s="16"/>
      <c r="AG24" s="84"/>
      <c r="AH24" s="84"/>
      <c r="AI24" s="84"/>
      <c r="AJ24" s="85"/>
      <c r="AK24" s="75"/>
      <c r="AL24" s="16"/>
      <c r="AM24" s="84"/>
      <c r="AN24" s="84"/>
      <c r="AO24" s="84"/>
      <c r="AP24" s="84"/>
      <c r="AQ24" s="4" t="str">
        <f>E176</f>
        <v>B1</v>
      </c>
      <c r="AR24" s="4" t="str">
        <f t="shared" si="2"/>
        <v>C1</v>
      </c>
      <c r="AS24" s="4" t="s">
        <v>54</v>
      </c>
      <c r="AT24" s="8" t="s">
        <v>97</v>
      </c>
      <c r="AU24" s="8" t="s">
        <v>108</v>
      </c>
      <c r="AV24" s="8">
        <v>12</v>
      </c>
      <c r="AW24" s="8" t="s">
        <v>103</v>
      </c>
      <c r="AX24" s="74"/>
      <c r="AY24" s="74"/>
      <c r="AZ24" s="16"/>
      <c r="BA24" s="16"/>
      <c r="BC24" s="25"/>
      <c r="BD24" s="69"/>
    </row>
    <row r="25" spans="1:56" x14ac:dyDescent="0.2">
      <c r="D25" s="16" t="s">
        <v>21</v>
      </c>
      <c r="E25" s="25" t="str">
        <f>L25&amp;"to"&amp;M25</f>
        <v>1to1</v>
      </c>
      <c r="F25" s="25" t="str">
        <f>E25</f>
        <v>1to1</v>
      </c>
      <c r="G25" s="25" t="s">
        <v>226</v>
      </c>
      <c r="I25" s="16" t="s">
        <v>55</v>
      </c>
      <c r="J25" s="16"/>
      <c r="K25" s="16" t="s">
        <v>55</v>
      </c>
      <c r="L25" s="25">
        <v>1</v>
      </c>
      <c r="M25" s="25">
        <v>1</v>
      </c>
      <c r="N25" s="73" t="s">
        <v>264</v>
      </c>
      <c r="O25" s="16"/>
      <c r="P25" s="96"/>
      <c r="Q25" s="96"/>
      <c r="R25" s="96">
        <v>14</v>
      </c>
      <c r="S25" s="96">
        <v>14</v>
      </c>
      <c r="T25" s="74"/>
      <c r="U25" s="74"/>
      <c r="V25" s="16"/>
      <c r="W25" s="110"/>
      <c r="X25" s="20"/>
      <c r="Y25" s="16"/>
      <c r="Z25" s="16"/>
      <c r="AA25" s="16"/>
      <c r="AB25" s="74"/>
      <c r="AC25" s="74"/>
      <c r="AD25" s="16"/>
      <c r="AE25" s="16"/>
      <c r="AF25" s="16"/>
      <c r="AG25" s="84"/>
      <c r="AH25" s="84"/>
      <c r="AI25" s="84"/>
      <c r="AJ25" s="85"/>
      <c r="AK25" s="75"/>
      <c r="AL25" s="16"/>
      <c r="AM25" s="84"/>
      <c r="AN25" s="84"/>
      <c r="AO25" s="84"/>
      <c r="AP25" s="84"/>
      <c r="AQ25" s="4" t="str">
        <f>AR28</f>
        <v>C2</v>
      </c>
      <c r="AR25" s="4" t="str">
        <f t="shared" si="2"/>
        <v>D4</v>
      </c>
      <c r="AS25" s="4" t="s">
        <v>54</v>
      </c>
      <c r="AT25" s="8" t="s">
        <v>97</v>
      </c>
      <c r="AU25" s="8" t="s">
        <v>108</v>
      </c>
      <c r="AV25" s="8">
        <v>12</v>
      </c>
      <c r="AW25" s="8" t="s">
        <v>103</v>
      </c>
      <c r="AX25" s="74"/>
      <c r="AY25" s="74"/>
      <c r="AZ25" s="16"/>
      <c r="BA25" s="16"/>
      <c r="BC25" s="25"/>
      <c r="BD25" s="69"/>
    </row>
    <row r="26" spans="1:56" x14ac:dyDescent="0.2">
      <c r="D26" s="16" t="s">
        <v>21</v>
      </c>
      <c r="E26" s="25" t="str">
        <f t="shared" ref="E26:E27" si="3">L26&amp;"to"&amp;M26</f>
        <v>1to1</v>
      </c>
      <c r="F26" s="25" t="str">
        <f t="shared" ref="F26:F27" si="4">E26</f>
        <v>1to1</v>
      </c>
      <c r="G26" s="25" t="s">
        <v>226</v>
      </c>
      <c r="I26" s="16" t="s">
        <v>55</v>
      </c>
      <c r="J26" s="16"/>
      <c r="K26" s="16" t="s">
        <v>55</v>
      </c>
      <c r="L26" s="25">
        <v>1</v>
      </c>
      <c r="M26" s="25">
        <v>1</v>
      </c>
      <c r="N26" s="73" t="s">
        <v>264</v>
      </c>
      <c r="O26" s="16"/>
      <c r="P26" s="96"/>
      <c r="Q26" s="96"/>
      <c r="R26" s="96">
        <v>14</v>
      </c>
      <c r="S26" s="96">
        <v>14</v>
      </c>
      <c r="T26" s="74"/>
      <c r="U26" s="74"/>
      <c r="V26" s="16"/>
      <c r="W26" s="110"/>
      <c r="X26" s="20"/>
      <c r="Y26" s="16"/>
      <c r="Z26" s="16"/>
      <c r="AA26" s="16"/>
      <c r="AB26" s="74"/>
      <c r="AC26" s="74"/>
      <c r="AD26" s="16"/>
      <c r="AE26" s="16"/>
      <c r="AF26" s="16"/>
      <c r="AG26" s="84"/>
      <c r="AH26" s="84"/>
      <c r="AI26" s="84"/>
      <c r="AJ26" s="85"/>
      <c r="AK26" s="75"/>
      <c r="AL26" s="16"/>
      <c r="AM26" s="84"/>
      <c r="AN26" s="84"/>
      <c r="AO26" s="84"/>
      <c r="AP26" s="84"/>
      <c r="AQ26" s="4" t="str">
        <f>AR28</f>
        <v>C2</v>
      </c>
      <c r="AR26" s="4" t="str">
        <f t="shared" si="2"/>
        <v>D5</v>
      </c>
      <c r="AS26" s="4" t="s">
        <v>54</v>
      </c>
      <c r="AT26" s="8" t="s">
        <v>97</v>
      </c>
      <c r="AU26" s="8" t="s">
        <v>108</v>
      </c>
      <c r="AV26" s="8">
        <v>12</v>
      </c>
      <c r="AW26" s="8" t="s">
        <v>103</v>
      </c>
      <c r="AY26" s="67"/>
      <c r="BC26" s="25"/>
      <c r="BD26" s="69"/>
    </row>
    <row r="27" spans="1:56" x14ac:dyDescent="0.2">
      <c r="D27" s="16" t="s">
        <v>21</v>
      </c>
      <c r="E27" s="25" t="str">
        <f t="shared" si="3"/>
        <v>1to1</v>
      </c>
      <c r="F27" s="25" t="str">
        <f t="shared" si="4"/>
        <v>1to1</v>
      </c>
      <c r="G27" s="25" t="s">
        <v>226</v>
      </c>
      <c r="I27" s="16" t="s">
        <v>55</v>
      </c>
      <c r="J27" s="16"/>
      <c r="K27" s="16" t="s">
        <v>55</v>
      </c>
      <c r="L27" s="25">
        <v>1</v>
      </c>
      <c r="M27" s="25">
        <v>1</v>
      </c>
      <c r="N27" s="73" t="s">
        <v>264</v>
      </c>
      <c r="O27" s="16"/>
      <c r="P27" s="96"/>
      <c r="Q27" s="96"/>
      <c r="R27" s="96">
        <v>14</v>
      </c>
      <c r="S27" s="96">
        <v>14</v>
      </c>
      <c r="T27" s="74"/>
      <c r="U27" s="74"/>
      <c r="V27" s="16"/>
      <c r="W27" s="110"/>
      <c r="X27" s="20"/>
      <c r="Y27" s="16"/>
      <c r="Z27" s="16"/>
      <c r="AA27" s="16"/>
      <c r="AB27" s="74"/>
      <c r="AC27" s="74"/>
      <c r="AD27" s="16"/>
      <c r="AE27" s="16"/>
      <c r="AF27" s="16"/>
      <c r="AG27" s="84"/>
      <c r="AH27" s="84"/>
      <c r="AI27" s="84"/>
      <c r="AJ27" s="85"/>
      <c r="AK27" s="75"/>
      <c r="AL27" s="16"/>
      <c r="AM27" s="84"/>
      <c r="AN27" s="84"/>
      <c r="AO27" s="84"/>
      <c r="AP27" s="84"/>
      <c r="AQ27" s="4" t="str">
        <f>AR28</f>
        <v>C2</v>
      </c>
      <c r="AR27" s="4" t="str">
        <f t="shared" si="2"/>
        <v>D6</v>
      </c>
      <c r="AS27" s="4" t="s">
        <v>54</v>
      </c>
      <c r="AT27" s="8" t="s">
        <v>97</v>
      </c>
      <c r="AU27" s="8" t="s">
        <v>108</v>
      </c>
      <c r="AV27" s="8">
        <v>12</v>
      </c>
      <c r="AW27" s="8" t="s">
        <v>103</v>
      </c>
      <c r="AY27" s="67"/>
      <c r="BC27" s="25"/>
      <c r="BD27" s="69"/>
    </row>
    <row r="28" spans="1:56" x14ac:dyDescent="0.2">
      <c r="D28" s="16" t="s">
        <v>21</v>
      </c>
      <c r="E28" s="25" t="str">
        <f t="shared" ref="E28:E36" si="5">L28&amp;"to"&amp;M28</f>
        <v>1to1</v>
      </c>
      <c r="F28" s="25" t="str">
        <f t="shared" ref="F28:F36" si="6">E28</f>
        <v>1to1</v>
      </c>
      <c r="G28" s="25" t="s">
        <v>225</v>
      </c>
      <c r="I28" s="16" t="s">
        <v>55</v>
      </c>
      <c r="J28" s="16"/>
      <c r="K28" s="16" t="s">
        <v>55</v>
      </c>
      <c r="L28" s="25">
        <v>1</v>
      </c>
      <c r="M28" s="25">
        <v>1</v>
      </c>
      <c r="N28" s="73" t="s">
        <v>264</v>
      </c>
      <c r="O28" s="16"/>
      <c r="P28" s="96"/>
      <c r="Q28" s="96"/>
      <c r="R28" s="96">
        <v>14</v>
      </c>
      <c r="S28" s="96">
        <v>14</v>
      </c>
      <c r="T28" s="74"/>
      <c r="U28" s="74"/>
      <c r="V28" s="16"/>
      <c r="W28" s="110"/>
      <c r="X28" s="20"/>
      <c r="Y28" s="16"/>
      <c r="Z28" s="16"/>
      <c r="AA28" s="16"/>
      <c r="AB28" s="74"/>
      <c r="AC28" s="74"/>
      <c r="AD28" s="16"/>
      <c r="AE28" s="16"/>
      <c r="AF28" s="16"/>
      <c r="AG28" s="84"/>
      <c r="AH28" s="84"/>
      <c r="AI28" s="84"/>
      <c r="AJ28" s="85"/>
      <c r="AK28" s="75"/>
      <c r="AL28" s="16"/>
      <c r="AM28" s="84"/>
      <c r="AN28" s="84"/>
      <c r="AO28" s="84"/>
      <c r="AP28" s="84"/>
      <c r="AQ28" s="4" t="str">
        <f>E176</f>
        <v>B1</v>
      </c>
      <c r="AR28" s="4" t="str">
        <f t="shared" si="2"/>
        <v>C2</v>
      </c>
      <c r="AS28" s="4" t="s">
        <v>54</v>
      </c>
      <c r="AT28" s="8" t="s">
        <v>97</v>
      </c>
      <c r="AU28" s="8" t="s">
        <v>108</v>
      </c>
      <c r="AV28" s="8">
        <v>12</v>
      </c>
      <c r="AW28" s="8" t="s">
        <v>103</v>
      </c>
      <c r="AY28" s="67"/>
      <c r="BC28" s="25"/>
      <c r="BD28" s="69"/>
    </row>
    <row r="29" spans="1:56" x14ac:dyDescent="0.2">
      <c r="D29" s="16" t="s">
        <v>21</v>
      </c>
      <c r="E29" s="25" t="str">
        <f>L29&amp;"to"&amp;M29</f>
        <v>1to1</v>
      </c>
      <c r="F29" s="25" t="str">
        <f>E29</f>
        <v>1to1</v>
      </c>
      <c r="G29" s="25" t="s">
        <v>227</v>
      </c>
      <c r="I29" s="16" t="s">
        <v>55</v>
      </c>
      <c r="J29" s="16"/>
      <c r="K29" s="16" t="s">
        <v>55</v>
      </c>
      <c r="L29" s="25">
        <v>1</v>
      </c>
      <c r="M29" s="25">
        <v>1</v>
      </c>
      <c r="N29" s="73" t="s">
        <v>264</v>
      </c>
      <c r="O29" s="16"/>
      <c r="P29" s="96"/>
      <c r="Q29" s="96"/>
      <c r="R29" s="96">
        <v>14</v>
      </c>
      <c r="S29" s="96">
        <v>14</v>
      </c>
      <c r="T29" s="74"/>
      <c r="U29" s="74"/>
      <c r="V29" s="16"/>
      <c r="W29" s="110"/>
      <c r="X29" s="20"/>
      <c r="Y29" s="16"/>
      <c r="Z29" s="16"/>
      <c r="AA29" s="16"/>
      <c r="AB29" s="74"/>
      <c r="AC29" s="74"/>
      <c r="AD29" s="16"/>
      <c r="AE29" s="16"/>
      <c r="AF29" s="16"/>
      <c r="AG29" s="84"/>
      <c r="AH29" s="84"/>
      <c r="AI29" s="84"/>
      <c r="AJ29" s="85"/>
      <c r="AK29" s="75"/>
      <c r="AL29" s="16"/>
      <c r="AM29" s="84"/>
      <c r="AN29" s="84"/>
      <c r="AO29" s="84"/>
      <c r="AP29" s="84"/>
      <c r="AQ29" s="4" t="str">
        <f>AR32</f>
        <v>C3</v>
      </c>
      <c r="AR29" s="4" t="str">
        <f t="shared" si="2"/>
        <v>D7</v>
      </c>
      <c r="AS29" s="4" t="s">
        <v>54</v>
      </c>
      <c r="AT29" s="8" t="s">
        <v>97</v>
      </c>
      <c r="AU29" s="8" t="s">
        <v>108</v>
      </c>
      <c r="AV29" s="8">
        <v>12</v>
      </c>
      <c r="AW29" s="8" t="s">
        <v>103</v>
      </c>
      <c r="AX29" s="74"/>
      <c r="AY29" s="74"/>
      <c r="AZ29" s="16"/>
      <c r="BA29" s="16"/>
      <c r="BC29" s="25"/>
      <c r="BD29" s="69"/>
    </row>
    <row r="30" spans="1:56" x14ac:dyDescent="0.2">
      <c r="D30" s="16" t="s">
        <v>21</v>
      </c>
      <c r="E30" s="25" t="str">
        <f t="shared" ref="E30:E31" si="7">L30&amp;"to"&amp;M30</f>
        <v>1to1</v>
      </c>
      <c r="F30" s="25" t="str">
        <f t="shared" ref="F30:F31" si="8">E30</f>
        <v>1to1</v>
      </c>
      <c r="G30" s="25" t="s">
        <v>227</v>
      </c>
      <c r="I30" s="16" t="s">
        <v>55</v>
      </c>
      <c r="J30" s="16"/>
      <c r="K30" s="16" t="s">
        <v>55</v>
      </c>
      <c r="L30" s="25">
        <v>1</v>
      </c>
      <c r="M30" s="25">
        <v>1</v>
      </c>
      <c r="N30" s="73" t="s">
        <v>264</v>
      </c>
      <c r="O30" s="16"/>
      <c r="P30" s="96"/>
      <c r="Q30" s="96"/>
      <c r="R30" s="96">
        <v>14</v>
      </c>
      <c r="S30" s="96">
        <v>14</v>
      </c>
      <c r="T30" s="74"/>
      <c r="U30" s="74"/>
      <c r="V30" s="16"/>
      <c r="W30" s="110"/>
      <c r="X30" s="20"/>
      <c r="Y30" s="16"/>
      <c r="Z30" s="16"/>
      <c r="AA30" s="16"/>
      <c r="AB30" s="74"/>
      <c r="AC30" s="74"/>
      <c r="AD30" s="16"/>
      <c r="AE30" s="16"/>
      <c r="AF30" s="16"/>
      <c r="AG30" s="84"/>
      <c r="AH30" s="84"/>
      <c r="AI30" s="84"/>
      <c r="AJ30" s="85"/>
      <c r="AK30" s="75"/>
      <c r="AL30" s="16"/>
      <c r="AM30" s="84"/>
      <c r="AN30" s="84"/>
      <c r="AO30" s="84"/>
      <c r="AP30" s="84"/>
      <c r="AQ30" s="4" t="str">
        <f>AR32</f>
        <v>C3</v>
      </c>
      <c r="AR30" s="4" t="str">
        <f t="shared" si="2"/>
        <v>D8</v>
      </c>
      <c r="AS30" s="4" t="s">
        <v>54</v>
      </c>
      <c r="AT30" s="8" t="s">
        <v>97</v>
      </c>
      <c r="AU30" s="8" t="s">
        <v>108</v>
      </c>
      <c r="AV30" s="8">
        <v>12</v>
      </c>
      <c r="AW30" s="8" t="s">
        <v>103</v>
      </c>
      <c r="AY30" s="67"/>
      <c r="BC30" s="25"/>
      <c r="BD30" s="69"/>
    </row>
    <row r="31" spans="1:56" x14ac:dyDescent="0.2">
      <c r="D31" s="16" t="s">
        <v>21</v>
      </c>
      <c r="E31" s="25" t="str">
        <f t="shared" si="7"/>
        <v>1to1</v>
      </c>
      <c r="F31" s="25" t="str">
        <f t="shared" si="8"/>
        <v>1to1</v>
      </c>
      <c r="G31" s="25" t="s">
        <v>227</v>
      </c>
      <c r="I31" s="16" t="s">
        <v>55</v>
      </c>
      <c r="J31" s="16"/>
      <c r="K31" s="16" t="s">
        <v>55</v>
      </c>
      <c r="L31" s="25">
        <v>1</v>
      </c>
      <c r="M31" s="25">
        <v>1</v>
      </c>
      <c r="N31" s="73" t="s">
        <v>264</v>
      </c>
      <c r="O31" s="16"/>
      <c r="P31" s="96"/>
      <c r="Q31" s="96"/>
      <c r="R31" s="96">
        <v>14</v>
      </c>
      <c r="S31" s="96">
        <v>14</v>
      </c>
      <c r="T31" s="74"/>
      <c r="U31" s="74"/>
      <c r="V31" s="16"/>
      <c r="W31" s="110"/>
      <c r="X31" s="20"/>
      <c r="Y31" s="16"/>
      <c r="Z31" s="16"/>
      <c r="AA31" s="16"/>
      <c r="AB31" s="74"/>
      <c r="AC31" s="74"/>
      <c r="AD31" s="16"/>
      <c r="AE31" s="16"/>
      <c r="AF31" s="16"/>
      <c r="AG31" s="84"/>
      <c r="AH31" s="84"/>
      <c r="AI31" s="84"/>
      <c r="AJ31" s="85"/>
      <c r="AK31" s="75"/>
      <c r="AL31" s="16"/>
      <c r="AM31" s="84"/>
      <c r="AN31" s="84"/>
      <c r="AO31" s="84"/>
      <c r="AP31" s="84"/>
      <c r="AQ31" s="4" t="str">
        <f>AR32</f>
        <v>C3</v>
      </c>
      <c r="AR31" s="4" t="str">
        <f t="shared" si="2"/>
        <v>D9</v>
      </c>
      <c r="AS31" s="4" t="s">
        <v>54</v>
      </c>
      <c r="AT31" s="8" t="s">
        <v>97</v>
      </c>
      <c r="AU31" s="8" t="s">
        <v>108</v>
      </c>
      <c r="AV31" s="8">
        <v>12</v>
      </c>
      <c r="AW31" s="8" t="s">
        <v>103</v>
      </c>
      <c r="AY31" s="67"/>
      <c r="BC31" s="25"/>
      <c r="BD31" s="69"/>
    </row>
    <row r="32" spans="1:56" x14ac:dyDescent="0.2">
      <c r="D32" s="16" t="s">
        <v>21</v>
      </c>
      <c r="E32" s="25" t="str">
        <f t="shared" si="5"/>
        <v>1to1</v>
      </c>
      <c r="F32" s="25" t="str">
        <f t="shared" si="6"/>
        <v>1to1</v>
      </c>
      <c r="G32" s="25" t="s">
        <v>225</v>
      </c>
      <c r="I32" s="16" t="s">
        <v>55</v>
      </c>
      <c r="J32" s="16"/>
      <c r="K32" s="16" t="s">
        <v>55</v>
      </c>
      <c r="L32" s="25">
        <v>1</v>
      </c>
      <c r="M32" s="25">
        <v>1</v>
      </c>
      <c r="N32" s="73" t="s">
        <v>264</v>
      </c>
      <c r="O32" s="16"/>
      <c r="P32" s="96"/>
      <c r="Q32" s="96"/>
      <c r="R32" s="96">
        <v>14</v>
      </c>
      <c r="S32" s="96">
        <v>14</v>
      </c>
      <c r="T32" s="74"/>
      <c r="U32" s="74"/>
      <c r="V32" s="16"/>
      <c r="W32" s="110"/>
      <c r="X32" s="20"/>
      <c r="Y32" s="16"/>
      <c r="Z32" s="16"/>
      <c r="AA32" s="16"/>
      <c r="AB32" s="74"/>
      <c r="AC32" s="74"/>
      <c r="AD32" s="16"/>
      <c r="AE32" s="16"/>
      <c r="AF32" s="16"/>
      <c r="AG32" s="84"/>
      <c r="AH32" s="84"/>
      <c r="AI32" s="84"/>
      <c r="AJ32" s="85"/>
      <c r="AK32" s="75"/>
      <c r="AL32" s="16"/>
      <c r="AM32" s="84"/>
      <c r="AN32" s="84"/>
      <c r="AO32" s="84"/>
      <c r="AP32" s="84"/>
      <c r="AQ32" s="4" t="str">
        <f>E176</f>
        <v>B1</v>
      </c>
      <c r="AR32" s="4" t="str">
        <f t="shared" si="2"/>
        <v>C3</v>
      </c>
      <c r="AS32" s="4" t="s">
        <v>54</v>
      </c>
      <c r="AT32" s="8" t="s">
        <v>97</v>
      </c>
      <c r="AU32" s="8" t="s">
        <v>108</v>
      </c>
      <c r="AV32" s="8">
        <v>12</v>
      </c>
      <c r="AW32" s="8" t="s">
        <v>103</v>
      </c>
      <c r="AY32" s="67"/>
      <c r="BC32" s="25"/>
      <c r="BD32" s="69"/>
    </row>
    <row r="33" spans="4:56" x14ac:dyDescent="0.2">
      <c r="D33" s="16" t="s">
        <v>21</v>
      </c>
      <c r="E33" s="25" t="str">
        <f>L33&amp;"to"&amp;M33</f>
        <v>1to1</v>
      </c>
      <c r="F33" s="25" t="str">
        <f>E33</f>
        <v>1to1</v>
      </c>
      <c r="G33" s="25" t="s">
        <v>228</v>
      </c>
      <c r="I33" s="16" t="s">
        <v>55</v>
      </c>
      <c r="J33" s="16"/>
      <c r="K33" s="16" t="s">
        <v>55</v>
      </c>
      <c r="L33" s="25">
        <v>1</v>
      </c>
      <c r="M33" s="25">
        <v>1</v>
      </c>
      <c r="N33" s="73" t="s">
        <v>264</v>
      </c>
      <c r="O33" s="16"/>
      <c r="P33" s="96"/>
      <c r="Q33" s="96"/>
      <c r="R33" s="96">
        <v>14</v>
      </c>
      <c r="S33" s="96">
        <v>14</v>
      </c>
      <c r="T33" s="74"/>
      <c r="U33" s="74"/>
      <c r="V33" s="16"/>
      <c r="W33" s="110"/>
      <c r="X33" s="20"/>
      <c r="Y33" s="16"/>
      <c r="Z33" s="16"/>
      <c r="AA33" s="16"/>
      <c r="AB33" s="74"/>
      <c r="AC33" s="74"/>
      <c r="AD33" s="16"/>
      <c r="AE33" s="16"/>
      <c r="AF33" s="16"/>
      <c r="AG33" s="84"/>
      <c r="AH33" s="84"/>
      <c r="AI33" s="84"/>
      <c r="AJ33" s="85"/>
      <c r="AK33" s="75"/>
      <c r="AL33" s="16"/>
      <c r="AM33" s="84"/>
      <c r="AN33" s="84"/>
      <c r="AO33" s="84"/>
      <c r="AP33" s="84"/>
      <c r="AQ33" s="4" t="str">
        <f>AR36</f>
        <v>C4</v>
      </c>
      <c r="AR33" s="4" t="str">
        <f t="shared" si="2"/>
        <v>D10</v>
      </c>
      <c r="AS33" s="4" t="s">
        <v>54</v>
      </c>
      <c r="AT33" s="8" t="s">
        <v>97</v>
      </c>
      <c r="AU33" s="8" t="s">
        <v>108</v>
      </c>
      <c r="AV33" s="8">
        <v>12</v>
      </c>
      <c r="AW33" s="8" t="s">
        <v>103</v>
      </c>
      <c r="AX33" s="74"/>
      <c r="AY33" s="74"/>
      <c r="AZ33" s="16"/>
      <c r="BA33" s="16"/>
      <c r="BC33" s="25"/>
      <c r="BD33" s="69"/>
    </row>
    <row r="34" spans="4:56" x14ac:dyDescent="0.2">
      <c r="D34" s="16" t="s">
        <v>21</v>
      </c>
      <c r="E34" s="25" t="str">
        <f t="shared" ref="E34:E35" si="9">L34&amp;"to"&amp;M34</f>
        <v>1to1</v>
      </c>
      <c r="F34" s="25" t="str">
        <f t="shared" ref="F34:F35" si="10">E34</f>
        <v>1to1</v>
      </c>
      <c r="G34" s="25" t="s">
        <v>228</v>
      </c>
      <c r="I34" s="16" t="s">
        <v>55</v>
      </c>
      <c r="J34" s="16"/>
      <c r="K34" s="16" t="s">
        <v>55</v>
      </c>
      <c r="L34" s="25">
        <v>1</v>
      </c>
      <c r="M34" s="25">
        <v>1</v>
      </c>
      <c r="N34" s="73" t="s">
        <v>264</v>
      </c>
      <c r="O34" s="16"/>
      <c r="P34" s="96"/>
      <c r="Q34" s="96"/>
      <c r="R34" s="96">
        <v>14</v>
      </c>
      <c r="S34" s="96">
        <v>14</v>
      </c>
      <c r="T34" s="74"/>
      <c r="U34" s="74"/>
      <c r="V34" s="16"/>
      <c r="W34" s="110"/>
      <c r="X34" s="20"/>
      <c r="Y34" s="16"/>
      <c r="Z34" s="16"/>
      <c r="AA34" s="16"/>
      <c r="AB34" s="74"/>
      <c r="AC34" s="74"/>
      <c r="AD34" s="16"/>
      <c r="AE34" s="16"/>
      <c r="AF34" s="16"/>
      <c r="AG34" s="84"/>
      <c r="AH34" s="84"/>
      <c r="AI34" s="84"/>
      <c r="AJ34" s="85"/>
      <c r="AK34" s="75"/>
      <c r="AL34" s="16"/>
      <c r="AM34" s="84"/>
      <c r="AN34" s="84"/>
      <c r="AO34" s="84"/>
      <c r="AP34" s="84"/>
      <c r="AQ34" s="4" t="str">
        <f>AR36</f>
        <v>C4</v>
      </c>
      <c r="AR34" s="4" t="str">
        <f t="shared" si="2"/>
        <v>D11</v>
      </c>
      <c r="AS34" s="4" t="s">
        <v>54</v>
      </c>
      <c r="AT34" s="8" t="s">
        <v>97</v>
      </c>
      <c r="AU34" s="8" t="s">
        <v>108</v>
      </c>
      <c r="AV34" s="8">
        <v>12</v>
      </c>
      <c r="AW34" s="8" t="s">
        <v>103</v>
      </c>
      <c r="AY34" s="67"/>
      <c r="BC34" s="25"/>
      <c r="BD34" s="69"/>
    </row>
    <row r="35" spans="4:56" x14ac:dyDescent="0.2">
      <c r="D35" s="16" t="s">
        <v>21</v>
      </c>
      <c r="E35" s="25" t="str">
        <f t="shared" si="9"/>
        <v>1to1</v>
      </c>
      <c r="F35" s="25" t="str">
        <f t="shared" si="10"/>
        <v>1to1</v>
      </c>
      <c r="G35" s="25" t="s">
        <v>228</v>
      </c>
      <c r="I35" s="16" t="s">
        <v>55</v>
      </c>
      <c r="J35" s="16"/>
      <c r="K35" s="16" t="s">
        <v>55</v>
      </c>
      <c r="L35" s="25">
        <v>1</v>
      </c>
      <c r="M35" s="25">
        <v>1</v>
      </c>
      <c r="N35" s="73" t="s">
        <v>264</v>
      </c>
      <c r="O35" s="16"/>
      <c r="P35" s="96"/>
      <c r="Q35" s="96"/>
      <c r="R35" s="96">
        <v>14</v>
      </c>
      <c r="S35" s="96">
        <v>14</v>
      </c>
      <c r="T35" s="74"/>
      <c r="U35" s="74"/>
      <c r="V35" s="16"/>
      <c r="W35" s="110"/>
      <c r="X35" s="20"/>
      <c r="Y35" s="16"/>
      <c r="Z35" s="16"/>
      <c r="AA35" s="16"/>
      <c r="AB35" s="74"/>
      <c r="AC35" s="74"/>
      <c r="AD35" s="16"/>
      <c r="AE35" s="16"/>
      <c r="AF35" s="16"/>
      <c r="AG35" s="84"/>
      <c r="AH35" s="84"/>
      <c r="AI35" s="84"/>
      <c r="AJ35" s="85"/>
      <c r="AK35" s="75"/>
      <c r="AL35" s="16"/>
      <c r="AM35" s="84"/>
      <c r="AN35" s="84"/>
      <c r="AO35" s="84"/>
      <c r="AP35" s="84"/>
      <c r="AQ35" s="4" t="str">
        <f>AR36</f>
        <v>C4</v>
      </c>
      <c r="AR35" s="4" t="str">
        <f t="shared" si="2"/>
        <v>D12</v>
      </c>
      <c r="AS35" s="4" t="s">
        <v>54</v>
      </c>
      <c r="AT35" s="8" t="s">
        <v>97</v>
      </c>
      <c r="AU35" s="8" t="s">
        <v>108</v>
      </c>
      <c r="AV35" s="8">
        <v>12</v>
      </c>
      <c r="AW35" s="8" t="s">
        <v>103</v>
      </c>
      <c r="AY35" s="67"/>
      <c r="BC35" s="25"/>
      <c r="BD35" s="69"/>
    </row>
    <row r="36" spans="4:56" x14ac:dyDescent="0.2">
      <c r="D36" s="16" t="s">
        <v>21</v>
      </c>
      <c r="E36" s="25" t="str">
        <f t="shared" si="5"/>
        <v>1to1</v>
      </c>
      <c r="F36" s="25" t="str">
        <f t="shared" si="6"/>
        <v>1to1</v>
      </c>
      <c r="G36" s="25" t="s">
        <v>225</v>
      </c>
      <c r="I36" s="16" t="s">
        <v>55</v>
      </c>
      <c r="J36" s="16"/>
      <c r="K36" s="16" t="s">
        <v>55</v>
      </c>
      <c r="L36" s="25">
        <v>1</v>
      </c>
      <c r="M36" s="25">
        <v>1</v>
      </c>
      <c r="N36" s="73" t="s">
        <v>264</v>
      </c>
      <c r="O36" s="16"/>
      <c r="P36" s="96"/>
      <c r="Q36" s="96"/>
      <c r="R36" s="96">
        <v>14</v>
      </c>
      <c r="S36" s="96">
        <v>14</v>
      </c>
      <c r="T36" s="74"/>
      <c r="U36" s="74"/>
      <c r="V36" s="16"/>
      <c r="W36" s="110"/>
      <c r="X36" s="20"/>
      <c r="Y36" s="16"/>
      <c r="Z36" s="16"/>
      <c r="AA36" s="16"/>
      <c r="AB36" s="74"/>
      <c r="AC36" s="74"/>
      <c r="AD36" s="16"/>
      <c r="AE36" s="16"/>
      <c r="AF36" s="16"/>
      <c r="AG36" s="84"/>
      <c r="AH36" s="84"/>
      <c r="AI36" s="84"/>
      <c r="AJ36" s="85"/>
      <c r="AK36" s="75"/>
      <c r="AL36" s="16"/>
      <c r="AM36" s="84"/>
      <c r="AN36" s="84"/>
      <c r="AO36" s="84"/>
      <c r="AP36" s="84"/>
      <c r="AQ36" s="4" t="str">
        <f>E176</f>
        <v>B1</v>
      </c>
      <c r="AR36" s="4" t="str">
        <f t="shared" si="2"/>
        <v>C4</v>
      </c>
      <c r="AS36" s="4" t="s">
        <v>54</v>
      </c>
      <c r="AT36" s="8" t="s">
        <v>97</v>
      </c>
      <c r="AU36" s="8" t="s">
        <v>108</v>
      </c>
      <c r="AV36" s="8">
        <v>12</v>
      </c>
      <c r="AW36" s="8" t="s">
        <v>103</v>
      </c>
      <c r="AY36" s="67"/>
      <c r="BC36" s="25"/>
      <c r="BD36" s="69"/>
    </row>
    <row r="37" spans="4:56" s="16" customFormat="1" ht="22" customHeight="1" x14ac:dyDescent="0.2">
      <c r="D37" s="16" t="s">
        <v>21</v>
      </c>
      <c r="E37" s="25" t="str">
        <f>L37&amp;"to"&amp;M37</f>
        <v>1to1</v>
      </c>
      <c r="F37" s="25" t="str">
        <f>E37</f>
        <v>1to1</v>
      </c>
      <c r="G37" s="16" t="s">
        <v>11</v>
      </c>
      <c r="I37" s="16" t="s">
        <v>55</v>
      </c>
      <c r="K37" s="16" t="s">
        <v>55</v>
      </c>
      <c r="L37" s="16">
        <v>1</v>
      </c>
      <c r="M37" s="73">
        <v>1</v>
      </c>
      <c r="N37" s="73" t="s">
        <v>264</v>
      </c>
      <c r="P37" s="96"/>
      <c r="Q37" s="96"/>
      <c r="R37" s="96">
        <v>6</v>
      </c>
      <c r="S37" s="96">
        <v>6</v>
      </c>
      <c r="T37" s="74"/>
      <c r="U37" s="74"/>
      <c r="W37" s="110"/>
      <c r="X37" s="20"/>
      <c r="AB37" s="74"/>
      <c r="AC37" s="74"/>
      <c r="AG37" s="84"/>
      <c r="AH37" s="84"/>
      <c r="AI37" s="84"/>
      <c r="AJ37" s="85"/>
      <c r="AK37" s="75"/>
      <c r="AM37" s="84"/>
      <c r="AN37" s="84"/>
      <c r="AO37" s="84"/>
      <c r="AP37" s="84"/>
      <c r="AQ37" s="3" t="s">
        <v>11</v>
      </c>
      <c r="AR37" s="4" t="str">
        <f t="shared" si="2"/>
        <v>B1</v>
      </c>
      <c r="AS37" s="4" t="s">
        <v>54</v>
      </c>
      <c r="AT37" s="8" t="s">
        <v>97</v>
      </c>
      <c r="AU37" s="8" t="s">
        <v>108</v>
      </c>
      <c r="AV37" s="8">
        <v>12</v>
      </c>
      <c r="AW37" s="8" t="s">
        <v>103</v>
      </c>
      <c r="BD37" s="24"/>
    </row>
    <row r="38" spans="4:56" x14ac:dyDescent="0.2">
      <c r="D38" s="16" t="s">
        <v>21</v>
      </c>
      <c r="E38" s="25" t="str">
        <f>L38&amp;"to"&amp;M38</f>
        <v>1to1</v>
      </c>
      <c r="F38" s="25" t="str">
        <f>E38</f>
        <v>1to1</v>
      </c>
      <c r="G38" s="25" t="s">
        <v>229</v>
      </c>
      <c r="I38" s="16" t="s">
        <v>55</v>
      </c>
      <c r="J38" s="16"/>
      <c r="K38" s="16" t="s">
        <v>55</v>
      </c>
      <c r="L38" s="25">
        <v>1</v>
      </c>
      <c r="M38" s="25">
        <v>1</v>
      </c>
      <c r="N38" s="73" t="s">
        <v>264</v>
      </c>
      <c r="O38" s="16"/>
      <c r="P38" s="96"/>
      <c r="Q38" s="96"/>
      <c r="R38" s="96">
        <v>14</v>
      </c>
      <c r="S38" s="96">
        <v>14</v>
      </c>
      <c r="T38" s="74"/>
      <c r="U38" s="74"/>
      <c r="V38" s="16"/>
      <c r="W38" s="110"/>
      <c r="X38" s="20"/>
      <c r="Y38" s="16"/>
      <c r="Z38" s="16"/>
      <c r="AA38" s="16"/>
      <c r="AB38" s="74"/>
      <c r="AC38" s="74"/>
      <c r="AD38" s="16"/>
      <c r="AE38" s="16"/>
      <c r="AF38" s="16"/>
      <c r="AG38" s="84"/>
      <c r="AH38" s="84"/>
      <c r="AI38" s="84"/>
      <c r="AJ38" s="85"/>
      <c r="AK38" s="75"/>
      <c r="AL38" s="16"/>
      <c r="AM38" s="84"/>
      <c r="AN38" s="84"/>
      <c r="AO38" s="84"/>
      <c r="AP38" s="84"/>
      <c r="AQ38" s="4" t="str">
        <f>AR41</f>
        <v>C5</v>
      </c>
      <c r="AR38" s="4" t="str">
        <f t="shared" si="2"/>
        <v>D13</v>
      </c>
      <c r="AS38" s="4" t="s">
        <v>54</v>
      </c>
      <c r="AT38" s="8" t="s">
        <v>97</v>
      </c>
      <c r="AU38" s="8" t="s">
        <v>108</v>
      </c>
      <c r="AV38" s="8">
        <v>12</v>
      </c>
      <c r="AW38" s="8" t="s">
        <v>103</v>
      </c>
      <c r="AX38" s="74"/>
      <c r="AY38" s="74"/>
      <c r="AZ38" s="16"/>
      <c r="BA38" s="16"/>
      <c r="BC38" s="25"/>
      <c r="BD38" s="69"/>
    </row>
    <row r="39" spans="4:56" x14ac:dyDescent="0.2">
      <c r="D39" s="16" t="s">
        <v>21</v>
      </c>
      <c r="E39" s="25" t="str">
        <f t="shared" ref="E39:E40" si="11">L39&amp;"to"&amp;M39</f>
        <v>1to1</v>
      </c>
      <c r="F39" s="25" t="str">
        <f t="shared" ref="F39:F40" si="12">E39</f>
        <v>1to1</v>
      </c>
      <c r="G39" s="25" t="s">
        <v>229</v>
      </c>
      <c r="I39" s="16" t="s">
        <v>55</v>
      </c>
      <c r="J39" s="16"/>
      <c r="K39" s="16" t="s">
        <v>55</v>
      </c>
      <c r="L39" s="25">
        <v>1</v>
      </c>
      <c r="M39" s="25">
        <v>1</v>
      </c>
      <c r="N39" s="73" t="s">
        <v>264</v>
      </c>
      <c r="O39" s="16"/>
      <c r="P39" s="96"/>
      <c r="Q39" s="96"/>
      <c r="R39" s="96">
        <v>14</v>
      </c>
      <c r="S39" s="96">
        <v>14</v>
      </c>
      <c r="T39" s="74"/>
      <c r="U39" s="74"/>
      <c r="V39" s="16"/>
      <c r="W39" s="110"/>
      <c r="X39" s="20"/>
      <c r="Y39" s="16"/>
      <c r="Z39" s="16"/>
      <c r="AA39" s="16"/>
      <c r="AB39" s="74"/>
      <c r="AC39" s="74"/>
      <c r="AD39" s="16"/>
      <c r="AE39" s="16"/>
      <c r="AF39" s="16"/>
      <c r="AG39" s="84"/>
      <c r="AH39" s="84"/>
      <c r="AI39" s="84"/>
      <c r="AJ39" s="85"/>
      <c r="AK39" s="75"/>
      <c r="AL39" s="16"/>
      <c r="AM39" s="84"/>
      <c r="AN39" s="84"/>
      <c r="AO39" s="84"/>
      <c r="AP39" s="84"/>
      <c r="AQ39" s="4" t="str">
        <f>AR41</f>
        <v>C5</v>
      </c>
      <c r="AR39" s="4" t="str">
        <f t="shared" si="2"/>
        <v>D14</v>
      </c>
      <c r="AS39" s="4" t="s">
        <v>54</v>
      </c>
      <c r="AT39" s="8" t="s">
        <v>97</v>
      </c>
      <c r="AU39" s="8" t="s">
        <v>108</v>
      </c>
      <c r="AV39" s="8">
        <v>12</v>
      </c>
      <c r="AW39" s="8" t="s">
        <v>103</v>
      </c>
      <c r="AY39" s="67"/>
      <c r="BC39" s="25"/>
      <c r="BD39" s="69"/>
    </row>
    <row r="40" spans="4:56" x14ac:dyDescent="0.2">
      <c r="D40" s="16" t="s">
        <v>21</v>
      </c>
      <c r="E40" s="25" t="str">
        <f t="shared" si="11"/>
        <v>1to1</v>
      </c>
      <c r="F40" s="25" t="str">
        <f t="shared" si="12"/>
        <v>1to1</v>
      </c>
      <c r="G40" s="25" t="s">
        <v>229</v>
      </c>
      <c r="I40" s="16" t="s">
        <v>55</v>
      </c>
      <c r="J40" s="16"/>
      <c r="K40" s="16" t="s">
        <v>55</v>
      </c>
      <c r="L40" s="25">
        <v>1</v>
      </c>
      <c r="M40" s="25">
        <v>1</v>
      </c>
      <c r="N40" s="73" t="s">
        <v>264</v>
      </c>
      <c r="O40" s="16"/>
      <c r="P40" s="96"/>
      <c r="Q40" s="96"/>
      <c r="R40" s="96">
        <v>14</v>
      </c>
      <c r="S40" s="96">
        <v>14</v>
      </c>
      <c r="T40" s="74"/>
      <c r="U40" s="74"/>
      <c r="V40" s="16"/>
      <c r="W40" s="110"/>
      <c r="X40" s="20"/>
      <c r="Y40" s="16"/>
      <c r="Z40" s="16"/>
      <c r="AA40" s="16"/>
      <c r="AB40" s="74"/>
      <c r="AC40" s="74"/>
      <c r="AD40" s="16"/>
      <c r="AE40" s="16"/>
      <c r="AF40" s="16"/>
      <c r="AG40" s="84"/>
      <c r="AH40" s="84"/>
      <c r="AI40" s="84"/>
      <c r="AJ40" s="85"/>
      <c r="AK40" s="75"/>
      <c r="AL40" s="16"/>
      <c r="AM40" s="84"/>
      <c r="AN40" s="84"/>
      <c r="AO40" s="84"/>
      <c r="AP40" s="84"/>
      <c r="AQ40" s="4" t="str">
        <f>AR41</f>
        <v>C5</v>
      </c>
      <c r="AR40" s="4" t="str">
        <f t="shared" si="2"/>
        <v>D15</v>
      </c>
      <c r="AS40" s="4" t="s">
        <v>54</v>
      </c>
      <c r="AT40" s="8" t="s">
        <v>97</v>
      </c>
      <c r="AU40" s="8" t="s">
        <v>108</v>
      </c>
      <c r="AV40" s="8">
        <v>12</v>
      </c>
      <c r="AW40" s="8" t="s">
        <v>103</v>
      </c>
      <c r="AY40" s="67"/>
      <c r="BC40" s="25"/>
      <c r="BD40" s="69"/>
    </row>
    <row r="41" spans="4:56" x14ac:dyDescent="0.2">
      <c r="D41" s="16" t="s">
        <v>21</v>
      </c>
      <c r="E41" s="25" t="str">
        <f>L41&amp;"to"&amp;M41</f>
        <v>1to1</v>
      </c>
      <c r="F41" s="25" t="str">
        <f>E41</f>
        <v>1to1</v>
      </c>
      <c r="G41" s="25" t="s">
        <v>230</v>
      </c>
      <c r="I41" s="16" t="s">
        <v>55</v>
      </c>
      <c r="J41" s="16"/>
      <c r="K41" s="16" t="s">
        <v>55</v>
      </c>
      <c r="L41" s="25">
        <v>1</v>
      </c>
      <c r="M41" s="25">
        <v>1</v>
      </c>
      <c r="N41" s="73" t="s">
        <v>264</v>
      </c>
      <c r="O41" s="16"/>
      <c r="P41" s="96"/>
      <c r="Q41" s="96"/>
      <c r="R41" s="96">
        <v>14</v>
      </c>
      <c r="S41" s="96">
        <v>14</v>
      </c>
      <c r="T41" s="74"/>
      <c r="U41" s="74"/>
      <c r="V41" s="16"/>
      <c r="W41" s="110"/>
      <c r="X41" s="20"/>
      <c r="Y41" s="16"/>
      <c r="Z41" s="16"/>
      <c r="AA41" s="16"/>
      <c r="AB41" s="74"/>
      <c r="AC41" s="74"/>
      <c r="AD41" s="16"/>
      <c r="AE41" s="16"/>
      <c r="AF41" s="16"/>
      <c r="AG41" s="84"/>
      <c r="AH41" s="84"/>
      <c r="AI41" s="84"/>
      <c r="AJ41" s="85"/>
      <c r="AK41" s="75"/>
      <c r="AL41" s="16"/>
      <c r="AM41" s="84"/>
      <c r="AN41" s="84"/>
      <c r="AO41" s="84"/>
      <c r="AP41" s="84"/>
      <c r="AQ41" s="4" t="str">
        <f>E193</f>
        <v>B2</v>
      </c>
      <c r="AR41" s="4" t="str">
        <f t="shared" si="2"/>
        <v>C5</v>
      </c>
      <c r="AS41" s="4" t="s">
        <v>54</v>
      </c>
      <c r="AT41" s="8" t="s">
        <v>97</v>
      </c>
      <c r="AU41" s="8" t="s">
        <v>108</v>
      </c>
      <c r="AV41" s="8">
        <v>12</v>
      </c>
      <c r="AW41" s="8" t="s">
        <v>103</v>
      </c>
      <c r="AX41" s="74"/>
      <c r="AY41" s="74"/>
      <c r="AZ41" s="16"/>
      <c r="BA41" s="16"/>
      <c r="BC41" s="25"/>
      <c r="BD41" s="69"/>
    </row>
    <row r="42" spans="4:56" x14ac:dyDescent="0.2">
      <c r="D42" s="16" t="s">
        <v>21</v>
      </c>
      <c r="E42" s="25" t="str">
        <f>L42&amp;"to"&amp;M42</f>
        <v>1to1</v>
      </c>
      <c r="F42" s="25" t="str">
        <f>E42</f>
        <v>1to1</v>
      </c>
      <c r="G42" s="25" t="s">
        <v>231</v>
      </c>
      <c r="I42" s="16" t="s">
        <v>55</v>
      </c>
      <c r="J42" s="16"/>
      <c r="K42" s="16" t="s">
        <v>55</v>
      </c>
      <c r="L42" s="25">
        <v>1</v>
      </c>
      <c r="M42" s="25">
        <v>1</v>
      </c>
      <c r="N42" s="73" t="s">
        <v>264</v>
      </c>
      <c r="O42" s="16"/>
      <c r="P42" s="96"/>
      <c r="Q42" s="96"/>
      <c r="R42" s="96">
        <v>14</v>
      </c>
      <c r="S42" s="96">
        <v>14</v>
      </c>
      <c r="T42" s="74"/>
      <c r="U42" s="74"/>
      <c r="V42" s="16"/>
      <c r="W42" s="110"/>
      <c r="X42" s="20"/>
      <c r="Y42" s="16"/>
      <c r="Z42" s="16"/>
      <c r="AA42" s="16"/>
      <c r="AB42" s="74"/>
      <c r="AC42" s="74"/>
      <c r="AD42" s="16"/>
      <c r="AE42" s="16"/>
      <c r="AF42" s="16"/>
      <c r="AG42" s="84"/>
      <c r="AH42" s="84"/>
      <c r="AI42" s="84"/>
      <c r="AJ42" s="85"/>
      <c r="AK42" s="75"/>
      <c r="AL42" s="16"/>
      <c r="AM42" s="84"/>
      <c r="AN42" s="84"/>
      <c r="AO42" s="84"/>
      <c r="AP42" s="84"/>
      <c r="AQ42" s="4" t="str">
        <f>AR45</f>
        <v>C6</v>
      </c>
      <c r="AR42" s="4" t="str">
        <f t="shared" si="2"/>
        <v>D16</v>
      </c>
      <c r="AS42" s="4" t="s">
        <v>54</v>
      </c>
      <c r="AT42" s="8" t="s">
        <v>97</v>
      </c>
      <c r="AU42" s="8" t="s">
        <v>108</v>
      </c>
      <c r="AV42" s="8">
        <v>12</v>
      </c>
      <c r="AW42" s="8" t="s">
        <v>103</v>
      </c>
      <c r="AX42" s="74"/>
      <c r="AY42" s="74"/>
      <c r="AZ42" s="16"/>
      <c r="BA42" s="16"/>
      <c r="BC42" s="25"/>
      <c r="BD42" s="69"/>
    </row>
    <row r="43" spans="4:56" x14ac:dyDescent="0.2">
      <c r="D43" s="16" t="s">
        <v>21</v>
      </c>
      <c r="E43" s="25" t="str">
        <f t="shared" ref="E43:E45" si="13">L43&amp;"to"&amp;M43</f>
        <v>1to1</v>
      </c>
      <c r="F43" s="25" t="str">
        <f t="shared" ref="F43:F45" si="14">E43</f>
        <v>1to1</v>
      </c>
      <c r="G43" s="25" t="s">
        <v>231</v>
      </c>
      <c r="I43" s="16" t="s">
        <v>55</v>
      </c>
      <c r="J43" s="16"/>
      <c r="K43" s="16" t="s">
        <v>55</v>
      </c>
      <c r="L43" s="25">
        <v>1</v>
      </c>
      <c r="M43" s="25">
        <v>1</v>
      </c>
      <c r="N43" s="73" t="s">
        <v>264</v>
      </c>
      <c r="O43" s="16"/>
      <c r="P43" s="96"/>
      <c r="Q43" s="96"/>
      <c r="R43" s="96">
        <v>14</v>
      </c>
      <c r="S43" s="96">
        <v>14</v>
      </c>
      <c r="T43" s="74"/>
      <c r="U43" s="74"/>
      <c r="V43" s="16"/>
      <c r="W43" s="110"/>
      <c r="X43" s="20"/>
      <c r="Y43" s="16"/>
      <c r="Z43" s="16"/>
      <c r="AA43" s="16"/>
      <c r="AB43" s="74"/>
      <c r="AC43" s="74"/>
      <c r="AD43" s="16"/>
      <c r="AE43" s="16"/>
      <c r="AF43" s="16"/>
      <c r="AG43" s="84"/>
      <c r="AH43" s="84"/>
      <c r="AI43" s="84"/>
      <c r="AJ43" s="85"/>
      <c r="AK43" s="75"/>
      <c r="AL43" s="16"/>
      <c r="AM43" s="84"/>
      <c r="AN43" s="84"/>
      <c r="AO43" s="84"/>
      <c r="AP43" s="84"/>
      <c r="AQ43" s="4" t="str">
        <f>AR45</f>
        <v>C6</v>
      </c>
      <c r="AR43" s="4" t="str">
        <f t="shared" si="2"/>
        <v>D17</v>
      </c>
      <c r="AS43" s="4" t="s">
        <v>54</v>
      </c>
      <c r="AT43" s="8" t="s">
        <v>97</v>
      </c>
      <c r="AU43" s="8" t="s">
        <v>108</v>
      </c>
      <c r="AV43" s="8">
        <v>12</v>
      </c>
      <c r="AW43" s="8" t="s">
        <v>103</v>
      </c>
      <c r="AY43" s="67"/>
      <c r="BC43" s="25"/>
      <c r="BD43" s="69"/>
    </row>
    <row r="44" spans="4:56" x14ac:dyDescent="0.2">
      <c r="D44" s="16" t="s">
        <v>21</v>
      </c>
      <c r="E44" s="25" t="str">
        <f t="shared" si="13"/>
        <v>1to1</v>
      </c>
      <c r="F44" s="25" t="str">
        <f t="shared" si="14"/>
        <v>1to1</v>
      </c>
      <c r="G44" s="25" t="s">
        <v>231</v>
      </c>
      <c r="I44" s="16" t="s">
        <v>55</v>
      </c>
      <c r="J44" s="16"/>
      <c r="K44" s="16" t="s">
        <v>55</v>
      </c>
      <c r="L44" s="25">
        <v>1</v>
      </c>
      <c r="M44" s="25">
        <v>1</v>
      </c>
      <c r="N44" s="73" t="s">
        <v>264</v>
      </c>
      <c r="O44" s="16"/>
      <c r="P44" s="96"/>
      <c r="Q44" s="96"/>
      <c r="R44" s="96">
        <v>14</v>
      </c>
      <c r="S44" s="96">
        <v>14</v>
      </c>
      <c r="T44" s="74"/>
      <c r="U44" s="74"/>
      <c r="V44" s="16"/>
      <c r="W44" s="110"/>
      <c r="X44" s="20"/>
      <c r="Y44" s="16"/>
      <c r="Z44" s="16"/>
      <c r="AA44" s="16"/>
      <c r="AB44" s="74"/>
      <c r="AC44" s="74"/>
      <c r="AD44" s="16"/>
      <c r="AE44" s="16"/>
      <c r="AF44" s="16"/>
      <c r="AG44" s="84"/>
      <c r="AH44" s="84"/>
      <c r="AI44" s="84"/>
      <c r="AJ44" s="85"/>
      <c r="AK44" s="75"/>
      <c r="AL44" s="16"/>
      <c r="AM44" s="84"/>
      <c r="AN44" s="84"/>
      <c r="AO44" s="84"/>
      <c r="AP44" s="84"/>
      <c r="AQ44" s="4" t="str">
        <f>AR45</f>
        <v>C6</v>
      </c>
      <c r="AR44" s="4" t="str">
        <f t="shared" si="2"/>
        <v>D18</v>
      </c>
      <c r="AS44" s="4" t="s">
        <v>54</v>
      </c>
      <c r="AT44" s="8" t="s">
        <v>97</v>
      </c>
      <c r="AU44" s="8" t="s">
        <v>108</v>
      </c>
      <c r="AV44" s="8">
        <v>12</v>
      </c>
      <c r="AW44" s="8" t="s">
        <v>103</v>
      </c>
      <c r="AY44" s="67"/>
      <c r="BC44" s="25"/>
      <c r="BD44" s="69"/>
    </row>
    <row r="45" spans="4:56" x14ac:dyDescent="0.2">
      <c r="D45" s="16" t="s">
        <v>21</v>
      </c>
      <c r="E45" s="25" t="str">
        <f t="shared" si="13"/>
        <v>1to1</v>
      </c>
      <c r="F45" s="25" t="str">
        <f t="shared" si="14"/>
        <v>1to1</v>
      </c>
      <c r="G45" s="25" t="s">
        <v>230</v>
      </c>
      <c r="I45" s="16" t="s">
        <v>55</v>
      </c>
      <c r="J45" s="16"/>
      <c r="K45" s="16" t="s">
        <v>55</v>
      </c>
      <c r="L45" s="25">
        <v>1</v>
      </c>
      <c r="M45" s="25">
        <v>1</v>
      </c>
      <c r="N45" s="73" t="s">
        <v>264</v>
      </c>
      <c r="O45" s="16"/>
      <c r="P45" s="96"/>
      <c r="Q45" s="96"/>
      <c r="R45" s="96">
        <v>14</v>
      </c>
      <c r="S45" s="96">
        <v>14</v>
      </c>
      <c r="T45" s="74"/>
      <c r="U45" s="74"/>
      <c r="V45" s="16"/>
      <c r="W45" s="110"/>
      <c r="X45" s="20"/>
      <c r="Y45" s="16"/>
      <c r="Z45" s="16"/>
      <c r="AA45" s="16"/>
      <c r="AB45" s="74"/>
      <c r="AC45" s="74"/>
      <c r="AD45" s="16"/>
      <c r="AE45" s="16"/>
      <c r="AF45" s="16"/>
      <c r="AG45" s="84"/>
      <c r="AH45" s="84"/>
      <c r="AI45" s="84"/>
      <c r="AJ45" s="85"/>
      <c r="AK45" s="75"/>
      <c r="AL45" s="16"/>
      <c r="AM45" s="84"/>
      <c r="AN45" s="84"/>
      <c r="AO45" s="84"/>
      <c r="AP45" s="84"/>
      <c r="AQ45" s="4" t="str">
        <f>E193</f>
        <v>B2</v>
      </c>
      <c r="AR45" s="4" t="str">
        <f t="shared" si="2"/>
        <v>C6</v>
      </c>
      <c r="AS45" s="4" t="s">
        <v>54</v>
      </c>
      <c r="AT45" s="8" t="s">
        <v>97</v>
      </c>
      <c r="AU45" s="8" t="s">
        <v>108</v>
      </c>
      <c r="AV45" s="8">
        <v>12</v>
      </c>
      <c r="AW45" s="8" t="s">
        <v>103</v>
      </c>
      <c r="AY45" s="67"/>
      <c r="BC45" s="25"/>
      <c r="BD45" s="69"/>
    </row>
    <row r="46" spans="4:56" x14ac:dyDescent="0.2">
      <c r="D46" s="16" t="s">
        <v>21</v>
      </c>
      <c r="E46" s="25" t="str">
        <f>L46&amp;"to"&amp;M46</f>
        <v>1to1</v>
      </c>
      <c r="F46" s="25" t="str">
        <f>E46</f>
        <v>1to1</v>
      </c>
      <c r="G46" s="25" t="s">
        <v>232</v>
      </c>
      <c r="I46" s="16" t="s">
        <v>55</v>
      </c>
      <c r="J46" s="16"/>
      <c r="K46" s="16" t="s">
        <v>55</v>
      </c>
      <c r="L46" s="25">
        <v>1</v>
      </c>
      <c r="M46" s="25">
        <v>1</v>
      </c>
      <c r="N46" s="73" t="s">
        <v>264</v>
      </c>
      <c r="O46" s="16"/>
      <c r="P46" s="96"/>
      <c r="Q46" s="96"/>
      <c r="R46" s="96">
        <v>14</v>
      </c>
      <c r="S46" s="96">
        <v>14</v>
      </c>
      <c r="T46" s="74"/>
      <c r="U46" s="74"/>
      <c r="V46" s="16"/>
      <c r="W46" s="110"/>
      <c r="X46" s="20"/>
      <c r="Y46" s="16"/>
      <c r="Z46" s="16"/>
      <c r="AA46" s="16"/>
      <c r="AB46" s="74"/>
      <c r="AC46" s="74"/>
      <c r="AD46" s="16"/>
      <c r="AE46" s="16"/>
      <c r="AF46" s="16"/>
      <c r="AG46" s="84"/>
      <c r="AH46" s="84"/>
      <c r="AI46" s="84"/>
      <c r="AJ46" s="85"/>
      <c r="AK46" s="75"/>
      <c r="AL46" s="16"/>
      <c r="AM46" s="84"/>
      <c r="AN46" s="84"/>
      <c r="AO46" s="84"/>
      <c r="AP46" s="84"/>
      <c r="AQ46" s="4" t="str">
        <f>AR49</f>
        <v>C7</v>
      </c>
      <c r="AR46" s="4" t="str">
        <f t="shared" si="2"/>
        <v>D19</v>
      </c>
      <c r="AS46" s="4" t="s">
        <v>54</v>
      </c>
      <c r="AT46" s="8" t="s">
        <v>97</v>
      </c>
      <c r="AU46" s="8" t="s">
        <v>108</v>
      </c>
      <c r="AV46" s="8">
        <v>12</v>
      </c>
      <c r="AW46" s="8" t="s">
        <v>103</v>
      </c>
      <c r="AX46" s="74"/>
      <c r="AY46" s="74"/>
      <c r="AZ46" s="16"/>
      <c r="BA46" s="16"/>
      <c r="BC46" s="25"/>
      <c r="BD46" s="69"/>
    </row>
    <row r="47" spans="4:56" x14ac:dyDescent="0.2">
      <c r="D47" s="16" t="s">
        <v>21</v>
      </c>
      <c r="E47" s="25" t="str">
        <f t="shared" ref="E47:E49" si="15">L47&amp;"to"&amp;M47</f>
        <v>1to1</v>
      </c>
      <c r="F47" s="25" t="str">
        <f t="shared" ref="F47:F49" si="16">E47</f>
        <v>1to1</v>
      </c>
      <c r="G47" s="25" t="s">
        <v>232</v>
      </c>
      <c r="I47" s="16" t="s">
        <v>55</v>
      </c>
      <c r="J47" s="16"/>
      <c r="K47" s="16" t="s">
        <v>55</v>
      </c>
      <c r="L47" s="25">
        <v>1</v>
      </c>
      <c r="M47" s="25">
        <v>1</v>
      </c>
      <c r="N47" s="73" t="s">
        <v>264</v>
      </c>
      <c r="O47" s="16"/>
      <c r="P47" s="96"/>
      <c r="Q47" s="96"/>
      <c r="R47" s="96">
        <v>14</v>
      </c>
      <c r="S47" s="96">
        <v>14</v>
      </c>
      <c r="T47" s="74"/>
      <c r="U47" s="74"/>
      <c r="V47" s="16"/>
      <c r="W47" s="110"/>
      <c r="X47" s="20"/>
      <c r="Y47" s="16"/>
      <c r="Z47" s="16"/>
      <c r="AA47" s="16"/>
      <c r="AB47" s="74"/>
      <c r="AC47" s="74"/>
      <c r="AD47" s="16"/>
      <c r="AE47" s="16"/>
      <c r="AF47" s="16"/>
      <c r="AG47" s="84"/>
      <c r="AH47" s="84"/>
      <c r="AI47" s="84"/>
      <c r="AJ47" s="85"/>
      <c r="AK47" s="75"/>
      <c r="AL47" s="16"/>
      <c r="AM47" s="84"/>
      <c r="AN47" s="84"/>
      <c r="AO47" s="84"/>
      <c r="AP47" s="84"/>
      <c r="AQ47" s="4" t="str">
        <f>AR49</f>
        <v>C7</v>
      </c>
      <c r="AR47" s="4" t="str">
        <f t="shared" si="2"/>
        <v>D20</v>
      </c>
      <c r="AS47" s="4" t="s">
        <v>54</v>
      </c>
      <c r="AT47" s="8" t="s">
        <v>97</v>
      </c>
      <c r="AU47" s="8" t="s">
        <v>108</v>
      </c>
      <c r="AV47" s="8">
        <v>12</v>
      </c>
      <c r="AW47" s="8" t="s">
        <v>103</v>
      </c>
      <c r="AY47" s="67"/>
      <c r="BC47" s="25"/>
      <c r="BD47" s="69"/>
    </row>
    <row r="48" spans="4:56" x14ac:dyDescent="0.2">
      <c r="D48" s="16" t="s">
        <v>21</v>
      </c>
      <c r="E48" s="25" t="str">
        <f t="shared" si="15"/>
        <v>1to1</v>
      </c>
      <c r="F48" s="25" t="str">
        <f t="shared" si="16"/>
        <v>1to1</v>
      </c>
      <c r="G48" s="25" t="s">
        <v>232</v>
      </c>
      <c r="I48" s="16" t="s">
        <v>55</v>
      </c>
      <c r="J48" s="16"/>
      <c r="K48" s="16" t="s">
        <v>55</v>
      </c>
      <c r="L48" s="25">
        <v>1</v>
      </c>
      <c r="M48" s="25">
        <v>1</v>
      </c>
      <c r="N48" s="73" t="s">
        <v>264</v>
      </c>
      <c r="O48" s="16"/>
      <c r="P48" s="96"/>
      <c r="Q48" s="96"/>
      <c r="R48" s="96">
        <v>14</v>
      </c>
      <c r="S48" s="96">
        <v>14</v>
      </c>
      <c r="T48" s="74"/>
      <c r="U48" s="74"/>
      <c r="V48" s="16"/>
      <c r="W48" s="110"/>
      <c r="X48" s="20"/>
      <c r="Y48" s="16"/>
      <c r="Z48" s="16"/>
      <c r="AA48" s="16"/>
      <c r="AB48" s="74"/>
      <c r="AC48" s="74"/>
      <c r="AD48" s="16"/>
      <c r="AE48" s="16"/>
      <c r="AF48" s="16"/>
      <c r="AG48" s="84"/>
      <c r="AH48" s="84"/>
      <c r="AI48" s="84"/>
      <c r="AJ48" s="85"/>
      <c r="AK48" s="75"/>
      <c r="AL48" s="16"/>
      <c r="AM48" s="84"/>
      <c r="AN48" s="84"/>
      <c r="AO48" s="84"/>
      <c r="AP48" s="84"/>
      <c r="AQ48" s="4" t="str">
        <f>AR49</f>
        <v>C7</v>
      </c>
      <c r="AR48" s="4" t="str">
        <f t="shared" si="2"/>
        <v>D21</v>
      </c>
      <c r="AS48" s="4" t="s">
        <v>54</v>
      </c>
      <c r="AT48" s="8" t="s">
        <v>97</v>
      </c>
      <c r="AU48" s="8" t="s">
        <v>108</v>
      </c>
      <c r="AV48" s="8">
        <v>12</v>
      </c>
      <c r="AW48" s="8" t="s">
        <v>103</v>
      </c>
      <c r="AY48" s="67"/>
      <c r="BC48" s="25"/>
      <c r="BD48" s="69"/>
    </row>
    <row r="49" spans="4:56" x14ac:dyDescent="0.2">
      <c r="D49" s="16" t="s">
        <v>21</v>
      </c>
      <c r="E49" s="25" t="str">
        <f t="shared" si="15"/>
        <v>1to1</v>
      </c>
      <c r="F49" s="25" t="str">
        <f t="shared" si="16"/>
        <v>1to1</v>
      </c>
      <c r="G49" s="25" t="s">
        <v>230</v>
      </c>
      <c r="I49" s="16" t="s">
        <v>55</v>
      </c>
      <c r="J49" s="16"/>
      <c r="K49" s="16" t="s">
        <v>55</v>
      </c>
      <c r="L49" s="25">
        <v>1</v>
      </c>
      <c r="M49" s="25">
        <v>1</v>
      </c>
      <c r="N49" s="73" t="s">
        <v>264</v>
      </c>
      <c r="O49" s="16"/>
      <c r="P49" s="96"/>
      <c r="Q49" s="96"/>
      <c r="R49" s="96">
        <v>14</v>
      </c>
      <c r="S49" s="96">
        <v>14</v>
      </c>
      <c r="T49" s="74"/>
      <c r="U49" s="74"/>
      <c r="V49" s="16"/>
      <c r="W49" s="110"/>
      <c r="X49" s="20"/>
      <c r="Y49" s="16"/>
      <c r="Z49" s="16"/>
      <c r="AA49" s="16"/>
      <c r="AB49" s="74"/>
      <c r="AC49" s="74"/>
      <c r="AD49" s="16"/>
      <c r="AE49" s="16"/>
      <c r="AF49" s="16"/>
      <c r="AG49" s="84"/>
      <c r="AH49" s="84"/>
      <c r="AI49" s="84"/>
      <c r="AJ49" s="85"/>
      <c r="AK49" s="75"/>
      <c r="AL49" s="16"/>
      <c r="AM49" s="84"/>
      <c r="AN49" s="84"/>
      <c r="AO49" s="84"/>
      <c r="AP49" s="84"/>
      <c r="AQ49" s="4" t="str">
        <f>E193</f>
        <v>B2</v>
      </c>
      <c r="AR49" s="4" t="str">
        <f t="shared" si="2"/>
        <v>C7</v>
      </c>
      <c r="AS49" s="4" t="s">
        <v>54</v>
      </c>
      <c r="AT49" s="8" t="s">
        <v>97</v>
      </c>
      <c r="AU49" s="8" t="s">
        <v>108</v>
      </c>
      <c r="AV49" s="8">
        <v>12</v>
      </c>
      <c r="AW49" s="8" t="s">
        <v>103</v>
      </c>
      <c r="AY49" s="67"/>
      <c r="BC49" s="25"/>
      <c r="BD49" s="69"/>
    </row>
    <row r="50" spans="4:56" x14ac:dyDescent="0.2">
      <c r="D50" s="16" t="s">
        <v>21</v>
      </c>
      <c r="E50" s="25" t="str">
        <f>L50&amp;"to"&amp;M50</f>
        <v>1to1</v>
      </c>
      <c r="F50" s="25" t="str">
        <f>E50</f>
        <v>1to1</v>
      </c>
      <c r="G50" s="25" t="s">
        <v>233</v>
      </c>
      <c r="I50" s="16" t="s">
        <v>55</v>
      </c>
      <c r="J50" s="16"/>
      <c r="K50" s="16" t="s">
        <v>55</v>
      </c>
      <c r="L50" s="25">
        <v>1</v>
      </c>
      <c r="M50" s="25">
        <v>1</v>
      </c>
      <c r="N50" s="73" t="s">
        <v>264</v>
      </c>
      <c r="O50" s="16"/>
      <c r="P50" s="96"/>
      <c r="Q50" s="96"/>
      <c r="R50" s="96">
        <v>14</v>
      </c>
      <c r="S50" s="96">
        <v>14</v>
      </c>
      <c r="T50" s="74"/>
      <c r="U50" s="74"/>
      <c r="V50" s="16"/>
      <c r="W50" s="110"/>
      <c r="X50" s="20"/>
      <c r="Y50" s="16"/>
      <c r="Z50" s="16"/>
      <c r="AA50" s="16"/>
      <c r="AB50" s="74"/>
      <c r="AC50" s="74"/>
      <c r="AD50" s="16"/>
      <c r="AE50" s="16"/>
      <c r="AF50" s="16"/>
      <c r="AG50" s="84"/>
      <c r="AH50" s="84"/>
      <c r="AI50" s="84"/>
      <c r="AJ50" s="85"/>
      <c r="AK50" s="75"/>
      <c r="AL50" s="16"/>
      <c r="AM50" s="84"/>
      <c r="AN50" s="84"/>
      <c r="AO50" s="84"/>
      <c r="AP50" s="84"/>
      <c r="AQ50" s="4" t="str">
        <f>AR53</f>
        <v>C8</v>
      </c>
      <c r="AR50" s="4" t="str">
        <f t="shared" si="2"/>
        <v>D22</v>
      </c>
      <c r="AS50" s="4" t="s">
        <v>54</v>
      </c>
      <c r="AT50" s="8" t="s">
        <v>97</v>
      </c>
      <c r="AU50" s="8" t="s">
        <v>108</v>
      </c>
      <c r="AV50" s="8">
        <v>12</v>
      </c>
      <c r="AW50" s="8" t="s">
        <v>103</v>
      </c>
      <c r="AX50" s="74"/>
      <c r="AY50" s="74"/>
      <c r="AZ50" s="16"/>
      <c r="BA50" s="16"/>
      <c r="BC50" s="25"/>
      <c r="BD50" s="69"/>
    </row>
    <row r="51" spans="4:56" x14ac:dyDescent="0.2">
      <c r="D51" s="16" t="s">
        <v>21</v>
      </c>
      <c r="E51" s="25" t="str">
        <f t="shared" ref="E51:E53" si="17">L51&amp;"to"&amp;M51</f>
        <v>1to1</v>
      </c>
      <c r="F51" s="25" t="str">
        <f t="shared" ref="F51:F53" si="18">E51</f>
        <v>1to1</v>
      </c>
      <c r="G51" s="25" t="s">
        <v>233</v>
      </c>
      <c r="I51" s="16" t="s">
        <v>55</v>
      </c>
      <c r="J51" s="16"/>
      <c r="K51" s="16" t="s">
        <v>55</v>
      </c>
      <c r="L51" s="25">
        <v>1</v>
      </c>
      <c r="M51" s="25">
        <v>1</v>
      </c>
      <c r="N51" s="73" t="s">
        <v>264</v>
      </c>
      <c r="O51" s="16"/>
      <c r="P51" s="96"/>
      <c r="Q51" s="96"/>
      <c r="R51" s="96">
        <v>14</v>
      </c>
      <c r="S51" s="96">
        <v>14</v>
      </c>
      <c r="T51" s="74"/>
      <c r="U51" s="74"/>
      <c r="V51" s="16"/>
      <c r="W51" s="110"/>
      <c r="X51" s="20"/>
      <c r="Y51" s="16"/>
      <c r="Z51" s="16"/>
      <c r="AA51" s="16"/>
      <c r="AB51" s="74"/>
      <c r="AC51" s="74"/>
      <c r="AD51" s="16"/>
      <c r="AE51" s="16"/>
      <c r="AF51" s="16"/>
      <c r="AG51" s="84"/>
      <c r="AH51" s="84"/>
      <c r="AI51" s="84"/>
      <c r="AJ51" s="85"/>
      <c r="AK51" s="75"/>
      <c r="AL51" s="16"/>
      <c r="AM51" s="84"/>
      <c r="AN51" s="84"/>
      <c r="AO51" s="84"/>
      <c r="AP51" s="84"/>
      <c r="AQ51" s="4" t="str">
        <f>AR53</f>
        <v>C8</v>
      </c>
      <c r="AR51" s="4" t="str">
        <f t="shared" si="2"/>
        <v>D23</v>
      </c>
      <c r="AS51" s="4" t="s">
        <v>54</v>
      </c>
      <c r="AT51" s="8" t="s">
        <v>97</v>
      </c>
      <c r="AU51" s="8" t="s">
        <v>108</v>
      </c>
      <c r="AV51" s="8">
        <v>12</v>
      </c>
      <c r="AW51" s="8" t="s">
        <v>103</v>
      </c>
      <c r="AY51" s="67"/>
      <c r="BC51" s="25"/>
      <c r="BD51" s="69"/>
    </row>
    <row r="52" spans="4:56" x14ac:dyDescent="0.2">
      <c r="D52" s="16" t="s">
        <v>21</v>
      </c>
      <c r="E52" s="25" t="str">
        <f t="shared" si="17"/>
        <v>1to1</v>
      </c>
      <c r="F52" s="25" t="str">
        <f t="shared" si="18"/>
        <v>1to1</v>
      </c>
      <c r="G52" s="25" t="s">
        <v>233</v>
      </c>
      <c r="I52" s="16" t="s">
        <v>55</v>
      </c>
      <c r="J52" s="16"/>
      <c r="K52" s="16" t="s">
        <v>55</v>
      </c>
      <c r="L52" s="25">
        <v>1</v>
      </c>
      <c r="M52" s="25">
        <v>1</v>
      </c>
      <c r="N52" s="73" t="s">
        <v>264</v>
      </c>
      <c r="O52" s="16"/>
      <c r="P52" s="96"/>
      <c r="Q52" s="96"/>
      <c r="R52" s="96">
        <v>14</v>
      </c>
      <c r="S52" s="96">
        <v>14</v>
      </c>
      <c r="T52" s="74"/>
      <c r="U52" s="74"/>
      <c r="V52" s="16"/>
      <c r="W52" s="110"/>
      <c r="X52" s="20"/>
      <c r="Y52" s="16"/>
      <c r="Z52" s="16"/>
      <c r="AA52" s="16"/>
      <c r="AB52" s="74"/>
      <c r="AC52" s="74"/>
      <c r="AD52" s="16"/>
      <c r="AE52" s="16"/>
      <c r="AF52" s="16"/>
      <c r="AG52" s="84"/>
      <c r="AH52" s="84"/>
      <c r="AI52" s="84"/>
      <c r="AJ52" s="85"/>
      <c r="AK52" s="75"/>
      <c r="AL52" s="16"/>
      <c r="AM52" s="84"/>
      <c r="AN52" s="84"/>
      <c r="AO52" s="84"/>
      <c r="AP52" s="84"/>
      <c r="AQ52" s="4" t="str">
        <f>AR53</f>
        <v>C8</v>
      </c>
      <c r="AR52" s="4" t="str">
        <f t="shared" si="2"/>
        <v>D24</v>
      </c>
      <c r="AS52" s="4" t="s">
        <v>54</v>
      </c>
      <c r="AT52" s="8" t="s">
        <v>97</v>
      </c>
      <c r="AU52" s="8" t="s">
        <v>108</v>
      </c>
      <c r="AV52" s="8">
        <v>12</v>
      </c>
      <c r="AW52" s="8" t="s">
        <v>103</v>
      </c>
      <c r="AY52" s="67"/>
      <c r="BC52" s="25"/>
      <c r="BD52" s="69"/>
    </row>
    <row r="53" spans="4:56" x14ac:dyDescent="0.2">
      <c r="D53" s="16" t="s">
        <v>21</v>
      </c>
      <c r="E53" s="25" t="str">
        <f t="shared" si="17"/>
        <v>1to1</v>
      </c>
      <c r="F53" s="25" t="str">
        <f t="shared" si="18"/>
        <v>1to1</v>
      </c>
      <c r="G53" s="25" t="s">
        <v>230</v>
      </c>
      <c r="I53" s="16" t="s">
        <v>55</v>
      </c>
      <c r="J53" s="16"/>
      <c r="K53" s="16" t="s">
        <v>55</v>
      </c>
      <c r="L53" s="25">
        <v>1</v>
      </c>
      <c r="M53" s="25">
        <v>1</v>
      </c>
      <c r="N53" s="73" t="s">
        <v>264</v>
      </c>
      <c r="O53" s="16"/>
      <c r="P53" s="96"/>
      <c r="Q53" s="96"/>
      <c r="R53" s="96">
        <v>14</v>
      </c>
      <c r="S53" s="96">
        <v>14</v>
      </c>
      <c r="T53" s="74"/>
      <c r="U53" s="74"/>
      <c r="V53" s="16"/>
      <c r="W53" s="110"/>
      <c r="X53" s="20"/>
      <c r="Y53" s="16"/>
      <c r="Z53" s="16"/>
      <c r="AA53" s="16"/>
      <c r="AB53" s="74"/>
      <c r="AC53" s="74"/>
      <c r="AD53" s="16"/>
      <c r="AE53" s="16"/>
      <c r="AF53" s="16"/>
      <c r="AG53" s="84"/>
      <c r="AH53" s="84"/>
      <c r="AI53" s="84"/>
      <c r="AJ53" s="85"/>
      <c r="AK53" s="75"/>
      <c r="AL53" s="16"/>
      <c r="AM53" s="84"/>
      <c r="AN53" s="84"/>
      <c r="AO53" s="84"/>
      <c r="AP53" s="84"/>
      <c r="AQ53" s="4" t="str">
        <f>E193</f>
        <v>B2</v>
      </c>
      <c r="AR53" s="4" t="str">
        <f t="shared" si="2"/>
        <v>C8</v>
      </c>
      <c r="AS53" s="4" t="s">
        <v>54</v>
      </c>
      <c r="AT53" s="8" t="s">
        <v>97</v>
      </c>
      <c r="AU53" s="8" t="s">
        <v>108</v>
      </c>
      <c r="AV53" s="8">
        <v>12</v>
      </c>
      <c r="AW53" s="8" t="s">
        <v>103</v>
      </c>
      <c r="AY53" s="67"/>
      <c r="BC53" s="25"/>
      <c r="BD53" s="69"/>
    </row>
    <row r="54" spans="4:56" s="16" customFormat="1" ht="22" customHeight="1" x14ac:dyDescent="0.2">
      <c r="D54" s="16" t="s">
        <v>21</v>
      </c>
      <c r="E54" s="25" t="str">
        <f>L54&amp;"to"&amp;M54</f>
        <v>1to1</v>
      </c>
      <c r="F54" s="25" t="str">
        <f>E54</f>
        <v>1to1</v>
      </c>
      <c r="G54" s="16" t="s">
        <v>11</v>
      </c>
      <c r="I54" s="16" t="s">
        <v>55</v>
      </c>
      <c r="K54" s="16" t="s">
        <v>55</v>
      </c>
      <c r="L54" s="16">
        <v>1</v>
      </c>
      <c r="M54" s="73">
        <v>1</v>
      </c>
      <c r="N54" s="73" t="s">
        <v>264</v>
      </c>
      <c r="P54" s="96"/>
      <c r="Q54" s="96"/>
      <c r="R54" s="96">
        <v>6</v>
      </c>
      <c r="S54" s="96">
        <v>6</v>
      </c>
      <c r="T54" s="74"/>
      <c r="U54" s="74"/>
      <c r="W54" s="110"/>
      <c r="X54" s="20"/>
      <c r="AB54" s="74"/>
      <c r="AC54" s="74"/>
      <c r="AG54" s="84"/>
      <c r="AH54" s="84"/>
      <c r="AI54" s="84"/>
      <c r="AJ54" s="85"/>
      <c r="AK54" s="75"/>
      <c r="AM54" s="84"/>
      <c r="AN54" s="84"/>
      <c r="AO54" s="84"/>
      <c r="AP54" s="84"/>
      <c r="AQ54" s="3" t="s">
        <v>11</v>
      </c>
      <c r="AR54" s="4" t="str">
        <f t="shared" si="2"/>
        <v>B2</v>
      </c>
      <c r="AS54" s="4" t="s">
        <v>54</v>
      </c>
      <c r="AT54" s="8" t="s">
        <v>97</v>
      </c>
      <c r="AU54" s="8" t="s">
        <v>108</v>
      </c>
      <c r="AV54" s="8">
        <v>12</v>
      </c>
      <c r="AW54" s="8" t="s">
        <v>103</v>
      </c>
      <c r="AX54" s="74"/>
      <c r="AY54" s="74"/>
      <c r="BD54" s="24"/>
    </row>
    <row r="55" spans="4:56" x14ac:dyDescent="0.2">
      <c r="D55" s="16" t="s">
        <v>21</v>
      </c>
      <c r="E55" s="25" t="str">
        <f>L55&amp;"to"&amp;M55</f>
        <v>1to1</v>
      </c>
      <c r="F55" s="25" t="str">
        <f>E55</f>
        <v>1to1</v>
      </c>
      <c r="G55" s="25" t="s">
        <v>234</v>
      </c>
      <c r="I55" s="16" t="s">
        <v>55</v>
      </c>
      <c r="J55" s="16"/>
      <c r="K55" s="16" t="s">
        <v>55</v>
      </c>
      <c r="L55" s="25">
        <v>1</v>
      </c>
      <c r="M55" s="25">
        <v>1</v>
      </c>
      <c r="N55" s="73" t="s">
        <v>264</v>
      </c>
      <c r="O55" s="16"/>
      <c r="P55" s="96"/>
      <c r="Q55" s="96"/>
      <c r="R55" s="96">
        <v>14</v>
      </c>
      <c r="S55" s="96">
        <v>14</v>
      </c>
      <c r="T55" s="74"/>
      <c r="U55" s="74"/>
      <c r="V55" s="16"/>
      <c r="W55" s="110"/>
      <c r="X55" s="20"/>
      <c r="Y55" s="16"/>
      <c r="Z55" s="16"/>
      <c r="AA55" s="16"/>
      <c r="AB55" s="74"/>
      <c r="AC55" s="74"/>
      <c r="AD55" s="16"/>
      <c r="AE55" s="16"/>
      <c r="AF55" s="16"/>
      <c r="AG55" s="84"/>
      <c r="AH55" s="84"/>
      <c r="AI55" s="84"/>
      <c r="AJ55" s="85"/>
      <c r="AK55" s="75"/>
      <c r="AL55" s="16"/>
      <c r="AM55" s="84"/>
      <c r="AN55" s="84"/>
      <c r="AO55" s="84"/>
      <c r="AP55" s="84"/>
      <c r="AQ55" s="4" t="str">
        <f>AR58</f>
        <v>C9</v>
      </c>
      <c r="AR55" s="4" t="str">
        <f t="shared" si="2"/>
        <v>D25</v>
      </c>
      <c r="AS55" s="4" t="s">
        <v>54</v>
      </c>
      <c r="AT55" s="8" t="s">
        <v>97</v>
      </c>
      <c r="AU55" s="8" t="s">
        <v>108</v>
      </c>
      <c r="AV55" s="8">
        <v>12</v>
      </c>
      <c r="AW55" s="8" t="s">
        <v>103</v>
      </c>
      <c r="AX55" s="74"/>
      <c r="AY55" s="74"/>
      <c r="AZ55" s="16"/>
      <c r="BA55" s="16"/>
      <c r="BC55" s="25"/>
      <c r="BD55" s="69"/>
    </row>
    <row r="56" spans="4:56" x14ac:dyDescent="0.2">
      <c r="D56" s="16" t="s">
        <v>21</v>
      </c>
      <c r="E56" s="25" t="str">
        <f t="shared" ref="E56:E57" si="19">L56&amp;"to"&amp;M56</f>
        <v>1to1</v>
      </c>
      <c r="F56" s="25" t="str">
        <f t="shared" ref="F56:F57" si="20">E56</f>
        <v>1to1</v>
      </c>
      <c r="G56" s="25" t="s">
        <v>234</v>
      </c>
      <c r="I56" s="16" t="s">
        <v>55</v>
      </c>
      <c r="J56" s="16"/>
      <c r="K56" s="16" t="s">
        <v>55</v>
      </c>
      <c r="L56" s="25">
        <v>1</v>
      </c>
      <c r="M56" s="25">
        <v>1</v>
      </c>
      <c r="N56" s="73" t="s">
        <v>264</v>
      </c>
      <c r="O56" s="16"/>
      <c r="P56" s="96"/>
      <c r="Q56" s="96"/>
      <c r="R56" s="96">
        <v>14</v>
      </c>
      <c r="S56" s="96">
        <v>14</v>
      </c>
      <c r="T56" s="74"/>
      <c r="U56" s="74"/>
      <c r="V56" s="16"/>
      <c r="W56" s="110"/>
      <c r="X56" s="20"/>
      <c r="Y56" s="16"/>
      <c r="Z56" s="16"/>
      <c r="AA56" s="16"/>
      <c r="AB56" s="74"/>
      <c r="AC56" s="74"/>
      <c r="AD56" s="16"/>
      <c r="AE56" s="16"/>
      <c r="AF56" s="16"/>
      <c r="AG56" s="84"/>
      <c r="AH56" s="84"/>
      <c r="AI56" s="84"/>
      <c r="AJ56" s="85"/>
      <c r="AK56" s="75"/>
      <c r="AL56" s="16"/>
      <c r="AM56" s="84"/>
      <c r="AN56" s="84"/>
      <c r="AO56" s="84"/>
      <c r="AP56" s="84"/>
      <c r="AQ56" s="4" t="str">
        <f>AR58</f>
        <v>C9</v>
      </c>
      <c r="AR56" s="4" t="str">
        <f t="shared" si="2"/>
        <v>D26</v>
      </c>
      <c r="AS56" s="4" t="s">
        <v>54</v>
      </c>
      <c r="AT56" s="8" t="s">
        <v>97</v>
      </c>
      <c r="AU56" s="8" t="s">
        <v>108</v>
      </c>
      <c r="AV56" s="8">
        <v>12</v>
      </c>
      <c r="AW56" s="8" t="s">
        <v>103</v>
      </c>
      <c r="AY56" s="67"/>
      <c r="BC56" s="25"/>
      <c r="BD56" s="69"/>
    </row>
    <row r="57" spans="4:56" x14ac:dyDescent="0.2">
      <c r="D57" s="16" t="s">
        <v>21</v>
      </c>
      <c r="E57" s="25" t="str">
        <f t="shared" si="19"/>
        <v>1to1</v>
      </c>
      <c r="F57" s="25" t="str">
        <f t="shared" si="20"/>
        <v>1to1</v>
      </c>
      <c r="G57" s="25" t="s">
        <v>234</v>
      </c>
      <c r="I57" s="16" t="s">
        <v>55</v>
      </c>
      <c r="J57" s="16"/>
      <c r="K57" s="16" t="s">
        <v>55</v>
      </c>
      <c r="L57" s="25">
        <v>1</v>
      </c>
      <c r="M57" s="25">
        <v>1</v>
      </c>
      <c r="N57" s="73" t="s">
        <v>264</v>
      </c>
      <c r="O57" s="16"/>
      <c r="P57" s="96"/>
      <c r="Q57" s="96"/>
      <c r="R57" s="96">
        <v>14</v>
      </c>
      <c r="S57" s="96">
        <v>14</v>
      </c>
      <c r="T57" s="74"/>
      <c r="U57" s="74"/>
      <c r="V57" s="16"/>
      <c r="W57" s="110"/>
      <c r="X57" s="20"/>
      <c r="Y57" s="16"/>
      <c r="Z57" s="16"/>
      <c r="AA57" s="16"/>
      <c r="AB57" s="74"/>
      <c r="AC57" s="74"/>
      <c r="AD57" s="16"/>
      <c r="AE57" s="16"/>
      <c r="AF57" s="16"/>
      <c r="AG57" s="84"/>
      <c r="AH57" s="84"/>
      <c r="AI57" s="84"/>
      <c r="AJ57" s="85"/>
      <c r="AK57" s="75"/>
      <c r="AL57" s="16"/>
      <c r="AM57" s="84"/>
      <c r="AN57" s="84"/>
      <c r="AO57" s="84"/>
      <c r="AP57" s="84"/>
      <c r="AQ57" s="4" t="str">
        <f>AR58</f>
        <v>C9</v>
      </c>
      <c r="AR57" s="4" t="str">
        <f t="shared" si="2"/>
        <v>D27</v>
      </c>
      <c r="AS57" s="4" t="s">
        <v>54</v>
      </c>
      <c r="AT57" s="8" t="s">
        <v>97</v>
      </c>
      <c r="AU57" s="8" t="s">
        <v>108</v>
      </c>
      <c r="AV57" s="8">
        <v>12</v>
      </c>
      <c r="AW57" s="8" t="s">
        <v>103</v>
      </c>
      <c r="AY57" s="67"/>
      <c r="BC57" s="25"/>
      <c r="BD57" s="69"/>
    </row>
    <row r="58" spans="4:56" x14ac:dyDescent="0.2">
      <c r="D58" s="16" t="s">
        <v>21</v>
      </c>
      <c r="E58" s="25" t="str">
        <f>L58&amp;"to"&amp;M58</f>
        <v>1to1</v>
      </c>
      <c r="F58" s="25" t="str">
        <f>E58</f>
        <v>1to1</v>
      </c>
      <c r="G58" s="25" t="s">
        <v>235</v>
      </c>
      <c r="I58" s="16" t="s">
        <v>55</v>
      </c>
      <c r="J58" s="16"/>
      <c r="K58" s="16" t="s">
        <v>55</v>
      </c>
      <c r="L58" s="25">
        <v>1</v>
      </c>
      <c r="M58" s="25">
        <v>1</v>
      </c>
      <c r="N58" s="73" t="s">
        <v>264</v>
      </c>
      <c r="O58" s="16"/>
      <c r="P58" s="96"/>
      <c r="Q58" s="96"/>
      <c r="R58" s="96">
        <v>14</v>
      </c>
      <c r="S58" s="96">
        <v>14</v>
      </c>
      <c r="T58" s="74"/>
      <c r="U58" s="74"/>
      <c r="V58" s="16"/>
      <c r="W58" s="110"/>
      <c r="X58" s="20"/>
      <c r="Y58" s="16"/>
      <c r="Z58" s="16"/>
      <c r="AA58" s="16"/>
      <c r="AB58" s="74"/>
      <c r="AC58" s="74"/>
      <c r="AD58" s="16"/>
      <c r="AE58" s="16"/>
      <c r="AF58" s="16"/>
      <c r="AG58" s="84"/>
      <c r="AH58" s="84"/>
      <c r="AI58" s="84"/>
      <c r="AJ58" s="85"/>
      <c r="AK58" s="75"/>
      <c r="AL58" s="16"/>
      <c r="AM58" s="84"/>
      <c r="AN58" s="84"/>
      <c r="AO58" s="84"/>
      <c r="AP58" s="84"/>
      <c r="AQ58" s="4" t="str">
        <f>E210</f>
        <v>B3</v>
      </c>
      <c r="AR58" s="4" t="str">
        <f t="shared" si="2"/>
        <v>C9</v>
      </c>
      <c r="AS58" s="4" t="s">
        <v>54</v>
      </c>
      <c r="AT58" s="8" t="s">
        <v>97</v>
      </c>
      <c r="AU58" s="8" t="s">
        <v>108</v>
      </c>
      <c r="AV58" s="8">
        <v>12</v>
      </c>
      <c r="AW58" s="8" t="s">
        <v>103</v>
      </c>
      <c r="AX58" s="74"/>
      <c r="AY58" s="74"/>
      <c r="AZ58" s="16"/>
      <c r="BA58" s="16"/>
      <c r="BC58" s="25"/>
      <c r="BD58" s="69"/>
    </row>
    <row r="59" spans="4:56" x14ac:dyDescent="0.2">
      <c r="D59" s="16" t="s">
        <v>21</v>
      </c>
      <c r="E59" s="25" t="str">
        <f>L59&amp;"to"&amp;M59</f>
        <v>1to1</v>
      </c>
      <c r="F59" s="25" t="str">
        <f>E59</f>
        <v>1to1</v>
      </c>
      <c r="G59" s="25" t="s">
        <v>236</v>
      </c>
      <c r="I59" s="16" t="s">
        <v>55</v>
      </c>
      <c r="J59" s="16"/>
      <c r="K59" s="16" t="s">
        <v>55</v>
      </c>
      <c r="L59" s="25">
        <v>1</v>
      </c>
      <c r="M59" s="25">
        <v>1</v>
      </c>
      <c r="N59" s="73" t="s">
        <v>264</v>
      </c>
      <c r="O59" s="16"/>
      <c r="P59" s="96"/>
      <c r="Q59" s="96"/>
      <c r="R59" s="96">
        <v>14</v>
      </c>
      <c r="S59" s="96">
        <v>14</v>
      </c>
      <c r="T59" s="74"/>
      <c r="U59" s="74"/>
      <c r="V59" s="16"/>
      <c r="W59" s="110"/>
      <c r="X59" s="20"/>
      <c r="Y59" s="16"/>
      <c r="Z59" s="16"/>
      <c r="AA59" s="16"/>
      <c r="AB59" s="74"/>
      <c r="AC59" s="74"/>
      <c r="AD59" s="16"/>
      <c r="AE59" s="16"/>
      <c r="AF59" s="16"/>
      <c r="AG59" s="84"/>
      <c r="AH59" s="84"/>
      <c r="AI59" s="84"/>
      <c r="AJ59" s="85"/>
      <c r="AK59" s="75"/>
      <c r="AL59" s="16"/>
      <c r="AM59" s="84"/>
      <c r="AN59" s="84"/>
      <c r="AO59" s="84"/>
      <c r="AP59" s="84"/>
      <c r="AQ59" s="4" t="str">
        <f>AR62</f>
        <v>C10</v>
      </c>
      <c r="AR59" s="4" t="str">
        <f t="shared" si="2"/>
        <v>D28</v>
      </c>
      <c r="AS59" s="4" t="s">
        <v>54</v>
      </c>
      <c r="AT59" s="8" t="s">
        <v>97</v>
      </c>
      <c r="AU59" s="8" t="s">
        <v>108</v>
      </c>
      <c r="AV59" s="8">
        <v>12</v>
      </c>
      <c r="AW59" s="8" t="s">
        <v>103</v>
      </c>
      <c r="AX59" s="74"/>
      <c r="AY59" s="74"/>
      <c r="AZ59" s="16"/>
      <c r="BA59" s="16"/>
      <c r="BC59" s="25"/>
      <c r="BD59" s="69"/>
    </row>
    <row r="60" spans="4:56" x14ac:dyDescent="0.2">
      <c r="D60" s="16" t="s">
        <v>21</v>
      </c>
      <c r="E60" s="25" t="str">
        <f t="shared" ref="E60:E62" si="21">L60&amp;"to"&amp;M60</f>
        <v>1to1</v>
      </c>
      <c r="F60" s="25" t="str">
        <f t="shared" ref="F60:F62" si="22">E60</f>
        <v>1to1</v>
      </c>
      <c r="G60" s="25" t="s">
        <v>236</v>
      </c>
      <c r="I60" s="16" t="s">
        <v>55</v>
      </c>
      <c r="J60" s="16"/>
      <c r="K60" s="16" t="s">
        <v>55</v>
      </c>
      <c r="L60" s="25">
        <v>1</v>
      </c>
      <c r="M60" s="25">
        <v>1</v>
      </c>
      <c r="N60" s="73" t="s">
        <v>264</v>
      </c>
      <c r="O60" s="16"/>
      <c r="P60" s="96"/>
      <c r="Q60" s="96"/>
      <c r="R60" s="96">
        <v>14</v>
      </c>
      <c r="S60" s="96">
        <v>14</v>
      </c>
      <c r="T60" s="74"/>
      <c r="U60" s="74"/>
      <c r="V60" s="16"/>
      <c r="W60" s="110"/>
      <c r="X60" s="20"/>
      <c r="Y60" s="16"/>
      <c r="Z60" s="16"/>
      <c r="AA60" s="16"/>
      <c r="AB60" s="74"/>
      <c r="AC60" s="74"/>
      <c r="AD60" s="16"/>
      <c r="AE60" s="16"/>
      <c r="AF60" s="16"/>
      <c r="AG60" s="84"/>
      <c r="AH60" s="84"/>
      <c r="AI60" s="84"/>
      <c r="AJ60" s="85"/>
      <c r="AK60" s="75"/>
      <c r="AL60" s="16"/>
      <c r="AM60" s="84"/>
      <c r="AN60" s="84"/>
      <c r="AO60" s="84"/>
      <c r="AP60" s="84"/>
      <c r="AQ60" s="4" t="str">
        <f>AR62</f>
        <v>C10</v>
      </c>
      <c r="AR60" s="4" t="str">
        <f t="shared" si="2"/>
        <v>D29</v>
      </c>
      <c r="AS60" s="4" t="s">
        <v>54</v>
      </c>
      <c r="AT60" s="8" t="s">
        <v>97</v>
      </c>
      <c r="AU60" s="8" t="s">
        <v>108</v>
      </c>
      <c r="AV60" s="8">
        <v>12</v>
      </c>
      <c r="AW60" s="8" t="s">
        <v>103</v>
      </c>
      <c r="AY60" s="67"/>
      <c r="BC60" s="25"/>
      <c r="BD60" s="69"/>
    </row>
    <row r="61" spans="4:56" x14ac:dyDescent="0.2">
      <c r="D61" s="16" t="s">
        <v>21</v>
      </c>
      <c r="E61" s="25" t="str">
        <f t="shared" si="21"/>
        <v>1to1</v>
      </c>
      <c r="F61" s="25" t="str">
        <f t="shared" si="22"/>
        <v>1to1</v>
      </c>
      <c r="G61" s="25" t="s">
        <v>236</v>
      </c>
      <c r="I61" s="16" t="s">
        <v>55</v>
      </c>
      <c r="J61" s="16"/>
      <c r="K61" s="16" t="s">
        <v>55</v>
      </c>
      <c r="L61" s="25">
        <v>1</v>
      </c>
      <c r="M61" s="25">
        <v>1</v>
      </c>
      <c r="N61" s="73" t="s">
        <v>264</v>
      </c>
      <c r="O61" s="16"/>
      <c r="P61" s="96"/>
      <c r="Q61" s="96"/>
      <c r="R61" s="96">
        <v>14</v>
      </c>
      <c r="S61" s="96">
        <v>14</v>
      </c>
      <c r="T61" s="74"/>
      <c r="U61" s="74"/>
      <c r="V61" s="16"/>
      <c r="W61" s="110"/>
      <c r="X61" s="20"/>
      <c r="Y61" s="16"/>
      <c r="Z61" s="16"/>
      <c r="AA61" s="16"/>
      <c r="AB61" s="74"/>
      <c r="AC61" s="74"/>
      <c r="AD61" s="16"/>
      <c r="AE61" s="16"/>
      <c r="AF61" s="16"/>
      <c r="AG61" s="84"/>
      <c r="AH61" s="84"/>
      <c r="AI61" s="84"/>
      <c r="AJ61" s="85"/>
      <c r="AK61" s="75"/>
      <c r="AL61" s="16"/>
      <c r="AM61" s="84"/>
      <c r="AN61" s="84"/>
      <c r="AO61" s="84"/>
      <c r="AP61" s="84"/>
      <c r="AQ61" s="4" t="str">
        <f>AR62</f>
        <v>C10</v>
      </c>
      <c r="AR61" s="4" t="str">
        <f t="shared" si="2"/>
        <v>D30</v>
      </c>
      <c r="AS61" s="4" t="s">
        <v>54</v>
      </c>
      <c r="AT61" s="8" t="s">
        <v>97</v>
      </c>
      <c r="AU61" s="8" t="s">
        <v>108</v>
      </c>
      <c r="AV61" s="8">
        <v>12</v>
      </c>
      <c r="AW61" s="8" t="s">
        <v>103</v>
      </c>
      <c r="AY61" s="67"/>
      <c r="BC61" s="25"/>
      <c r="BD61" s="69"/>
    </row>
    <row r="62" spans="4:56" x14ac:dyDescent="0.2">
      <c r="D62" s="16" t="s">
        <v>21</v>
      </c>
      <c r="E62" s="25" t="str">
        <f t="shared" si="21"/>
        <v>1to1</v>
      </c>
      <c r="F62" s="25" t="str">
        <f t="shared" si="22"/>
        <v>1to1</v>
      </c>
      <c r="G62" s="25" t="s">
        <v>235</v>
      </c>
      <c r="I62" s="16" t="s">
        <v>55</v>
      </c>
      <c r="J62" s="16"/>
      <c r="K62" s="16" t="s">
        <v>55</v>
      </c>
      <c r="L62" s="25">
        <v>1</v>
      </c>
      <c r="M62" s="25">
        <v>1</v>
      </c>
      <c r="N62" s="73" t="s">
        <v>264</v>
      </c>
      <c r="O62" s="16"/>
      <c r="P62" s="96"/>
      <c r="Q62" s="96"/>
      <c r="R62" s="96">
        <v>14</v>
      </c>
      <c r="S62" s="96">
        <v>14</v>
      </c>
      <c r="T62" s="74"/>
      <c r="U62" s="74"/>
      <c r="V62" s="16"/>
      <c r="W62" s="110"/>
      <c r="X62" s="20"/>
      <c r="Y62" s="16"/>
      <c r="Z62" s="16"/>
      <c r="AA62" s="16"/>
      <c r="AB62" s="74"/>
      <c r="AC62" s="74"/>
      <c r="AD62" s="16"/>
      <c r="AE62" s="16"/>
      <c r="AF62" s="16"/>
      <c r="AG62" s="84"/>
      <c r="AH62" s="84"/>
      <c r="AI62" s="84"/>
      <c r="AJ62" s="85"/>
      <c r="AK62" s="75"/>
      <c r="AL62" s="16"/>
      <c r="AM62" s="84"/>
      <c r="AN62" s="84"/>
      <c r="AO62" s="84"/>
      <c r="AP62" s="84"/>
      <c r="AQ62" s="4" t="str">
        <f>E210</f>
        <v>B3</v>
      </c>
      <c r="AR62" s="4" t="str">
        <f t="shared" si="2"/>
        <v>C10</v>
      </c>
      <c r="AS62" s="4" t="s">
        <v>54</v>
      </c>
      <c r="AT62" s="8" t="s">
        <v>97</v>
      </c>
      <c r="AU62" s="8" t="s">
        <v>108</v>
      </c>
      <c r="AV62" s="8">
        <v>12</v>
      </c>
      <c r="AW62" s="8" t="s">
        <v>103</v>
      </c>
      <c r="AY62" s="67"/>
      <c r="BC62" s="25"/>
      <c r="BD62" s="69"/>
    </row>
    <row r="63" spans="4:56" x14ac:dyDescent="0.2">
      <c r="D63" s="16" t="s">
        <v>21</v>
      </c>
      <c r="E63" s="25" t="str">
        <f>L63&amp;"to"&amp;M63</f>
        <v>1to1</v>
      </c>
      <c r="F63" s="25" t="str">
        <f>E63</f>
        <v>1to1</v>
      </c>
      <c r="G63" s="25" t="s">
        <v>237</v>
      </c>
      <c r="I63" s="16" t="s">
        <v>55</v>
      </c>
      <c r="J63" s="16"/>
      <c r="K63" s="16" t="s">
        <v>55</v>
      </c>
      <c r="L63" s="25">
        <v>1</v>
      </c>
      <c r="M63" s="25">
        <v>1</v>
      </c>
      <c r="N63" s="73" t="s">
        <v>264</v>
      </c>
      <c r="O63" s="16"/>
      <c r="P63" s="96"/>
      <c r="Q63" s="96"/>
      <c r="R63" s="96">
        <v>14</v>
      </c>
      <c r="S63" s="96">
        <v>14</v>
      </c>
      <c r="T63" s="74"/>
      <c r="U63" s="74"/>
      <c r="V63" s="16"/>
      <c r="W63" s="110"/>
      <c r="X63" s="20"/>
      <c r="Y63" s="16"/>
      <c r="Z63" s="16"/>
      <c r="AA63" s="16"/>
      <c r="AB63" s="74"/>
      <c r="AC63" s="74"/>
      <c r="AD63" s="16"/>
      <c r="AE63" s="16"/>
      <c r="AF63" s="16"/>
      <c r="AG63" s="84"/>
      <c r="AH63" s="84"/>
      <c r="AI63" s="84"/>
      <c r="AJ63" s="85"/>
      <c r="AK63" s="75"/>
      <c r="AL63" s="16"/>
      <c r="AM63" s="84"/>
      <c r="AN63" s="84"/>
      <c r="AO63" s="84"/>
      <c r="AP63" s="84"/>
      <c r="AQ63" s="4" t="str">
        <f>AR66</f>
        <v>C11</v>
      </c>
      <c r="AR63" s="4" t="str">
        <f t="shared" si="2"/>
        <v>D31</v>
      </c>
      <c r="AS63" s="4" t="s">
        <v>54</v>
      </c>
      <c r="AT63" s="8" t="s">
        <v>97</v>
      </c>
      <c r="AU63" s="8" t="s">
        <v>108</v>
      </c>
      <c r="AV63" s="8">
        <v>12</v>
      </c>
      <c r="AW63" s="8" t="s">
        <v>103</v>
      </c>
      <c r="AX63" s="74"/>
      <c r="AY63" s="74"/>
      <c r="AZ63" s="16"/>
      <c r="BA63" s="16"/>
      <c r="BC63" s="25"/>
      <c r="BD63" s="69"/>
    </row>
    <row r="64" spans="4:56" x14ac:dyDescent="0.2">
      <c r="D64" s="16" t="s">
        <v>21</v>
      </c>
      <c r="E64" s="25" t="str">
        <f t="shared" ref="E64:E66" si="23">L64&amp;"to"&amp;M64</f>
        <v>1to1</v>
      </c>
      <c r="F64" s="25" t="str">
        <f t="shared" ref="F64:F66" si="24">E64</f>
        <v>1to1</v>
      </c>
      <c r="G64" s="25" t="s">
        <v>237</v>
      </c>
      <c r="I64" s="16" t="s">
        <v>55</v>
      </c>
      <c r="J64" s="16"/>
      <c r="K64" s="16" t="s">
        <v>55</v>
      </c>
      <c r="L64" s="25">
        <v>1</v>
      </c>
      <c r="M64" s="25">
        <v>1</v>
      </c>
      <c r="N64" s="73" t="s">
        <v>264</v>
      </c>
      <c r="O64" s="16"/>
      <c r="P64" s="96"/>
      <c r="Q64" s="96"/>
      <c r="R64" s="96">
        <v>14</v>
      </c>
      <c r="S64" s="96">
        <v>14</v>
      </c>
      <c r="T64" s="74"/>
      <c r="U64" s="74"/>
      <c r="V64" s="16"/>
      <c r="W64" s="110"/>
      <c r="X64" s="20"/>
      <c r="Y64" s="16"/>
      <c r="Z64" s="16"/>
      <c r="AA64" s="16"/>
      <c r="AB64" s="74"/>
      <c r="AC64" s="74"/>
      <c r="AD64" s="16"/>
      <c r="AE64" s="16"/>
      <c r="AF64" s="16"/>
      <c r="AG64" s="84"/>
      <c r="AH64" s="84"/>
      <c r="AI64" s="84"/>
      <c r="AJ64" s="85"/>
      <c r="AK64" s="75"/>
      <c r="AL64" s="16"/>
      <c r="AM64" s="84"/>
      <c r="AN64" s="84"/>
      <c r="AO64" s="84"/>
      <c r="AP64" s="84"/>
      <c r="AQ64" s="4" t="str">
        <f>AR66</f>
        <v>C11</v>
      </c>
      <c r="AR64" s="4" t="str">
        <f t="shared" si="2"/>
        <v>D32</v>
      </c>
      <c r="AS64" s="4" t="s">
        <v>54</v>
      </c>
      <c r="AT64" s="8" t="s">
        <v>97</v>
      </c>
      <c r="AU64" s="8" t="s">
        <v>108</v>
      </c>
      <c r="AV64" s="8">
        <v>12</v>
      </c>
      <c r="AW64" s="8" t="s">
        <v>103</v>
      </c>
      <c r="AY64" s="67"/>
      <c r="BC64" s="25"/>
      <c r="BD64" s="69"/>
    </row>
    <row r="65" spans="4:56" x14ac:dyDescent="0.2">
      <c r="D65" s="16" t="s">
        <v>21</v>
      </c>
      <c r="E65" s="25" t="str">
        <f t="shared" si="23"/>
        <v>1to1</v>
      </c>
      <c r="F65" s="25" t="str">
        <f t="shared" si="24"/>
        <v>1to1</v>
      </c>
      <c r="G65" s="25" t="s">
        <v>237</v>
      </c>
      <c r="I65" s="16" t="s">
        <v>55</v>
      </c>
      <c r="J65" s="16"/>
      <c r="K65" s="16" t="s">
        <v>55</v>
      </c>
      <c r="L65" s="25">
        <v>1</v>
      </c>
      <c r="M65" s="25">
        <v>1</v>
      </c>
      <c r="N65" s="73" t="s">
        <v>264</v>
      </c>
      <c r="O65" s="16"/>
      <c r="P65" s="96"/>
      <c r="Q65" s="96"/>
      <c r="R65" s="96">
        <v>14</v>
      </c>
      <c r="S65" s="96">
        <v>14</v>
      </c>
      <c r="T65" s="74"/>
      <c r="U65" s="74"/>
      <c r="V65" s="16"/>
      <c r="W65" s="110"/>
      <c r="X65" s="20"/>
      <c r="Y65" s="16"/>
      <c r="Z65" s="16"/>
      <c r="AA65" s="16"/>
      <c r="AB65" s="74"/>
      <c r="AC65" s="74"/>
      <c r="AD65" s="16"/>
      <c r="AE65" s="16"/>
      <c r="AF65" s="16"/>
      <c r="AG65" s="84"/>
      <c r="AH65" s="84"/>
      <c r="AI65" s="84"/>
      <c r="AJ65" s="85"/>
      <c r="AK65" s="75"/>
      <c r="AL65" s="16"/>
      <c r="AM65" s="84"/>
      <c r="AN65" s="84"/>
      <c r="AO65" s="84"/>
      <c r="AP65" s="84"/>
      <c r="AQ65" s="4" t="str">
        <f>AR66</f>
        <v>C11</v>
      </c>
      <c r="AR65" s="4" t="str">
        <f t="shared" si="2"/>
        <v>D33</v>
      </c>
      <c r="AS65" s="4" t="s">
        <v>54</v>
      </c>
      <c r="AT65" s="8" t="s">
        <v>97</v>
      </c>
      <c r="AU65" s="8" t="s">
        <v>108</v>
      </c>
      <c r="AV65" s="8">
        <v>12</v>
      </c>
      <c r="AW65" s="8" t="s">
        <v>103</v>
      </c>
      <c r="AY65" s="67"/>
      <c r="BC65" s="25"/>
      <c r="BD65" s="69"/>
    </row>
    <row r="66" spans="4:56" x14ac:dyDescent="0.2">
      <c r="D66" s="16" t="s">
        <v>21</v>
      </c>
      <c r="E66" s="25" t="str">
        <f t="shared" si="23"/>
        <v>1to1</v>
      </c>
      <c r="F66" s="25" t="str">
        <f t="shared" si="24"/>
        <v>1to1</v>
      </c>
      <c r="G66" s="25" t="s">
        <v>235</v>
      </c>
      <c r="I66" s="16" t="s">
        <v>55</v>
      </c>
      <c r="J66" s="16"/>
      <c r="K66" s="16" t="s">
        <v>55</v>
      </c>
      <c r="L66" s="25">
        <v>1</v>
      </c>
      <c r="M66" s="25">
        <v>1</v>
      </c>
      <c r="N66" s="73" t="s">
        <v>264</v>
      </c>
      <c r="O66" s="16"/>
      <c r="P66" s="96"/>
      <c r="Q66" s="96"/>
      <c r="R66" s="96">
        <v>14</v>
      </c>
      <c r="S66" s="96">
        <v>14</v>
      </c>
      <c r="T66" s="74"/>
      <c r="U66" s="74"/>
      <c r="V66" s="16"/>
      <c r="W66" s="110"/>
      <c r="X66" s="20"/>
      <c r="Y66" s="16"/>
      <c r="Z66" s="16"/>
      <c r="AA66" s="16"/>
      <c r="AB66" s="74"/>
      <c r="AC66" s="74"/>
      <c r="AD66" s="16"/>
      <c r="AE66" s="16"/>
      <c r="AF66" s="16"/>
      <c r="AG66" s="84"/>
      <c r="AH66" s="84"/>
      <c r="AI66" s="84"/>
      <c r="AJ66" s="85"/>
      <c r="AK66" s="75"/>
      <c r="AL66" s="16"/>
      <c r="AM66" s="84"/>
      <c r="AN66" s="84"/>
      <c r="AO66" s="84"/>
      <c r="AP66" s="84"/>
      <c r="AQ66" s="4" t="str">
        <f>E210</f>
        <v>B3</v>
      </c>
      <c r="AR66" s="4" t="str">
        <f t="shared" si="2"/>
        <v>C11</v>
      </c>
      <c r="AS66" s="4" t="s">
        <v>54</v>
      </c>
      <c r="AT66" s="8" t="s">
        <v>97</v>
      </c>
      <c r="AU66" s="8" t="s">
        <v>108</v>
      </c>
      <c r="AV66" s="8">
        <v>12</v>
      </c>
      <c r="AW66" s="8" t="s">
        <v>103</v>
      </c>
      <c r="AY66" s="67"/>
      <c r="BC66" s="25"/>
      <c r="BD66" s="69"/>
    </row>
    <row r="67" spans="4:56" x14ac:dyDescent="0.2">
      <c r="D67" s="16" t="s">
        <v>21</v>
      </c>
      <c r="E67" s="25" t="str">
        <f>L67&amp;"to"&amp;M67</f>
        <v>1to1</v>
      </c>
      <c r="F67" s="25" t="str">
        <f>E67</f>
        <v>1to1</v>
      </c>
      <c r="G67" s="25" t="s">
        <v>238</v>
      </c>
      <c r="I67" s="16" t="s">
        <v>55</v>
      </c>
      <c r="J67" s="16"/>
      <c r="K67" s="16" t="s">
        <v>55</v>
      </c>
      <c r="L67" s="25">
        <v>1</v>
      </c>
      <c r="M67" s="25">
        <v>1</v>
      </c>
      <c r="N67" s="73" t="s">
        <v>264</v>
      </c>
      <c r="O67" s="16"/>
      <c r="P67" s="96"/>
      <c r="Q67" s="96"/>
      <c r="R67" s="96">
        <v>14</v>
      </c>
      <c r="S67" s="96">
        <v>14</v>
      </c>
      <c r="T67" s="74"/>
      <c r="U67" s="74"/>
      <c r="V67" s="16"/>
      <c r="W67" s="110"/>
      <c r="X67" s="20"/>
      <c r="Y67" s="16"/>
      <c r="Z67" s="16"/>
      <c r="AA67" s="16"/>
      <c r="AB67" s="74"/>
      <c r="AC67" s="74"/>
      <c r="AD67" s="16"/>
      <c r="AE67" s="16"/>
      <c r="AF67" s="16"/>
      <c r="AG67" s="84"/>
      <c r="AH67" s="84"/>
      <c r="AI67" s="84"/>
      <c r="AJ67" s="85"/>
      <c r="AK67" s="75"/>
      <c r="AL67" s="16"/>
      <c r="AM67" s="84"/>
      <c r="AN67" s="84"/>
      <c r="AO67" s="84"/>
      <c r="AP67" s="84"/>
      <c r="AQ67" s="4" t="str">
        <f>AR70</f>
        <v>C12</v>
      </c>
      <c r="AR67" s="4" t="str">
        <f t="shared" si="2"/>
        <v>D34</v>
      </c>
      <c r="AS67" s="4" t="s">
        <v>54</v>
      </c>
      <c r="AT67" s="8" t="s">
        <v>97</v>
      </c>
      <c r="AU67" s="8" t="s">
        <v>108</v>
      </c>
      <c r="AV67" s="8">
        <v>12</v>
      </c>
      <c r="AW67" s="8" t="s">
        <v>103</v>
      </c>
      <c r="AX67" s="74"/>
      <c r="AY67" s="74"/>
      <c r="AZ67" s="16"/>
      <c r="BA67" s="16"/>
      <c r="BC67" s="25"/>
      <c r="BD67" s="69"/>
    </row>
    <row r="68" spans="4:56" x14ac:dyDescent="0.2">
      <c r="D68" s="16" t="s">
        <v>21</v>
      </c>
      <c r="E68" s="25" t="str">
        <f t="shared" ref="E68:E70" si="25">L68&amp;"to"&amp;M68</f>
        <v>1to1</v>
      </c>
      <c r="F68" s="25" t="str">
        <f t="shared" ref="F68:F70" si="26">E68</f>
        <v>1to1</v>
      </c>
      <c r="G68" s="25" t="s">
        <v>238</v>
      </c>
      <c r="I68" s="16" t="s">
        <v>55</v>
      </c>
      <c r="J68" s="16"/>
      <c r="K68" s="16" t="s">
        <v>55</v>
      </c>
      <c r="L68" s="25">
        <v>1</v>
      </c>
      <c r="M68" s="25">
        <v>1</v>
      </c>
      <c r="N68" s="73" t="s">
        <v>264</v>
      </c>
      <c r="O68" s="16"/>
      <c r="P68" s="96"/>
      <c r="Q68" s="96"/>
      <c r="R68" s="96">
        <v>14</v>
      </c>
      <c r="S68" s="96">
        <v>14</v>
      </c>
      <c r="T68" s="74"/>
      <c r="U68" s="74"/>
      <c r="V68" s="16"/>
      <c r="W68" s="110"/>
      <c r="X68" s="20"/>
      <c r="Y68" s="16"/>
      <c r="Z68" s="16"/>
      <c r="AA68" s="16"/>
      <c r="AB68" s="74"/>
      <c r="AC68" s="74"/>
      <c r="AD68" s="16"/>
      <c r="AE68" s="16"/>
      <c r="AF68" s="16"/>
      <c r="AG68" s="84"/>
      <c r="AH68" s="84"/>
      <c r="AI68" s="84"/>
      <c r="AJ68" s="85"/>
      <c r="AK68" s="75"/>
      <c r="AL68" s="16"/>
      <c r="AM68" s="84"/>
      <c r="AN68" s="84"/>
      <c r="AO68" s="84"/>
      <c r="AP68" s="84"/>
      <c r="AQ68" s="4" t="str">
        <f>AR70</f>
        <v>C12</v>
      </c>
      <c r="AR68" s="4" t="str">
        <f t="shared" si="2"/>
        <v>D35</v>
      </c>
      <c r="AS68" s="4" t="s">
        <v>54</v>
      </c>
      <c r="AT68" s="8" t="s">
        <v>97</v>
      </c>
      <c r="AU68" s="8" t="s">
        <v>108</v>
      </c>
      <c r="AV68" s="8">
        <v>12</v>
      </c>
      <c r="AW68" s="8" t="s">
        <v>103</v>
      </c>
      <c r="AY68" s="67"/>
      <c r="BC68" s="25"/>
      <c r="BD68" s="69"/>
    </row>
    <row r="69" spans="4:56" x14ac:dyDescent="0.2">
      <c r="D69" s="16" t="s">
        <v>21</v>
      </c>
      <c r="E69" s="25" t="str">
        <f t="shared" si="25"/>
        <v>1to1</v>
      </c>
      <c r="F69" s="25" t="str">
        <f t="shared" si="26"/>
        <v>1to1</v>
      </c>
      <c r="G69" s="25" t="s">
        <v>238</v>
      </c>
      <c r="I69" s="16" t="s">
        <v>55</v>
      </c>
      <c r="J69" s="16"/>
      <c r="K69" s="16" t="s">
        <v>55</v>
      </c>
      <c r="L69" s="25">
        <v>1</v>
      </c>
      <c r="M69" s="25">
        <v>1</v>
      </c>
      <c r="N69" s="73" t="s">
        <v>264</v>
      </c>
      <c r="O69" s="16"/>
      <c r="P69" s="96"/>
      <c r="Q69" s="96"/>
      <c r="R69" s="96">
        <v>14</v>
      </c>
      <c r="S69" s="96">
        <v>14</v>
      </c>
      <c r="T69" s="74"/>
      <c r="U69" s="74"/>
      <c r="V69" s="16"/>
      <c r="W69" s="110"/>
      <c r="X69" s="20"/>
      <c r="Y69" s="16"/>
      <c r="Z69" s="16"/>
      <c r="AA69" s="16"/>
      <c r="AB69" s="74"/>
      <c r="AC69" s="74"/>
      <c r="AD69" s="16"/>
      <c r="AE69" s="16"/>
      <c r="AF69" s="16"/>
      <c r="AG69" s="84"/>
      <c r="AH69" s="84"/>
      <c r="AI69" s="84"/>
      <c r="AJ69" s="85"/>
      <c r="AK69" s="75"/>
      <c r="AL69" s="16"/>
      <c r="AM69" s="84"/>
      <c r="AN69" s="84"/>
      <c r="AO69" s="84"/>
      <c r="AP69" s="84"/>
      <c r="AQ69" s="4" t="str">
        <f>AR70</f>
        <v>C12</v>
      </c>
      <c r="AR69" s="4" t="str">
        <f t="shared" si="2"/>
        <v>D36</v>
      </c>
      <c r="AS69" s="4" t="s">
        <v>54</v>
      </c>
      <c r="AT69" s="8" t="s">
        <v>97</v>
      </c>
      <c r="AU69" s="8" t="s">
        <v>108</v>
      </c>
      <c r="AV69" s="8">
        <v>12</v>
      </c>
      <c r="AW69" s="8" t="s">
        <v>103</v>
      </c>
      <c r="AY69" s="67"/>
      <c r="BC69" s="25"/>
      <c r="BD69" s="69"/>
    </row>
    <row r="70" spans="4:56" x14ac:dyDescent="0.2">
      <c r="D70" s="16" t="s">
        <v>21</v>
      </c>
      <c r="E70" s="25" t="str">
        <f t="shared" si="25"/>
        <v>1to1</v>
      </c>
      <c r="F70" s="25" t="str">
        <f t="shared" si="26"/>
        <v>1to1</v>
      </c>
      <c r="G70" s="25" t="s">
        <v>235</v>
      </c>
      <c r="I70" s="16" t="s">
        <v>55</v>
      </c>
      <c r="J70" s="16"/>
      <c r="K70" s="16" t="s">
        <v>55</v>
      </c>
      <c r="L70" s="25">
        <v>1</v>
      </c>
      <c r="M70" s="25">
        <v>1</v>
      </c>
      <c r="N70" s="73" t="s">
        <v>264</v>
      </c>
      <c r="O70" s="16"/>
      <c r="P70" s="96"/>
      <c r="Q70" s="96"/>
      <c r="R70" s="96">
        <v>14</v>
      </c>
      <c r="S70" s="96">
        <v>14</v>
      </c>
      <c r="T70" s="74"/>
      <c r="U70" s="74"/>
      <c r="V70" s="16"/>
      <c r="W70" s="110"/>
      <c r="X70" s="20"/>
      <c r="Y70" s="16"/>
      <c r="Z70" s="16"/>
      <c r="AA70" s="16"/>
      <c r="AB70" s="74"/>
      <c r="AC70" s="74"/>
      <c r="AD70" s="16"/>
      <c r="AE70" s="16"/>
      <c r="AF70" s="16"/>
      <c r="AG70" s="84"/>
      <c r="AH70" s="84"/>
      <c r="AI70" s="84"/>
      <c r="AJ70" s="85"/>
      <c r="AK70" s="75"/>
      <c r="AL70" s="16"/>
      <c r="AM70" s="84"/>
      <c r="AN70" s="84"/>
      <c r="AO70" s="84"/>
      <c r="AP70" s="84"/>
      <c r="AQ70" s="4" t="str">
        <f>E210</f>
        <v>B3</v>
      </c>
      <c r="AR70" s="4" t="str">
        <f t="shared" si="2"/>
        <v>C12</v>
      </c>
      <c r="AS70" s="4" t="s">
        <v>54</v>
      </c>
      <c r="AT70" s="8" t="s">
        <v>97</v>
      </c>
      <c r="AU70" s="8" t="s">
        <v>108</v>
      </c>
      <c r="AV70" s="8">
        <v>12</v>
      </c>
      <c r="AW70" s="8" t="s">
        <v>103</v>
      </c>
      <c r="AY70" s="67"/>
      <c r="BC70" s="25"/>
      <c r="BD70" s="69"/>
    </row>
    <row r="71" spans="4:56" s="16" customFormat="1" ht="22" customHeight="1" x14ac:dyDescent="0.2">
      <c r="D71" s="16" t="s">
        <v>21</v>
      </c>
      <c r="E71" s="25" t="str">
        <f>L71&amp;"to"&amp;M71</f>
        <v>1to1</v>
      </c>
      <c r="F71" s="25" t="str">
        <f>E71</f>
        <v>1to1</v>
      </c>
      <c r="G71" s="16" t="s">
        <v>11</v>
      </c>
      <c r="I71" s="16" t="s">
        <v>55</v>
      </c>
      <c r="K71" s="16" t="s">
        <v>55</v>
      </c>
      <c r="L71" s="16">
        <v>1</v>
      </c>
      <c r="M71" s="73">
        <v>1</v>
      </c>
      <c r="N71" s="73" t="s">
        <v>264</v>
      </c>
      <c r="P71" s="96"/>
      <c r="Q71" s="96"/>
      <c r="R71" s="96">
        <v>6</v>
      </c>
      <c r="S71" s="96">
        <v>6</v>
      </c>
      <c r="T71" s="74"/>
      <c r="U71" s="74"/>
      <c r="W71" s="110"/>
      <c r="X71" s="20"/>
      <c r="AB71" s="74"/>
      <c r="AC71" s="74"/>
      <c r="AG71" s="84"/>
      <c r="AH71" s="84"/>
      <c r="AI71" s="84"/>
      <c r="AJ71" s="85"/>
      <c r="AK71" s="75"/>
      <c r="AM71" s="84"/>
      <c r="AN71" s="84"/>
      <c r="AO71" s="84"/>
      <c r="AP71" s="84"/>
      <c r="AQ71" s="3" t="s">
        <v>11</v>
      </c>
      <c r="AR71" s="4" t="str">
        <f t="shared" si="2"/>
        <v>B3</v>
      </c>
      <c r="AS71" s="4" t="s">
        <v>54</v>
      </c>
      <c r="AT71" s="8" t="s">
        <v>97</v>
      </c>
      <c r="AU71" s="8" t="s">
        <v>108</v>
      </c>
      <c r="AV71" s="8">
        <v>12</v>
      </c>
      <c r="AW71" s="8" t="s">
        <v>103</v>
      </c>
      <c r="AX71" s="74"/>
      <c r="AY71" s="74"/>
      <c r="BD71" s="24"/>
    </row>
    <row r="72" spans="4:56" x14ac:dyDescent="0.2">
      <c r="D72" s="16" t="s">
        <v>21</v>
      </c>
      <c r="E72" s="25" t="str">
        <f>L72&amp;"to"&amp;M72</f>
        <v>1to1</v>
      </c>
      <c r="F72" s="25" t="str">
        <f>E72</f>
        <v>1to1</v>
      </c>
      <c r="G72" s="25" t="s">
        <v>239</v>
      </c>
      <c r="I72" s="16" t="s">
        <v>55</v>
      </c>
      <c r="J72" s="16"/>
      <c r="K72" s="16" t="s">
        <v>55</v>
      </c>
      <c r="L72" s="25">
        <v>1</v>
      </c>
      <c r="M72" s="25">
        <v>1</v>
      </c>
      <c r="N72" s="73" t="s">
        <v>264</v>
      </c>
      <c r="O72" s="16"/>
      <c r="P72" s="96"/>
      <c r="Q72" s="96"/>
      <c r="R72" s="96">
        <v>14</v>
      </c>
      <c r="S72" s="96">
        <v>14</v>
      </c>
      <c r="T72" s="74"/>
      <c r="U72" s="74"/>
      <c r="V72" s="16"/>
      <c r="W72" s="110"/>
      <c r="X72" s="20"/>
      <c r="Y72" s="16"/>
      <c r="Z72" s="16"/>
      <c r="AA72" s="16"/>
      <c r="AB72" s="74"/>
      <c r="AC72" s="74"/>
      <c r="AD72" s="16"/>
      <c r="AE72" s="16"/>
      <c r="AF72" s="16"/>
      <c r="AG72" s="84"/>
      <c r="AH72" s="84"/>
      <c r="AI72" s="84"/>
      <c r="AJ72" s="85"/>
      <c r="AK72" s="75"/>
      <c r="AL72" s="16"/>
      <c r="AM72" s="84"/>
      <c r="AN72" s="84"/>
      <c r="AO72" s="84"/>
      <c r="AP72" s="84"/>
      <c r="AQ72" s="4" t="str">
        <f>AR75</f>
        <v>C13</v>
      </c>
      <c r="AR72" s="4" t="str">
        <f t="shared" si="2"/>
        <v>D37</v>
      </c>
      <c r="AS72" s="4" t="s">
        <v>54</v>
      </c>
      <c r="AT72" s="8" t="s">
        <v>97</v>
      </c>
      <c r="AU72" s="8" t="s">
        <v>108</v>
      </c>
      <c r="AV72" s="8">
        <v>12</v>
      </c>
      <c r="AW72" s="8" t="s">
        <v>103</v>
      </c>
      <c r="AX72" s="74"/>
      <c r="AY72" s="74"/>
      <c r="AZ72" s="16"/>
      <c r="BA72" s="16"/>
      <c r="BC72" s="25"/>
      <c r="BD72" s="69"/>
    </row>
    <row r="73" spans="4:56" x14ac:dyDescent="0.2">
      <c r="D73" s="16" t="s">
        <v>21</v>
      </c>
      <c r="E73" s="25" t="str">
        <f t="shared" ref="E73:E74" si="27">L73&amp;"to"&amp;M73</f>
        <v>1to1</v>
      </c>
      <c r="F73" s="25" t="str">
        <f t="shared" ref="F73:F74" si="28">E73</f>
        <v>1to1</v>
      </c>
      <c r="G73" s="25" t="s">
        <v>239</v>
      </c>
      <c r="I73" s="16" t="s">
        <v>55</v>
      </c>
      <c r="J73" s="16"/>
      <c r="K73" s="16" t="s">
        <v>55</v>
      </c>
      <c r="L73" s="25">
        <v>1</v>
      </c>
      <c r="M73" s="25">
        <v>1</v>
      </c>
      <c r="N73" s="73" t="s">
        <v>264</v>
      </c>
      <c r="O73" s="16"/>
      <c r="P73" s="96"/>
      <c r="Q73" s="96"/>
      <c r="R73" s="96">
        <v>14</v>
      </c>
      <c r="S73" s="96">
        <v>14</v>
      </c>
      <c r="T73" s="74"/>
      <c r="U73" s="74"/>
      <c r="V73" s="16"/>
      <c r="W73" s="110"/>
      <c r="X73" s="20"/>
      <c r="Y73" s="16"/>
      <c r="Z73" s="16"/>
      <c r="AA73" s="16"/>
      <c r="AB73" s="74"/>
      <c r="AC73" s="74"/>
      <c r="AD73" s="16"/>
      <c r="AE73" s="16"/>
      <c r="AF73" s="16"/>
      <c r="AG73" s="84"/>
      <c r="AH73" s="84"/>
      <c r="AI73" s="84"/>
      <c r="AJ73" s="85"/>
      <c r="AK73" s="75"/>
      <c r="AL73" s="16"/>
      <c r="AM73" s="84"/>
      <c r="AN73" s="84"/>
      <c r="AO73" s="84"/>
      <c r="AP73" s="84"/>
      <c r="AQ73" s="4" t="str">
        <f>AR75</f>
        <v>C13</v>
      </c>
      <c r="AR73" s="4" t="str">
        <f t="shared" si="2"/>
        <v>D38</v>
      </c>
      <c r="AS73" s="4" t="s">
        <v>54</v>
      </c>
      <c r="AT73" s="8" t="s">
        <v>97</v>
      </c>
      <c r="AU73" s="8" t="s">
        <v>108</v>
      </c>
      <c r="AV73" s="8">
        <v>12</v>
      </c>
      <c r="AW73" s="8" t="s">
        <v>103</v>
      </c>
      <c r="AY73" s="67"/>
      <c r="BC73" s="25"/>
      <c r="BD73" s="69"/>
    </row>
    <row r="74" spans="4:56" x14ac:dyDescent="0.2">
      <c r="D74" s="16" t="s">
        <v>21</v>
      </c>
      <c r="E74" s="25" t="str">
        <f t="shared" si="27"/>
        <v>1to1</v>
      </c>
      <c r="F74" s="25" t="str">
        <f t="shared" si="28"/>
        <v>1to1</v>
      </c>
      <c r="G74" s="25" t="s">
        <v>239</v>
      </c>
      <c r="I74" s="16" t="s">
        <v>55</v>
      </c>
      <c r="J74" s="16"/>
      <c r="K74" s="16" t="s">
        <v>55</v>
      </c>
      <c r="L74" s="25">
        <v>1</v>
      </c>
      <c r="M74" s="25">
        <v>1</v>
      </c>
      <c r="N74" s="73" t="s">
        <v>264</v>
      </c>
      <c r="O74" s="16"/>
      <c r="P74" s="96"/>
      <c r="Q74" s="96"/>
      <c r="R74" s="96">
        <v>14</v>
      </c>
      <c r="S74" s="96">
        <v>14</v>
      </c>
      <c r="T74" s="74"/>
      <c r="U74" s="74"/>
      <c r="V74" s="16"/>
      <c r="W74" s="110"/>
      <c r="X74" s="20"/>
      <c r="Y74" s="16"/>
      <c r="Z74" s="16"/>
      <c r="AA74" s="16"/>
      <c r="AB74" s="74"/>
      <c r="AC74" s="74"/>
      <c r="AD74" s="16"/>
      <c r="AE74" s="16"/>
      <c r="AF74" s="16"/>
      <c r="AG74" s="84"/>
      <c r="AH74" s="84"/>
      <c r="AI74" s="84"/>
      <c r="AJ74" s="85"/>
      <c r="AK74" s="75"/>
      <c r="AL74" s="16"/>
      <c r="AM74" s="84"/>
      <c r="AN74" s="84"/>
      <c r="AO74" s="84"/>
      <c r="AP74" s="84"/>
      <c r="AQ74" s="4" t="str">
        <f>AR75</f>
        <v>C13</v>
      </c>
      <c r="AR74" s="4" t="str">
        <f t="shared" si="2"/>
        <v>D39</v>
      </c>
      <c r="AS74" s="4" t="s">
        <v>54</v>
      </c>
      <c r="AT74" s="8" t="s">
        <v>97</v>
      </c>
      <c r="AU74" s="8" t="s">
        <v>108</v>
      </c>
      <c r="AV74" s="8">
        <v>12</v>
      </c>
      <c r="AW74" s="8" t="s">
        <v>103</v>
      </c>
      <c r="AY74" s="67"/>
      <c r="BC74" s="25"/>
      <c r="BD74" s="69"/>
    </row>
    <row r="75" spans="4:56" x14ac:dyDescent="0.2">
      <c r="D75" s="16" t="s">
        <v>21</v>
      </c>
      <c r="E75" s="25" t="str">
        <f>L75&amp;"to"&amp;M75</f>
        <v>1to1</v>
      </c>
      <c r="F75" s="25" t="str">
        <f>E75</f>
        <v>1to1</v>
      </c>
      <c r="G75" s="25" t="s">
        <v>240</v>
      </c>
      <c r="I75" s="16" t="s">
        <v>55</v>
      </c>
      <c r="J75" s="16"/>
      <c r="K75" s="16" t="s">
        <v>55</v>
      </c>
      <c r="L75" s="25">
        <v>1</v>
      </c>
      <c r="M75" s="25">
        <v>1</v>
      </c>
      <c r="N75" s="73" t="s">
        <v>264</v>
      </c>
      <c r="O75" s="16"/>
      <c r="P75" s="96"/>
      <c r="Q75" s="96"/>
      <c r="R75" s="96">
        <v>14</v>
      </c>
      <c r="S75" s="96">
        <v>14</v>
      </c>
      <c r="T75" s="74"/>
      <c r="U75" s="74"/>
      <c r="V75" s="16"/>
      <c r="W75" s="110"/>
      <c r="X75" s="20"/>
      <c r="Y75" s="16"/>
      <c r="Z75" s="16"/>
      <c r="AA75" s="16"/>
      <c r="AB75" s="74"/>
      <c r="AC75" s="74"/>
      <c r="AD75" s="16"/>
      <c r="AE75" s="16"/>
      <c r="AF75" s="16"/>
      <c r="AG75" s="84"/>
      <c r="AH75" s="84"/>
      <c r="AI75" s="84"/>
      <c r="AJ75" s="85"/>
      <c r="AK75" s="75"/>
      <c r="AL75" s="16"/>
      <c r="AM75" s="84"/>
      <c r="AN75" s="84"/>
      <c r="AO75" s="84"/>
      <c r="AP75" s="84"/>
      <c r="AQ75" s="4" t="str">
        <f>E227</f>
        <v>B4</v>
      </c>
      <c r="AR75" s="4" t="str">
        <f t="shared" si="2"/>
        <v>C13</v>
      </c>
      <c r="AS75" s="4" t="s">
        <v>54</v>
      </c>
      <c r="AT75" s="8" t="s">
        <v>97</v>
      </c>
      <c r="AU75" s="8" t="s">
        <v>108</v>
      </c>
      <c r="AV75" s="8">
        <v>12</v>
      </c>
      <c r="AW75" s="8" t="s">
        <v>103</v>
      </c>
      <c r="AX75" s="74"/>
      <c r="AY75" s="74"/>
      <c r="AZ75" s="16"/>
      <c r="BA75" s="16"/>
      <c r="BC75" s="25"/>
      <c r="BD75" s="69"/>
    </row>
    <row r="76" spans="4:56" x14ac:dyDescent="0.2">
      <c r="D76" s="16" t="s">
        <v>21</v>
      </c>
      <c r="E76" s="25" t="str">
        <f>L76&amp;"to"&amp;M76</f>
        <v>1to1</v>
      </c>
      <c r="F76" s="25" t="str">
        <f>E76</f>
        <v>1to1</v>
      </c>
      <c r="G76" s="25" t="s">
        <v>241</v>
      </c>
      <c r="I76" s="16" t="s">
        <v>55</v>
      </c>
      <c r="J76" s="16"/>
      <c r="K76" s="16" t="s">
        <v>55</v>
      </c>
      <c r="L76" s="25">
        <v>1</v>
      </c>
      <c r="M76" s="25">
        <v>1</v>
      </c>
      <c r="N76" s="73" t="s">
        <v>264</v>
      </c>
      <c r="O76" s="16"/>
      <c r="P76" s="96"/>
      <c r="Q76" s="96"/>
      <c r="R76" s="96">
        <v>14</v>
      </c>
      <c r="S76" s="96">
        <v>14</v>
      </c>
      <c r="T76" s="74"/>
      <c r="U76" s="74"/>
      <c r="V76" s="16"/>
      <c r="W76" s="110"/>
      <c r="X76" s="20"/>
      <c r="Y76" s="16"/>
      <c r="Z76" s="16"/>
      <c r="AA76" s="16"/>
      <c r="AB76" s="74"/>
      <c r="AC76" s="74"/>
      <c r="AD76" s="16"/>
      <c r="AE76" s="16"/>
      <c r="AF76" s="16"/>
      <c r="AG76" s="84"/>
      <c r="AH76" s="84"/>
      <c r="AI76" s="84"/>
      <c r="AJ76" s="85"/>
      <c r="AK76" s="75"/>
      <c r="AL76" s="16"/>
      <c r="AM76" s="84"/>
      <c r="AN76" s="84"/>
      <c r="AO76" s="84"/>
      <c r="AP76" s="84"/>
      <c r="AQ76" s="4" t="str">
        <f>AR79</f>
        <v>C14</v>
      </c>
      <c r="AR76" s="4" t="str">
        <f t="shared" si="2"/>
        <v>D40</v>
      </c>
      <c r="AS76" s="4" t="s">
        <v>54</v>
      </c>
      <c r="AT76" s="8" t="s">
        <v>97</v>
      </c>
      <c r="AU76" s="8" t="s">
        <v>108</v>
      </c>
      <c r="AV76" s="8">
        <v>12</v>
      </c>
      <c r="AW76" s="8" t="s">
        <v>103</v>
      </c>
      <c r="AX76" s="74"/>
      <c r="AY76" s="74"/>
      <c r="AZ76" s="16"/>
      <c r="BA76" s="16"/>
      <c r="BC76" s="25"/>
      <c r="BD76" s="69"/>
    </row>
    <row r="77" spans="4:56" x14ac:dyDescent="0.2">
      <c r="D77" s="16" t="s">
        <v>21</v>
      </c>
      <c r="E77" s="25" t="str">
        <f t="shared" ref="E77:E79" si="29">L77&amp;"to"&amp;M77</f>
        <v>1to1</v>
      </c>
      <c r="F77" s="25" t="str">
        <f t="shared" ref="F77:F79" si="30">E77</f>
        <v>1to1</v>
      </c>
      <c r="G77" s="25" t="s">
        <v>241</v>
      </c>
      <c r="I77" s="16" t="s">
        <v>55</v>
      </c>
      <c r="J77" s="16"/>
      <c r="K77" s="16" t="s">
        <v>55</v>
      </c>
      <c r="L77" s="25">
        <v>1</v>
      </c>
      <c r="M77" s="25">
        <v>1</v>
      </c>
      <c r="N77" s="73" t="s">
        <v>264</v>
      </c>
      <c r="O77" s="16"/>
      <c r="P77" s="96"/>
      <c r="Q77" s="96"/>
      <c r="R77" s="96">
        <v>14</v>
      </c>
      <c r="S77" s="96">
        <v>14</v>
      </c>
      <c r="T77" s="74"/>
      <c r="U77" s="74"/>
      <c r="V77" s="16"/>
      <c r="W77" s="110"/>
      <c r="X77" s="20"/>
      <c r="Y77" s="16"/>
      <c r="Z77" s="16"/>
      <c r="AA77" s="16"/>
      <c r="AB77" s="74"/>
      <c r="AC77" s="74"/>
      <c r="AD77" s="16"/>
      <c r="AE77" s="16"/>
      <c r="AF77" s="16"/>
      <c r="AG77" s="84"/>
      <c r="AH77" s="84"/>
      <c r="AI77" s="84"/>
      <c r="AJ77" s="85"/>
      <c r="AK77" s="75"/>
      <c r="AL77" s="16"/>
      <c r="AM77" s="84"/>
      <c r="AN77" s="84"/>
      <c r="AO77" s="84"/>
      <c r="AP77" s="84"/>
      <c r="AQ77" s="4" t="str">
        <f>AR79</f>
        <v>C14</v>
      </c>
      <c r="AR77" s="4" t="str">
        <f t="shared" si="2"/>
        <v>D41</v>
      </c>
      <c r="AS77" s="4" t="s">
        <v>54</v>
      </c>
      <c r="AT77" s="8" t="s">
        <v>97</v>
      </c>
      <c r="AU77" s="8" t="s">
        <v>108</v>
      </c>
      <c r="AV77" s="8">
        <v>12</v>
      </c>
      <c r="AW77" s="8" t="s">
        <v>103</v>
      </c>
      <c r="AY77" s="67"/>
      <c r="BC77" s="25"/>
      <c r="BD77" s="69"/>
    </row>
    <row r="78" spans="4:56" x14ac:dyDescent="0.2">
      <c r="D78" s="16" t="s">
        <v>21</v>
      </c>
      <c r="E78" s="25" t="str">
        <f t="shared" si="29"/>
        <v>1to1</v>
      </c>
      <c r="F78" s="25" t="str">
        <f t="shared" si="30"/>
        <v>1to1</v>
      </c>
      <c r="G78" s="25" t="s">
        <v>241</v>
      </c>
      <c r="I78" s="16" t="s">
        <v>55</v>
      </c>
      <c r="J78" s="16"/>
      <c r="K78" s="16" t="s">
        <v>55</v>
      </c>
      <c r="L78" s="25">
        <v>1</v>
      </c>
      <c r="M78" s="25">
        <v>1</v>
      </c>
      <c r="N78" s="73" t="s">
        <v>264</v>
      </c>
      <c r="O78" s="16"/>
      <c r="P78" s="96"/>
      <c r="Q78" s="96"/>
      <c r="R78" s="96">
        <v>14</v>
      </c>
      <c r="S78" s="96">
        <v>14</v>
      </c>
      <c r="T78" s="74"/>
      <c r="U78" s="74"/>
      <c r="V78" s="16"/>
      <c r="W78" s="110"/>
      <c r="X78" s="20"/>
      <c r="Y78" s="16"/>
      <c r="Z78" s="16"/>
      <c r="AA78" s="16"/>
      <c r="AB78" s="74"/>
      <c r="AC78" s="74"/>
      <c r="AD78" s="16"/>
      <c r="AE78" s="16"/>
      <c r="AF78" s="16"/>
      <c r="AG78" s="84"/>
      <c r="AH78" s="84"/>
      <c r="AI78" s="84"/>
      <c r="AJ78" s="85"/>
      <c r="AK78" s="75"/>
      <c r="AL78" s="16"/>
      <c r="AM78" s="84"/>
      <c r="AN78" s="84"/>
      <c r="AO78" s="84"/>
      <c r="AP78" s="84"/>
      <c r="AQ78" s="4" t="str">
        <f>AR79</f>
        <v>C14</v>
      </c>
      <c r="AR78" s="4" t="str">
        <f t="shared" si="2"/>
        <v>D42</v>
      </c>
      <c r="AS78" s="4" t="s">
        <v>54</v>
      </c>
      <c r="AT78" s="8" t="s">
        <v>97</v>
      </c>
      <c r="AU78" s="8" t="s">
        <v>108</v>
      </c>
      <c r="AV78" s="8">
        <v>12</v>
      </c>
      <c r="AW78" s="8" t="s">
        <v>103</v>
      </c>
      <c r="AY78" s="67"/>
      <c r="BC78" s="25"/>
      <c r="BD78" s="69"/>
    </row>
    <row r="79" spans="4:56" x14ac:dyDescent="0.2">
      <c r="D79" s="16" t="s">
        <v>21</v>
      </c>
      <c r="E79" s="25" t="str">
        <f t="shared" si="29"/>
        <v>1to1</v>
      </c>
      <c r="F79" s="25" t="str">
        <f t="shared" si="30"/>
        <v>1to1</v>
      </c>
      <c r="G79" s="25" t="s">
        <v>240</v>
      </c>
      <c r="I79" s="16" t="s">
        <v>55</v>
      </c>
      <c r="J79" s="16"/>
      <c r="K79" s="16" t="s">
        <v>55</v>
      </c>
      <c r="L79" s="25">
        <v>1</v>
      </c>
      <c r="M79" s="25">
        <v>1</v>
      </c>
      <c r="N79" s="73" t="s">
        <v>264</v>
      </c>
      <c r="O79" s="16"/>
      <c r="P79" s="96"/>
      <c r="Q79" s="96"/>
      <c r="R79" s="96">
        <v>14</v>
      </c>
      <c r="S79" s="96">
        <v>14</v>
      </c>
      <c r="T79" s="74"/>
      <c r="U79" s="74"/>
      <c r="V79" s="16"/>
      <c r="W79" s="110"/>
      <c r="X79" s="20"/>
      <c r="Y79" s="16"/>
      <c r="Z79" s="16"/>
      <c r="AA79" s="16"/>
      <c r="AB79" s="74"/>
      <c r="AC79" s="74"/>
      <c r="AD79" s="16"/>
      <c r="AE79" s="16"/>
      <c r="AF79" s="16"/>
      <c r="AG79" s="84"/>
      <c r="AH79" s="84"/>
      <c r="AI79" s="84"/>
      <c r="AJ79" s="85"/>
      <c r="AK79" s="75"/>
      <c r="AL79" s="16"/>
      <c r="AM79" s="84"/>
      <c r="AN79" s="84"/>
      <c r="AO79" s="84"/>
      <c r="AP79" s="84"/>
      <c r="AQ79" s="4" t="str">
        <f>E227</f>
        <v>B4</v>
      </c>
      <c r="AR79" s="4" t="str">
        <f t="shared" si="2"/>
        <v>C14</v>
      </c>
      <c r="AS79" s="4" t="s">
        <v>54</v>
      </c>
      <c r="AT79" s="8" t="s">
        <v>97</v>
      </c>
      <c r="AU79" s="8" t="s">
        <v>108</v>
      </c>
      <c r="AV79" s="8">
        <v>12</v>
      </c>
      <c r="AW79" s="8" t="s">
        <v>103</v>
      </c>
      <c r="AY79" s="67"/>
      <c r="BC79" s="25"/>
      <c r="BD79" s="69"/>
    </row>
    <row r="80" spans="4:56" x14ac:dyDescent="0.2">
      <c r="D80" s="16" t="s">
        <v>21</v>
      </c>
      <c r="E80" s="25" t="str">
        <f>L80&amp;"to"&amp;M80</f>
        <v>1to1</v>
      </c>
      <c r="F80" s="25" t="str">
        <f>E80</f>
        <v>1to1</v>
      </c>
      <c r="G80" s="25" t="s">
        <v>242</v>
      </c>
      <c r="I80" s="16" t="s">
        <v>55</v>
      </c>
      <c r="J80" s="16"/>
      <c r="K80" s="16" t="s">
        <v>55</v>
      </c>
      <c r="L80" s="25">
        <v>1</v>
      </c>
      <c r="M80" s="25">
        <v>1</v>
      </c>
      <c r="N80" s="73" t="s">
        <v>264</v>
      </c>
      <c r="O80" s="16"/>
      <c r="P80" s="96"/>
      <c r="Q80" s="96"/>
      <c r="R80" s="96">
        <v>14</v>
      </c>
      <c r="S80" s="96">
        <v>14</v>
      </c>
      <c r="T80" s="74"/>
      <c r="U80" s="74"/>
      <c r="V80" s="16"/>
      <c r="W80" s="110"/>
      <c r="X80" s="20"/>
      <c r="Y80" s="16"/>
      <c r="Z80" s="16"/>
      <c r="AA80" s="16"/>
      <c r="AB80" s="74"/>
      <c r="AC80" s="74"/>
      <c r="AD80" s="16"/>
      <c r="AE80" s="16"/>
      <c r="AF80" s="16"/>
      <c r="AG80" s="84"/>
      <c r="AH80" s="84"/>
      <c r="AI80" s="84"/>
      <c r="AJ80" s="85"/>
      <c r="AK80" s="75"/>
      <c r="AL80" s="16"/>
      <c r="AM80" s="84"/>
      <c r="AN80" s="84"/>
      <c r="AO80" s="84"/>
      <c r="AP80" s="84"/>
      <c r="AQ80" s="4" t="str">
        <f>AR83</f>
        <v>C15</v>
      </c>
      <c r="AR80" s="4" t="str">
        <f t="shared" si="2"/>
        <v>D43</v>
      </c>
      <c r="AS80" s="4" t="s">
        <v>54</v>
      </c>
      <c r="AT80" s="8" t="s">
        <v>97</v>
      </c>
      <c r="AU80" s="8" t="s">
        <v>108</v>
      </c>
      <c r="AV80" s="8">
        <v>12</v>
      </c>
      <c r="AW80" s="8" t="s">
        <v>103</v>
      </c>
      <c r="AX80" s="74"/>
      <c r="AY80" s="74"/>
      <c r="AZ80" s="16"/>
      <c r="BA80" s="16"/>
      <c r="BC80" s="25"/>
      <c r="BD80" s="69"/>
    </row>
    <row r="81" spans="4:56" x14ac:dyDescent="0.2">
      <c r="D81" s="16" t="s">
        <v>21</v>
      </c>
      <c r="E81" s="25" t="str">
        <f t="shared" ref="E81:E83" si="31">L81&amp;"to"&amp;M81</f>
        <v>1to1</v>
      </c>
      <c r="F81" s="25" t="str">
        <f t="shared" ref="F81:F83" si="32">E81</f>
        <v>1to1</v>
      </c>
      <c r="G81" s="25" t="s">
        <v>242</v>
      </c>
      <c r="I81" s="16" t="s">
        <v>55</v>
      </c>
      <c r="J81" s="16"/>
      <c r="K81" s="16" t="s">
        <v>55</v>
      </c>
      <c r="L81" s="25">
        <v>1</v>
      </c>
      <c r="M81" s="25">
        <v>1</v>
      </c>
      <c r="N81" s="73" t="s">
        <v>264</v>
      </c>
      <c r="O81" s="16"/>
      <c r="P81" s="96"/>
      <c r="Q81" s="96"/>
      <c r="R81" s="96">
        <v>14</v>
      </c>
      <c r="S81" s="96">
        <v>14</v>
      </c>
      <c r="T81" s="74"/>
      <c r="U81" s="74"/>
      <c r="V81" s="16"/>
      <c r="W81" s="110"/>
      <c r="X81" s="20"/>
      <c r="Y81" s="16"/>
      <c r="Z81" s="16"/>
      <c r="AA81" s="16"/>
      <c r="AB81" s="74"/>
      <c r="AC81" s="74"/>
      <c r="AD81" s="16"/>
      <c r="AE81" s="16"/>
      <c r="AF81" s="16"/>
      <c r="AG81" s="84"/>
      <c r="AH81" s="84"/>
      <c r="AI81" s="84"/>
      <c r="AJ81" s="85"/>
      <c r="AK81" s="75"/>
      <c r="AL81" s="16"/>
      <c r="AM81" s="84"/>
      <c r="AN81" s="84"/>
      <c r="AO81" s="84"/>
      <c r="AP81" s="84"/>
      <c r="AQ81" s="4" t="str">
        <f>AR83</f>
        <v>C15</v>
      </c>
      <c r="AR81" s="4" t="str">
        <f t="shared" si="2"/>
        <v>D44</v>
      </c>
      <c r="AS81" s="4" t="s">
        <v>54</v>
      </c>
      <c r="AT81" s="8" t="s">
        <v>97</v>
      </c>
      <c r="AU81" s="8" t="s">
        <v>108</v>
      </c>
      <c r="AV81" s="8">
        <v>12</v>
      </c>
      <c r="AW81" s="8" t="s">
        <v>103</v>
      </c>
      <c r="AY81" s="67"/>
      <c r="BC81" s="25"/>
      <c r="BD81" s="69"/>
    </row>
    <row r="82" spans="4:56" x14ac:dyDescent="0.2">
      <c r="D82" s="16" t="s">
        <v>21</v>
      </c>
      <c r="E82" s="25" t="str">
        <f t="shared" si="31"/>
        <v>1to1</v>
      </c>
      <c r="F82" s="25" t="str">
        <f t="shared" si="32"/>
        <v>1to1</v>
      </c>
      <c r="G82" s="25" t="s">
        <v>242</v>
      </c>
      <c r="I82" s="16" t="s">
        <v>55</v>
      </c>
      <c r="J82" s="16"/>
      <c r="K82" s="16" t="s">
        <v>55</v>
      </c>
      <c r="L82" s="25">
        <v>1</v>
      </c>
      <c r="M82" s="25">
        <v>1</v>
      </c>
      <c r="N82" s="73" t="s">
        <v>264</v>
      </c>
      <c r="O82" s="16"/>
      <c r="P82" s="96"/>
      <c r="Q82" s="96"/>
      <c r="R82" s="96">
        <v>14</v>
      </c>
      <c r="S82" s="96">
        <v>14</v>
      </c>
      <c r="T82" s="74"/>
      <c r="U82" s="74"/>
      <c r="V82" s="16"/>
      <c r="W82" s="110"/>
      <c r="X82" s="20"/>
      <c r="Y82" s="16"/>
      <c r="Z82" s="16"/>
      <c r="AA82" s="16"/>
      <c r="AB82" s="74"/>
      <c r="AC82" s="74"/>
      <c r="AD82" s="16"/>
      <c r="AE82" s="16"/>
      <c r="AF82" s="16"/>
      <c r="AG82" s="84"/>
      <c r="AH82" s="84"/>
      <c r="AI82" s="84"/>
      <c r="AJ82" s="85"/>
      <c r="AK82" s="75"/>
      <c r="AL82" s="16"/>
      <c r="AM82" s="84"/>
      <c r="AN82" s="84"/>
      <c r="AO82" s="84"/>
      <c r="AP82" s="84"/>
      <c r="AQ82" s="4" t="str">
        <f>AR83</f>
        <v>C15</v>
      </c>
      <c r="AR82" s="4" t="str">
        <f t="shared" si="2"/>
        <v>D45</v>
      </c>
      <c r="AS82" s="4" t="s">
        <v>54</v>
      </c>
      <c r="AT82" s="8" t="s">
        <v>97</v>
      </c>
      <c r="AU82" s="8" t="s">
        <v>108</v>
      </c>
      <c r="AV82" s="8">
        <v>12</v>
      </c>
      <c r="AW82" s="8" t="s">
        <v>103</v>
      </c>
      <c r="AY82" s="67"/>
      <c r="BC82" s="25"/>
      <c r="BD82" s="69"/>
    </row>
    <row r="83" spans="4:56" x14ac:dyDescent="0.2">
      <c r="D83" s="16" t="s">
        <v>21</v>
      </c>
      <c r="E83" s="25" t="str">
        <f t="shared" si="31"/>
        <v>1to1</v>
      </c>
      <c r="F83" s="25" t="str">
        <f t="shared" si="32"/>
        <v>1to1</v>
      </c>
      <c r="G83" s="25" t="s">
        <v>240</v>
      </c>
      <c r="I83" s="16" t="s">
        <v>55</v>
      </c>
      <c r="J83" s="16"/>
      <c r="K83" s="16" t="s">
        <v>55</v>
      </c>
      <c r="L83" s="25">
        <v>1</v>
      </c>
      <c r="M83" s="25">
        <v>1</v>
      </c>
      <c r="N83" s="73" t="s">
        <v>264</v>
      </c>
      <c r="O83" s="16"/>
      <c r="P83" s="96"/>
      <c r="Q83" s="96"/>
      <c r="R83" s="96">
        <v>14</v>
      </c>
      <c r="S83" s="96">
        <v>14</v>
      </c>
      <c r="T83" s="74"/>
      <c r="U83" s="74"/>
      <c r="V83" s="16"/>
      <c r="W83" s="110"/>
      <c r="X83" s="20"/>
      <c r="Y83" s="16"/>
      <c r="Z83" s="16"/>
      <c r="AA83" s="16"/>
      <c r="AB83" s="74"/>
      <c r="AC83" s="74"/>
      <c r="AD83" s="16"/>
      <c r="AE83" s="16"/>
      <c r="AF83" s="16"/>
      <c r="AG83" s="84"/>
      <c r="AH83" s="84"/>
      <c r="AI83" s="84"/>
      <c r="AJ83" s="85"/>
      <c r="AK83" s="75"/>
      <c r="AL83" s="16"/>
      <c r="AM83" s="84"/>
      <c r="AN83" s="84"/>
      <c r="AO83" s="84"/>
      <c r="AP83" s="84"/>
      <c r="AQ83" s="4" t="str">
        <f>E227</f>
        <v>B4</v>
      </c>
      <c r="AR83" s="4" t="str">
        <f t="shared" si="2"/>
        <v>C15</v>
      </c>
      <c r="AS83" s="4" t="s">
        <v>54</v>
      </c>
      <c r="AT83" s="8" t="s">
        <v>97</v>
      </c>
      <c r="AU83" s="8" t="s">
        <v>108</v>
      </c>
      <c r="AV83" s="8">
        <v>12</v>
      </c>
      <c r="AW83" s="8" t="s">
        <v>103</v>
      </c>
      <c r="AY83" s="67"/>
      <c r="BC83" s="25"/>
      <c r="BD83" s="69"/>
    </row>
    <row r="84" spans="4:56" x14ac:dyDescent="0.2">
      <c r="D84" s="16" t="s">
        <v>21</v>
      </c>
      <c r="E84" s="25" t="str">
        <f>L84&amp;"to"&amp;M84</f>
        <v>1to1</v>
      </c>
      <c r="F84" s="25" t="str">
        <f>E84</f>
        <v>1to1</v>
      </c>
      <c r="G84" s="25" t="s">
        <v>243</v>
      </c>
      <c r="I84" s="16" t="s">
        <v>55</v>
      </c>
      <c r="J84" s="16"/>
      <c r="K84" s="16" t="s">
        <v>55</v>
      </c>
      <c r="L84" s="25">
        <v>1</v>
      </c>
      <c r="M84" s="25">
        <v>1</v>
      </c>
      <c r="N84" s="73" t="s">
        <v>264</v>
      </c>
      <c r="O84" s="16"/>
      <c r="P84" s="96"/>
      <c r="Q84" s="96"/>
      <c r="R84" s="96">
        <v>14</v>
      </c>
      <c r="S84" s="96">
        <v>14</v>
      </c>
      <c r="T84" s="74"/>
      <c r="U84" s="74"/>
      <c r="V84" s="16"/>
      <c r="W84" s="110"/>
      <c r="X84" s="20"/>
      <c r="Y84" s="16"/>
      <c r="Z84" s="16"/>
      <c r="AA84" s="16"/>
      <c r="AB84" s="74"/>
      <c r="AC84" s="74"/>
      <c r="AD84" s="16"/>
      <c r="AE84" s="16"/>
      <c r="AF84" s="16"/>
      <c r="AG84" s="84"/>
      <c r="AH84" s="84"/>
      <c r="AI84" s="84"/>
      <c r="AJ84" s="85"/>
      <c r="AK84" s="75"/>
      <c r="AL84" s="16"/>
      <c r="AM84" s="84"/>
      <c r="AN84" s="84"/>
      <c r="AO84" s="84"/>
      <c r="AP84" s="84"/>
      <c r="AQ84" s="4" t="str">
        <f>AR87</f>
        <v>C16</v>
      </c>
      <c r="AR84" s="4" t="str">
        <f t="shared" si="2"/>
        <v>D46</v>
      </c>
      <c r="AS84" s="4" t="s">
        <v>54</v>
      </c>
      <c r="AT84" s="8" t="s">
        <v>97</v>
      </c>
      <c r="AU84" s="8" t="s">
        <v>108</v>
      </c>
      <c r="AV84" s="8">
        <v>12</v>
      </c>
      <c r="AW84" s="8" t="s">
        <v>103</v>
      </c>
      <c r="AX84" s="74"/>
      <c r="AY84" s="74"/>
      <c r="AZ84" s="16"/>
      <c r="BA84" s="16"/>
      <c r="BC84" s="25"/>
      <c r="BD84" s="69"/>
    </row>
    <row r="85" spans="4:56" x14ac:dyDescent="0.2">
      <c r="D85" s="16" t="s">
        <v>21</v>
      </c>
      <c r="E85" s="25" t="str">
        <f t="shared" ref="E85:E87" si="33">L85&amp;"to"&amp;M85</f>
        <v>1to1</v>
      </c>
      <c r="F85" s="25" t="str">
        <f t="shared" ref="F85:F87" si="34">E85</f>
        <v>1to1</v>
      </c>
      <c r="G85" s="25" t="s">
        <v>243</v>
      </c>
      <c r="I85" s="16" t="s">
        <v>55</v>
      </c>
      <c r="J85" s="16"/>
      <c r="K85" s="16" t="s">
        <v>55</v>
      </c>
      <c r="L85" s="25">
        <v>1</v>
      </c>
      <c r="M85" s="25">
        <v>1</v>
      </c>
      <c r="N85" s="73" t="s">
        <v>264</v>
      </c>
      <c r="O85" s="16"/>
      <c r="P85" s="96"/>
      <c r="Q85" s="96"/>
      <c r="R85" s="96">
        <v>14</v>
      </c>
      <c r="S85" s="96">
        <v>14</v>
      </c>
      <c r="T85" s="74"/>
      <c r="U85" s="74"/>
      <c r="V85" s="16"/>
      <c r="W85" s="110"/>
      <c r="X85" s="20"/>
      <c r="Y85" s="16"/>
      <c r="Z85" s="16"/>
      <c r="AA85" s="16"/>
      <c r="AB85" s="74"/>
      <c r="AC85" s="74"/>
      <c r="AD85" s="16"/>
      <c r="AE85" s="16"/>
      <c r="AF85" s="16"/>
      <c r="AG85" s="84"/>
      <c r="AH85" s="84"/>
      <c r="AI85" s="84"/>
      <c r="AJ85" s="85"/>
      <c r="AK85" s="75"/>
      <c r="AL85" s="16"/>
      <c r="AM85" s="84"/>
      <c r="AN85" s="84"/>
      <c r="AO85" s="84"/>
      <c r="AP85" s="84"/>
      <c r="AQ85" s="4" t="str">
        <f>AR87</f>
        <v>C16</v>
      </c>
      <c r="AR85" s="4" t="str">
        <f t="shared" si="2"/>
        <v>D47</v>
      </c>
      <c r="AS85" s="4" t="s">
        <v>54</v>
      </c>
      <c r="AT85" s="8" t="s">
        <v>97</v>
      </c>
      <c r="AU85" s="8" t="s">
        <v>108</v>
      </c>
      <c r="AV85" s="8">
        <v>12</v>
      </c>
      <c r="AW85" s="8" t="s">
        <v>103</v>
      </c>
      <c r="AY85" s="67"/>
      <c r="BC85" s="25"/>
      <c r="BD85" s="69"/>
    </row>
    <row r="86" spans="4:56" x14ac:dyDescent="0.2">
      <c r="D86" s="16" t="s">
        <v>21</v>
      </c>
      <c r="E86" s="25" t="str">
        <f t="shared" si="33"/>
        <v>1to1</v>
      </c>
      <c r="F86" s="25" t="str">
        <f t="shared" si="34"/>
        <v>1to1</v>
      </c>
      <c r="G86" s="25" t="s">
        <v>243</v>
      </c>
      <c r="I86" s="16" t="s">
        <v>55</v>
      </c>
      <c r="J86" s="16"/>
      <c r="K86" s="16" t="s">
        <v>55</v>
      </c>
      <c r="L86" s="25">
        <v>1</v>
      </c>
      <c r="M86" s="25">
        <v>1</v>
      </c>
      <c r="N86" s="73" t="s">
        <v>264</v>
      </c>
      <c r="O86" s="16"/>
      <c r="P86" s="96"/>
      <c r="Q86" s="96"/>
      <c r="R86" s="96">
        <v>14</v>
      </c>
      <c r="S86" s="96">
        <v>14</v>
      </c>
      <c r="T86" s="74"/>
      <c r="U86" s="74"/>
      <c r="V86" s="16"/>
      <c r="W86" s="110"/>
      <c r="X86" s="20"/>
      <c r="Y86" s="16"/>
      <c r="Z86" s="16"/>
      <c r="AA86" s="16"/>
      <c r="AB86" s="74"/>
      <c r="AC86" s="74"/>
      <c r="AD86" s="16"/>
      <c r="AE86" s="16"/>
      <c r="AF86" s="16"/>
      <c r="AG86" s="84"/>
      <c r="AH86" s="84"/>
      <c r="AI86" s="84"/>
      <c r="AJ86" s="85"/>
      <c r="AK86" s="75"/>
      <c r="AL86" s="16"/>
      <c r="AM86" s="84"/>
      <c r="AN86" s="84"/>
      <c r="AO86" s="84"/>
      <c r="AP86" s="84"/>
      <c r="AQ86" s="4" t="str">
        <f>AR87</f>
        <v>C16</v>
      </c>
      <c r="AR86" s="4" t="str">
        <f t="shared" ref="AR86:AR149" si="35">E225</f>
        <v>D48</v>
      </c>
      <c r="AS86" s="4" t="s">
        <v>54</v>
      </c>
      <c r="AT86" s="8" t="s">
        <v>97</v>
      </c>
      <c r="AU86" s="8" t="s">
        <v>108</v>
      </c>
      <c r="AV86" s="8">
        <v>12</v>
      </c>
      <c r="AW86" s="8" t="s">
        <v>103</v>
      </c>
      <c r="AY86" s="67"/>
      <c r="BC86" s="25"/>
      <c r="BD86" s="69"/>
    </row>
    <row r="87" spans="4:56" x14ac:dyDescent="0.2">
      <c r="D87" s="16" t="s">
        <v>21</v>
      </c>
      <c r="E87" s="25" t="str">
        <f t="shared" si="33"/>
        <v>1to1</v>
      </c>
      <c r="F87" s="25" t="str">
        <f t="shared" si="34"/>
        <v>1to1</v>
      </c>
      <c r="G87" s="25" t="s">
        <v>240</v>
      </c>
      <c r="I87" s="16" t="s">
        <v>55</v>
      </c>
      <c r="J87" s="16"/>
      <c r="K87" s="16" t="s">
        <v>55</v>
      </c>
      <c r="L87" s="25">
        <v>1</v>
      </c>
      <c r="M87" s="25">
        <v>1</v>
      </c>
      <c r="N87" s="73" t="s">
        <v>264</v>
      </c>
      <c r="O87" s="16"/>
      <c r="P87" s="96"/>
      <c r="Q87" s="96"/>
      <c r="R87" s="96">
        <v>14</v>
      </c>
      <c r="S87" s="96">
        <v>14</v>
      </c>
      <c r="T87" s="74"/>
      <c r="U87" s="74"/>
      <c r="V87" s="16"/>
      <c r="W87" s="110"/>
      <c r="X87" s="20"/>
      <c r="Y87" s="16"/>
      <c r="Z87" s="16"/>
      <c r="AA87" s="16"/>
      <c r="AB87" s="74"/>
      <c r="AC87" s="74"/>
      <c r="AD87" s="16"/>
      <c r="AE87" s="16"/>
      <c r="AF87" s="16"/>
      <c r="AG87" s="84"/>
      <c r="AH87" s="84"/>
      <c r="AI87" s="84"/>
      <c r="AJ87" s="85"/>
      <c r="AK87" s="75"/>
      <c r="AL87" s="16"/>
      <c r="AM87" s="84"/>
      <c r="AN87" s="84"/>
      <c r="AO87" s="84"/>
      <c r="AP87" s="84"/>
      <c r="AQ87" s="4" t="str">
        <f>E227</f>
        <v>B4</v>
      </c>
      <c r="AR87" s="4" t="str">
        <f t="shared" si="35"/>
        <v>C16</v>
      </c>
      <c r="AS87" s="4" t="s">
        <v>54</v>
      </c>
      <c r="AT87" s="8" t="s">
        <v>97</v>
      </c>
      <c r="AU87" s="8" t="s">
        <v>108</v>
      </c>
      <c r="AV87" s="8">
        <v>12</v>
      </c>
      <c r="AW87" s="8" t="s">
        <v>103</v>
      </c>
      <c r="AY87" s="67"/>
      <c r="BC87" s="25"/>
      <c r="BD87" s="69"/>
    </row>
    <row r="88" spans="4:56" s="16" customFormat="1" ht="22" customHeight="1" x14ac:dyDescent="0.2">
      <c r="D88" s="16" t="s">
        <v>21</v>
      </c>
      <c r="E88" s="25" t="str">
        <f>L88&amp;"to"&amp;M88</f>
        <v>1to1</v>
      </c>
      <c r="F88" s="25" t="str">
        <f>E88</f>
        <v>1to1</v>
      </c>
      <c r="G88" s="16" t="s">
        <v>11</v>
      </c>
      <c r="I88" s="16" t="s">
        <v>55</v>
      </c>
      <c r="K88" s="16" t="s">
        <v>55</v>
      </c>
      <c r="L88" s="16">
        <v>1</v>
      </c>
      <c r="M88" s="73">
        <v>1</v>
      </c>
      <c r="N88" s="73" t="s">
        <v>264</v>
      </c>
      <c r="P88" s="96"/>
      <c r="Q88" s="96"/>
      <c r="R88" s="96">
        <v>6</v>
      </c>
      <c r="S88" s="96">
        <v>6</v>
      </c>
      <c r="T88" s="74"/>
      <c r="U88" s="74"/>
      <c r="W88" s="110"/>
      <c r="X88" s="20"/>
      <c r="AB88" s="74"/>
      <c r="AC88" s="74"/>
      <c r="AG88" s="84"/>
      <c r="AH88" s="84"/>
      <c r="AI88" s="84"/>
      <c r="AJ88" s="85"/>
      <c r="AK88" s="75"/>
      <c r="AM88" s="84"/>
      <c r="AN88" s="84"/>
      <c r="AO88" s="84"/>
      <c r="AP88" s="84"/>
      <c r="AQ88" s="3" t="s">
        <v>11</v>
      </c>
      <c r="AR88" s="4" t="str">
        <f t="shared" si="35"/>
        <v>B4</v>
      </c>
      <c r="AS88" s="4" t="s">
        <v>54</v>
      </c>
      <c r="AT88" s="8" t="s">
        <v>97</v>
      </c>
      <c r="AU88" s="8" t="s">
        <v>108</v>
      </c>
      <c r="AV88" s="8">
        <v>12</v>
      </c>
      <c r="AW88" s="8" t="s">
        <v>103</v>
      </c>
      <c r="AX88" s="74"/>
      <c r="AY88" s="74"/>
      <c r="BD88" s="24"/>
    </row>
    <row r="89" spans="4:56" x14ac:dyDescent="0.2">
      <c r="D89" s="16" t="s">
        <v>21</v>
      </c>
      <c r="E89" s="25" t="str">
        <f>L89&amp;"to"&amp;M89</f>
        <v>1to1</v>
      </c>
      <c r="F89" s="25" t="str">
        <f>E89</f>
        <v>1to1</v>
      </c>
      <c r="G89" s="25" t="s">
        <v>244</v>
      </c>
      <c r="I89" s="16" t="s">
        <v>55</v>
      </c>
      <c r="J89" s="16"/>
      <c r="K89" s="16" t="s">
        <v>55</v>
      </c>
      <c r="L89" s="25">
        <v>1</v>
      </c>
      <c r="M89" s="25">
        <v>1</v>
      </c>
      <c r="N89" s="73" t="s">
        <v>264</v>
      </c>
      <c r="O89" s="16"/>
      <c r="P89" s="96"/>
      <c r="Q89" s="96"/>
      <c r="R89" s="96">
        <v>14</v>
      </c>
      <c r="S89" s="96">
        <v>14</v>
      </c>
      <c r="T89" s="74"/>
      <c r="U89" s="74"/>
      <c r="V89" s="16"/>
      <c r="W89" s="110"/>
      <c r="X89" s="20"/>
      <c r="Y89" s="16"/>
      <c r="Z89" s="16"/>
      <c r="AA89" s="16"/>
      <c r="AB89" s="74"/>
      <c r="AC89" s="74"/>
      <c r="AD89" s="16"/>
      <c r="AE89" s="16"/>
      <c r="AF89" s="16"/>
      <c r="AG89" s="84"/>
      <c r="AH89" s="84"/>
      <c r="AI89" s="84"/>
      <c r="AJ89" s="85"/>
      <c r="AK89" s="75"/>
      <c r="AL89" s="16"/>
      <c r="AM89" s="84"/>
      <c r="AN89" s="84"/>
      <c r="AO89" s="84"/>
      <c r="AP89" s="84"/>
      <c r="AQ89" s="4" t="str">
        <f>AR92</f>
        <v>C17</v>
      </c>
      <c r="AR89" s="4" t="str">
        <f t="shared" si="35"/>
        <v>D49</v>
      </c>
      <c r="AS89" s="4" t="s">
        <v>54</v>
      </c>
      <c r="AT89" s="8" t="s">
        <v>97</v>
      </c>
      <c r="AU89" s="8" t="s">
        <v>108</v>
      </c>
      <c r="AV89" s="8">
        <v>12</v>
      </c>
      <c r="AW89" s="8" t="s">
        <v>103</v>
      </c>
      <c r="AX89" s="74"/>
      <c r="AY89" s="74"/>
      <c r="AZ89" s="16"/>
      <c r="BA89" s="16"/>
      <c r="BC89" s="25"/>
      <c r="BD89" s="69"/>
    </row>
    <row r="90" spans="4:56" x14ac:dyDescent="0.2">
      <c r="D90" s="16" t="s">
        <v>21</v>
      </c>
      <c r="E90" s="25" t="str">
        <f t="shared" ref="E90:E91" si="36">L90&amp;"to"&amp;M90</f>
        <v>1to1</v>
      </c>
      <c r="F90" s="25" t="str">
        <f t="shared" ref="F90:F91" si="37">E90</f>
        <v>1to1</v>
      </c>
      <c r="G90" s="25" t="s">
        <v>244</v>
      </c>
      <c r="I90" s="16" t="s">
        <v>55</v>
      </c>
      <c r="J90" s="16"/>
      <c r="K90" s="16" t="s">
        <v>55</v>
      </c>
      <c r="L90" s="25">
        <v>1</v>
      </c>
      <c r="M90" s="25">
        <v>1</v>
      </c>
      <c r="N90" s="73" t="s">
        <v>264</v>
      </c>
      <c r="O90" s="16"/>
      <c r="P90" s="96"/>
      <c r="Q90" s="96"/>
      <c r="R90" s="96">
        <v>14</v>
      </c>
      <c r="S90" s="96">
        <v>14</v>
      </c>
      <c r="T90" s="74"/>
      <c r="U90" s="74"/>
      <c r="V90" s="16"/>
      <c r="W90" s="110"/>
      <c r="X90" s="20"/>
      <c r="Y90" s="16"/>
      <c r="Z90" s="16"/>
      <c r="AA90" s="16"/>
      <c r="AB90" s="74"/>
      <c r="AC90" s="74"/>
      <c r="AD90" s="16"/>
      <c r="AE90" s="16"/>
      <c r="AF90" s="16"/>
      <c r="AG90" s="84"/>
      <c r="AH90" s="84"/>
      <c r="AI90" s="84"/>
      <c r="AJ90" s="85"/>
      <c r="AK90" s="75"/>
      <c r="AL90" s="16"/>
      <c r="AM90" s="84"/>
      <c r="AN90" s="84"/>
      <c r="AO90" s="84"/>
      <c r="AP90" s="84"/>
      <c r="AQ90" s="4" t="str">
        <f>AR92</f>
        <v>C17</v>
      </c>
      <c r="AR90" s="4" t="str">
        <f t="shared" si="35"/>
        <v>D50</v>
      </c>
      <c r="AS90" s="4" t="s">
        <v>54</v>
      </c>
      <c r="AT90" s="8" t="s">
        <v>97</v>
      </c>
      <c r="AU90" s="8" t="s">
        <v>108</v>
      </c>
      <c r="AV90" s="8">
        <v>12</v>
      </c>
      <c r="AW90" s="8" t="s">
        <v>103</v>
      </c>
      <c r="AY90" s="67"/>
      <c r="BC90" s="25"/>
      <c r="BD90" s="69"/>
    </row>
    <row r="91" spans="4:56" x14ac:dyDescent="0.2">
      <c r="D91" s="16" t="s">
        <v>21</v>
      </c>
      <c r="E91" s="25" t="str">
        <f t="shared" si="36"/>
        <v>1to1</v>
      </c>
      <c r="F91" s="25" t="str">
        <f t="shared" si="37"/>
        <v>1to1</v>
      </c>
      <c r="G91" s="25" t="s">
        <v>244</v>
      </c>
      <c r="I91" s="16" t="s">
        <v>55</v>
      </c>
      <c r="J91" s="16"/>
      <c r="K91" s="16" t="s">
        <v>55</v>
      </c>
      <c r="L91" s="25">
        <v>1</v>
      </c>
      <c r="M91" s="25">
        <v>1</v>
      </c>
      <c r="N91" s="73" t="s">
        <v>264</v>
      </c>
      <c r="O91" s="16"/>
      <c r="P91" s="96"/>
      <c r="Q91" s="96"/>
      <c r="R91" s="96">
        <v>14</v>
      </c>
      <c r="S91" s="96">
        <v>14</v>
      </c>
      <c r="T91" s="74"/>
      <c r="U91" s="74"/>
      <c r="V91" s="16"/>
      <c r="W91" s="110"/>
      <c r="X91" s="20"/>
      <c r="Y91" s="16"/>
      <c r="Z91" s="16"/>
      <c r="AA91" s="16"/>
      <c r="AB91" s="74"/>
      <c r="AC91" s="74"/>
      <c r="AD91" s="16"/>
      <c r="AE91" s="16"/>
      <c r="AF91" s="16"/>
      <c r="AG91" s="84"/>
      <c r="AH91" s="84"/>
      <c r="AI91" s="84"/>
      <c r="AJ91" s="85"/>
      <c r="AK91" s="75"/>
      <c r="AL91" s="16"/>
      <c r="AM91" s="84"/>
      <c r="AN91" s="84"/>
      <c r="AO91" s="84"/>
      <c r="AP91" s="84"/>
      <c r="AQ91" s="4" t="str">
        <f>AR92</f>
        <v>C17</v>
      </c>
      <c r="AR91" s="4" t="str">
        <f t="shared" si="35"/>
        <v>D51</v>
      </c>
      <c r="AS91" s="4" t="s">
        <v>54</v>
      </c>
      <c r="AT91" s="8" t="s">
        <v>97</v>
      </c>
      <c r="AU91" s="8" t="s">
        <v>108</v>
      </c>
      <c r="AV91" s="8">
        <v>12</v>
      </c>
      <c r="AW91" s="8" t="s">
        <v>103</v>
      </c>
      <c r="AY91" s="67"/>
      <c r="BC91" s="25"/>
      <c r="BD91" s="69"/>
    </row>
    <row r="92" spans="4:56" x14ac:dyDescent="0.2">
      <c r="D92" s="16" t="s">
        <v>21</v>
      </c>
      <c r="E92" s="25" t="str">
        <f>L92&amp;"to"&amp;M92</f>
        <v>1to1</v>
      </c>
      <c r="F92" s="25" t="str">
        <f>E92</f>
        <v>1to1</v>
      </c>
      <c r="G92" s="25" t="s">
        <v>245</v>
      </c>
      <c r="I92" s="16" t="s">
        <v>55</v>
      </c>
      <c r="J92" s="16"/>
      <c r="K92" s="16" t="s">
        <v>55</v>
      </c>
      <c r="L92" s="25">
        <v>1</v>
      </c>
      <c r="M92" s="25">
        <v>1</v>
      </c>
      <c r="N92" s="73" t="s">
        <v>264</v>
      </c>
      <c r="O92" s="16"/>
      <c r="P92" s="96"/>
      <c r="Q92" s="96"/>
      <c r="R92" s="96">
        <v>14</v>
      </c>
      <c r="S92" s="96">
        <v>14</v>
      </c>
      <c r="T92" s="74"/>
      <c r="U92" s="74"/>
      <c r="V92" s="16"/>
      <c r="W92" s="110"/>
      <c r="X92" s="20"/>
      <c r="Y92" s="16"/>
      <c r="Z92" s="16"/>
      <c r="AA92" s="16"/>
      <c r="AB92" s="74"/>
      <c r="AC92" s="74"/>
      <c r="AD92" s="16"/>
      <c r="AE92" s="16"/>
      <c r="AF92" s="16"/>
      <c r="AG92" s="84"/>
      <c r="AH92" s="84"/>
      <c r="AI92" s="84"/>
      <c r="AJ92" s="85"/>
      <c r="AK92" s="75"/>
      <c r="AL92" s="16"/>
      <c r="AM92" s="84"/>
      <c r="AN92" s="84"/>
      <c r="AO92" s="84"/>
      <c r="AP92" s="84"/>
      <c r="AQ92" s="4" t="str">
        <f>E244</f>
        <v>B5</v>
      </c>
      <c r="AR92" s="4" t="str">
        <f t="shared" si="35"/>
        <v>C17</v>
      </c>
      <c r="AS92" s="4" t="s">
        <v>54</v>
      </c>
      <c r="AT92" s="8" t="s">
        <v>97</v>
      </c>
      <c r="AU92" s="8" t="s">
        <v>108</v>
      </c>
      <c r="AV92" s="8">
        <v>12</v>
      </c>
      <c r="AW92" s="8" t="s">
        <v>103</v>
      </c>
      <c r="AX92" s="74"/>
      <c r="AY92" s="74"/>
      <c r="AZ92" s="16"/>
      <c r="BA92" s="16"/>
      <c r="BC92" s="25"/>
      <c r="BD92" s="69"/>
    </row>
    <row r="93" spans="4:56" x14ac:dyDescent="0.2">
      <c r="D93" s="16" t="s">
        <v>21</v>
      </c>
      <c r="E93" s="25" t="str">
        <f>L93&amp;"to"&amp;M93</f>
        <v>1to1</v>
      </c>
      <c r="F93" s="25" t="str">
        <f>E93</f>
        <v>1to1</v>
      </c>
      <c r="G93" s="25" t="s">
        <v>246</v>
      </c>
      <c r="I93" s="16" t="s">
        <v>55</v>
      </c>
      <c r="J93" s="16"/>
      <c r="K93" s="16" t="s">
        <v>55</v>
      </c>
      <c r="L93" s="25">
        <v>1</v>
      </c>
      <c r="M93" s="25">
        <v>1</v>
      </c>
      <c r="N93" s="73" t="s">
        <v>264</v>
      </c>
      <c r="O93" s="16"/>
      <c r="P93" s="96"/>
      <c r="Q93" s="96"/>
      <c r="R93" s="96">
        <v>14</v>
      </c>
      <c r="S93" s="96">
        <v>14</v>
      </c>
      <c r="T93" s="74"/>
      <c r="U93" s="74"/>
      <c r="V93" s="16"/>
      <c r="W93" s="110"/>
      <c r="X93" s="20"/>
      <c r="Y93" s="16"/>
      <c r="Z93" s="16"/>
      <c r="AA93" s="16"/>
      <c r="AB93" s="74"/>
      <c r="AC93" s="74"/>
      <c r="AD93" s="16"/>
      <c r="AE93" s="16"/>
      <c r="AF93" s="16"/>
      <c r="AG93" s="84"/>
      <c r="AH93" s="84"/>
      <c r="AI93" s="84"/>
      <c r="AJ93" s="85"/>
      <c r="AK93" s="75"/>
      <c r="AL93" s="16"/>
      <c r="AM93" s="84"/>
      <c r="AN93" s="84"/>
      <c r="AO93" s="84"/>
      <c r="AP93" s="84"/>
      <c r="AQ93" s="4" t="str">
        <f>AR96</f>
        <v>C18</v>
      </c>
      <c r="AR93" s="4" t="str">
        <f t="shared" si="35"/>
        <v>D52</v>
      </c>
      <c r="AS93" s="4" t="s">
        <v>54</v>
      </c>
      <c r="AT93" s="8" t="s">
        <v>97</v>
      </c>
      <c r="AU93" s="8" t="s">
        <v>108</v>
      </c>
      <c r="AV93" s="8">
        <v>12</v>
      </c>
      <c r="AW93" s="8" t="s">
        <v>103</v>
      </c>
      <c r="AX93" s="74"/>
      <c r="AY93" s="74"/>
      <c r="AZ93" s="16"/>
      <c r="BA93" s="16"/>
      <c r="BC93" s="25"/>
      <c r="BD93" s="69"/>
    </row>
    <row r="94" spans="4:56" x14ac:dyDescent="0.2">
      <c r="D94" s="16" t="s">
        <v>21</v>
      </c>
      <c r="E94" s="25" t="str">
        <f t="shared" ref="E94:E96" si="38">L94&amp;"to"&amp;M94</f>
        <v>1to1</v>
      </c>
      <c r="F94" s="25" t="str">
        <f t="shared" ref="F94:F96" si="39">E94</f>
        <v>1to1</v>
      </c>
      <c r="G94" s="25" t="s">
        <v>246</v>
      </c>
      <c r="I94" s="16" t="s">
        <v>55</v>
      </c>
      <c r="J94" s="16"/>
      <c r="K94" s="16" t="s">
        <v>55</v>
      </c>
      <c r="L94" s="25">
        <v>1</v>
      </c>
      <c r="M94" s="25">
        <v>1</v>
      </c>
      <c r="N94" s="73" t="s">
        <v>264</v>
      </c>
      <c r="O94" s="16"/>
      <c r="P94" s="96"/>
      <c r="Q94" s="96"/>
      <c r="R94" s="96">
        <v>14</v>
      </c>
      <c r="S94" s="96">
        <v>14</v>
      </c>
      <c r="T94" s="74"/>
      <c r="U94" s="74"/>
      <c r="V94" s="16"/>
      <c r="W94" s="110"/>
      <c r="X94" s="20"/>
      <c r="Y94" s="16"/>
      <c r="Z94" s="16"/>
      <c r="AA94" s="16"/>
      <c r="AB94" s="74"/>
      <c r="AC94" s="74"/>
      <c r="AD94" s="16"/>
      <c r="AE94" s="16"/>
      <c r="AF94" s="16"/>
      <c r="AG94" s="84"/>
      <c r="AH94" s="84"/>
      <c r="AI94" s="84"/>
      <c r="AJ94" s="85"/>
      <c r="AK94" s="75"/>
      <c r="AL94" s="16"/>
      <c r="AM94" s="84"/>
      <c r="AN94" s="84"/>
      <c r="AO94" s="84"/>
      <c r="AP94" s="84"/>
      <c r="AQ94" s="4" t="str">
        <f>AR96</f>
        <v>C18</v>
      </c>
      <c r="AR94" s="4" t="str">
        <f t="shared" si="35"/>
        <v>D53</v>
      </c>
      <c r="AS94" s="4" t="s">
        <v>54</v>
      </c>
      <c r="AT94" s="8" t="s">
        <v>97</v>
      </c>
      <c r="AU94" s="8" t="s">
        <v>108</v>
      </c>
      <c r="AV94" s="8">
        <v>12</v>
      </c>
      <c r="AW94" s="8" t="s">
        <v>103</v>
      </c>
      <c r="AY94" s="67"/>
      <c r="BC94" s="25"/>
      <c r="BD94" s="69"/>
    </row>
    <row r="95" spans="4:56" x14ac:dyDescent="0.2">
      <c r="D95" s="16" t="s">
        <v>21</v>
      </c>
      <c r="E95" s="25" t="str">
        <f t="shared" si="38"/>
        <v>1to1</v>
      </c>
      <c r="F95" s="25" t="str">
        <f t="shared" si="39"/>
        <v>1to1</v>
      </c>
      <c r="G95" s="25" t="s">
        <v>246</v>
      </c>
      <c r="I95" s="16" t="s">
        <v>55</v>
      </c>
      <c r="J95" s="16"/>
      <c r="K95" s="16" t="s">
        <v>55</v>
      </c>
      <c r="L95" s="25">
        <v>1</v>
      </c>
      <c r="M95" s="25">
        <v>1</v>
      </c>
      <c r="N95" s="73" t="s">
        <v>264</v>
      </c>
      <c r="O95" s="16"/>
      <c r="P95" s="96"/>
      <c r="Q95" s="96"/>
      <c r="R95" s="96">
        <v>14</v>
      </c>
      <c r="S95" s="96">
        <v>14</v>
      </c>
      <c r="T95" s="74"/>
      <c r="U95" s="74"/>
      <c r="V95" s="16"/>
      <c r="W95" s="110"/>
      <c r="X95" s="20"/>
      <c r="Y95" s="16"/>
      <c r="Z95" s="16"/>
      <c r="AA95" s="16"/>
      <c r="AB95" s="74"/>
      <c r="AC95" s="74"/>
      <c r="AD95" s="16"/>
      <c r="AE95" s="16"/>
      <c r="AF95" s="16"/>
      <c r="AG95" s="84"/>
      <c r="AH95" s="84"/>
      <c r="AI95" s="84"/>
      <c r="AJ95" s="85"/>
      <c r="AK95" s="75"/>
      <c r="AL95" s="16"/>
      <c r="AM95" s="84"/>
      <c r="AN95" s="84"/>
      <c r="AO95" s="84"/>
      <c r="AP95" s="84"/>
      <c r="AQ95" s="4" t="str">
        <f>AR96</f>
        <v>C18</v>
      </c>
      <c r="AR95" s="4" t="str">
        <f t="shared" si="35"/>
        <v>D54</v>
      </c>
      <c r="AS95" s="4" t="s">
        <v>54</v>
      </c>
      <c r="AT95" s="8" t="s">
        <v>97</v>
      </c>
      <c r="AU95" s="8" t="s">
        <v>108</v>
      </c>
      <c r="AV95" s="8">
        <v>12</v>
      </c>
      <c r="AW95" s="8" t="s">
        <v>103</v>
      </c>
      <c r="AY95" s="67"/>
      <c r="BC95" s="25"/>
      <c r="BD95" s="69"/>
    </row>
    <row r="96" spans="4:56" x14ac:dyDescent="0.2">
      <c r="D96" s="16" t="s">
        <v>21</v>
      </c>
      <c r="E96" s="25" t="str">
        <f t="shared" si="38"/>
        <v>1to1</v>
      </c>
      <c r="F96" s="25" t="str">
        <f t="shared" si="39"/>
        <v>1to1</v>
      </c>
      <c r="G96" s="25" t="s">
        <v>245</v>
      </c>
      <c r="I96" s="16" t="s">
        <v>55</v>
      </c>
      <c r="J96" s="16"/>
      <c r="K96" s="16" t="s">
        <v>55</v>
      </c>
      <c r="L96" s="25">
        <v>1</v>
      </c>
      <c r="M96" s="25">
        <v>1</v>
      </c>
      <c r="N96" s="73" t="s">
        <v>264</v>
      </c>
      <c r="O96" s="16"/>
      <c r="P96" s="96"/>
      <c r="Q96" s="96"/>
      <c r="R96" s="96">
        <v>14</v>
      </c>
      <c r="S96" s="96">
        <v>14</v>
      </c>
      <c r="T96" s="74"/>
      <c r="U96" s="74"/>
      <c r="V96" s="16"/>
      <c r="W96" s="110"/>
      <c r="X96" s="20"/>
      <c r="Y96" s="16"/>
      <c r="Z96" s="16"/>
      <c r="AA96" s="16"/>
      <c r="AB96" s="74"/>
      <c r="AC96" s="74"/>
      <c r="AD96" s="16"/>
      <c r="AE96" s="16"/>
      <c r="AF96" s="16"/>
      <c r="AG96" s="84"/>
      <c r="AH96" s="84"/>
      <c r="AI96" s="84"/>
      <c r="AJ96" s="85"/>
      <c r="AK96" s="75"/>
      <c r="AL96" s="16"/>
      <c r="AM96" s="84"/>
      <c r="AN96" s="84"/>
      <c r="AO96" s="84"/>
      <c r="AP96" s="84"/>
      <c r="AQ96" s="4" t="str">
        <f>E244</f>
        <v>B5</v>
      </c>
      <c r="AR96" s="4" t="str">
        <f t="shared" si="35"/>
        <v>C18</v>
      </c>
      <c r="AS96" s="4" t="s">
        <v>54</v>
      </c>
      <c r="AT96" s="8" t="s">
        <v>97</v>
      </c>
      <c r="AU96" s="8" t="s">
        <v>108</v>
      </c>
      <c r="AV96" s="8">
        <v>12</v>
      </c>
      <c r="AW96" s="8" t="s">
        <v>103</v>
      </c>
      <c r="AY96" s="67"/>
      <c r="BC96" s="25"/>
      <c r="BD96" s="69"/>
    </row>
    <row r="97" spans="4:56" x14ac:dyDescent="0.2">
      <c r="D97" s="16" t="s">
        <v>21</v>
      </c>
      <c r="E97" s="25" t="str">
        <f>L97&amp;"to"&amp;M97</f>
        <v>1to1</v>
      </c>
      <c r="F97" s="25" t="str">
        <f>E97</f>
        <v>1to1</v>
      </c>
      <c r="G97" s="25" t="s">
        <v>247</v>
      </c>
      <c r="I97" s="16" t="s">
        <v>55</v>
      </c>
      <c r="J97" s="16"/>
      <c r="K97" s="16" t="s">
        <v>55</v>
      </c>
      <c r="L97" s="25">
        <v>1</v>
      </c>
      <c r="M97" s="25">
        <v>1</v>
      </c>
      <c r="N97" s="73" t="s">
        <v>264</v>
      </c>
      <c r="O97" s="16"/>
      <c r="P97" s="96"/>
      <c r="Q97" s="96"/>
      <c r="R97" s="96">
        <v>14</v>
      </c>
      <c r="S97" s="96">
        <v>14</v>
      </c>
      <c r="T97" s="74"/>
      <c r="U97" s="74"/>
      <c r="V97" s="16"/>
      <c r="W97" s="110"/>
      <c r="X97" s="20"/>
      <c r="Y97" s="16"/>
      <c r="Z97" s="16"/>
      <c r="AA97" s="16"/>
      <c r="AB97" s="74"/>
      <c r="AC97" s="74"/>
      <c r="AD97" s="16"/>
      <c r="AE97" s="16"/>
      <c r="AF97" s="16"/>
      <c r="AG97" s="84"/>
      <c r="AH97" s="84"/>
      <c r="AI97" s="84"/>
      <c r="AJ97" s="85"/>
      <c r="AK97" s="75"/>
      <c r="AL97" s="16"/>
      <c r="AM97" s="84"/>
      <c r="AN97" s="84"/>
      <c r="AO97" s="84"/>
      <c r="AP97" s="84"/>
      <c r="AQ97" s="4" t="str">
        <f>AR100</f>
        <v>C19</v>
      </c>
      <c r="AR97" s="4" t="str">
        <f t="shared" si="35"/>
        <v>D55</v>
      </c>
      <c r="AS97" s="4" t="s">
        <v>54</v>
      </c>
      <c r="AT97" s="8" t="s">
        <v>97</v>
      </c>
      <c r="AU97" s="8" t="s">
        <v>108</v>
      </c>
      <c r="AV97" s="8">
        <v>12</v>
      </c>
      <c r="AW97" s="8" t="s">
        <v>103</v>
      </c>
      <c r="AX97" s="74"/>
      <c r="AY97" s="74"/>
      <c r="AZ97" s="16"/>
      <c r="BA97" s="16"/>
      <c r="BC97" s="25"/>
      <c r="BD97" s="69"/>
    </row>
    <row r="98" spans="4:56" x14ac:dyDescent="0.2">
      <c r="D98" s="16" t="s">
        <v>21</v>
      </c>
      <c r="E98" s="25" t="str">
        <f t="shared" ref="E98:E100" si="40">L98&amp;"to"&amp;M98</f>
        <v>1to1</v>
      </c>
      <c r="F98" s="25" t="str">
        <f t="shared" ref="F98:F100" si="41">E98</f>
        <v>1to1</v>
      </c>
      <c r="G98" s="25" t="s">
        <v>247</v>
      </c>
      <c r="I98" s="16" t="s">
        <v>55</v>
      </c>
      <c r="J98" s="16"/>
      <c r="K98" s="16" t="s">
        <v>55</v>
      </c>
      <c r="L98" s="25">
        <v>1</v>
      </c>
      <c r="M98" s="25">
        <v>1</v>
      </c>
      <c r="N98" s="73" t="s">
        <v>264</v>
      </c>
      <c r="O98" s="16"/>
      <c r="P98" s="96"/>
      <c r="Q98" s="96"/>
      <c r="R98" s="96">
        <v>14</v>
      </c>
      <c r="S98" s="96">
        <v>14</v>
      </c>
      <c r="T98" s="74"/>
      <c r="U98" s="74"/>
      <c r="V98" s="16"/>
      <c r="W98" s="110"/>
      <c r="X98" s="20"/>
      <c r="Y98" s="16"/>
      <c r="Z98" s="16"/>
      <c r="AA98" s="16"/>
      <c r="AB98" s="74"/>
      <c r="AC98" s="74"/>
      <c r="AD98" s="16"/>
      <c r="AE98" s="16"/>
      <c r="AF98" s="16"/>
      <c r="AG98" s="84"/>
      <c r="AH98" s="84"/>
      <c r="AI98" s="84"/>
      <c r="AJ98" s="85"/>
      <c r="AK98" s="75"/>
      <c r="AL98" s="16"/>
      <c r="AM98" s="84"/>
      <c r="AN98" s="84"/>
      <c r="AO98" s="84"/>
      <c r="AP98" s="84"/>
      <c r="AQ98" s="4" t="str">
        <f>AR100</f>
        <v>C19</v>
      </c>
      <c r="AR98" s="4" t="str">
        <f t="shared" si="35"/>
        <v>D56</v>
      </c>
      <c r="AS98" s="4" t="s">
        <v>54</v>
      </c>
      <c r="AT98" s="8" t="s">
        <v>97</v>
      </c>
      <c r="AU98" s="8" t="s">
        <v>108</v>
      </c>
      <c r="AV98" s="8">
        <v>12</v>
      </c>
      <c r="AW98" s="8" t="s">
        <v>103</v>
      </c>
      <c r="AY98" s="67"/>
      <c r="BC98" s="25"/>
      <c r="BD98" s="69"/>
    </row>
    <row r="99" spans="4:56" x14ac:dyDescent="0.2">
      <c r="D99" s="16" t="s">
        <v>21</v>
      </c>
      <c r="E99" s="25" t="str">
        <f t="shared" si="40"/>
        <v>1to1</v>
      </c>
      <c r="F99" s="25" t="str">
        <f t="shared" si="41"/>
        <v>1to1</v>
      </c>
      <c r="G99" s="25" t="s">
        <v>247</v>
      </c>
      <c r="I99" s="16" t="s">
        <v>55</v>
      </c>
      <c r="J99" s="16"/>
      <c r="K99" s="16" t="s">
        <v>55</v>
      </c>
      <c r="L99" s="25">
        <v>1</v>
      </c>
      <c r="M99" s="25">
        <v>1</v>
      </c>
      <c r="N99" s="73" t="s">
        <v>264</v>
      </c>
      <c r="O99" s="16"/>
      <c r="P99" s="96"/>
      <c r="Q99" s="96"/>
      <c r="R99" s="96">
        <v>14</v>
      </c>
      <c r="S99" s="96">
        <v>14</v>
      </c>
      <c r="T99" s="74"/>
      <c r="U99" s="74"/>
      <c r="V99" s="16"/>
      <c r="W99" s="110"/>
      <c r="X99" s="20"/>
      <c r="Y99" s="16"/>
      <c r="Z99" s="16"/>
      <c r="AA99" s="16"/>
      <c r="AB99" s="74"/>
      <c r="AC99" s="74"/>
      <c r="AD99" s="16"/>
      <c r="AE99" s="16"/>
      <c r="AF99" s="16"/>
      <c r="AG99" s="84"/>
      <c r="AH99" s="84"/>
      <c r="AI99" s="84"/>
      <c r="AJ99" s="85"/>
      <c r="AK99" s="75"/>
      <c r="AL99" s="16"/>
      <c r="AM99" s="84"/>
      <c r="AN99" s="84"/>
      <c r="AO99" s="84"/>
      <c r="AP99" s="84"/>
      <c r="AQ99" s="4" t="str">
        <f>AR100</f>
        <v>C19</v>
      </c>
      <c r="AR99" s="4" t="str">
        <f t="shared" si="35"/>
        <v>D57</v>
      </c>
      <c r="AS99" s="4" t="s">
        <v>54</v>
      </c>
      <c r="AT99" s="8" t="s">
        <v>97</v>
      </c>
      <c r="AU99" s="8" t="s">
        <v>108</v>
      </c>
      <c r="AV99" s="8">
        <v>12</v>
      </c>
      <c r="AW99" s="8" t="s">
        <v>103</v>
      </c>
      <c r="AY99" s="67"/>
      <c r="BC99" s="25"/>
      <c r="BD99" s="69"/>
    </row>
    <row r="100" spans="4:56" x14ac:dyDescent="0.2">
      <c r="D100" s="16" t="s">
        <v>21</v>
      </c>
      <c r="E100" s="25" t="str">
        <f t="shared" si="40"/>
        <v>1to1</v>
      </c>
      <c r="F100" s="25" t="str">
        <f t="shared" si="41"/>
        <v>1to1</v>
      </c>
      <c r="G100" s="25" t="s">
        <v>245</v>
      </c>
      <c r="I100" s="16" t="s">
        <v>55</v>
      </c>
      <c r="J100" s="16"/>
      <c r="K100" s="16" t="s">
        <v>55</v>
      </c>
      <c r="L100" s="25">
        <v>1</v>
      </c>
      <c r="M100" s="25">
        <v>1</v>
      </c>
      <c r="N100" s="73" t="s">
        <v>264</v>
      </c>
      <c r="O100" s="16"/>
      <c r="P100" s="96"/>
      <c r="Q100" s="96"/>
      <c r="R100" s="96">
        <v>14</v>
      </c>
      <c r="S100" s="96">
        <v>14</v>
      </c>
      <c r="T100" s="74"/>
      <c r="U100" s="74"/>
      <c r="V100" s="16"/>
      <c r="W100" s="110"/>
      <c r="X100" s="20"/>
      <c r="Y100" s="16"/>
      <c r="Z100" s="16"/>
      <c r="AA100" s="16"/>
      <c r="AB100" s="74"/>
      <c r="AC100" s="74"/>
      <c r="AD100" s="16"/>
      <c r="AE100" s="16"/>
      <c r="AF100" s="16"/>
      <c r="AG100" s="84"/>
      <c r="AH100" s="84"/>
      <c r="AI100" s="84"/>
      <c r="AJ100" s="85"/>
      <c r="AK100" s="75"/>
      <c r="AL100" s="16"/>
      <c r="AM100" s="84"/>
      <c r="AN100" s="84"/>
      <c r="AO100" s="84"/>
      <c r="AP100" s="84"/>
      <c r="AQ100" s="4" t="str">
        <f>E244</f>
        <v>B5</v>
      </c>
      <c r="AR100" s="4" t="str">
        <f t="shared" si="35"/>
        <v>C19</v>
      </c>
      <c r="AS100" s="4" t="s">
        <v>54</v>
      </c>
      <c r="AT100" s="8" t="s">
        <v>97</v>
      </c>
      <c r="AU100" s="8" t="s">
        <v>108</v>
      </c>
      <c r="AV100" s="8">
        <v>12</v>
      </c>
      <c r="AW100" s="8" t="s">
        <v>103</v>
      </c>
      <c r="AY100" s="67"/>
      <c r="BC100" s="25"/>
      <c r="BD100" s="69"/>
    </row>
    <row r="101" spans="4:56" x14ac:dyDescent="0.2">
      <c r="D101" s="16" t="s">
        <v>21</v>
      </c>
      <c r="E101" s="25" t="str">
        <f>L101&amp;"to"&amp;M101</f>
        <v>1to1</v>
      </c>
      <c r="F101" s="25" t="str">
        <f>E101</f>
        <v>1to1</v>
      </c>
      <c r="G101" s="25" t="s">
        <v>248</v>
      </c>
      <c r="I101" s="16" t="s">
        <v>55</v>
      </c>
      <c r="J101" s="16"/>
      <c r="K101" s="16" t="s">
        <v>55</v>
      </c>
      <c r="L101" s="25">
        <v>1</v>
      </c>
      <c r="M101" s="25">
        <v>1</v>
      </c>
      <c r="N101" s="73" t="s">
        <v>264</v>
      </c>
      <c r="O101" s="16"/>
      <c r="P101" s="96"/>
      <c r="Q101" s="96"/>
      <c r="R101" s="96">
        <v>14</v>
      </c>
      <c r="S101" s="96">
        <v>14</v>
      </c>
      <c r="T101" s="74"/>
      <c r="U101" s="74"/>
      <c r="V101" s="16"/>
      <c r="W101" s="110"/>
      <c r="X101" s="20"/>
      <c r="Y101" s="16"/>
      <c r="Z101" s="16"/>
      <c r="AA101" s="16"/>
      <c r="AB101" s="74"/>
      <c r="AC101" s="74"/>
      <c r="AD101" s="16"/>
      <c r="AE101" s="16"/>
      <c r="AF101" s="16"/>
      <c r="AG101" s="84"/>
      <c r="AH101" s="84"/>
      <c r="AI101" s="84"/>
      <c r="AJ101" s="85"/>
      <c r="AK101" s="75"/>
      <c r="AL101" s="16"/>
      <c r="AM101" s="84"/>
      <c r="AN101" s="84"/>
      <c r="AO101" s="84"/>
      <c r="AP101" s="84"/>
      <c r="AQ101" s="4" t="str">
        <f>AR104</f>
        <v>C20</v>
      </c>
      <c r="AR101" s="4" t="str">
        <f t="shared" si="35"/>
        <v>D58</v>
      </c>
      <c r="AS101" s="4" t="s">
        <v>54</v>
      </c>
      <c r="AT101" s="8" t="s">
        <v>97</v>
      </c>
      <c r="AU101" s="8" t="s">
        <v>108</v>
      </c>
      <c r="AV101" s="8">
        <v>12</v>
      </c>
      <c r="AW101" s="8" t="s">
        <v>103</v>
      </c>
      <c r="AX101" s="74"/>
      <c r="AY101" s="74"/>
      <c r="AZ101" s="16"/>
      <c r="BA101" s="16"/>
      <c r="BC101" s="25"/>
      <c r="BD101" s="69"/>
    </row>
    <row r="102" spans="4:56" x14ac:dyDescent="0.2">
      <c r="D102" s="16" t="s">
        <v>21</v>
      </c>
      <c r="E102" s="25" t="str">
        <f t="shared" ref="E102:E104" si="42">L102&amp;"to"&amp;M102</f>
        <v>1to1</v>
      </c>
      <c r="F102" s="25" t="str">
        <f t="shared" ref="F102:F104" si="43">E102</f>
        <v>1to1</v>
      </c>
      <c r="G102" s="25" t="s">
        <v>248</v>
      </c>
      <c r="I102" s="16" t="s">
        <v>55</v>
      </c>
      <c r="J102" s="16"/>
      <c r="K102" s="16" t="s">
        <v>55</v>
      </c>
      <c r="L102" s="25">
        <v>1</v>
      </c>
      <c r="M102" s="25">
        <v>1</v>
      </c>
      <c r="N102" s="73" t="s">
        <v>264</v>
      </c>
      <c r="O102" s="16"/>
      <c r="P102" s="96"/>
      <c r="Q102" s="96"/>
      <c r="R102" s="96">
        <v>14</v>
      </c>
      <c r="S102" s="96">
        <v>14</v>
      </c>
      <c r="T102" s="74"/>
      <c r="U102" s="74"/>
      <c r="V102" s="16"/>
      <c r="W102" s="110"/>
      <c r="X102" s="20"/>
      <c r="Y102" s="16"/>
      <c r="Z102" s="16"/>
      <c r="AA102" s="16"/>
      <c r="AB102" s="74"/>
      <c r="AC102" s="74"/>
      <c r="AD102" s="16"/>
      <c r="AE102" s="16"/>
      <c r="AF102" s="16"/>
      <c r="AG102" s="84"/>
      <c r="AH102" s="84"/>
      <c r="AI102" s="84"/>
      <c r="AJ102" s="85"/>
      <c r="AK102" s="75"/>
      <c r="AL102" s="16"/>
      <c r="AM102" s="84"/>
      <c r="AN102" s="84"/>
      <c r="AO102" s="84"/>
      <c r="AP102" s="84"/>
      <c r="AQ102" s="4" t="str">
        <f>AR104</f>
        <v>C20</v>
      </c>
      <c r="AR102" s="4" t="str">
        <f t="shared" si="35"/>
        <v>D59</v>
      </c>
      <c r="AS102" s="4" t="s">
        <v>54</v>
      </c>
      <c r="AT102" s="8" t="s">
        <v>97</v>
      </c>
      <c r="AU102" s="8" t="s">
        <v>108</v>
      </c>
      <c r="AV102" s="8">
        <v>12</v>
      </c>
      <c r="AW102" s="8" t="s">
        <v>103</v>
      </c>
      <c r="AY102" s="67"/>
      <c r="BC102" s="25"/>
      <c r="BD102" s="69"/>
    </row>
    <row r="103" spans="4:56" x14ac:dyDescent="0.2">
      <c r="D103" s="16" t="s">
        <v>21</v>
      </c>
      <c r="E103" s="25" t="str">
        <f t="shared" si="42"/>
        <v>1to1</v>
      </c>
      <c r="F103" s="25" t="str">
        <f t="shared" si="43"/>
        <v>1to1</v>
      </c>
      <c r="G103" s="25" t="s">
        <v>248</v>
      </c>
      <c r="I103" s="16" t="s">
        <v>55</v>
      </c>
      <c r="J103" s="16"/>
      <c r="K103" s="16" t="s">
        <v>55</v>
      </c>
      <c r="L103" s="25">
        <v>1</v>
      </c>
      <c r="M103" s="25">
        <v>1</v>
      </c>
      <c r="N103" s="73" t="s">
        <v>264</v>
      </c>
      <c r="O103" s="16"/>
      <c r="P103" s="96"/>
      <c r="Q103" s="96"/>
      <c r="R103" s="96">
        <v>14</v>
      </c>
      <c r="S103" s="96">
        <v>14</v>
      </c>
      <c r="T103" s="74"/>
      <c r="U103" s="74"/>
      <c r="V103" s="16"/>
      <c r="W103" s="110"/>
      <c r="X103" s="20"/>
      <c r="Y103" s="16"/>
      <c r="Z103" s="16"/>
      <c r="AA103" s="16"/>
      <c r="AB103" s="74"/>
      <c r="AC103" s="74"/>
      <c r="AD103" s="16"/>
      <c r="AE103" s="16"/>
      <c r="AF103" s="16"/>
      <c r="AG103" s="84"/>
      <c r="AH103" s="84"/>
      <c r="AI103" s="84"/>
      <c r="AJ103" s="85"/>
      <c r="AK103" s="75"/>
      <c r="AL103" s="16"/>
      <c r="AM103" s="84"/>
      <c r="AN103" s="84"/>
      <c r="AO103" s="84"/>
      <c r="AP103" s="84"/>
      <c r="AQ103" s="4" t="str">
        <f>AR104</f>
        <v>C20</v>
      </c>
      <c r="AR103" s="4" t="str">
        <f t="shared" si="35"/>
        <v>D60</v>
      </c>
      <c r="AS103" s="4" t="s">
        <v>54</v>
      </c>
      <c r="AT103" s="8" t="s">
        <v>97</v>
      </c>
      <c r="AU103" s="8" t="s">
        <v>108</v>
      </c>
      <c r="AV103" s="8">
        <v>12</v>
      </c>
      <c r="AW103" s="8" t="s">
        <v>103</v>
      </c>
      <c r="AY103" s="67"/>
      <c r="BC103" s="25"/>
      <c r="BD103" s="69"/>
    </row>
    <row r="104" spans="4:56" x14ac:dyDescent="0.2">
      <c r="D104" s="16" t="s">
        <v>21</v>
      </c>
      <c r="E104" s="25" t="str">
        <f t="shared" si="42"/>
        <v>1to1</v>
      </c>
      <c r="F104" s="25" t="str">
        <f t="shared" si="43"/>
        <v>1to1</v>
      </c>
      <c r="G104" s="25" t="s">
        <v>245</v>
      </c>
      <c r="I104" s="16" t="s">
        <v>55</v>
      </c>
      <c r="J104" s="16"/>
      <c r="K104" s="16" t="s">
        <v>55</v>
      </c>
      <c r="L104" s="25">
        <v>1</v>
      </c>
      <c r="M104" s="25">
        <v>1</v>
      </c>
      <c r="N104" s="73" t="s">
        <v>264</v>
      </c>
      <c r="O104" s="16"/>
      <c r="P104" s="96"/>
      <c r="Q104" s="96"/>
      <c r="R104" s="96">
        <v>14</v>
      </c>
      <c r="S104" s="96">
        <v>14</v>
      </c>
      <c r="T104" s="74"/>
      <c r="U104" s="74"/>
      <c r="V104" s="16"/>
      <c r="W104" s="110"/>
      <c r="X104" s="20"/>
      <c r="Y104" s="16"/>
      <c r="Z104" s="16"/>
      <c r="AA104" s="16"/>
      <c r="AB104" s="74"/>
      <c r="AC104" s="74"/>
      <c r="AD104" s="16"/>
      <c r="AE104" s="16"/>
      <c r="AF104" s="16"/>
      <c r="AG104" s="84"/>
      <c r="AH104" s="84"/>
      <c r="AI104" s="84"/>
      <c r="AJ104" s="85"/>
      <c r="AK104" s="75"/>
      <c r="AL104" s="16"/>
      <c r="AM104" s="84"/>
      <c r="AN104" s="84"/>
      <c r="AO104" s="84"/>
      <c r="AP104" s="84"/>
      <c r="AQ104" s="4" t="str">
        <f>E244</f>
        <v>B5</v>
      </c>
      <c r="AR104" s="4" t="str">
        <f t="shared" si="35"/>
        <v>C20</v>
      </c>
      <c r="AS104" s="4" t="s">
        <v>54</v>
      </c>
      <c r="AT104" s="8" t="s">
        <v>97</v>
      </c>
      <c r="AU104" s="8" t="s">
        <v>108</v>
      </c>
      <c r="AV104" s="8">
        <v>12</v>
      </c>
      <c r="AW104" s="8" t="s">
        <v>103</v>
      </c>
      <c r="AY104" s="67"/>
      <c r="BC104" s="25"/>
      <c r="BD104" s="69"/>
    </row>
    <row r="105" spans="4:56" s="16" customFormat="1" ht="22" customHeight="1" x14ac:dyDescent="0.2">
      <c r="D105" s="16" t="s">
        <v>21</v>
      </c>
      <c r="E105" s="25" t="str">
        <f>L105&amp;"to"&amp;M105</f>
        <v>1to1</v>
      </c>
      <c r="F105" s="25" t="str">
        <f>E105</f>
        <v>1to1</v>
      </c>
      <c r="G105" s="16" t="s">
        <v>11</v>
      </c>
      <c r="I105" s="16" t="s">
        <v>55</v>
      </c>
      <c r="K105" s="16" t="s">
        <v>55</v>
      </c>
      <c r="L105" s="16">
        <v>1</v>
      </c>
      <c r="M105" s="73">
        <v>1</v>
      </c>
      <c r="N105" s="73" t="s">
        <v>264</v>
      </c>
      <c r="P105" s="96"/>
      <c r="Q105" s="96"/>
      <c r="R105" s="96">
        <v>6</v>
      </c>
      <c r="S105" s="96">
        <v>6</v>
      </c>
      <c r="T105" s="74"/>
      <c r="U105" s="74"/>
      <c r="W105" s="110"/>
      <c r="X105" s="20"/>
      <c r="AB105" s="74"/>
      <c r="AC105" s="74"/>
      <c r="AG105" s="84"/>
      <c r="AH105" s="84"/>
      <c r="AI105" s="84"/>
      <c r="AJ105" s="85"/>
      <c r="AK105" s="75"/>
      <c r="AM105" s="84"/>
      <c r="AN105" s="84"/>
      <c r="AO105" s="84"/>
      <c r="AP105" s="84"/>
      <c r="AQ105" s="3" t="s">
        <v>11</v>
      </c>
      <c r="AR105" s="4" t="str">
        <f t="shared" si="35"/>
        <v>B5</v>
      </c>
      <c r="AS105" s="4" t="s">
        <v>54</v>
      </c>
      <c r="AT105" s="8" t="s">
        <v>97</v>
      </c>
      <c r="AU105" s="8" t="s">
        <v>108</v>
      </c>
      <c r="AV105" s="8">
        <v>12</v>
      </c>
      <c r="AW105" s="8" t="s">
        <v>103</v>
      </c>
      <c r="AX105" s="74"/>
      <c r="AY105" s="74"/>
      <c r="BD105" s="24"/>
    </row>
    <row r="106" spans="4:56" x14ac:dyDescent="0.2">
      <c r="D106" s="16" t="s">
        <v>21</v>
      </c>
      <c r="E106" s="25" t="str">
        <f>L106&amp;"to"&amp;M106</f>
        <v>1to1</v>
      </c>
      <c r="F106" s="25" t="str">
        <f>E106</f>
        <v>1to1</v>
      </c>
      <c r="G106" s="25" t="s">
        <v>249</v>
      </c>
      <c r="I106" s="16" t="s">
        <v>55</v>
      </c>
      <c r="J106" s="16"/>
      <c r="K106" s="16" t="s">
        <v>55</v>
      </c>
      <c r="L106" s="25">
        <v>1</v>
      </c>
      <c r="M106" s="25">
        <v>1</v>
      </c>
      <c r="N106" s="73" t="s">
        <v>264</v>
      </c>
      <c r="O106" s="16"/>
      <c r="P106" s="96"/>
      <c r="Q106" s="96"/>
      <c r="R106" s="96">
        <v>14</v>
      </c>
      <c r="S106" s="96">
        <v>14</v>
      </c>
      <c r="T106" s="74"/>
      <c r="U106" s="74"/>
      <c r="V106" s="16"/>
      <c r="W106" s="110"/>
      <c r="X106" s="20"/>
      <c r="Y106" s="16"/>
      <c r="Z106" s="16"/>
      <c r="AA106" s="16"/>
      <c r="AB106" s="74"/>
      <c r="AC106" s="74"/>
      <c r="AD106" s="16"/>
      <c r="AE106" s="16"/>
      <c r="AF106" s="16"/>
      <c r="AG106" s="84"/>
      <c r="AH106" s="84"/>
      <c r="AI106" s="84"/>
      <c r="AJ106" s="85"/>
      <c r="AK106" s="75"/>
      <c r="AL106" s="16"/>
      <c r="AM106" s="84"/>
      <c r="AN106" s="84"/>
      <c r="AO106" s="84"/>
      <c r="AP106" s="84"/>
      <c r="AQ106" s="4" t="str">
        <f>AR109</f>
        <v>C21</v>
      </c>
      <c r="AR106" s="4" t="str">
        <f t="shared" si="35"/>
        <v>D61</v>
      </c>
      <c r="AS106" s="4" t="s">
        <v>54</v>
      </c>
      <c r="AT106" s="8" t="s">
        <v>97</v>
      </c>
      <c r="AU106" s="8" t="s">
        <v>108</v>
      </c>
      <c r="AV106" s="8">
        <v>12</v>
      </c>
      <c r="AW106" s="8" t="s">
        <v>103</v>
      </c>
      <c r="AX106" s="74"/>
      <c r="AY106" s="74"/>
      <c r="AZ106" s="16"/>
      <c r="BA106" s="16"/>
      <c r="BC106" s="25"/>
      <c r="BD106" s="69"/>
    </row>
    <row r="107" spans="4:56" x14ac:dyDescent="0.2">
      <c r="D107" s="16" t="s">
        <v>21</v>
      </c>
      <c r="E107" s="25" t="str">
        <f t="shared" ref="E107:E108" si="44">L107&amp;"to"&amp;M107</f>
        <v>1to1</v>
      </c>
      <c r="F107" s="25" t="str">
        <f t="shared" ref="F107:F108" si="45">E107</f>
        <v>1to1</v>
      </c>
      <c r="G107" s="25" t="s">
        <v>249</v>
      </c>
      <c r="I107" s="16" t="s">
        <v>55</v>
      </c>
      <c r="J107" s="16"/>
      <c r="K107" s="16" t="s">
        <v>55</v>
      </c>
      <c r="L107" s="25">
        <v>1</v>
      </c>
      <c r="M107" s="25">
        <v>1</v>
      </c>
      <c r="N107" s="73" t="s">
        <v>264</v>
      </c>
      <c r="O107" s="16"/>
      <c r="P107" s="96"/>
      <c r="Q107" s="96"/>
      <c r="R107" s="96">
        <v>14</v>
      </c>
      <c r="S107" s="96">
        <v>14</v>
      </c>
      <c r="T107" s="74"/>
      <c r="U107" s="74"/>
      <c r="V107" s="16"/>
      <c r="W107" s="110"/>
      <c r="X107" s="20"/>
      <c r="Y107" s="16"/>
      <c r="Z107" s="16"/>
      <c r="AA107" s="16"/>
      <c r="AB107" s="74"/>
      <c r="AC107" s="74"/>
      <c r="AD107" s="16"/>
      <c r="AE107" s="16"/>
      <c r="AF107" s="16"/>
      <c r="AG107" s="84"/>
      <c r="AH107" s="84"/>
      <c r="AI107" s="84"/>
      <c r="AJ107" s="85"/>
      <c r="AK107" s="75"/>
      <c r="AL107" s="16"/>
      <c r="AM107" s="84"/>
      <c r="AN107" s="84"/>
      <c r="AO107" s="84"/>
      <c r="AP107" s="84"/>
      <c r="AQ107" s="4" t="str">
        <f>AR109</f>
        <v>C21</v>
      </c>
      <c r="AR107" s="4" t="str">
        <f t="shared" si="35"/>
        <v>D62</v>
      </c>
      <c r="AS107" s="4" t="s">
        <v>54</v>
      </c>
      <c r="AT107" s="8" t="s">
        <v>97</v>
      </c>
      <c r="AU107" s="8" t="s">
        <v>108</v>
      </c>
      <c r="AV107" s="8">
        <v>12</v>
      </c>
      <c r="AW107" s="8" t="s">
        <v>103</v>
      </c>
      <c r="AY107" s="67"/>
      <c r="BC107" s="25"/>
      <c r="BD107" s="69"/>
    </row>
    <row r="108" spans="4:56" x14ac:dyDescent="0.2">
      <c r="D108" s="16" t="s">
        <v>21</v>
      </c>
      <c r="E108" s="25" t="str">
        <f t="shared" si="44"/>
        <v>1to1</v>
      </c>
      <c r="F108" s="25" t="str">
        <f t="shared" si="45"/>
        <v>1to1</v>
      </c>
      <c r="G108" s="25" t="s">
        <v>249</v>
      </c>
      <c r="I108" s="16" t="s">
        <v>55</v>
      </c>
      <c r="J108" s="16"/>
      <c r="K108" s="16" t="s">
        <v>55</v>
      </c>
      <c r="L108" s="25">
        <v>1</v>
      </c>
      <c r="M108" s="25">
        <v>1</v>
      </c>
      <c r="N108" s="73" t="s">
        <v>264</v>
      </c>
      <c r="O108" s="16"/>
      <c r="P108" s="96"/>
      <c r="Q108" s="96"/>
      <c r="R108" s="96">
        <v>14</v>
      </c>
      <c r="S108" s="96">
        <v>14</v>
      </c>
      <c r="T108" s="74"/>
      <c r="U108" s="74"/>
      <c r="V108" s="16"/>
      <c r="W108" s="110"/>
      <c r="X108" s="20"/>
      <c r="Y108" s="16"/>
      <c r="Z108" s="16"/>
      <c r="AA108" s="16"/>
      <c r="AB108" s="74"/>
      <c r="AC108" s="74"/>
      <c r="AD108" s="16"/>
      <c r="AE108" s="16"/>
      <c r="AF108" s="16"/>
      <c r="AG108" s="84"/>
      <c r="AH108" s="84"/>
      <c r="AI108" s="84"/>
      <c r="AJ108" s="85"/>
      <c r="AK108" s="75"/>
      <c r="AL108" s="16"/>
      <c r="AM108" s="84"/>
      <c r="AN108" s="84"/>
      <c r="AO108" s="84"/>
      <c r="AP108" s="84"/>
      <c r="AQ108" s="4" t="str">
        <f>AR109</f>
        <v>C21</v>
      </c>
      <c r="AR108" s="4" t="str">
        <f t="shared" si="35"/>
        <v>D63</v>
      </c>
      <c r="AS108" s="4" t="s">
        <v>54</v>
      </c>
      <c r="AT108" s="8" t="s">
        <v>97</v>
      </c>
      <c r="AU108" s="8" t="s">
        <v>108</v>
      </c>
      <c r="AV108" s="8">
        <v>12</v>
      </c>
      <c r="AW108" s="8" t="s">
        <v>103</v>
      </c>
      <c r="AY108" s="67"/>
      <c r="BC108" s="25"/>
      <c r="BD108" s="69"/>
    </row>
    <row r="109" spans="4:56" x14ac:dyDescent="0.2">
      <c r="D109" s="16" t="s">
        <v>21</v>
      </c>
      <c r="E109" s="25" t="str">
        <f>L109&amp;"to"&amp;M109</f>
        <v>1to1</v>
      </c>
      <c r="F109" s="25" t="str">
        <f>E109</f>
        <v>1to1</v>
      </c>
      <c r="G109" s="25" t="s">
        <v>250</v>
      </c>
      <c r="I109" s="16" t="s">
        <v>55</v>
      </c>
      <c r="J109" s="16"/>
      <c r="K109" s="16" t="s">
        <v>55</v>
      </c>
      <c r="L109" s="25">
        <v>1</v>
      </c>
      <c r="M109" s="25">
        <v>1</v>
      </c>
      <c r="N109" s="73" t="s">
        <v>264</v>
      </c>
      <c r="O109" s="16"/>
      <c r="P109" s="96"/>
      <c r="Q109" s="96"/>
      <c r="R109" s="96">
        <v>14</v>
      </c>
      <c r="S109" s="96">
        <v>14</v>
      </c>
      <c r="T109" s="74"/>
      <c r="U109" s="74"/>
      <c r="V109" s="16"/>
      <c r="W109" s="110"/>
      <c r="X109" s="20"/>
      <c r="Y109" s="16"/>
      <c r="Z109" s="16"/>
      <c r="AA109" s="16"/>
      <c r="AB109" s="74"/>
      <c r="AC109" s="74"/>
      <c r="AD109" s="16"/>
      <c r="AE109" s="16"/>
      <c r="AF109" s="16"/>
      <c r="AG109" s="84"/>
      <c r="AH109" s="84"/>
      <c r="AI109" s="84"/>
      <c r="AJ109" s="85"/>
      <c r="AK109" s="75"/>
      <c r="AL109" s="16"/>
      <c r="AM109" s="84"/>
      <c r="AN109" s="84"/>
      <c r="AO109" s="84"/>
      <c r="AP109" s="84"/>
      <c r="AQ109" s="4" t="str">
        <f>E261</f>
        <v>B6</v>
      </c>
      <c r="AR109" s="4" t="str">
        <f t="shared" si="35"/>
        <v>C21</v>
      </c>
      <c r="AS109" s="4" t="s">
        <v>54</v>
      </c>
      <c r="AT109" s="8" t="s">
        <v>97</v>
      </c>
      <c r="AU109" s="8" t="s">
        <v>108</v>
      </c>
      <c r="AV109" s="8">
        <v>12</v>
      </c>
      <c r="AW109" s="8" t="s">
        <v>103</v>
      </c>
      <c r="AX109" s="74"/>
      <c r="AY109" s="74"/>
      <c r="AZ109" s="16"/>
      <c r="BA109" s="16"/>
      <c r="BC109" s="25"/>
      <c r="BD109" s="69"/>
    </row>
    <row r="110" spans="4:56" x14ac:dyDescent="0.2">
      <c r="D110" s="16" t="s">
        <v>21</v>
      </c>
      <c r="E110" s="25" t="str">
        <f>L110&amp;"to"&amp;M110</f>
        <v>1to1</v>
      </c>
      <c r="F110" s="25" t="str">
        <f>E110</f>
        <v>1to1</v>
      </c>
      <c r="G110" s="25" t="s">
        <v>251</v>
      </c>
      <c r="I110" s="16" t="s">
        <v>55</v>
      </c>
      <c r="J110" s="16"/>
      <c r="K110" s="16" t="s">
        <v>55</v>
      </c>
      <c r="L110" s="25">
        <v>1</v>
      </c>
      <c r="M110" s="25">
        <v>1</v>
      </c>
      <c r="N110" s="73" t="s">
        <v>264</v>
      </c>
      <c r="O110" s="16"/>
      <c r="P110" s="96"/>
      <c r="Q110" s="96"/>
      <c r="R110" s="96">
        <v>14</v>
      </c>
      <c r="S110" s="96">
        <v>14</v>
      </c>
      <c r="T110" s="74"/>
      <c r="U110" s="74"/>
      <c r="V110" s="16"/>
      <c r="W110" s="110"/>
      <c r="X110" s="20"/>
      <c r="Y110" s="16"/>
      <c r="Z110" s="16"/>
      <c r="AA110" s="16"/>
      <c r="AB110" s="74"/>
      <c r="AC110" s="74"/>
      <c r="AD110" s="16"/>
      <c r="AE110" s="16"/>
      <c r="AF110" s="16"/>
      <c r="AG110" s="84"/>
      <c r="AH110" s="84"/>
      <c r="AI110" s="84"/>
      <c r="AJ110" s="85"/>
      <c r="AK110" s="75"/>
      <c r="AL110" s="16"/>
      <c r="AM110" s="84"/>
      <c r="AN110" s="84"/>
      <c r="AO110" s="84"/>
      <c r="AP110" s="84"/>
      <c r="AQ110" s="4" t="str">
        <f>AR113</f>
        <v>C22</v>
      </c>
      <c r="AR110" s="4" t="str">
        <f t="shared" si="35"/>
        <v>D64</v>
      </c>
      <c r="AS110" s="4" t="s">
        <v>54</v>
      </c>
      <c r="AT110" s="8" t="s">
        <v>97</v>
      </c>
      <c r="AU110" s="8" t="s">
        <v>108</v>
      </c>
      <c r="AV110" s="8">
        <v>12</v>
      </c>
      <c r="AW110" s="8" t="s">
        <v>103</v>
      </c>
      <c r="AX110" s="74"/>
      <c r="AY110" s="74"/>
      <c r="AZ110" s="16"/>
      <c r="BA110" s="16"/>
      <c r="BC110" s="25"/>
      <c r="BD110" s="69"/>
    </row>
    <row r="111" spans="4:56" x14ac:dyDescent="0.2">
      <c r="D111" s="16" t="s">
        <v>21</v>
      </c>
      <c r="E111" s="25" t="str">
        <f t="shared" ref="E111:E113" si="46">L111&amp;"to"&amp;M111</f>
        <v>1to1</v>
      </c>
      <c r="F111" s="25" t="str">
        <f t="shared" ref="F111:F113" si="47">E111</f>
        <v>1to1</v>
      </c>
      <c r="G111" s="25" t="s">
        <v>251</v>
      </c>
      <c r="I111" s="16" t="s">
        <v>55</v>
      </c>
      <c r="J111" s="16"/>
      <c r="K111" s="16" t="s">
        <v>55</v>
      </c>
      <c r="L111" s="25">
        <v>1</v>
      </c>
      <c r="M111" s="25">
        <v>1</v>
      </c>
      <c r="N111" s="73" t="s">
        <v>264</v>
      </c>
      <c r="O111" s="16"/>
      <c r="P111" s="96"/>
      <c r="Q111" s="96"/>
      <c r="R111" s="96">
        <v>14</v>
      </c>
      <c r="S111" s="96">
        <v>14</v>
      </c>
      <c r="T111" s="74"/>
      <c r="U111" s="74"/>
      <c r="V111" s="16"/>
      <c r="W111" s="110"/>
      <c r="X111" s="20"/>
      <c r="Y111" s="16"/>
      <c r="Z111" s="16"/>
      <c r="AA111" s="16"/>
      <c r="AB111" s="74"/>
      <c r="AC111" s="74"/>
      <c r="AD111" s="16"/>
      <c r="AE111" s="16"/>
      <c r="AF111" s="16"/>
      <c r="AG111" s="84"/>
      <c r="AH111" s="84"/>
      <c r="AI111" s="84"/>
      <c r="AJ111" s="85"/>
      <c r="AK111" s="75"/>
      <c r="AL111" s="16"/>
      <c r="AM111" s="84"/>
      <c r="AN111" s="84"/>
      <c r="AO111" s="84"/>
      <c r="AP111" s="84"/>
      <c r="AQ111" s="4" t="str">
        <f>AR113</f>
        <v>C22</v>
      </c>
      <c r="AR111" s="4" t="str">
        <f t="shared" si="35"/>
        <v>D65</v>
      </c>
      <c r="AS111" s="4" t="s">
        <v>54</v>
      </c>
      <c r="AT111" s="8" t="s">
        <v>97</v>
      </c>
      <c r="AU111" s="8" t="s">
        <v>108</v>
      </c>
      <c r="AV111" s="8">
        <v>12</v>
      </c>
      <c r="AW111" s="8" t="s">
        <v>103</v>
      </c>
      <c r="AY111" s="67"/>
      <c r="BC111" s="25"/>
      <c r="BD111" s="69"/>
    </row>
    <row r="112" spans="4:56" x14ac:dyDescent="0.2">
      <c r="D112" s="16" t="s">
        <v>21</v>
      </c>
      <c r="E112" s="25" t="str">
        <f t="shared" si="46"/>
        <v>1to1</v>
      </c>
      <c r="F112" s="25" t="str">
        <f t="shared" si="47"/>
        <v>1to1</v>
      </c>
      <c r="G112" s="25" t="s">
        <v>251</v>
      </c>
      <c r="I112" s="16" t="s">
        <v>55</v>
      </c>
      <c r="J112" s="16"/>
      <c r="K112" s="16" t="s">
        <v>55</v>
      </c>
      <c r="L112" s="25">
        <v>1</v>
      </c>
      <c r="M112" s="25">
        <v>1</v>
      </c>
      <c r="N112" s="73" t="s">
        <v>264</v>
      </c>
      <c r="O112" s="16"/>
      <c r="P112" s="96"/>
      <c r="Q112" s="96"/>
      <c r="R112" s="96">
        <v>14</v>
      </c>
      <c r="S112" s="96">
        <v>14</v>
      </c>
      <c r="T112" s="74"/>
      <c r="U112" s="74"/>
      <c r="V112" s="16"/>
      <c r="W112" s="110"/>
      <c r="X112" s="20"/>
      <c r="Y112" s="16"/>
      <c r="Z112" s="16"/>
      <c r="AA112" s="16"/>
      <c r="AB112" s="74"/>
      <c r="AC112" s="74"/>
      <c r="AD112" s="16"/>
      <c r="AE112" s="16"/>
      <c r="AF112" s="16"/>
      <c r="AG112" s="84"/>
      <c r="AH112" s="84"/>
      <c r="AI112" s="84"/>
      <c r="AJ112" s="85"/>
      <c r="AK112" s="75"/>
      <c r="AL112" s="16"/>
      <c r="AM112" s="84"/>
      <c r="AN112" s="84"/>
      <c r="AO112" s="84"/>
      <c r="AP112" s="84"/>
      <c r="AQ112" s="4" t="str">
        <f>AR113</f>
        <v>C22</v>
      </c>
      <c r="AR112" s="4" t="str">
        <f t="shared" si="35"/>
        <v>D66</v>
      </c>
      <c r="AS112" s="4" t="s">
        <v>54</v>
      </c>
      <c r="AT112" s="8" t="s">
        <v>97</v>
      </c>
      <c r="AU112" s="8" t="s">
        <v>108</v>
      </c>
      <c r="AV112" s="8">
        <v>12</v>
      </c>
      <c r="AW112" s="8" t="s">
        <v>103</v>
      </c>
      <c r="AY112" s="67"/>
      <c r="BC112" s="25"/>
      <c r="BD112" s="69"/>
    </row>
    <row r="113" spans="4:56" x14ac:dyDescent="0.2">
      <c r="D113" s="16" t="s">
        <v>21</v>
      </c>
      <c r="E113" s="25" t="str">
        <f t="shared" si="46"/>
        <v>1to1</v>
      </c>
      <c r="F113" s="25" t="str">
        <f t="shared" si="47"/>
        <v>1to1</v>
      </c>
      <c r="G113" s="25" t="s">
        <v>250</v>
      </c>
      <c r="I113" s="16" t="s">
        <v>55</v>
      </c>
      <c r="J113" s="16"/>
      <c r="K113" s="16" t="s">
        <v>55</v>
      </c>
      <c r="L113" s="25">
        <v>1</v>
      </c>
      <c r="M113" s="25">
        <v>1</v>
      </c>
      <c r="N113" s="73" t="s">
        <v>264</v>
      </c>
      <c r="O113" s="16"/>
      <c r="P113" s="96"/>
      <c r="Q113" s="96"/>
      <c r="R113" s="96">
        <v>14</v>
      </c>
      <c r="S113" s="96">
        <v>14</v>
      </c>
      <c r="T113" s="74"/>
      <c r="U113" s="74"/>
      <c r="V113" s="16"/>
      <c r="W113" s="110"/>
      <c r="X113" s="20"/>
      <c r="Y113" s="16"/>
      <c r="Z113" s="16"/>
      <c r="AA113" s="16"/>
      <c r="AB113" s="74"/>
      <c r="AC113" s="74"/>
      <c r="AD113" s="16"/>
      <c r="AE113" s="16"/>
      <c r="AF113" s="16"/>
      <c r="AG113" s="84"/>
      <c r="AH113" s="84"/>
      <c r="AI113" s="84"/>
      <c r="AJ113" s="85"/>
      <c r="AK113" s="75"/>
      <c r="AL113" s="16"/>
      <c r="AM113" s="84"/>
      <c r="AN113" s="84"/>
      <c r="AO113" s="84"/>
      <c r="AP113" s="84"/>
      <c r="AQ113" s="4" t="str">
        <f>E261</f>
        <v>B6</v>
      </c>
      <c r="AR113" s="4" t="str">
        <f t="shared" si="35"/>
        <v>C22</v>
      </c>
      <c r="AS113" s="4" t="s">
        <v>54</v>
      </c>
      <c r="AT113" s="8" t="s">
        <v>97</v>
      </c>
      <c r="AU113" s="8" t="s">
        <v>108</v>
      </c>
      <c r="AV113" s="8">
        <v>12</v>
      </c>
      <c r="AW113" s="8" t="s">
        <v>103</v>
      </c>
      <c r="AY113" s="67"/>
      <c r="BC113" s="25"/>
      <c r="BD113" s="69"/>
    </row>
    <row r="114" spans="4:56" x14ac:dyDescent="0.2">
      <c r="D114" s="16" t="s">
        <v>21</v>
      </c>
      <c r="E114" s="25" t="str">
        <f>L114&amp;"to"&amp;M114</f>
        <v>1to1</v>
      </c>
      <c r="F114" s="25" t="str">
        <f>E114</f>
        <v>1to1</v>
      </c>
      <c r="G114" s="25" t="s">
        <v>252</v>
      </c>
      <c r="I114" s="16" t="s">
        <v>55</v>
      </c>
      <c r="J114" s="16"/>
      <c r="K114" s="16" t="s">
        <v>55</v>
      </c>
      <c r="L114" s="25">
        <v>1</v>
      </c>
      <c r="M114" s="25">
        <v>1</v>
      </c>
      <c r="N114" s="73" t="s">
        <v>264</v>
      </c>
      <c r="O114" s="16"/>
      <c r="P114" s="96"/>
      <c r="Q114" s="96"/>
      <c r="R114" s="96">
        <v>14</v>
      </c>
      <c r="S114" s="96">
        <v>14</v>
      </c>
      <c r="T114" s="74"/>
      <c r="U114" s="74"/>
      <c r="V114" s="16"/>
      <c r="W114" s="110"/>
      <c r="X114" s="20"/>
      <c r="Y114" s="16"/>
      <c r="Z114" s="16"/>
      <c r="AA114" s="16"/>
      <c r="AB114" s="74"/>
      <c r="AC114" s="74"/>
      <c r="AD114" s="16"/>
      <c r="AE114" s="16"/>
      <c r="AF114" s="16"/>
      <c r="AG114" s="84"/>
      <c r="AH114" s="84"/>
      <c r="AI114" s="84"/>
      <c r="AJ114" s="85"/>
      <c r="AK114" s="75"/>
      <c r="AL114" s="16"/>
      <c r="AM114" s="84"/>
      <c r="AN114" s="84"/>
      <c r="AO114" s="84"/>
      <c r="AP114" s="84"/>
      <c r="AQ114" s="4" t="str">
        <f>AR117</f>
        <v>C23</v>
      </c>
      <c r="AR114" s="4" t="str">
        <f t="shared" si="35"/>
        <v>D67</v>
      </c>
      <c r="AS114" s="4" t="s">
        <v>54</v>
      </c>
      <c r="AT114" s="8" t="s">
        <v>97</v>
      </c>
      <c r="AU114" s="8" t="s">
        <v>108</v>
      </c>
      <c r="AV114" s="8">
        <v>12</v>
      </c>
      <c r="AW114" s="8" t="s">
        <v>103</v>
      </c>
      <c r="AX114" s="74"/>
      <c r="AY114" s="74"/>
      <c r="AZ114" s="16"/>
      <c r="BA114" s="16"/>
      <c r="BC114" s="25"/>
      <c r="BD114" s="69"/>
    </row>
    <row r="115" spans="4:56" x14ac:dyDescent="0.2">
      <c r="D115" s="16" t="s">
        <v>21</v>
      </c>
      <c r="E115" s="25" t="str">
        <f t="shared" ref="E115:E117" si="48">L115&amp;"to"&amp;M115</f>
        <v>1to1</v>
      </c>
      <c r="F115" s="25" t="str">
        <f t="shared" ref="F115:F117" si="49">E115</f>
        <v>1to1</v>
      </c>
      <c r="G115" s="25" t="s">
        <v>252</v>
      </c>
      <c r="I115" s="16" t="s">
        <v>55</v>
      </c>
      <c r="J115" s="16"/>
      <c r="K115" s="16" t="s">
        <v>55</v>
      </c>
      <c r="L115" s="25">
        <v>1</v>
      </c>
      <c r="M115" s="25">
        <v>1</v>
      </c>
      <c r="N115" s="73" t="s">
        <v>264</v>
      </c>
      <c r="O115" s="16"/>
      <c r="P115" s="96"/>
      <c r="Q115" s="96"/>
      <c r="R115" s="96">
        <v>14</v>
      </c>
      <c r="S115" s="96">
        <v>14</v>
      </c>
      <c r="T115" s="74"/>
      <c r="U115" s="74"/>
      <c r="V115" s="16"/>
      <c r="W115" s="110"/>
      <c r="X115" s="20"/>
      <c r="Y115" s="16"/>
      <c r="Z115" s="16"/>
      <c r="AA115" s="16"/>
      <c r="AB115" s="74"/>
      <c r="AC115" s="74"/>
      <c r="AD115" s="16"/>
      <c r="AE115" s="16"/>
      <c r="AF115" s="16"/>
      <c r="AG115" s="84"/>
      <c r="AH115" s="84"/>
      <c r="AI115" s="84"/>
      <c r="AJ115" s="85"/>
      <c r="AK115" s="75"/>
      <c r="AL115" s="16"/>
      <c r="AM115" s="84"/>
      <c r="AN115" s="84"/>
      <c r="AO115" s="84"/>
      <c r="AP115" s="84"/>
      <c r="AQ115" s="4" t="str">
        <f>AR117</f>
        <v>C23</v>
      </c>
      <c r="AR115" s="4" t="str">
        <f t="shared" si="35"/>
        <v>D68</v>
      </c>
      <c r="AS115" s="4" t="s">
        <v>54</v>
      </c>
      <c r="AT115" s="8" t="s">
        <v>97</v>
      </c>
      <c r="AU115" s="8" t="s">
        <v>108</v>
      </c>
      <c r="AV115" s="8">
        <v>12</v>
      </c>
      <c r="AW115" s="8" t="s">
        <v>103</v>
      </c>
      <c r="AY115" s="67"/>
      <c r="BC115" s="25"/>
      <c r="BD115" s="69"/>
    </row>
    <row r="116" spans="4:56" x14ac:dyDescent="0.2">
      <c r="D116" s="16" t="s">
        <v>21</v>
      </c>
      <c r="E116" s="25" t="str">
        <f t="shared" si="48"/>
        <v>1to1</v>
      </c>
      <c r="F116" s="25" t="str">
        <f t="shared" si="49"/>
        <v>1to1</v>
      </c>
      <c r="G116" s="25" t="s">
        <v>252</v>
      </c>
      <c r="I116" s="16" t="s">
        <v>55</v>
      </c>
      <c r="J116" s="16"/>
      <c r="K116" s="16" t="s">
        <v>55</v>
      </c>
      <c r="L116" s="25">
        <v>1</v>
      </c>
      <c r="M116" s="25">
        <v>1</v>
      </c>
      <c r="N116" s="73" t="s">
        <v>264</v>
      </c>
      <c r="O116" s="16"/>
      <c r="P116" s="96"/>
      <c r="Q116" s="96"/>
      <c r="R116" s="96">
        <v>14</v>
      </c>
      <c r="S116" s="96">
        <v>14</v>
      </c>
      <c r="T116" s="74"/>
      <c r="U116" s="74"/>
      <c r="V116" s="16"/>
      <c r="W116" s="110"/>
      <c r="X116" s="20"/>
      <c r="Y116" s="16"/>
      <c r="Z116" s="16"/>
      <c r="AA116" s="16"/>
      <c r="AB116" s="74"/>
      <c r="AC116" s="74"/>
      <c r="AD116" s="16"/>
      <c r="AE116" s="16"/>
      <c r="AF116" s="16"/>
      <c r="AG116" s="84"/>
      <c r="AH116" s="84"/>
      <c r="AI116" s="84"/>
      <c r="AJ116" s="85"/>
      <c r="AK116" s="75"/>
      <c r="AL116" s="16"/>
      <c r="AM116" s="84"/>
      <c r="AN116" s="84"/>
      <c r="AO116" s="84"/>
      <c r="AP116" s="84"/>
      <c r="AQ116" s="4" t="str">
        <f>AR117</f>
        <v>C23</v>
      </c>
      <c r="AR116" s="4" t="str">
        <f t="shared" si="35"/>
        <v>D69</v>
      </c>
      <c r="AS116" s="4" t="s">
        <v>54</v>
      </c>
      <c r="AT116" s="8" t="s">
        <v>97</v>
      </c>
      <c r="AU116" s="8" t="s">
        <v>108</v>
      </c>
      <c r="AV116" s="8">
        <v>12</v>
      </c>
      <c r="AW116" s="8" t="s">
        <v>103</v>
      </c>
      <c r="AY116" s="67"/>
      <c r="BC116" s="25"/>
      <c r="BD116" s="69"/>
    </row>
    <row r="117" spans="4:56" x14ac:dyDescent="0.2">
      <c r="D117" s="16" t="s">
        <v>21</v>
      </c>
      <c r="E117" s="25" t="str">
        <f t="shared" si="48"/>
        <v>1to1</v>
      </c>
      <c r="F117" s="25" t="str">
        <f t="shared" si="49"/>
        <v>1to1</v>
      </c>
      <c r="G117" s="25" t="s">
        <v>250</v>
      </c>
      <c r="I117" s="16" t="s">
        <v>55</v>
      </c>
      <c r="J117" s="16"/>
      <c r="K117" s="16" t="s">
        <v>55</v>
      </c>
      <c r="L117" s="25">
        <v>1</v>
      </c>
      <c r="M117" s="25">
        <v>1</v>
      </c>
      <c r="N117" s="73" t="s">
        <v>264</v>
      </c>
      <c r="O117" s="16"/>
      <c r="P117" s="96"/>
      <c r="Q117" s="96"/>
      <c r="R117" s="96">
        <v>14</v>
      </c>
      <c r="S117" s="96">
        <v>14</v>
      </c>
      <c r="T117" s="74"/>
      <c r="U117" s="74"/>
      <c r="V117" s="16"/>
      <c r="W117" s="110"/>
      <c r="X117" s="20"/>
      <c r="Y117" s="16"/>
      <c r="Z117" s="16"/>
      <c r="AA117" s="16"/>
      <c r="AB117" s="74"/>
      <c r="AC117" s="74"/>
      <c r="AD117" s="16"/>
      <c r="AE117" s="16"/>
      <c r="AF117" s="16"/>
      <c r="AG117" s="84"/>
      <c r="AH117" s="84"/>
      <c r="AI117" s="84"/>
      <c r="AJ117" s="85"/>
      <c r="AK117" s="75"/>
      <c r="AL117" s="16"/>
      <c r="AM117" s="84"/>
      <c r="AN117" s="84"/>
      <c r="AO117" s="84"/>
      <c r="AP117" s="84"/>
      <c r="AQ117" s="4" t="str">
        <f>E261</f>
        <v>B6</v>
      </c>
      <c r="AR117" s="4" t="str">
        <f t="shared" si="35"/>
        <v>C23</v>
      </c>
      <c r="AS117" s="4" t="s">
        <v>54</v>
      </c>
      <c r="AT117" s="8" t="s">
        <v>97</v>
      </c>
      <c r="AU117" s="8" t="s">
        <v>108</v>
      </c>
      <c r="AV117" s="8">
        <v>12</v>
      </c>
      <c r="AW117" s="8" t="s">
        <v>103</v>
      </c>
      <c r="AY117" s="67"/>
      <c r="BC117" s="25"/>
      <c r="BD117" s="69"/>
    </row>
    <row r="118" spans="4:56" x14ac:dyDescent="0.2">
      <c r="D118" s="16" t="s">
        <v>21</v>
      </c>
      <c r="E118" s="25" t="str">
        <f>L118&amp;"to"&amp;M118</f>
        <v>1to1</v>
      </c>
      <c r="F118" s="25" t="str">
        <f>E118</f>
        <v>1to1</v>
      </c>
      <c r="G118" s="25" t="s">
        <v>253</v>
      </c>
      <c r="I118" s="16" t="s">
        <v>55</v>
      </c>
      <c r="J118" s="16"/>
      <c r="K118" s="16" t="s">
        <v>55</v>
      </c>
      <c r="L118" s="25">
        <v>1</v>
      </c>
      <c r="M118" s="25">
        <v>1</v>
      </c>
      <c r="N118" s="73" t="s">
        <v>264</v>
      </c>
      <c r="O118" s="16"/>
      <c r="P118" s="96"/>
      <c r="Q118" s="96"/>
      <c r="R118" s="96">
        <v>14</v>
      </c>
      <c r="S118" s="96">
        <v>14</v>
      </c>
      <c r="T118" s="74"/>
      <c r="U118" s="74"/>
      <c r="V118" s="16"/>
      <c r="W118" s="110"/>
      <c r="X118" s="20"/>
      <c r="Y118" s="16"/>
      <c r="Z118" s="16"/>
      <c r="AA118" s="16"/>
      <c r="AB118" s="74"/>
      <c r="AC118" s="74"/>
      <c r="AD118" s="16"/>
      <c r="AE118" s="16"/>
      <c r="AF118" s="16"/>
      <c r="AG118" s="84"/>
      <c r="AH118" s="84"/>
      <c r="AI118" s="84"/>
      <c r="AJ118" s="85"/>
      <c r="AK118" s="75"/>
      <c r="AL118" s="16"/>
      <c r="AM118" s="84"/>
      <c r="AN118" s="84"/>
      <c r="AO118" s="84"/>
      <c r="AP118" s="84"/>
      <c r="AQ118" s="4" t="str">
        <f>AR121</f>
        <v>C24</v>
      </c>
      <c r="AR118" s="4" t="str">
        <f t="shared" si="35"/>
        <v>D70</v>
      </c>
      <c r="AS118" s="4" t="s">
        <v>54</v>
      </c>
      <c r="AT118" s="8" t="s">
        <v>97</v>
      </c>
      <c r="AU118" s="8" t="s">
        <v>108</v>
      </c>
      <c r="AV118" s="8">
        <v>12</v>
      </c>
      <c r="AW118" s="8" t="s">
        <v>103</v>
      </c>
      <c r="AX118" s="74"/>
      <c r="AY118" s="74"/>
      <c r="AZ118" s="16"/>
      <c r="BA118" s="16"/>
      <c r="BC118" s="25"/>
      <c r="BD118" s="69"/>
    </row>
    <row r="119" spans="4:56" x14ac:dyDescent="0.2">
      <c r="D119" s="16" t="s">
        <v>21</v>
      </c>
      <c r="E119" s="25" t="str">
        <f t="shared" ref="E119:E121" si="50">L119&amp;"to"&amp;M119</f>
        <v>1to1</v>
      </c>
      <c r="F119" s="25" t="str">
        <f t="shared" ref="F119:F121" si="51">E119</f>
        <v>1to1</v>
      </c>
      <c r="G119" s="25" t="s">
        <v>253</v>
      </c>
      <c r="I119" s="16" t="s">
        <v>55</v>
      </c>
      <c r="J119" s="16"/>
      <c r="K119" s="16" t="s">
        <v>55</v>
      </c>
      <c r="L119" s="25">
        <v>1</v>
      </c>
      <c r="M119" s="25">
        <v>1</v>
      </c>
      <c r="N119" s="73" t="s">
        <v>264</v>
      </c>
      <c r="O119" s="16"/>
      <c r="P119" s="96"/>
      <c r="Q119" s="96"/>
      <c r="R119" s="96">
        <v>14</v>
      </c>
      <c r="S119" s="96">
        <v>14</v>
      </c>
      <c r="T119" s="74"/>
      <c r="U119" s="74"/>
      <c r="V119" s="16"/>
      <c r="W119" s="110"/>
      <c r="X119" s="20"/>
      <c r="Y119" s="16"/>
      <c r="Z119" s="16"/>
      <c r="AA119" s="16"/>
      <c r="AB119" s="74"/>
      <c r="AC119" s="74"/>
      <c r="AD119" s="16"/>
      <c r="AE119" s="16"/>
      <c r="AF119" s="16"/>
      <c r="AG119" s="84"/>
      <c r="AH119" s="84"/>
      <c r="AI119" s="84"/>
      <c r="AJ119" s="85"/>
      <c r="AK119" s="75"/>
      <c r="AL119" s="16"/>
      <c r="AM119" s="84"/>
      <c r="AN119" s="84"/>
      <c r="AO119" s="84"/>
      <c r="AP119" s="84"/>
      <c r="AQ119" s="4" t="str">
        <f>AR121</f>
        <v>C24</v>
      </c>
      <c r="AR119" s="4" t="str">
        <f t="shared" si="35"/>
        <v>D71</v>
      </c>
      <c r="AS119" s="4" t="s">
        <v>54</v>
      </c>
      <c r="AT119" s="8" t="s">
        <v>97</v>
      </c>
      <c r="AU119" s="8" t="s">
        <v>108</v>
      </c>
      <c r="AV119" s="8">
        <v>12</v>
      </c>
      <c r="AW119" s="8" t="s">
        <v>103</v>
      </c>
      <c r="AY119" s="67"/>
      <c r="BC119" s="25"/>
      <c r="BD119" s="69"/>
    </row>
    <row r="120" spans="4:56" x14ac:dyDescent="0.2">
      <c r="D120" s="16" t="s">
        <v>21</v>
      </c>
      <c r="E120" s="25" t="str">
        <f t="shared" si="50"/>
        <v>1to1</v>
      </c>
      <c r="F120" s="25" t="str">
        <f t="shared" si="51"/>
        <v>1to1</v>
      </c>
      <c r="G120" s="25" t="s">
        <v>253</v>
      </c>
      <c r="I120" s="16" t="s">
        <v>55</v>
      </c>
      <c r="J120" s="16"/>
      <c r="K120" s="16" t="s">
        <v>55</v>
      </c>
      <c r="L120" s="25">
        <v>1</v>
      </c>
      <c r="M120" s="25">
        <v>1</v>
      </c>
      <c r="N120" s="73" t="s">
        <v>264</v>
      </c>
      <c r="O120" s="16"/>
      <c r="P120" s="96"/>
      <c r="Q120" s="96"/>
      <c r="R120" s="96">
        <v>14</v>
      </c>
      <c r="S120" s="96">
        <v>14</v>
      </c>
      <c r="T120" s="74"/>
      <c r="U120" s="74"/>
      <c r="V120" s="16"/>
      <c r="W120" s="110"/>
      <c r="X120" s="20"/>
      <c r="Y120" s="16"/>
      <c r="Z120" s="16"/>
      <c r="AA120" s="16"/>
      <c r="AB120" s="74"/>
      <c r="AC120" s="74"/>
      <c r="AD120" s="16"/>
      <c r="AE120" s="16"/>
      <c r="AF120" s="16"/>
      <c r="AG120" s="84"/>
      <c r="AH120" s="84"/>
      <c r="AI120" s="84"/>
      <c r="AJ120" s="85"/>
      <c r="AK120" s="75"/>
      <c r="AL120" s="16"/>
      <c r="AM120" s="84"/>
      <c r="AN120" s="84"/>
      <c r="AO120" s="84"/>
      <c r="AP120" s="84"/>
      <c r="AQ120" s="4" t="str">
        <f>AR121</f>
        <v>C24</v>
      </c>
      <c r="AR120" s="4" t="str">
        <f t="shared" si="35"/>
        <v>D72</v>
      </c>
      <c r="AS120" s="4" t="s">
        <v>54</v>
      </c>
      <c r="AT120" s="8" t="s">
        <v>97</v>
      </c>
      <c r="AU120" s="8" t="s">
        <v>108</v>
      </c>
      <c r="AV120" s="8">
        <v>12</v>
      </c>
      <c r="AW120" s="8" t="s">
        <v>103</v>
      </c>
      <c r="AY120" s="67"/>
      <c r="BC120" s="25"/>
      <c r="BD120" s="69"/>
    </row>
    <row r="121" spans="4:56" x14ac:dyDescent="0.2">
      <c r="D121" s="16" t="s">
        <v>21</v>
      </c>
      <c r="E121" s="25" t="str">
        <f t="shared" si="50"/>
        <v>1to1</v>
      </c>
      <c r="F121" s="25" t="str">
        <f t="shared" si="51"/>
        <v>1to1</v>
      </c>
      <c r="G121" s="25" t="s">
        <v>250</v>
      </c>
      <c r="I121" s="16" t="s">
        <v>55</v>
      </c>
      <c r="J121" s="16"/>
      <c r="K121" s="16" t="s">
        <v>55</v>
      </c>
      <c r="L121" s="25">
        <v>1</v>
      </c>
      <c r="M121" s="25">
        <v>1</v>
      </c>
      <c r="N121" s="73" t="s">
        <v>264</v>
      </c>
      <c r="O121" s="16"/>
      <c r="P121" s="96"/>
      <c r="Q121" s="96"/>
      <c r="R121" s="96">
        <v>14</v>
      </c>
      <c r="S121" s="96">
        <v>14</v>
      </c>
      <c r="T121" s="74"/>
      <c r="U121" s="74"/>
      <c r="V121" s="16"/>
      <c r="W121" s="110"/>
      <c r="X121" s="20"/>
      <c r="Y121" s="16"/>
      <c r="Z121" s="16"/>
      <c r="AA121" s="16"/>
      <c r="AB121" s="74"/>
      <c r="AC121" s="74"/>
      <c r="AD121" s="16"/>
      <c r="AE121" s="16"/>
      <c r="AF121" s="16"/>
      <c r="AG121" s="84"/>
      <c r="AH121" s="84"/>
      <c r="AI121" s="84"/>
      <c r="AJ121" s="85"/>
      <c r="AK121" s="75"/>
      <c r="AL121" s="16"/>
      <c r="AM121" s="84"/>
      <c r="AN121" s="84"/>
      <c r="AO121" s="84"/>
      <c r="AP121" s="84"/>
      <c r="AQ121" s="4" t="str">
        <f>E261</f>
        <v>B6</v>
      </c>
      <c r="AR121" s="4" t="str">
        <f t="shared" si="35"/>
        <v>C24</v>
      </c>
      <c r="AS121" s="4" t="s">
        <v>54</v>
      </c>
      <c r="AT121" s="8" t="s">
        <v>97</v>
      </c>
      <c r="AU121" s="8" t="s">
        <v>108</v>
      </c>
      <c r="AV121" s="8">
        <v>12</v>
      </c>
      <c r="AW121" s="8" t="s">
        <v>103</v>
      </c>
      <c r="AY121" s="67"/>
      <c r="BC121" s="25"/>
      <c r="BD121" s="69"/>
    </row>
    <row r="122" spans="4:56" s="16" customFormat="1" ht="22" customHeight="1" x14ac:dyDescent="0.2">
      <c r="D122" s="16" t="s">
        <v>21</v>
      </c>
      <c r="E122" s="25" t="str">
        <f>L122&amp;"to"&amp;M122</f>
        <v>1to1</v>
      </c>
      <c r="F122" s="25" t="str">
        <f>E122</f>
        <v>1to1</v>
      </c>
      <c r="G122" s="16" t="s">
        <v>11</v>
      </c>
      <c r="I122" s="16" t="s">
        <v>55</v>
      </c>
      <c r="K122" s="16" t="s">
        <v>55</v>
      </c>
      <c r="L122" s="16">
        <v>1</v>
      </c>
      <c r="M122" s="73">
        <v>1</v>
      </c>
      <c r="N122" s="73" t="s">
        <v>264</v>
      </c>
      <c r="P122" s="96"/>
      <c r="Q122" s="96"/>
      <c r="R122" s="96">
        <v>6</v>
      </c>
      <c r="S122" s="96">
        <v>6</v>
      </c>
      <c r="T122" s="74"/>
      <c r="U122" s="74"/>
      <c r="W122" s="110"/>
      <c r="X122" s="20"/>
      <c r="AB122" s="74"/>
      <c r="AC122" s="74"/>
      <c r="AG122" s="84"/>
      <c r="AH122" s="84"/>
      <c r="AI122" s="84"/>
      <c r="AJ122" s="85"/>
      <c r="AK122" s="75"/>
      <c r="AM122" s="84"/>
      <c r="AN122" s="84"/>
      <c r="AO122" s="84"/>
      <c r="AP122" s="84"/>
      <c r="AQ122" s="3" t="s">
        <v>11</v>
      </c>
      <c r="AR122" s="4" t="str">
        <f t="shared" si="35"/>
        <v>B6</v>
      </c>
      <c r="AS122" s="4" t="s">
        <v>54</v>
      </c>
      <c r="AT122" s="8" t="s">
        <v>97</v>
      </c>
      <c r="AU122" s="8" t="s">
        <v>108</v>
      </c>
      <c r="AV122" s="8">
        <v>12</v>
      </c>
      <c r="AW122" s="8" t="s">
        <v>103</v>
      </c>
      <c r="AX122" s="74"/>
      <c r="AY122" s="74"/>
      <c r="BD122" s="24"/>
    </row>
    <row r="123" spans="4:56" x14ac:dyDescent="0.2">
      <c r="D123" s="16" t="s">
        <v>21</v>
      </c>
      <c r="E123" s="25" t="str">
        <f>L123&amp;"to"&amp;M123</f>
        <v>1to1</v>
      </c>
      <c r="F123" s="25" t="str">
        <f>E123</f>
        <v>1to1</v>
      </c>
      <c r="G123" s="25" t="s">
        <v>254</v>
      </c>
      <c r="I123" s="16" t="s">
        <v>55</v>
      </c>
      <c r="J123" s="16"/>
      <c r="K123" s="16" t="s">
        <v>55</v>
      </c>
      <c r="L123" s="25">
        <v>1</v>
      </c>
      <c r="M123" s="25">
        <v>1</v>
      </c>
      <c r="N123" s="73" t="s">
        <v>264</v>
      </c>
      <c r="O123" s="16"/>
      <c r="P123" s="96"/>
      <c r="Q123" s="96"/>
      <c r="R123" s="96">
        <v>14</v>
      </c>
      <c r="S123" s="96">
        <v>14</v>
      </c>
      <c r="T123" s="74"/>
      <c r="U123" s="74"/>
      <c r="V123" s="16"/>
      <c r="W123" s="110"/>
      <c r="X123" s="20"/>
      <c r="Y123" s="16"/>
      <c r="Z123" s="16"/>
      <c r="AA123" s="16"/>
      <c r="AB123" s="74"/>
      <c r="AC123" s="74"/>
      <c r="AD123" s="16"/>
      <c r="AE123" s="16"/>
      <c r="AF123" s="16"/>
      <c r="AG123" s="84"/>
      <c r="AH123" s="84"/>
      <c r="AI123" s="84"/>
      <c r="AJ123" s="85"/>
      <c r="AK123" s="75"/>
      <c r="AL123" s="16"/>
      <c r="AM123" s="84"/>
      <c r="AN123" s="84"/>
      <c r="AO123" s="84"/>
      <c r="AP123" s="84"/>
      <c r="AQ123" s="4" t="str">
        <f>AR126</f>
        <v>C25</v>
      </c>
      <c r="AR123" s="4" t="str">
        <f t="shared" si="35"/>
        <v>D73</v>
      </c>
      <c r="AS123" s="4" t="s">
        <v>54</v>
      </c>
      <c r="AT123" s="8" t="s">
        <v>97</v>
      </c>
      <c r="AU123" s="8" t="s">
        <v>108</v>
      </c>
      <c r="AV123" s="8">
        <v>12</v>
      </c>
      <c r="AW123" s="8" t="s">
        <v>103</v>
      </c>
      <c r="AX123" s="74"/>
      <c r="AY123" s="74"/>
      <c r="AZ123" s="16"/>
      <c r="BA123" s="16"/>
      <c r="BC123" s="25"/>
      <c r="BD123" s="69"/>
    </row>
    <row r="124" spans="4:56" x14ac:dyDescent="0.2">
      <c r="D124" s="16" t="s">
        <v>21</v>
      </c>
      <c r="E124" s="25" t="str">
        <f t="shared" ref="E124:E125" si="52">L124&amp;"to"&amp;M124</f>
        <v>1to1</v>
      </c>
      <c r="F124" s="25" t="str">
        <f t="shared" ref="F124:F125" si="53">E124</f>
        <v>1to1</v>
      </c>
      <c r="G124" s="25" t="s">
        <v>254</v>
      </c>
      <c r="I124" s="16" t="s">
        <v>55</v>
      </c>
      <c r="J124" s="16"/>
      <c r="K124" s="16" t="s">
        <v>55</v>
      </c>
      <c r="L124" s="25">
        <v>1</v>
      </c>
      <c r="M124" s="25">
        <v>1</v>
      </c>
      <c r="N124" s="73" t="s">
        <v>264</v>
      </c>
      <c r="O124" s="16"/>
      <c r="P124" s="96"/>
      <c r="Q124" s="96"/>
      <c r="R124" s="96">
        <v>14</v>
      </c>
      <c r="S124" s="96">
        <v>14</v>
      </c>
      <c r="T124" s="74"/>
      <c r="U124" s="74"/>
      <c r="V124" s="16"/>
      <c r="W124" s="110"/>
      <c r="X124" s="20"/>
      <c r="Y124" s="16"/>
      <c r="Z124" s="16"/>
      <c r="AA124" s="16"/>
      <c r="AB124" s="74"/>
      <c r="AC124" s="74"/>
      <c r="AD124" s="16"/>
      <c r="AE124" s="16"/>
      <c r="AF124" s="16"/>
      <c r="AG124" s="84"/>
      <c r="AH124" s="84"/>
      <c r="AI124" s="84"/>
      <c r="AJ124" s="85"/>
      <c r="AK124" s="75"/>
      <c r="AL124" s="16"/>
      <c r="AM124" s="84"/>
      <c r="AN124" s="84"/>
      <c r="AO124" s="84"/>
      <c r="AP124" s="84"/>
      <c r="AQ124" s="4" t="str">
        <f>AR126</f>
        <v>C25</v>
      </c>
      <c r="AR124" s="4" t="str">
        <f t="shared" si="35"/>
        <v>D74</v>
      </c>
      <c r="AS124" s="4" t="s">
        <v>54</v>
      </c>
      <c r="AT124" s="8" t="s">
        <v>97</v>
      </c>
      <c r="AU124" s="8" t="s">
        <v>108</v>
      </c>
      <c r="AV124" s="8">
        <v>12</v>
      </c>
      <c r="AW124" s="8" t="s">
        <v>103</v>
      </c>
      <c r="AY124" s="67"/>
      <c r="BC124" s="25"/>
      <c r="BD124" s="69"/>
    </row>
    <row r="125" spans="4:56" x14ac:dyDescent="0.2">
      <c r="D125" s="16" t="s">
        <v>21</v>
      </c>
      <c r="E125" s="25" t="str">
        <f t="shared" si="52"/>
        <v>1to1</v>
      </c>
      <c r="F125" s="25" t="str">
        <f t="shared" si="53"/>
        <v>1to1</v>
      </c>
      <c r="G125" s="25" t="s">
        <v>254</v>
      </c>
      <c r="I125" s="16" t="s">
        <v>55</v>
      </c>
      <c r="J125" s="16"/>
      <c r="K125" s="16" t="s">
        <v>55</v>
      </c>
      <c r="L125" s="25">
        <v>1</v>
      </c>
      <c r="M125" s="25">
        <v>1</v>
      </c>
      <c r="N125" s="73" t="s">
        <v>264</v>
      </c>
      <c r="O125" s="16"/>
      <c r="P125" s="96"/>
      <c r="Q125" s="96"/>
      <c r="R125" s="96">
        <v>14</v>
      </c>
      <c r="S125" s="96">
        <v>14</v>
      </c>
      <c r="T125" s="74"/>
      <c r="U125" s="74"/>
      <c r="V125" s="16"/>
      <c r="W125" s="110"/>
      <c r="X125" s="20"/>
      <c r="Y125" s="16"/>
      <c r="Z125" s="16"/>
      <c r="AA125" s="16"/>
      <c r="AB125" s="74"/>
      <c r="AC125" s="74"/>
      <c r="AD125" s="16"/>
      <c r="AE125" s="16"/>
      <c r="AF125" s="16"/>
      <c r="AG125" s="84"/>
      <c r="AH125" s="84"/>
      <c r="AI125" s="84"/>
      <c r="AJ125" s="85"/>
      <c r="AK125" s="75"/>
      <c r="AL125" s="16"/>
      <c r="AM125" s="84"/>
      <c r="AN125" s="84"/>
      <c r="AO125" s="84"/>
      <c r="AP125" s="84"/>
      <c r="AQ125" s="4" t="str">
        <f>AR126</f>
        <v>C25</v>
      </c>
      <c r="AR125" s="4" t="str">
        <f t="shared" si="35"/>
        <v>D75</v>
      </c>
      <c r="AS125" s="4" t="s">
        <v>54</v>
      </c>
      <c r="AT125" s="8" t="s">
        <v>97</v>
      </c>
      <c r="AU125" s="8" t="s">
        <v>108</v>
      </c>
      <c r="AV125" s="8">
        <v>12</v>
      </c>
      <c r="AW125" s="8" t="s">
        <v>103</v>
      </c>
      <c r="AY125" s="67"/>
      <c r="BC125" s="25"/>
      <c r="BD125" s="69"/>
    </row>
    <row r="126" spans="4:56" x14ac:dyDescent="0.2">
      <c r="D126" s="16" t="s">
        <v>21</v>
      </c>
      <c r="E126" s="25" t="str">
        <f>L126&amp;"to"&amp;M126</f>
        <v>1to1</v>
      </c>
      <c r="F126" s="25" t="str">
        <f>E126</f>
        <v>1to1</v>
      </c>
      <c r="G126" s="25" t="s">
        <v>255</v>
      </c>
      <c r="I126" s="16" t="s">
        <v>55</v>
      </c>
      <c r="J126" s="16"/>
      <c r="K126" s="16" t="s">
        <v>55</v>
      </c>
      <c r="L126" s="25">
        <v>1</v>
      </c>
      <c r="M126" s="25">
        <v>1</v>
      </c>
      <c r="N126" s="73" t="s">
        <v>264</v>
      </c>
      <c r="O126" s="16"/>
      <c r="P126" s="96"/>
      <c r="Q126" s="96"/>
      <c r="R126" s="96">
        <v>14</v>
      </c>
      <c r="S126" s="96">
        <v>14</v>
      </c>
      <c r="T126" s="74"/>
      <c r="U126" s="74"/>
      <c r="V126" s="16"/>
      <c r="W126" s="110"/>
      <c r="X126" s="20"/>
      <c r="Y126" s="16"/>
      <c r="Z126" s="16"/>
      <c r="AA126" s="16"/>
      <c r="AB126" s="74"/>
      <c r="AC126" s="74"/>
      <c r="AD126" s="16"/>
      <c r="AE126" s="16"/>
      <c r="AF126" s="16"/>
      <c r="AG126" s="84"/>
      <c r="AH126" s="84"/>
      <c r="AI126" s="84"/>
      <c r="AJ126" s="85"/>
      <c r="AK126" s="75"/>
      <c r="AL126" s="16"/>
      <c r="AM126" s="84"/>
      <c r="AN126" s="84"/>
      <c r="AO126" s="84"/>
      <c r="AP126" s="84"/>
      <c r="AQ126" s="4" t="str">
        <f>E278</f>
        <v>B7</v>
      </c>
      <c r="AR126" s="4" t="str">
        <f t="shared" si="35"/>
        <v>C25</v>
      </c>
      <c r="AS126" s="4" t="s">
        <v>54</v>
      </c>
      <c r="AT126" s="8" t="s">
        <v>97</v>
      </c>
      <c r="AU126" s="8" t="s">
        <v>108</v>
      </c>
      <c r="AV126" s="8">
        <v>12</v>
      </c>
      <c r="AW126" s="8" t="s">
        <v>103</v>
      </c>
      <c r="AX126" s="74"/>
      <c r="AY126" s="74"/>
      <c r="AZ126" s="16"/>
      <c r="BA126" s="16"/>
      <c r="BC126" s="25"/>
      <c r="BD126" s="69"/>
    </row>
    <row r="127" spans="4:56" x14ac:dyDescent="0.2">
      <c r="D127" s="16" t="s">
        <v>21</v>
      </c>
      <c r="E127" s="25" t="str">
        <f>L127&amp;"to"&amp;M127</f>
        <v>1to1</v>
      </c>
      <c r="F127" s="25" t="str">
        <f>E127</f>
        <v>1to1</v>
      </c>
      <c r="G127" s="25" t="s">
        <v>256</v>
      </c>
      <c r="I127" s="16" t="s">
        <v>55</v>
      </c>
      <c r="J127" s="16"/>
      <c r="K127" s="16" t="s">
        <v>55</v>
      </c>
      <c r="L127" s="25">
        <v>1</v>
      </c>
      <c r="M127" s="25">
        <v>1</v>
      </c>
      <c r="N127" s="73" t="s">
        <v>264</v>
      </c>
      <c r="O127" s="16"/>
      <c r="P127" s="96"/>
      <c r="Q127" s="96"/>
      <c r="R127" s="96">
        <v>14</v>
      </c>
      <c r="S127" s="96">
        <v>14</v>
      </c>
      <c r="T127" s="74"/>
      <c r="U127" s="74"/>
      <c r="V127" s="16"/>
      <c r="W127" s="110"/>
      <c r="X127" s="20"/>
      <c r="Y127" s="16"/>
      <c r="Z127" s="16"/>
      <c r="AA127" s="16"/>
      <c r="AB127" s="74"/>
      <c r="AC127" s="74"/>
      <c r="AD127" s="16"/>
      <c r="AE127" s="16"/>
      <c r="AF127" s="16"/>
      <c r="AG127" s="84"/>
      <c r="AH127" s="84"/>
      <c r="AI127" s="84"/>
      <c r="AJ127" s="85"/>
      <c r="AK127" s="75"/>
      <c r="AL127" s="16"/>
      <c r="AM127" s="84"/>
      <c r="AN127" s="84"/>
      <c r="AO127" s="84"/>
      <c r="AP127" s="84"/>
      <c r="AQ127" s="4" t="str">
        <f>AR130</f>
        <v>C26</v>
      </c>
      <c r="AR127" s="4" t="str">
        <f t="shared" si="35"/>
        <v>D76</v>
      </c>
      <c r="AS127" s="4" t="s">
        <v>54</v>
      </c>
      <c r="AT127" s="8" t="s">
        <v>97</v>
      </c>
      <c r="AU127" s="8" t="s">
        <v>108</v>
      </c>
      <c r="AV127" s="8">
        <v>12</v>
      </c>
      <c r="AW127" s="8" t="s">
        <v>103</v>
      </c>
      <c r="AX127" s="74"/>
      <c r="AY127" s="74"/>
      <c r="AZ127" s="16"/>
      <c r="BA127" s="16"/>
      <c r="BC127" s="25"/>
      <c r="BD127" s="69"/>
    </row>
    <row r="128" spans="4:56" x14ac:dyDescent="0.2">
      <c r="D128" s="16" t="s">
        <v>21</v>
      </c>
      <c r="E128" s="25" t="str">
        <f t="shared" ref="E128:E130" si="54">L128&amp;"to"&amp;M128</f>
        <v>1to1</v>
      </c>
      <c r="F128" s="25" t="str">
        <f t="shared" ref="F128:F130" si="55">E128</f>
        <v>1to1</v>
      </c>
      <c r="G128" s="25" t="s">
        <v>256</v>
      </c>
      <c r="I128" s="16" t="s">
        <v>55</v>
      </c>
      <c r="J128" s="16"/>
      <c r="K128" s="16" t="s">
        <v>55</v>
      </c>
      <c r="L128" s="25">
        <v>1</v>
      </c>
      <c r="M128" s="25">
        <v>1</v>
      </c>
      <c r="N128" s="73" t="s">
        <v>264</v>
      </c>
      <c r="O128" s="16"/>
      <c r="P128" s="96"/>
      <c r="Q128" s="96"/>
      <c r="R128" s="96">
        <v>14</v>
      </c>
      <c r="S128" s="96">
        <v>14</v>
      </c>
      <c r="T128" s="74"/>
      <c r="U128" s="74"/>
      <c r="V128" s="16"/>
      <c r="W128" s="110"/>
      <c r="X128" s="20"/>
      <c r="Y128" s="16"/>
      <c r="Z128" s="16"/>
      <c r="AA128" s="16"/>
      <c r="AB128" s="74"/>
      <c r="AC128" s="74"/>
      <c r="AD128" s="16"/>
      <c r="AE128" s="16"/>
      <c r="AF128" s="16"/>
      <c r="AG128" s="84"/>
      <c r="AH128" s="84"/>
      <c r="AI128" s="84"/>
      <c r="AJ128" s="85"/>
      <c r="AK128" s="75"/>
      <c r="AL128" s="16"/>
      <c r="AM128" s="84"/>
      <c r="AN128" s="84"/>
      <c r="AO128" s="84"/>
      <c r="AP128" s="84"/>
      <c r="AQ128" s="4" t="str">
        <f>AR130</f>
        <v>C26</v>
      </c>
      <c r="AR128" s="4" t="str">
        <f t="shared" si="35"/>
        <v>D77</v>
      </c>
      <c r="AS128" s="4" t="s">
        <v>54</v>
      </c>
      <c r="AT128" s="8" t="s">
        <v>97</v>
      </c>
      <c r="AU128" s="8" t="s">
        <v>108</v>
      </c>
      <c r="AV128" s="8">
        <v>12</v>
      </c>
      <c r="AW128" s="8" t="s">
        <v>103</v>
      </c>
      <c r="AY128" s="67"/>
      <c r="BC128" s="25"/>
      <c r="BD128" s="69"/>
    </row>
    <row r="129" spans="4:56" x14ac:dyDescent="0.2">
      <c r="D129" s="16" t="s">
        <v>21</v>
      </c>
      <c r="E129" s="25" t="str">
        <f t="shared" si="54"/>
        <v>1to1</v>
      </c>
      <c r="F129" s="25" t="str">
        <f t="shared" si="55"/>
        <v>1to1</v>
      </c>
      <c r="G129" s="25" t="s">
        <v>256</v>
      </c>
      <c r="I129" s="16" t="s">
        <v>55</v>
      </c>
      <c r="J129" s="16"/>
      <c r="K129" s="16" t="s">
        <v>55</v>
      </c>
      <c r="L129" s="25">
        <v>1</v>
      </c>
      <c r="M129" s="25">
        <v>1</v>
      </c>
      <c r="N129" s="73" t="s">
        <v>264</v>
      </c>
      <c r="O129" s="16"/>
      <c r="P129" s="96"/>
      <c r="Q129" s="96"/>
      <c r="R129" s="96">
        <v>14</v>
      </c>
      <c r="S129" s="96">
        <v>14</v>
      </c>
      <c r="T129" s="74"/>
      <c r="U129" s="74"/>
      <c r="V129" s="16"/>
      <c r="W129" s="110"/>
      <c r="X129" s="20"/>
      <c r="Y129" s="16"/>
      <c r="Z129" s="16"/>
      <c r="AA129" s="16"/>
      <c r="AB129" s="74"/>
      <c r="AC129" s="74"/>
      <c r="AD129" s="16"/>
      <c r="AE129" s="16"/>
      <c r="AF129" s="16"/>
      <c r="AG129" s="84"/>
      <c r="AH129" s="84"/>
      <c r="AI129" s="84"/>
      <c r="AJ129" s="85"/>
      <c r="AK129" s="75"/>
      <c r="AL129" s="16"/>
      <c r="AM129" s="84"/>
      <c r="AN129" s="84"/>
      <c r="AO129" s="84"/>
      <c r="AP129" s="84"/>
      <c r="AQ129" s="4" t="str">
        <f>AR130</f>
        <v>C26</v>
      </c>
      <c r="AR129" s="4" t="str">
        <f t="shared" si="35"/>
        <v>D78</v>
      </c>
      <c r="AS129" s="4" t="s">
        <v>54</v>
      </c>
      <c r="AT129" s="8" t="s">
        <v>97</v>
      </c>
      <c r="AU129" s="8" t="s">
        <v>108</v>
      </c>
      <c r="AV129" s="8">
        <v>12</v>
      </c>
      <c r="AW129" s="8" t="s">
        <v>103</v>
      </c>
      <c r="AY129" s="67"/>
      <c r="BC129" s="25"/>
      <c r="BD129" s="69"/>
    </row>
    <row r="130" spans="4:56" x14ac:dyDescent="0.2">
      <c r="D130" s="16" t="s">
        <v>21</v>
      </c>
      <c r="E130" s="25" t="str">
        <f t="shared" si="54"/>
        <v>1to1</v>
      </c>
      <c r="F130" s="25" t="str">
        <f t="shared" si="55"/>
        <v>1to1</v>
      </c>
      <c r="G130" s="25" t="s">
        <v>255</v>
      </c>
      <c r="I130" s="16" t="s">
        <v>55</v>
      </c>
      <c r="J130" s="16"/>
      <c r="K130" s="16" t="s">
        <v>55</v>
      </c>
      <c r="L130" s="25">
        <v>1</v>
      </c>
      <c r="M130" s="25">
        <v>1</v>
      </c>
      <c r="N130" s="73" t="s">
        <v>264</v>
      </c>
      <c r="O130" s="16"/>
      <c r="P130" s="96"/>
      <c r="Q130" s="96"/>
      <c r="R130" s="96">
        <v>14</v>
      </c>
      <c r="S130" s="96">
        <v>14</v>
      </c>
      <c r="T130" s="74"/>
      <c r="U130" s="74"/>
      <c r="V130" s="16"/>
      <c r="W130" s="110"/>
      <c r="X130" s="20"/>
      <c r="Y130" s="16"/>
      <c r="Z130" s="16"/>
      <c r="AA130" s="16"/>
      <c r="AB130" s="74"/>
      <c r="AC130" s="74"/>
      <c r="AD130" s="16"/>
      <c r="AE130" s="16"/>
      <c r="AF130" s="16"/>
      <c r="AG130" s="84"/>
      <c r="AH130" s="84"/>
      <c r="AI130" s="84"/>
      <c r="AJ130" s="85"/>
      <c r="AK130" s="75"/>
      <c r="AL130" s="16"/>
      <c r="AM130" s="84"/>
      <c r="AN130" s="84"/>
      <c r="AO130" s="84"/>
      <c r="AP130" s="84"/>
      <c r="AQ130" s="4" t="str">
        <f>E278</f>
        <v>B7</v>
      </c>
      <c r="AR130" s="4" t="str">
        <f t="shared" si="35"/>
        <v>C26</v>
      </c>
      <c r="AS130" s="4" t="s">
        <v>54</v>
      </c>
      <c r="AT130" s="8" t="s">
        <v>97</v>
      </c>
      <c r="AU130" s="8" t="s">
        <v>108</v>
      </c>
      <c r="AV130" s="8">
        <v>12</v>
      </c>
      <c r="AW130" s="8" t="s">
        <v>103</v>
      </c>
      <c r="AY130" s="67"/>
      <c r="BC130" s="25"/>
      <c r="BD130" s="69"/>
    </row>
    <row r="131" spans="4:56" x14ac:dyDescent="0.2">
      <c r="D131" s="16" t="s">
        <v>21</v>
      </c>
      <c r="E131" s="25" t="str">
        <f>L131&amp;"to"&amp;M131</f>
        <v>1to1</v>
      </c>
      <c r="F131" s="25" t="str">
        <f>E131</f>
        <v>1to1</v>
      </c>
      <c r="G131" s="25" t="s">
        <v>257</v>
      </c>
      <c r="I131" s="16" t="s">
        <v>55</v>
      </c>
      <c r="J131" s="16"/>
      <c r="K131" s="16" t="s">
        <v>55</v>
      </c>
      <c r="L131" s="25">
        <v>1</v>
      </c>
      <c r="M131" s="25">
        <v>1</v>
      </c>
      <c r="N131" s="73" t="s">
        <v>264</v>
      </c>
      <c r="O131" s="16"/>
      <c r="P131" s="96"/>
      <c r="Q131" s="96"/>
      <c r="R131" s="96">
        <v>14</v>
      </c>
      <c r="S131" s="96">
        <v>14</v>
      </c>
      <c r="T131" s="74"/>
      <c r="U131" s="74"/>
      <c r="V131" s="16"/>
      <c r="W131" s="110"/>
      <c r="X131" s="20"/>
      <c r="Y131" s="16"/>
      <c r="Z131" s="16"/>
      <c r="AA131" s="16"/>
      <c r="AB131" s="74"/>
      <c r="AC131" s="74"/>
      <c r="AD131" s="16"/>
      <c r="AE131" s="16"/>
      <c r="AF131" s="16"/>
      <c r="AG131" s="84"/>
      <c r="AH131" s="84"/>
      <c r="AI131" s="84"/>
      <c r="AJ131" s="85"/>
      <c r="AK131" s="75"/>
      <c r="AL131" s="16"/>
      <c r="AM131" s="84"/>
      <c r="AN131" s="84"/>
      <c r="AO131" s="84"/>
      <c r="AP131" s="84"/>
      <c r="AQ131" s="4" t="str">
        <f>AR134</f>
        <v>C27</v>
      </c>
      <c r="AR131" s="4" t="str">
        <f t="shared" si="35"/>
        <v>D79</v>
      </c>
      <c r="AS131" s="4" t="s">
        <v>54</v>
      </c>
      <c r="AT131" s="8" t="s">
        <v>97</v>
      </c>
      <c r="AU131" s="8" t="s">
        <v>108</v>
      </c>
      <c r="AV131" s="8">
        <v>12</v>
      </c>
      <c r="AW131" s="8" t="s">
        <v>103</v>
      </c>
      <c r="AX131" s="74"/>
      <c r="AY131" s="74"/>
      <c r="AZ131" s="16"/>
      <c r="BA131" s="16"/>
      <c r="BC131" s="25"/>
      <c r="BD131" s="69"/>
    </row>
    <row r="132" spans="4:56" x14ac:dyDescent="0.2">
      <c r="D132" s="16" t="s">
        <v>21</v>
      </c>
      <c r="E132" s="25" t="str">
        <f t="shared" ref="E132:E134" si="56">L132&amp;"to"&amp;M132</f>
        <v>1to1</v>
      </c>
      <c r="F132" s="25" t="str">
        <f t="shared" ref="F132:F134" si="57">E132</f>
        <v>1to1</v>
      </c>
      <c r="G132" s="25" t="s">
        <v>257</v>
      </c>
      <c r="I132" s="16" t="s">
        <v>55</v>
      </c>
      <c r="J132" s="16"/>
      <c r="K132" s="16" t="s">
        <v>55</v>
      </c>
      <c r="L132" s="25">
        <v>1</v>
      </c>
      <c r="M132" s="25">
        <v>1</v>
      </c>
      <c r="N132" s="73" t="s">
        <v>264</v>
      </c>
      <c r="O132" s="16"/>
      <c r="P132" s="96"/>
      <c r="Q132" s="96"/>
      <c r="R132" s="96">
        <v>14</v>
      </c>
      <c r="S132" s="96">
        <v>14</v>
      </c>
      <c r="T132" s="74"/>
      <c r="U132" s="74"/>
      <c r="V132" s="16"/>
      <c r="W132" s="110"/>
      <c r="X132" s="20"/>
      <c r="Y132" s="16"/>
      <c r="Z132" s="16"/>
      <c r="AA132" s="16"/>
      <c r="AB132" s="74"/>
      <c r="AC132" s="74"/>
      <c r="AD132" s="16"/>
      <c r="AE132" s="16"/>
      <c r="AF132" s="16"/>
      <c r="AG132" s="84"/>
      <c r="AH132" s="84"/>
      <c r="AI132" s="84"/>
      <c r="AJ132" s="85"/>
      <c r="AK132" s="75"/>
      <c r="AL132" s="16"/>
      <c r="AM132" s="84"/>
      <c r="AN132" s="84"/>
      <c r="AO132" s="84"/>
      <c r="AP132" s="84"/>
      <c r="AQ132" s="4" t="str">
        <f>AR134</f>
        <v>C27</v>
      </c>
      <c r="AR132" s="4" t="str">
        <f t="shared" si="35"/>
        <v>D80</v>
      </c>
      <c r="AS132" s="4" t="s">
        <v>54</v>
      </c>
      <c r="AT132" s="8" t="s">
        <v>97</v>
      </c>
      <c r="AU132" s="8" t="s">
        <v>108</v>
      </c>
      <c r="AV132" s="8">
        <v>12</v>
      </c>
      <c r="AW132" s="8" t="s">
        <v>103</v>
      </c>
      <c r="AY132" s="67"/>
      <c r="BC132" s="25"/>
      <c r="BD132" s="69"/>
    </row>
    <row r="133" spans="4:56" x14ac:dyDescent="0.2">
      <c r="D133" s="16" t="s">
        <v>21</v>
      </c>
      <c r="E133" s="25" t="str">
        <f t="shared" si="56"/>
        <v>1to1</v>
      </c>
      <c r="F133" s="25" t="str">
        <f t="shared" si="57"/>
        <v>1to1</v>
      </c>
      <c r="G133" s="25" t="s">
        <v>257</v>
      </c>
      <c r="I133" s="16" t="s">
        <v>55</v>
      </c>
      <c r="J133" s="16"/>
      <c r="K133" s="16" t="s">
        <v>55</v>
      </c>
      <c r="L133" s="25">
        <v>1</v>
      </c>
      <c r="M133" s="25">
        <v>1</v>
      </c>
      <c r="N133" s="73" t="s">
        <v>264</v>
      </c>
      <c r="O133" s="16"/>
      <c r="P133" s="96"/>
      <c r="Q133" s="96"/>
      <c r="R133" s="96">
        <v>14</v>
      </c>
      <c r="S133" s="96">
        <v>14</v>
      </c>
      <c r="T133" s="74"/>
      <c r="U133" s="74"/>
      <c r="V133" s="16"/>
      <c r="W133" s="110"/>
      <c r="X133" s="20"/>
      <c r="Y133" s="16"/>
      <c r="Z133" s="16"/>
      <c r="AA133" s="16"/>
      <c r="AB133" s="74"/>
      <c r="AC133" s="74"/>
      <c r="AD133" s="16"/>
      <c r="AE133" s="16"/>
      <c r="AF133" s="16"/>
      <c r="AG133" s="84"/>
      <c r="AH133" s="84"/>
      <c r="AI133" s="84"/>
      <c r="AJ133" s="85"/>
      <c r="AK133" s="75"/>
      <c r="AL133" s="16"/>
      <c r="AM133" s="84"/>
      <c r="AN133" s="84"/>
      <c r="AO133" s="84"/>
      <c r="AP133" s="84"/>
      <c r="AQ133" s="4" t="str">
        <f>AR134</f>
        <v>C27</v>
      </c>
      <c r="AR133" s="4" t="str">
        <f t="shared" si="35"/>
        <v>D81</v>
      </c>
      <c r="AS133" s="4" t="s">
        <v>54</v>
      </c>
      <c r="AT133" s="8" t="s">
        <v>97</v>
      </c>
      <c r="AU133" s="8" t="s">
        <v>108</v>
      </c>
      <c r="AV133" s="8">
        <v>12</v>
      </c>
      <c r="AW133" s="8" t="s">
        <v>103</v>
      </c>
      <c r="AY133" s="67"/>
      <c r="BC133" s="25"/>
      <c r="BD133" s="69"/>
    </row>
    <row r="134" spans="4:56" x14ac:dyDescent="0.2">
      <c r="D134" s="16" t="s">
        <v>21</v>
      </c>
      <c r="E134" s="25" t="str">
        <f t="shared" si="56"/>
        <v>1to1</v>
      </c>
      <c r="F134" s="25" t="str">
        <f t="shared" si="57"/>
        <v>1to1</v>
      </c>
      <c r="G134" s="25" t="s">
        <v>255</v>
      </c>
      <c r="I134" s="16" t="s">
        <v>55</v>
      </c>
      <c r="J134" s="16"/>
      <c r="K134" s="16" t="s">
        <v>55</v>
      </c>
      <c r="L134" s="25">
        <v>1</v>
      </c>
      <c r="M134" s="25">
        <v>1</v>
      </c>
      <c r="N134" s="73" t="s">
        <v>264</v>
      </c>
      <c r="O134" s="16"/>
      <c r="P134" s="96"/>
      <c r="Q134" s="96"/>
      <c r="R134" s="96">
        <v>14</v>
      </c>
      <c r="S134" s="96">
        <v>14</v>
      </c>
      <c r="T134" s="74"/>
      <c r="U134" s="74"/>
      <c r="V134" s="16"/>
      <c r="W134" s="110"/>
      <c r="X134" s="20"/>
      <c r="Y134" s="16"/>
      <c r="Z134" s="16"/>
      <c r="AA134" s="16"/>
      <c r="AB134" s="74"/>
      <c r="AC134" s="74"/>
      <c r="AD134" s="16"/>
      <c r="AE134" s="16"/>
      <c r="AF134" s="16"/>
      <c r="AG134" s="84"/>
      <c r="AH134" s="84"/>
      <c r="AI134" s="84"/>
      <c r="AJ134" s="85"/>
      <c r="AK134" s="75"/>
      <c r="AL134" s="16"/>
      <c r="AM134" s="84"/>
      <c r="AN134" s="84"/>
      <c r="AO134" s="84"/>
      <c r="AP134" s="84"/>
      <c r="AQ134" s="4" t="str">
        <f>E278</f>
        <v>B7</v>
      </c>
      <c r="AR134" s="4" t="str">
        <f t="shared" si="35"/>
        <v>C27</v>
      </c>
      <c r="AS134" s="4" t="s">
        <v>54</v>
      </c>
      <c r="AT134" s="8" t="s">
        <v>97</v>
      </c>
      <c r="AU134" s="8" t="s">
        <v>108</v>
      </c>
      <c r="AV134" s="8">
        <v>12</v>
      </c>
      <c r="AW134" s="8" t="s">
        <v>103</v>
      </c>
      <c r="AY134" s="67"/>
      <c r="BC134" s="25"/>
      <c r="BD134" s="69"/>
    </row>
    <row r="135" spans="4:56" x14ac:dyDescent="0.2">
      <c r="D135" s="16" t="s">
        <v>21</v>
      </c>
      <c r="E135" s="25" t="str">
        <f>L135&amp;"to"&amp;M135</f>
        <v>1to1</v>
      </c>
      <c r="F135" s="25" t="str">
        <f>E135</f>
        <v>1to1</v>
      </c>
      <c r="G135" s="25" t="s">
        <v>258</v>
      </c>
      <c r="I135" s="16" t="s">
        <v>55</v>
      </c>
      <c r="J135" s="16"/>
      <c r="K135" s="16" t="s">
        <v>55</v>
      </c>
      <c r="L135" s="25">
        <v>1</v>
      </c>
      <c r="M135" s="25">
        <v>1</v>
      </c>
      <c r="N135" s="73" t="s">
        <v>264</v>
      </c>
      <c r="O135" s="16"/>
      <c r="P135" s="96"/>
      <c r="Q135" s="96"/>
      <c r="R135" s="96">
        <v>14</v>
      </c>
      <c r="S135" s="96">
        <v>14</v>
      </c>
      <c r="T135" s="74"/>
      <c r="U135" s="74"/>
      <c r="V135" s="16"/>
      <c r="W135" s="110"/>
      <c r="X135" s="20"/>
      <c r="Y135" s="16"/>
      <c r="Z135" s="16"/>
      <c r="AA135" s="16"/>
      <c r="AB135" s="74"/>
      <c r="AC135" s="74"/>
      <c r="AD135" s="16"/>
      <c r="AE135" s="16"/>
      <c r="AF135" s="16"/>
      <c r="AG135" s="84"/>
      <c r="AH135" s="84"/>
      <c r="AI135" s="84"/>
      <c r="AJ135" s="85"/>
      <c r="AK135" s="75"/>
      <c r="AL135" s="16"/>
      <c r="AM135" s="84"/>
      <c r="AN135" s="84"/>
      <c r="AO135" s="84"/>
      <c r="AP135" s="84"/>
      <c r="AQ135" s="4" t="str">
        <f>AR138</f>
        <v>C28</v>
      </c>
      <c r="AR135" s="4" t="str">
        <f t="shared" si="35"/>
        <v>D82</v>
      </c>
      <c r="AS135" s="4" t="s">
        <v>54</v>
      </c>
      <c r="AT135" s="8" t="s">
        <v>97</v>
      </c>
      <c r="AU135" s="8" t="s">
        <v>108</v>
      </c>
      <c r="AV135" s="8">
        <v>12</v>
      </c>
      <c r="AW135" s="8" t="s">
        <v>103</v>
      </c>
      <c r="AX135" s="74"/>
      <c r="AY135" s="74"/>
      <c r="AZ135" s="16"/>
      <c r="BA135" s="16"/>
      <c r="BC135" s="25"/>
      <c r="BD135" s="69"/>
    </row>
    <row r="136" spans="4:56" x14ac:dyDescent="0.2">
      <c r="D136" s="16" t="s">
        <v>21</v>
      </c>
      <c r="E136" s="25" t="str">
        <f t="shared" ref="E136:E138" si="58">L136&amp;"to"&amp;M136</f>
        <v>1to1</v>
      </c>
      <c r="F136" s="25" t="str">
        <f t="shared" ref="F136:F138" si="59">E136</f>
        <v>1to1</v>
      </c>
      <c r="G136" s="25" t="s">
        <v>258</v>
      </c>
      <c r="I136" s="16" t="s">
        <v>55</v>
      </c>
      <c r="J136" s="16"/>
      <c r="K136" s="16" t="s">
        <v>55</v>
      </c>
      <c r="L136" s="25">
        <v>1</v>
      </c>
      <c r="M136" s="25">
        <v>1</v>
      </c>
      <c r="N136" s="73" t="s">
        <v>264</v>
      </c>
      <c r="O136" s="16"/>
      <c r="P136" s="96"/>
      <c r="Q136" s="96"/>
      <c r="R136" s="96">
        <v>14</v>
      </c>
      <c r="S136" s="96">
        <v>14</v>
      </c>
      <c r="T136" s="74"/>
      <c r="U136" s="74"/>
      <c r="V136" s="16"/>
      <c r="W136" s="110"/>
      <c r="X136" s="20"/>
      <c r="Y136" s="16"/>
      <c r="Z136" s="16"/>
      <c r="AA136" s="16"/>
      <c r="AB136" s="74"/>
      <c r="AC136" s="74"/>
      <c r="AD136" s="16"/>
      <c r="AE136" s="16"/>
      <c r="AF136" s="16"/>
      <c r="AG136" s="84"/>
      <c r="AH136" s="84"/>
      <c r="AI136" s="84"/>
      <c r="AJ136" s="85"/>
      <c r="AK136" s="75"/>
      <c r="AL136" s="16"/>
      <c r="AM136" s="84"/>
      <c r="AN136" s="84"/>
      <c r="AO136" s="84"/>
      <c r="AP136" s="84"/>
      <c r="AQ136" s="4" t="str">
        <f>AR138</f>
        <v>C28</v>
      </c>
      <c r="AR136" s="4" t="str">
        <f t="shared" si="35"/>
        <v>D83</v>
      </c>
      <c r="AS136" s="4" t="s">
        <v>54</v>
      </c>
      <c r="AT136" s="8" t="s">
        <v>97</v>
      </c>
      <c r="AU136" s="8" t="s">
        <v>108</v>
      </c>
      <c r="AV136" s="8">
        <v>12</v>
      </c>
      <c r="AW136" s="8" t="s">
        <v>103</v>
      </c>
      <c r="AY136" s="67"/>
      <c r="BC136" s="25"/>
      <c r="BD136" s="69"/>
    </row>
    <row r="137" spans="4:56" x14ac:dyDescent="0.2">
      <c r="D137" s="16" t="s">
        <v>21</v>
      </c>
      <c r="E137" s="25" t="str">
        <f t="shared" si="58"/>
        <v>1to1</v>
      </c>
      <c r="F137" s="25" t="str">
        <f t="shared" si="59"/>
        <v>1to1</v>
      </c>
      <c r="G137" s="25" t="s">
        <v>258</v>
      </c>
      <c r="I137" s="16" t="s">
        <v>55</v>
      </c>
      <c r="J137" s="16"/>
      <c r="K137" s="16" t="s">
        <v>55</v>
      </c>
      <c r="L137" s="25">
        <v>1</v>
      </c>
      <c r="M137" s="25">
        <v>1</v>
      </c>
      <c r="N137" s="73" t="s">
        <v>264</v>
      </c>
      <c r="O137" s="16"/>
      <c r="P137" s="96"/>
      <c r="Q137" s="96"/>
      <c r="R137" s="96">
        <v>14</v>
      </c>
      <c r="S137" s="96">
        <v>14</v>
      </c>
      <c r="T137" s="74"/>
      <c r="U137" s="74"/>
      <c r="V137" s="16"/>
      <c r="W137" s="110"/>
      <c r="X137" s="20"/>
      <c r="Y137" s="16"/>
      <c r="Z137" s="16"/>
      <c r="AA137" s="16"/>
      <c r="AB137" s="74"/>
      <c r="AC137" s="74"/>
      <c r="AD137" s="16"/>
      <c r="AE137" s="16"/>
      <c r="AF137" s="16"/>
      <c r="AG137" s="84"/>
      <c r="AH137" s="84"/>
      <c r="AI137" s="84"/>
      <c r="AJ137" s="85"/>
      <c r="AK137" s="75"/>
      <c r="AL137" s="16"/>
      <c r="AM137" s="84"/>
      <c r="AN137" s="84"/>
      <c r="AO137" s="84"/>
      <c r="AP137" s="84"/>
      <c r="AQ137" s="4" t="str">
        <f>AR138</f>
        <v>C28</v>
      </c>
      <c r="AR137" s="4" t="str">
        <f t="shared" si="35"/>
        <v>D84</v>
      </c>
      <c r="AS137" s="4" t="s">
        <v>54</v>
      </c>
      <c r="AT137" s="8" t="s">
        <v>97</v>
      </c>
      <c r="AU137" s="8" t="s">
        <v>108</v>
      </c>
      <c r="AV137" s="8">
        <v>12</v>
      </c>
      <c r="AW137" s="8" t="s">
        <v>103</v>
      </c>
      <c r="AY137" s="67"/>
      <c r="BC137" s="25"/>
      <c r="BD137" s="69"/>
    </row>
    <row r="138" spans="4:56" x14ac:dyDescent="0.2">
      <c r="D138" s="16" t="s">
        <v>21</v>
      </c>
      <c r="E138" s="25" t="str">
        <f t="shared" si="58"/>
        <v>1to1</v>
      </c>
      <c r="F138" s="25" t="str">
        <f t="shared" si="59"/>
        <v>1to1</v>
      </c>
      <c r="G138" s="25" t="s">
        <v>255</v>
      </c>
      <c r="I138" s="16" t="s">
        <v>55</v>
      </c>
      <c r="J138" s="16"/>
      <c r="K138" s="16" t="s">
        <v>55</v>
      </c>
      <c r="L138" s="25">
        <v>1</v>
      </c>
      <c r="M138" s="25">
        <v>1</v>
      </c>
      <c r="N138" s="73" t="s">
        <v>264</v>
      </c>
      <c r="O138" s="16"/>
      <c r="P138" s="96"/>
      <c r="Q138" s="96"/>
      <c r="R138" s="96">
        <v>14</v>
      </c>
      <c r="S138" s="96">
        <v>14</v>
      </c>
      <c r="T138" s="74"/>
      <c r="U138" s="74"/>
      <c r="V138" s="16"/>
      <c r="W138" s="110"/>
      <c r="X138" s="20"/>
      <c r="Y138" s="16"/>
      <c r="Z138" s="16"/>
      <c r="AA138" s="16"/>
      <c r="AB138" s="74"/>
      <c r="AC138" s="74"/>
      <c r="AD138" s="16"/>
      <c r="AE138" s="16"/>
      <c r="AF138" s="16"/>
      <c r="AG138" s="84"/>
      <c r="AH138" s="84"/>
      <c r="AI138" s="84"/>
      <c r="AJ138" s="85"/>
      <c r="AK138" s="75"/>
      <c r="AL138" s="16"/>
      <c r="AM138" s="84"/>
      <c r="AN138" s="84"/>
      <c r="AO138" s="84"/>
      <c r="AP138" s="84"/>
      <c r="AQ138" s="4" t="str">
        <f>E278</f>
        <v>B7</v>
      </c>
      <c r="AR138" s="4" t="str">
        <f t="shared" si="35"/>
        <v>C28</v>
      </c>
      <c r="AS138" s="4" t="s">
        <v>54</v>
      </c>
      <c r="AT138" s="8" t="s">
        <v>97</v>
      </c>
      <c r="AU138" s="8" t="s">
        <v>108</v>
      </c>
      <c r="AV138" s="8">
        <v>12</v>
      </c>
      <c r="AW138" s="8" t="s">
        <v>103</v>
      </c>
      <c r="AY138" s="67"/>
      <c r="BC138" s="25"/>
      <c r="BD138" s="69"/>
    </row>
    <row r="139" spans="4:56" s="16" customFormat="1" ht="22" customHeight="1" x14ac:dyDescent="0.2">
      <c r="D139" s="16" t="s">
        <v>21</v>
      </c>
      <c r="E139" s="25" t="str">
        <f>L139&amp;"to"&amp;M139</f>
        <v>1to1</v>
      </c>
      <c r="F139" s="25" t="str">
        <f>E139</f>
        <v>1to1</v>
      </c>
      <c r="G139" s="16" t="s">
        <v>11</v>
      </c>
      <c r="I139" s="16" t="s">
        <v>55</v>
      </c>
      <c r="K139" s="16" t="s">
        <v>55</v>
      </c>
      <c r="L139" s="16">
        <v>1</v>
      </c>
      <c r="M139" s="73">
        <v>1</v>
      </c>
      <c r="N139" s="73" t="s">
        <v>264</v>
      </c>
      <c r="P139" s="96"/>
      <c r="Q139" s="96"/>
      <c r="R139" s="96">
        <v>6</v>
      </c>
      <c r="S139" s="96">
        <v>6</v>
      </c>
      <c r="T139" s="74"/>
      <c r="U139" s="74"/>
      <c r="W139" s="110"/>
      <c r="X139" s="20"/>
      <c r="AB139" s="74"/>
      <c r="AC139" s="74"/>
      <c r="AG139" s="84"/>
      <c r="AH139" s="84"/>
      <c r="AI139" s="84"/>
      <c r="AJ139" s="85"/>
      <c r="AK139" s="75"/>
      <c r="AM139" s="84"/>
      <c r="AN139" s="84"/>
      <c r="AO139" s="84"/>
      <c r="AP139" s="84"/>
      <c r="AQ139" s="3" t="s">
        <v>11</v>
      </c>
      <c r="AR139" s="4" t="str">
        <f t="shared" si="35"/>
        <v>B7</v>
      </c>
      <c r="AS139" s="4" t="s">
        <v>54</v>
      </c>
      <c r="AT139" s="8" t="s">
        <v>97</v>
      </c>
      <c r="AU139" s="8" t="s">
        <v>108</v>
      </c>
      <c r="AV139" s="8">
        <v>12</v>
      </c>
      <c r="AW139" s="8" t="s">
        <v>103</v>
      </c>
      <c r="AX139" s="74"/>
      <c r="AY139" s="74"/>
      <c r="BD139" s="24"/>
    </row>
    <row r="140" spans="4:56" x14ac:dyDescent="0.2">
      <c r="D140" s="16" t="s">
        <v>21</v>
      </c>
      <c r="E140" s="25" t="str">
        <f>L140&amp;"to"&amp;M140</f>
        <v>1to1</v>
      </c>
      <c r="F140" s="25" t="str">
        <f>E140</f>
        <v>1to1</v>
      </c>
      <c r="G140" s="25" t="s">
        <v>259</v>
      </c>
      <c r="I140" s="16" t="s">
        <v>55</v>
      </c>
      <c r="J140" s="16"/>
      <c r="K140" s="16" t="s">
        <v>55</v>
      </c>
      <c r="L140" s="25">
        <v>1</v>
      </c>
      <c r="M140" s="25">
        <v>1</v>
      </c>
      <c r="N140" s="73" t="s">
        <v>264</v>
      </c>
      <c r="O140" s="16"/>
      <c r="P140" s="96"/>
      <c r="Q140" s="96"/>
      <c r="R140" s="96">
        <v>14</v>
      </c>
      <c r="S140" s="96">
        <v>14</v>
      </c>
      <c r="T140" s="74"/>
      <c r="U140" s="74"/>
      <c r="V140" s="16"/>
      <c r="W140" s="110"/>
      <c r="X140" s="20"/>
      <c r="Y140" s="16"/>
      <c r="Z140" s="16"/>
      <c r="AA140" s="16"/>
      <c r="AB140" s="74"/>
      <c r="AC140" s="74"/>
      <c r="AD140" s="16"/>
      <c r="AE140" s="16"/>
      <c r="AF140" s="16"/>
      <c r="AG140" s="84"/>
      <c r="AH140" s="84"/>
      <c r="AI140" s="84"/>
      <c r="AJ140" s="85"/>
      <c r="AK140" s="75"/>
      <c r="AL140" s="16"/>
      <c r="AM140" s="84"/>
      <c r="AN140" s="84"/>
      <c r="AO140" s="84"/>
      <c r="AP140" s="84"/>
      <c r="AQ140" s="4" t="str">
        <f>AR143</f>
        <v>C29</v>
      </c>
      <c r="AR140" s="4" t="str">
        <f t="shared" si="35"/>
        <v>D85</v>
      </c>
      <c r="AS140" s="4" t="s">
        <v>54</v>
      </c>
      <c r="AT140" s="8" t="s">
        <v>97</v>
      </c>
      <c r="AU140" s="8" t="s">
        <v>108</v>
      </c>
      <c r="AV140" s="8">
        <v>12</v>
      </c>
      <c r="AW140" s="8" t="s">
        <v>103</v>
      </c>
      <c r="AX140" s="74"/>
      <c r="AY140" s="74"/>
      <c r="AZ140" s="16"/>
      <c r="BA140" s="16"/>
      <c r="BC140" s="25"/>
      <c r="BD140" s="69"/>
    </row>
    <row r="141" spans="4:56" x14ac:dyDescent="0.2">
      <c r="D141" s="16" t="s">
        <v>21</v>
      </c>
      <c r="E141" s="25" t="str">
        <f t="shared" ref="E141:E142" si="60">L141&amp;"to"&amp;M141</f>
        <v>1to1</v>
      </c>
      <c r="F141" s="25" t="str">
        <f t="shared" ref="F141:F142" si="61">E141</f>
        <v>1to1</v>
      </c>
      <c r="G141" s="25" t="s">
        <v>259</v>
      </c>
      <c r="I141" s="16" t="s">
        <v>55</v>
      </c>
      <c r="J141" s="16"/>
      <c r="K141" s="16" t="s">
        <v>55</v>
      </c>
      <c r="L141" s="25">
        <v>1</v>
      </c>
      <c r="M141" s="25">
        <v>1</v>
      </c>
      <c r="N141" s="73" t="s">
        <v>264</v>
      </c>
      <c r="O141" s="16"/>
      <c r="P141" s="96"/>
      <c r="Q141" s="96"/>
      <c r="R141" s="96">
        <v>14</v>
      </c>
      <c r="S141" s="96">
        <v>14</v>
      </c>
      <c r="T141" s="74"/>
      <c r="U141" s="74"/>
      <c r="V141" s="16"/>
      <c r="W141" s="110"/>
      <c r="X141" s="20"/>
      <c r="Y141" s="16"/>
      <c r="Z141" s="16"/>
      <c r="AA141" s="16"/>
      <c r="AB141" s="74"/>
      <c r="AC141" s="74"/>
      <c r="AD141" s="16"/>
      <c r="AE141" s="16"/>
      <c r="AF141" s="16"/>
      <c r="AG141" s="84"/>
      <c r="AH141" s="84"/>
      <c r="AI141" s="84"/>
      <c r="AJ141" s="85"/>
      <c r="AK141" s="75"/>
      <c r="AL141" s="16"/>
      <c r="AM141" s="84"/>
      <c r="AN141" s="84"/>
      <c r="AO141" s="84"/>
      <c r="AP141" s="84"/>
      <c r="AQ141" s="4" t="str">
        <f>AR143</f>
        <v>C29</v>
      </c>
      <c r="AR141" s="4" t="str">
        <f t="shared" si="35"/>
        <v>D86</v>
      </c>
      <c r="AS141" s="4" t="s">
        <v>54</v>
      </c>
      <c r="AT141" s="8" t="s">
        <v>97</v>
      </c>
      <c r="AU141" s="8" t="s">
        <v>108</v>
      </c>
      <c r="AV141" s="8">
        <v>12</v>
      </c>
      <c r="AW141" s="8" t="s">
        <v>103</v>
      </c>
      <c r="AY141" s="67"/>
      <c r="BC141" s="25"/>
      <c r="BD141" s="69"/>
    </row>
    <row r="142" spans="4:56" x14ac:dyDescent="0.2">
      <c r="D142" s="16" t="s">
        <v>21</v>
      </c>
      <c r="E142" s="25" t="str">
        <f t="shared" si="60"/>
        <v>1to1</v>
      </c>
      <c r="F142" s="25" t="str">
        <f t="shared" si="61"/>
        <v>1to1</v>
      </c>
      <c r="G142" s="25" t="s">
        <v>259</v>
      </c>
      <c r="I142" s="16" t="s">
        <v>55</v>
      </c>
      <c r="J142" s="16"/>
      <c r="K142" s="16" t="s">
        <v>55</v>
      </c>
      <c r="L142" s="25">
        <v>1</v>
      </c>
      <c r="M142" s="25">
        <v>1</v>
      </c>
      <c r="N142" s="73" t="s">
        <v>264</v>
      </c>
      <c r="O142" s="16"/>
      <c r="P142" s="96"/>
      <c r="Q142" s="96"/>
      <c r="R142" s="96">
        <v>14</v>
      </c>
      <c r="S142" s="96">
        <v>14</v>
      </c>
      <c r="T142" s="74"/>
      <c r="U142" s="74"/>
      <c r="V142" s="16"/>
      <c r="W142" s="110"/>
      <c r="X142" s="20"/>
      <c r="Y142" s="16"/>
      <c r="Z142" s="16"/>
      <c r="AA142" s="16"/>
      <c r="AB142" s="74"/>
      <c r="AC142" s="74"/>
      <c r="AD142" s="16"/>
      <c r="AE142" s="16"/>
      <c r="AF142" s="16"/>
      <c r="AG142" s="84"/>
      <c r="AH142" s="84"/>
      <c r="AI142" s="84"/>
      <c r="AJ142" s="85"/>
      <c r="AK142" s="75"/>
      <c r="AL142" s="16"/>
      <c r="AM142" s="84"/>
      <c r="AN142" s="84"/>
      <c r="AO142" s="84"/>
      <c r="AP142" s="84"/>
      <c r="AQ142" s="4" t="str">
        <f>AR143</f>
        <v>C29</v>
      </c>
      <c r="AR142" s="4" t="str">
        <f t="shared" si="35"/>
        <v>D87</v>
      </c>
      <c r="AS142" s="4" t="s">
        <v>54</v>
      </c>
      <c r="AT142" s="8" t="s">
        <v>97</v>
      </c>
      <c r="AU142" s="8" t="s">
        <v>108</v>
      </c>
      <c r="AV142" s="8">
        <v>12</v>
      </c>
      <c r="AW142" s="8" t="s">
        <v>103</v>
      </c>
      <c r="AY142" s="67"/>
      <c r="BC142" s="25"/>
      <c r="BD142" s="69"/>
    </row>
    <row r="143" spans="4:56" x14ac:dyDescent="0.2">
      <c r="D143" s="16" t="s">
        <v>21</v>
      </c>
      <c r="E143" s="25" t="str">
        <f>L143&amp;"to"&amp;M143</f>
        <v>1to1</v>
      </c>
      <c r="F143" s="25" t="str">
        <f>E143</f>
        <v>1to1</v>
      </c>
      <c r="G143" s="25" t="s">
        <v>260</v>
      </c>
      <c r="I143" s="16" t="s">
        <v>55</v>
      </c>
      <c r="J143" s="16"/>
      <c r="K143" s="16" t="s">
        <v>55</v>
      </c>
      <c r="L143" s="25">
        <v>1</v>
      </c>
      <c r="M143" s="25">
        <v>1</v>
      </c>
      <c r="N143" s="73" t="s">
        <v>264</v>
      </c>
      <c r="O143" s="16"/>
      <c r="P143" s="96"/>
      <c r="Q143" s="96"/>
      <c r="R143" s="96">
        <v>14</v>
      </c>
      <c r="S143" s="96">
        <v>14</v>
      </c>
      <c r="T143" s="74"/>
      <c r="U143" s="74"/>
      <c r="V143" s="16"/>
      <c r="W143" s="110"/>
      <c r="X143" s="20"/>
      <c r="Y143" s="16"/>
      <c r="Z143" s="16"/>
      <c r="AA143" s="16"/>
      <c r="AB143" s="74"/>
      <c r="AC143" s="74"/>
      <c r="AD143" s="16"/>
      <c r="AE143" s="16"/>
      <c r="AF143" s="16"/>
      <c r="AG143" s="84"/>
      <c r="AH143" s="84"/>
      <c r="AI143" s="84"/>
      <c r="AJ143" s="85"/>
      <c r="AK143" s="75"/>
      <c r="AL143" s="16"/>
      <c r="AM143" s="84"/>
      <c r="AN143" s="84"/>
      <c r="AO143" s="84"/>
      <c r="AP143" s="84"/>
      <c r="AQ143" s="4" t="str">
        <f>E295</f>
        <v>B8</v>
      </c>
      <c r="AR143" s="4" t="str">
        <f t="shared" si="35"/>
        <v>C29</v>
      </c>
      <c r="AS143" s="4" t="s">
        <v>54</v>
      </c>
      <c r="AT143" s="8" t="s">
        <v>97</v>
      </c>
      <c r="AU143" s="8" t="s">
        <v>108</v>
      </c>
      <c r="AV143" s="8">
        <v>12</v>
      </c>
      <c r="AW143" s="8" t="s">
        <v>103</v>
      </c>
      <c r="AX143" s="74"/>
      <c r="AY143" s="74"/>
      <c r="AZ143" s="16"/>
      <c r="BA143" s="16"/>
      <c r="BC143" s="25"/>
      <c r="BD143" s="69"/>
    </row>
    <row r="144" spans="4:56" x14ac:dyDescent="0.2">
      <c r="D144" s="16" t="s">
        <v>21</v>
      </c>
      <c r="E144" s="25" t="str">
        <f>L144&amp;"to"&amp;M144</f>
        <v>1to1</v>
      </c>
      <c r="F144" s="25" t="str">
        <f>E144</f>
        <v>1to1</v>
      </c>
      <c r="G144" s="25" t="s">
        <v>261</v>
      </c>
      <c r="I144" s="16" t="s">
        <v>55</v>
      </c>
      <c r="J144" s="16"/>
      <c r="K144" s="16" t="s">
        <v>55</v>
      </c>
      <c r="L144" s="25">
        <v>1</v>
      </c>
      <c r="M144" s="25">
        <v>1</v>
      </c>
      <c r="N144" s="73" t="s">
        <v>264</v>
      </c>
      <c r="O144" s="16"/>
      <c r="P144" s="96"/>
      <c r="Q144" s="96"/>
      <c r="R144" s="96">
        <v>14</v>
      </c>
      <c r="S144" s="96">
        <v>14</v>
      </c>
      <c r="T144" s="74"/>
      <c r="U144" s="74"/>
      <c r="V144" s="16"/>
      <c r="W144" s="110"/>
      <c r="X144" s="20"/>
      <c r="Y144" s="16"/>
      <c r="Z144" s="16"/>
      <c r="AA144" s="16"/>
      <c r="AB144" s="74"/>
      <c r="AC144" s="74"/>
      <c r="AD144" s="16"/>
      <c r="AE144" s="16"/>
      <c r="AF144" s="16"/>
      <c r="AG144" s="84"/>
      <c r="AH144" s="84"/>
      <c r="AI144" s="84"/>
      <c r="AJ144" s="85"/>
      <c r="AK144" s="75"/>
      <c r="AL144" s="16"/>
      <c r="AM144" s="84"/>
      <c r="AN144" s="84"/>
      <c r="AO144" s="84"/>
      <c r="AP144" s="84"/>
      <c r="AQ144" s="4" t="str">
        <f>AR147</f>
        <v>C30</v>
      </c>
      <c r="AR144" s="4" t="str">
        <f t="shared" si="35"/>
        <v>D88</v>
      </c>
      <c r="AS144" s="4" t="s">
        <v>54</v>
      </c>
      <c r="AT144" s="8" t="s">
        <v>97</v>
      </c>
      <c r="AU144" s="8" t="s">
        <v>108</v>
      </c>
      <c r="AV144" s="8">
        <v>12</v>
      </c>
      <c r="AW144" s="8" t="s">
        <v>103</v>
      </c>
      <c r="AX144" s="74"/>
      <c r="AY144" s="74"/>
      <c r="AZ144" s="16"/>
      <c r="BA144" s="16"/>
      <c r="BC144" s="25"/>
      <c r="BD144" s="69"/>
    </row>
    <row r="145" spans="1:56" x14ac:dyDescent="0.2">
      <c r="D145" s="16" t="s">
        <v>21</v>
      </c>
      <c r="E145" s="25" t="str">
        <f t="shared" ref="E145:E147" si="62">L145&amp;"to"&amp;M145</f>
        <v>1to1</v>
      </c>
      <c r="F145" s="25" t="str">
        <f t="shared" ref="F145:F147" si="63">E145</f>
        <v>1to1</v>
      </c>
      <c r="G145" s="25" t="s">
        <v>261</v>
      </c>
      <c r="I145" s="16" t="s">
        <v>55</v>
      </c>
      <c r="J145" s="16"/>
      <c r="K145" s="16" t="s">
        <v>55</v>
      </c>
      <c r="L145" s="25">
        <v>1</v>
      </c>
      <c r="M145" s="25">
        <v>1</v>
      </c>
      <c r="N145" s="73" t="s">
        <v>264</v>
      </c>
      <c r="O145" s="16"/>
      <c r="P145" s="96"/>
      <c r="Q145" s="96"/>
      <c r="R145" s="96">
        <v>14</v>
      </c>
      <c r="S145" s="96">
        <v>14</v>
      </c>
      <c r="T145" s="74"/>
      <c r="U145" s="74"/>
      <c r="V145" s="16"/>
      <c r="W145" s="110"/>
      <c r="X145" s="20"/>
      <c r="Y145" s="16"/>
      <c r="Z145" s="16"/>
      <c r="AA145" s="16"/>
      <c r="AB145" s="74"/>
      <c r="AC145" s="74"/>
      <c r="AD145" s="16"/>
      <c r="AE145" s="16"/>
      <c r="AF145" s="16"/>
      <c r="AG145" s="84"/>
      <c r="AH145" s="84"/>
      <c r="AI145" s="84"/>
      <c r="AJ145" s="85"/>
      <c r="AK145" s="75"/>
      <c r="AL145" s="16"/>
      <c r="AM145" s="84"/>
      <c r="AN145" s="84"/>
      <c r="AO145" s="84"/>
      <c r="AP145" s="84"/>
      <c r="AQ145" s="4" t="str">
        <f>AR147</f>
        <v>C30</v>
      </c>
      <c r="AR145" s="4" t="str">
        <f t="shared" si="35"/>
        <v>D89</v>
      </c>
      <c r="AS145" s="4" t="s">
        <v>54</v>
      </c>
      <c r="AT145" s="8" t="s">
        <v>97</v>
      </c>
      <c r="AU145" s="8" t="s">
        <v>108</v>
      </c>
      <c r="AV145" s="8">
        <v>12</v>
      </c>
      <c r="AW145" s="8" t="s">
        <v>103</v>
      </c>
      <c r="AY145" s="67"/>
      <c r="BC145" s="25"/>
      <c r="BD145" s="69"/>
    </row>
    <row r="146" spans="1:56" x14ac:dyDescent="0.2">
      <c r="D146" s="16" t="s">
        <v>21</v>
      </c>
      <c r="E146" s="25" t="str">
        <f t="shared" si="62"/>
        <v>1to1</v>
      </c>
      <c r="F146" s="25" t="str">
        <f t="shared" si="63"/>
        <v>1to1</v>
      </c>
      <c r="G146" s="25" t="s">
        <v>261</v>
      </c>
      <c r="I146" s="16" t="s">
        <v>55</v>
      </c>
      <c r="J146" s="16"/>
      <c r="K146" s="16" t="s">
        <v>55</v>
      </c>
      <c r="L146" s="25">
        <v>1</v>
      </c>
      <c r="M146" s="25">
        <v>1</v>
      </c>
      <c r="N146" s="73" t="s">
        <v>264</v>
      </c>
      <c r="O146" s="16"/>
      <c r="P146" s="96"/>
      <c r="Q146" s="96"/>
      <c r="R146" s="96">
        <v>14</v>
      </c>
      <c r="S146" s="96">
        <v>14</v>
      </c>
      <c r="T146" s="74"/>
      <c r="U146" s="74"/>
      <c r="V146" s="16"/>
      <c r="W146" s="110"/>
      <c r="X146" s="20"/>
      <c r="Y146" s="16"/>
      <c r="Z146" s="16"/>
      <c r="AA146" s="16"/>
      <c r="AB146" s="74"/>
      <c r="AC146" s="74"/>
      <c r="AD146" s="16"/>
      <c r="AE146" s="16"/>
      <c r="AF146" s="16"/>
      <c r="AG146" s="84"/>
      <c r="AH146" s="84"/>
      <c r="AI146" s="84"/>
      <c r="AJ146" s="85"/>
      <c r="AK146" s="75"/>
      <c r="AL146" s="16"/>
      <c r="AM146" s="84"/>
      <c r="AN146" s="84"/>
      <c r="AO146" s="84"/>
      <c r="AP146" s="84"/>
      <c r="AQ146" s="4" t="str">
        <f>AR147</f>
        <v>C30</v>
      </c>
      <c r="AR146" s="4" t="str">
        <f t="shared" si="35"/>
        <v>D90</v>
      </c>
      <c r="AS146" s="4" t="s">
        <v>54</v>
      </c>
      <c r="AT146" s="8" t="s">
        <v>97</v>
      </c>
      <c r="AU146" s="8" t="s">
        <v>108</v>
      </c>
      <c r="AV146" s="8">
        <v>12</v>
      </c>
      <c r="AW146" s="8" t="s">
        <v>103</v>
      </c>
      <c r="AY146" s="67"/>
      <c r="BC146" s="25"/>
      <c r="BD146" s="69"/>
    </row>
    <row r="147" spans="1:56" x14ac:dyDescent="0.2">
      <c r="D147" s="16" t="s">
        <v>21</v>
      </c>
      <c r="E147" s="25" t="str">
        <f t="shared" si="62"/>
        <v>1to1</v>
      </c>
      <c r="F147" s="25" t="str">
        <f t="shared" si="63"/>
        <v>1to1</v>
      </c>
      <c r="G147" s="25" t="s">
        <v>260</v>
      </c>
      <c r="I147" s="16" t="s">
        <v>55</v>
      </c>
      <c r="J147" s="16"/>
      <c r="K147" s="16" t="s">
        <v>55</v>
      </c>
      <c r="L147" s="25">
        <v>1</v>
      </c>
      <c r="M147" s="25">
        <v>1</v>
      </c>
      <c r="N147" s="73" t="s">
        <v>264</v>
      </c>
      <c r="O147" s="16"/>
      <c r="P147" s="96"/>
      <c r="Q147" s="96"/>
      <c r="R147" s="96">
        <v>14</v>
      </c>
      <c r="S147" s="96">
        <v>14</v>
      </c>
      <c r="T147" s="74"/>
      <c r="U147" s="74"/>
      <c r="V147" s="16"/>
      <c r="W147" s="110"/>
      <c r="X147" s="20"/>
      <c r="Y147" s="16"/>
      <c r="Z147" s="16"/>
      <c r="AA147" s="16"/>
      <c r="AB147" s="74"/>
      <c r="AC147" s="74"/>
      <c r="AD147" s="16"/>
      <c r="AE147" s="16"/>
      <c r="AF147" s="16"/>
      <c r="AG147" s="84"/>
      <c r="AH147" s="84"/>
      <c r="AI147" s="84"/>
      <c r="AJ147" s="85"/>
      <c r="AK147" s="75"/>
      <c r="AL147" s="16"/>
      <c r="AM147" s="84"/>
      <c r="AN147" s="84"/>
      <c r="AO147" s="84"/>
      <c r="AP147" s="84"/>
      <c r="AQ147" s="4" t="str">
        <f>E295</f>
        <v>B8</v>
      </c>
      <c r="AR147" s="4" t="str">
        <f t="shared" si="35"/>
        <v>C30</v>
      </c>
      <c r="AS147" s="4" t="s">
        <v>54</v>
      </c>
      <c r="AT147" s="8" t="s">
        <v>97</v>
      </c>
      <c r="AU147" s="8" t="s">
        <v>108</v>
      </c>
      <c r="AV147" s="8">
        <v>12</v>
      </c>
      <c r="AW147" s="8" t="s">
        <v>103</v>
      </c>
      <c r="AY147" s="67"/>
      <c r="BC147" s="25"/>
      <c r="BD147" s="69"/>
    </row>
    <row r="148" spans="1:56" x14ac:dyDescent="0.2">
      <c r="D148" s="16" t="s">
        <v>21</v>
      </c>
      <c r="E148" s="25" t="str">
        <f>L148&amp;"to"&amp;M148</f>
        <v>1to1</v>
      </c>
      <c r="F148" s="25" t="str">
        <f>E148</f>
        <v>1to1</v>
      </c>
      <c r="G148" s="25" t="s">
        <v>262</v>
      </c>
      <c r="I148" s="16" t="s">
        <v>55</v>
      </c>
      <c r="J148" s="16"/>
      <c r="K148" s="16" t="s">
        <v>55</v>
      </c>
      <c r="L148" s="25">
        <v>1</v>
      </c>
      <c r="M148" s="25">
        <v>1</v>
      </c>
      <c r="N148" s="73" t="s">
        <v>264</v>
      </c>
      <c r="O148" s="16"/>
      <c r="P148" s="96"/>
      <c r="Q148" s="96"/>
      <c r="R148" s="96">
        <v>14</v>
      </c>
      <c r="S148" s="96">
        <v>14</v>
      </c>
      <c r="T148" s="74"/>
      <c r="U148" s="74"/>
      <c r="V148" s="16"/>
      <c r="W148" s="110"/>
      <c r="X148" s="20"/>
      <c r="Y148" s="16"/>
      <c r="Z148" s="16"/>
      <c r="AA148" s="16"/>
      <c r="AB148" s="74"/>
      <c r="AC148" s="74"/>
      <c r="AD148" s="16"/>
      <c r="AE148" s="16"/>
      <c r="AF148" s="16"/>
      <c r="AG148" s="84"/>
      <c r="AH148" s="84"/>
      <c r="AI148" s="84"/>
      <c r="AJ148" s="85"/>
      <c r="AK148" s="75"/>
      <c r="AL148" s="16"/>
      <c r="AM148" s="84"/>
      <c r="AN148" s="84"/>
      <c r="AO148" s="84"/>
      <c r="AP148" s="84"/>
      <c r="AQ148" s="4" t="str">
        <f>AR151</f>
        <v>C31</v>
      </c>
      <c r="AR148" s="4" t="str">
        <f t="shared" si="35"/>
        <v>D91</v>
      </c>
      <c r="AS148" s="4" t="s">
        <v>54</v>
      </c>
      <c r="AT148" s="8" t="s">
        <v>97</v>
      </c>
      <c r="AU148" s="8" t="s">
        <v>108</v>
      </c>
      <c r="AV148" s="8">
        <v>12</v>
      </c>
      <c r="AW148" s="8" t="s">
        <v>103</v>
      </c>
      <c r="AX148" s="74"/>
      <c r="AY148" s="74"/>
      <c r="AZ148" s="16"/>
      <c r="BA148" s="16"/>
      <c r="BC148" s="25"/>
      <c r="BD148" s="69"/>
    </row>
    <row r="149" spans="1:56" x14ac:dyDescent="0.2">
      <c r="D149" s="16" t="s">
        <v>21</v>
      </c>
      <c r="E149" s="25" t="str">
        <f t="shared" ref="E149:E151" si="64">L149&amp;"to"&amp;M149</f>
        <v>1to1</v>
      </c>
      <c r="F149" s="25" t="str">
        <f t="shared" ref="F149:F151" si="65">E149</f>
        <v>1to1</v>
      </c>
      <c r="G149" s="25" t="s">
        <v>262</v>
      </c>
      <c r="I149" s="16" t="s">
        <v>55</v>
      </c>
      <c r="J149" s="16"/>
      <c r="K149" s="16" t="s">
        <v>55</v>
      </c>
      <c r="L149" s="25">
        <v>1</v>
      </c>
      <c r="M149" s="25">
        <v>1</v>
      </c>
      <c r="N149" s="73" t="s">
        <v>264</v>
      </c>
      <c r="O149" s="16"/>
      <c r="P149" s="96"/>
      <c r="Q149" s="96"/>
      <c r="R149" s="96">
        <v>14</v>
      </c>
      <c r="S149" s="96">
        <v>14</v>
      </c>
      <c r="T149" s="74"/>
      <c r="U149" s="74"/>
      <c r="V149" s="16"/>
      <c r="W149" s="110"/>
      <c r="X149" s="20"/>
      <c r="Y149" s="16"/>
      <c r="Z149" s="16"/>
      <c r="AA149" s="16"/>
      <c r="AB149" s="74"/>
      <c r="AC149" s="74"/>
      <c r="AD149" s="16"/>
      <c r="AE149" s="16"/>
      <c r="AF149" s="16"/>
      <c r="AG149" s="84"/>
      <c r="AH149" s="84"/>
      <c r="AI149" s="84"/>
      <c r="AJ149" s="85"/>
      <c r="AK149" s="75"/>
      <c r="AL149" s="16"/>
      <c r="AM149" s="84"/>
      <c r="AN149" s="84"/>
      <c r="AO149" s="84"/>
      <c r="AP149" s="84"/>
      <c r="AQ149" s="4" t="str">
        <f>AR151</f>
        <v>C31</v>
      </c>
      <c r="AR149" s="4" t="str">
        <f t="shared" si="35"/>
        <v>D92</v>
      </c>
      <c r="AS149" s="4" t="s">
        <v>54</v>
      </c>
      <c r="AT149" s="8" t="s">
        <v>97</v>
      </c>
      <c r="AU149" s="8" t="s">
        <v>108</v>
      </c>
      <c r="AV149" s="8">
        <v>12</v>
      </c>
      <c r="AW149" s="8" t="s">
        <v>103</v>
      </c>
      <c r="AY149" s="67"/>
      <c r="BC149" s="25"/>
      <c r="BD149" s="69"/>
    </row>
    <row r="150" spans="1:56" x14ac:dyDescent="0.2">
      <c r="D150" s="16" t="s">
        <v>21</v>
      </c>
      <c r="E150" s="25" t="str">
        <f t="shared" si="64"/>
        <v>1to1</v>
      </c>
      <c r="F150" s="25" t="str">
        <f t="shared" si="65"/>
        <v>1to1</v>
      </c>
      <c r="G150" s="25" t="s">
        <v>262</v>
      </c>
      <c r="I150" s="16" t="s">
        <v>55</v>
      </c>
      <c r="J150" s="16"/>
      <c r="K150" s="16" t="s">
        <v>55</v>
      </c>
      <c r="L150" s="25">
        <v>1</v>
      </c>
      <c r="M150" s="25">
        <v>1</v>
      </c>
      <c r="N150" s="73" t="s">
        <v>264</v>
      </c>
      <c r="O150" s="16"/>
      <c r="P150" s="96"/>
      <c r="Q150" s="96"/>
      <c r="R150" s="96">
        <v>14</v>
      </c>
      <c r="S150" s="96">
        <v>14</v>
      </c>
      <c r="T150" s="74"/>
      <c r="U150" s="74"/>
      <c r="V150" s="16"/>
      <c r="W150" s="110"/>
      <c r="X150" s="20"/>
      <c r="Y150" s="16"/>
      <c r="Z150" s="16"/>
      <c r="AA150" s="16"/>
      <c r="AB150" s="74"/>
      <c r="AC150" s="74"/>
      <c r="AD150" s="16"/>
      <c r="AE150" s="16"/>
      <c r="AF150" s="16"/>
      <c r="AG150" s="84"/>
      <c r="AH150" s="84"/>
      <c r="AI150" s="84"/>
      <c r="AJ150" s="85"/>
      <c r="AK150" s="75"/>
      <c r="AL150" s="16"/>
      <c r="AM150" s="84"/>
      <c r="AN150" s="84"/>
      <c r="AO150" s="84"/>
      <c r="AP150" s="84"/>
      <c r="AQ150" s="4" t="str">
        <f>AR151</f>
        <v>C31</v>
      </c>
      <c r="AR150" s="4" t="str">
        <f t="shared" ref="AR150:AR156" si="66">E289</f>
        <v>D93</v>
      </c>
      <c r="AS150" s="4" t="s">
        <v>54</v>
      </c>
      <c r="AT150" s="8" t="s">
        <v>97</v>
      </c>
      <c r="AU150" s="8" t="s">
        <v>108</v>
      </c>
      <c r="AV150" s="8">
        <v>12</v>
      </c>
      <c r="AW150" s="8" t="s">
        <v>103</v>
      </c>
      <c r="AY150" s="67"/>
      <c r="BC150" s="25"/>
      <c r="BD150" s="69"/>
    </row>
    <row r="151" spans="1:56" x14ac:dyDescent="0.2">
      <c r="D151" s="16" t="s">
        <v>21</v>
      </c>
      <c r="E151" s="25" t="str">
        <f t="shared" si="64"/>
        <v>1to1</v>
      </c>
      <c r="F151" s="25" t="str">
        <f t="shared" si="65"/>
        <v>1to1</v>
      </c>
      <c r="G151" s="25" t="s">
        <v>260</v>
      </c>
      <c r="I151" s="16" t="s">
        <v>55</v>
      </c>
      <c r="J151" s="16"/>
      <c r="K151" s="16" t="s">
        <v>55</v>
      </c>
      <c r="L151" s="25">
        <v>1</v>
      </c>
      <c r="M151" s="25">
        <v>1</v>
      </c>
      <c r="N151" s="73" t="s">
        <v>264</v>
      </c>
      <c r="O151" s="16"/>
      <c r="P151" s="96"/>
      <c r="Q151" s="96"/>
      <c r="R151" s="96">
        <v>14</v>
      </c>
      <c r="S151" s="96">
        <v>14</v>
      </c>
      <c r="T151" s="74"/>
      <c r="U151" s="74"/>
      <c r="V151" s="16"/>
      <c r="W151" s="110"/>
      <c r="X151" s="20"/>
      <c r="Y151" s="16"/>
      <c r="Z151" s="16"/>
      <c r="AA151" s="16"/>
      <c r="AB151" s="74"/>
      <c r="AC151" s="74"/>
      <c r="AD151" s="16"/>
      <c r="AE151" s="16"/>
      <c r="AF151" s="16"/>
      <c r="AG151" s="84"/>
      <c r="AH151" s="84"/>
      <c r="AI151" s="84"/>
      <c r="AJ151" s="85"/>
      <c r="AK151" s="75"/>
      <c r="AL151" s="16"/>
      <c r="AM151" s="84"/>
      <c r="AN151" s="84"/>
      <c r="AO151" s="84"/>
      <c r="AP151" s="84"/>
      <c r="AQ151" s="4" t="str">
        <f>E295</f>
        <v>B8</v>
      </c>
      <c r="AR151" s="4" t="str">
        <f t="shared" si="66"/>
        <v>C31</v>
      </c>
      <c r="AS151" s="4" t="s">
        <v>54</v>
      </c>
      <c r="AT151" s="8" t="s">
        <v>97</v>
      </c>
      <c r="AU151" s="8" t="s">
        <v>108</v>
      </c>
      <c r="AV151" s="8">
        <v>12</v>
      </c>
      <c r="AW151" s="8" t="s">
        <v>103</v>
      </c>
      <c r="AY151" s="67"/>
      <c r="BC151" s="25"/>
      <c r="BD151" s="69"/>
    </row>
    <row r="152" spans="1:56" x14ac:dyDescent="0.2">
      <c r="D152" s="16" t="s">
        <v>21</v>
      </c>
      <c r="E152" s="25" t="str">
        <f>L152&amp;"to"&amp;M152</f>
        <v>1to1</v>
      </c>
      <c r="F152" s="25" t="str">
        <f>E152</f>
        <v>1to1</v>
      </c>
      <c r="G152" s="25" t="s">
        <v>263</v>
      </c>
      <c r="I152" s="16" t="s">
        <v>55</v>
      </c>
      <c r="J152" s="16"/>
      <c r="K152" s="16" t="s">
        <v>55</v>
      </c>
      <c r="L152" s="25">
        <v>1</v>
      </c>
      <c r="M152" s="25">
        <v>1</v>
      </c>
      <c r="N152" s="73" t="s">
        <v>264</v>
      </c>
      <c r="O152" s="16"/>
      <c r="P152" s="96"/>
      <c r="Q152" s="96"/>
      <c r="R152" s="96">
        <v>14</v>
      </c>
      <c r="S152" s="96">
        <v>14</v>
      </c>
      <c r="T152" s="74"/>
      <c r="U152" s="74"/>
      <c r="V152" s="16"/>
      <c r="W152" s="110"/>
      <c r="X152" s="20"/>
      <c r="Y152" s="16"/>
      <c r="Z152" s="16"/>
      <c r="AA152" s="16"/>
      <c r="AB152" s="74"/>
      <c r="AC152" s="74"/>
      <c r="AD152" s="16"/>
      <c r="AE152" s="16"/>
      <c r="AF152" s="16"/>
      <c r="AG152" s="84"/>
      <c r="AH152" s="84"/>
      <c r="AI152" s="84"/>
      <c r="AJ152" s="85"/>
      <c r="AK152" s="75"/>
      <c r="AL152" s="16"/>
      <c r="AM152" s="84"/>
      <c r="AN152" s="84"/>
      <c r="AO152" s="84"/>
      <c r="AP152" s="84"/>
      <c r="AQ152" s="4" t="str">
        <f>AR155</f>
        <v>C32</v>
      </c>
      <c r="AR152" s="4" t="str">
        <f t="shared" si="66"/>
        <v>D94</v>
      </c>
      <c r="AS152" s="4" t="s">
        <v>54</v>
      </c>
      <c r="AT152" s="8" t="s">
        <v>97</v>
      </c>
      <c r="AU152" s="8" t="s">
        <v>108</v>
      </c>
      <c r="AV152" s="8">
        <v>12</v>
      </c>
      <c r="AW152" s="8" t="s">
        <v>103</v>
      </c>
      <c r="AX152" s="74"/>
      <c r="AY152" s="74"/>
      <c r="AZ152" s="16"/>
      <c r="BA152" s="16"/>
      <c r="BC152" s="25"/>
      <c r="BD152" s="69"/>
    </row>
    <row r="153" spans="1:56" x14ac:dyDescent="0.2">
      <c r="D153" s="16" t="s">
        <v>21</v>
      </c>
      <c r="E153" s="25" t="str">
        <f t="shared" ref="E153:E155" si="67">L153&amp;"to"&amp;M153</f>
        <v>1to1</v>
      </c>
      <c r="F153" s="25" t="str">
        <f t="shared" ref="F153:F155" si="68">E153</f>
        <v>1to1</v>
      </c>
      <c r="G153" s="25" t="s">
        <v>263</v>
      </c>
      <c r="I153" s="16" t="s">
        <v>55</v>
      </c>
      <c r="J153" s="16"/>
      <c r="K153" s="16" t="s">
        <v>55</v>
      </c>
      <c r="L153" s="25">
        <v>1</v>
      </c>
      <c r="M153" s="25">
        <v>1</v>
      </c>
      <c r="N153" s="73" t="s">
        <v>264</v>
      </c>
      <c r="O153" s="16"/>
      <c r="P153" s="96"/>
      <c r="Q153" s="96"/>
      <c r="R153" s="96">
        <v>14</v>
      </c>
      <c r="S153" s="96">
        <v>14</v>
      </c>
      <c r="T153" s="74"/>
      <c r="U153" s="74"/>
      <c r="V153" s="16"/>
      <c r="W153" s="110"/>
      <c r="X153" s="20"/>
      <c r="Y153" s="16"/>
      <c r="Z153" s="16"/>
      <c r="AA153" s="16"/>
      <c r="AB153" s="74"/>
      <c r="AC153" s="74"/>
      <c r="AD153" s="16"/>
      <c r="AE153" s="16"/>
      <c r="AF153" s="16"/>
      <c r="AG153" s="84"/>
      <c r="AH153" s="84"/>
      <c r="AI153" s="84"/>
      <c r="AJ153" s="85"/>
      <c r="AK153" s="75"/>
      <c r="AL153" s="16"/>
      <c r="AM153" s="84"/>
      <c r="AN153" s="84"/>
      <c r="AO153" s="84"/>
      <c r="AP153" s="84"/>
      <c r="AQ153" s="4" t="str">
        <f>AR155</f>
        <v>C32</v>
      </c>
      <c r="AR153" s="4" t="str">
        <f t="shared" si="66"/>
        <v>D95</v>
      </c>
      <c r="AS153" s="4" t="s">
        <v>54</v>
      </c>
      <c r="AT153" s="8" t="s">
        <v>97</v>
      </c>
      <c r="AU153" s="8" t="s">
        <v>108</v>
      </c>
      <c r="AV153" s="8">
        <v>12</v>
      </c>
      <c r="AW153" s="8" t="s">
        <v>103</v>
      </c>
      <c r="AY153" s="67"/>
      <c r="BC153" s="25"/>
      <c r="BD153" s="69"/>
    </row>
    <row r="154" spans="1:56" x14ac:dyDescent="0.2">
      <c r="D154" s="16" t="s">
        <v>21</v>
      </c>
      <c r="E154" s="25" t="str">
        <f t="shared" si="67"/>
        <v>1to1</v>
      </c>
      <c r="F154" s="25" t="str">
        <f t="shared" si="68"/>
        <v>1to1</v>
      </c>
      <c r="G154" s="25" t="s">
        <v>263</v>
      </c>
      <c r="I154" s="16" t="s">
        <v>55</v>
      </c>
      <c r="J154" s="16"/>
      <c r="K154" s="16" t="s">
        <v>55</v>
      </c>
      <c r="L154" s="25">
        <v>1</v>
      </c>
      <c r="M154" s="25">
        <v>1</v>
      </c>
      <c r="N154" s="73" t="s">
        <v>264</v>
      </c>
      <c r="O154" s="16"/>
      <c r="P154" s="96"/>
      <c r="Q154" s="96"/>
      <c r="R154" s="96">
        <v>14</v>
      </c>
      <c r="S154" s="96">
        <v>14</v>
      </c>
      <c r="T154" s="74"/>
      <c r="U154" s="74"/>
      <c r="V154" s="16"/>
      <c r="W154" s="110"/>
      <c r="X154" s="20"/>
      <c r="Y154" s="16"/>
      <c r="Z154" s="16"/>
      <c r="AA154" s="16"/>
      <c r="AB154" s="74"/>
      <c r="AC154" s="74"/>
      <c r="AD154" s="16"/>
      <c r="AE154" s="16"/>
      <c r="AF154" s="16"/>
      <c r="AG154" s="84"/>
      <c r="AH154" s="84"/>
      <c r="AI154" s="84"/>
      <c r="AJ154" s="85"/>
      <c r="AK154" s="75"/>
      <c r="AL154" s="16"/>
      <c r="AM154" s="84"/>
      <c r="AN154" s="84"/>
      <c r="AO154" s="84"/>
      <c r="AP154" s="84"/>
      <c r="AQ154" s="4" t="str">
        <f>AR155</f>
        <v>C32</v>
      </c>
      <c r="AR154" s="4" t="str">
        <f t="shared" si="66"/>
        <v>D96</v>
      </c>
      <c r="AS154" s="4" t="s">
        <v>54</v>
      </c>
      <c r="AT154" s="8" t="s">
        <v>97</v>
      </c>
      <c r="AU154" s="8" t="s">
        <v>108</v>
      </c>
      <c r="AV154" s="8">
        <v>12</v>
      </c>
      <c r="AW154" s="8" t="s">
        <v>103</v>
      </c>
      <c r="AY154" s="67"/>
      <c r="BC154" s="25"/>
      <c r="BD154" s="69"/>
    </row>
    <row r="155" spans="1:56" x14ac:dyDescent="0.2">
      <c r="D155" s="16" t="s">
        <v>21</v>
      </c>
      <c r="E155" s="25" t="str">
        <f t="shared" si="67"/>
        <v>1to1</v>
      </c>
      <c r="F155" s="25" t="str">
        <f t="shared" si="68"/>
        <v>1to1</v>
      </c>
      <c r="G155" s="25" t="s">
        <v>260</v>
      </c>
      <c r="I155" s="16" t="s">
        <v>55</v>
      </c>
      <c r="J155" s="16"/>
      <c r="K155" s="16" t="s">
        <v>55</v>
      </c>
      <c r="L155" s="25">
        <v>1</v>
      </c>
      <c r="M155" s="25">
        <v>1</v>
      </c>
      <c r="N155" s="73" t="s">
        <v>264</v>
      </c>
      <c r="O155" s="16"/>
      <c r="P155" s="96"/>
      <c r="Q155" s="96"/>
      <c r="R155" s="96">
        <v>14</v>
      </c>
      <c r="S155" s="96">
        <v>14</v>
      </c>
      <c r="T155" s="74"/>
      <c r="U155" s="74"/>
      <c r="V155" s="16"/>
      <c r="W155" s="110"/>
      <c r="X155" s="20"/>
      <c r="Y155" s="16"/>
      <c r="Z155" s="16"/>
      <c r="AA155" s="16"/>
      <c r="AB155" s="74"/>
      <c r="AC155" s="74"/>
      <c r="AD155" s="16"/>
      <c r="AE155" s="16"/>
      <c r="AF155" s="16"/>
      <c r="AG155" s="84"/>
      <c r="AH155" s="84"/>
      <c r="AI155" s="84"/>
      <c r="AJ155" s="85"/>
      <c r="AK155" s="75"/>
      <c r="AL155" s="16"/>
      <c r="AM155" s="84"/>
      <c r="AN155" s="84"/>
      <c r="AO155" s="84"/>
      <c r="AP155" s="84"/>
      <c r="AQ155" s="4" t="str">
        <f>E295</f>
        <v>B8</v>
      </c>
      <c r="AR155" s="4" t="str">
        <f t="shared" si="66"/>
        <v>C32</v>
      </c>
      <c r="AS155" s="4" t="s">
        <v>54</v>
      </c>
      <c r="AT155" s="8" t="s">
        <v>97</v>
      </c>
      <c r="AU155" s="8" t="s">
        <v>108</v>
      </c>
      <c r="AV155" s="8">
        <v>12</v>
      </c>
      <c r="AW155" s="8" t="s">
        <v>103</v>
      </c>
      <c r="AY155" s="67"/>
      <c r="BC155" s="25"/>
      <c r="BD155" s="69"/>
    </row>
    <row r="156" spans="1:56" s="16" customFormat="1" ht="22" customHeight="1" x14ac:dyDescent="0.2">
      <c r="D156" s="16" t="s">
        <v>21</v>
      </c>
      <c r="E156" s="25" t="str">
        <f>L156&amp;"to"&amp;M156</f>
        <v>1to1</v>
      </c>
      <c r="F156" s="25" t="str">
        <f>E156</f>
        <v>1to1</v>
      </c>
      <c r="G156" s="16" t="s">
        <v>11</v>
      </c>
      <c r="I156" s="16" t="s">
        <v>55</v>
      </c>
      <c r="K156" s="16" t="s">
        <v>55</v>
      </c>
      <c r="L156" s="16">
        <v>1</v>
      </c>
      <c r="M156" s="73">
        <v>1</v>
      </c>
      <c r="N156" s="73" t="s">
        <v>264</v>
      </c>
      <c r="P156" s="96"/>
      <c r="Q156" s="96"/>
      <c r="R156" s="96">
        <v>6</v>
      </c>
      <c r="S156" s="96">
        <v>6</v>
      </c>
      <c r="T156" s="74"/>
      <c r="U156" s="74"/>
      <c r="W156" s="110"/>
      <c r="X156" s="20"/>
      <c r="AB156" s="74"/>
      <c r="AC156" s="74"/>
      <c r="AG156" s="84"/>
      <c r="AH156" s="84"/>
      <c r="AI156" s="84"/>
      <c r="AJ156" s="85"/>
      <c r="AK156" s="75"/>
      <c r="AM156" s="84"/>
      <c r="AN156" s="84"/>
      <c r="AO156" s="84"/>
      <c r="AP156" s="84"/>
      <c r="AQ156" s="3" t="s">
        <v>11</v>
      </c>
      <c r="AR156" s="4" t="str">
        <f t="shared" si="66"/>
        <v>B8</v>
      </c>
      <c r="AS156" s="4" t="s">
        <v>54</v>
      </c>
      <c r="AT156" s="8" t="s">
        <v>97</v>
      </c>
      <c r="AU156" s="8" t="s">
        <v>108</v>
      </c>
      <c r="AV156" s="8">
        <v>12</v>
      </c>
      <c r="AW156" s="8" t="s">
        <v>103</v>
      </c>
      <c r="AX156" s="74"/>
      <c r="AY156" s="74"/>
      <c r="BD156" s="24"/>
    </row>
    <row r="157" spans="1:56" x14ac:dyDescent="0.2">
      <c r="L157" s="25"/>
      <c r="N157" s="73"/>
      <c r="O157" s="25"/>
      <c r="P157" s="93"/>
      <c r="U157" s="67"/>
      <c r="V157" s="25"/>
      <c r="X157" s="68"/>
      <c r="AA157" s="25"/>
      <c r="AC157" s="67"/>
      <c r="AK157" s="67"/>
      <c r="AL157" s="25"/>
      <c r="AQ157" s="25"/>
      <c r="AT157" s="67"/>
      <c r="AW157" s="25"/>
      <c r="AY157" s="67"/>
      <c r="BC157" s="25"/>
      <c r="BD157" s="69"/>
    </row>
    <row r="158" spans="1:56" x14ac:dyDescent="0.2">
      <c r="L158" s="25"/>
      <c r="N158" s="73"/>
      <c r="O158" s="25"/>
      <c r="P158" s="93"/>
      <c r="U158" s="67"/>
      <c r="V158" s="25"/>
      <c r="X158" s="68"/>
      <c r="AA158" s="25"/>
      <c r="AC158" s="67"/>
      <c r="AK158" s="67"/>
      <c r="AL158" s="25"/>
      <c r="AQ158" s="25"/>
      <c r="AT158" s="67"/>
      <c r="AW158" s="25"/>
      <c r="AY158" s="67"/>
      <c r="BC158" s="25"/>
      <c r="BD158" s="69"/>
    </row>
    <row r="159" spans="1:56" s="16" customFormat="1" ht="36" customHeight="1" x14ac:dyDescent="0.2">
      <c r="A159" s="16" t="s">
        <v>96</v>
      </c>
      <c r="D159" s="16" t="s">
        <v>21</v>
      </c>
      <c r="E159" s="16" t="s">
        <v>11</v>
      </c>
      <c r="F159" s="16" t="s">
        <v>11</v>
      </c>
      <c r="I159" s="16" t="s">
        <v>47</v>
      </c>
      <c r="L159" s="16">
        <v>1</v>
      </c>
      <c r="M159" s="73">
        <v>1</v>
      </c>
      <c r="N159" s="73" t="s">
        <v>264</v>
      </c>
      <c r="O159" s="16" t="s">
        <v>10</v>
      </c>
      <c r="P159" s="96">
        <v>1000</v>
      </c>
      <c r="Q159" s="96">
        <v>1000</v>
      </c>
      <c r="R159" s="96">
        <v>120</v>
      </c>
      <c r="S159" s="96">
        <v>120</v>
      </c>
      <c r="T159" s="99" t="str">
        <f>$U$8&amp;" "&amp;P159&amp;" "&amp;Q159&amp;" "&amp;$U$11&amp;" "&amp;$U$12&amp;" "&amp;$U$13&amp;" "&amp;$U$14&amp;" "&amp;$U$15&amp;" "&amp;$X$16&amp;" "&amp;$U$17</f>
        <v xml:space="preserve">1 1000 1000 0 0 0 0 VCThingLabel 48 </v>
      </c>
      <c r="U159" s="74"/>
      <c r="W159" s="110"/>
      <c r="X159" s="20"/>
      <c r="Y159" s="16" t="s">
        <v>264</v>
      </c>
      <c r="Z159" s="16" t="s">
        <v>282</v>
      </c>
      <c r="AA159" s="84">
        <f>P159</f>
        <v>1000</v>
      </c>
      <c r="AB159" s="84">
        <f>Q159</f>
        <v>1000</v>
      </c>
      <c r="AC159" s="74">
        <f>R159*1.5</f>
        <v>180</v>
      </c>
      <c r="AD159" s="74">
        <f>S159*1.5</f>
        <v>180</v>
      </c>
      <c r="AE159" s="16" t="s">
        <v>264</v>
      </c>
      <c r="AF159" s="16" t="s">
        <v>164</v>
      </c>
      <c r="AG159" s="84">
        <f>P159</f>
        <v>1000</v>
      </c>
      <c r="AH159" s="84">
        <f t="shared" ref="AH159:AJ159" si="69">Q159</f>
        <v>1000</v>
      </c>
      <c r="AI159" s="84">
        <f t="shared" si="69"/>
        <v>120</v>
      </c>
      <c r="AJ159" s="84">
        <f t="shared" si="69"/>
        <v>120</v>
      </c>
      <c r="AK159" s="74" t="s">
        <v>264</v>
      </c>
      <c r="AL159" s="3" t="s">
        <v>165</v>
      </c>
      <c r="AM159" s="84">
        <f>P159</f>
        <v>1000</v>
      </c>
      <c r="AN159" s="84">
        <f t="shared" ref="AN159:AP159" si="70">Q159</f>
        <v>1000</v>
      </c>
      <c r="AO159" s="84">
        <f t="shared" si="70"/>
        <v>120</v>
      </c>
      <c r="AP159" s="84">
        <f t="shared" si="70"/>
        <v>120</v>
      </c>
      <c r="AR159" s="74"/>
      <c r="AS159" s="74"/>
      <c r="AT159" s="74"/>
      <c r="AX159" s="74"/>
      <c r="AY159" s="74"/>
      <c r="BA159" s="9">
        <v>0</v>
      </c>
      <c r="BB159" s="9">
        <v>0</v>
      </c>
      <c r="BC159" s="22"/>
      <c r="BD159" s="24"/>
    </row>
    <row r="160" spans="1:56" s="16" customFormat="1" ht="18" customHeight="1" x14ac:dyDescent="0.2">
      <c r="B160" s="16">
        <v>1</v>
      </c>
      <c r="D160" s="16" t="s">
        <v>21</v>
      </c>
      <c r="E160" s="16" t="str">
        <f>"D"&amp;((B163-1)*$J$11+(B176-1)*($J$11*$G$11)+1)</f>
        <v>D1</v>
      </c>
      <c r="F160" s="16" t="str">
        <f t="shared" ref="F160:F223" si="71">E160</f>
        <v>D1</v>
      </c>
      <c r="G160" s="16" t="s">
        <v>224</v>
      </c>
      <c r="I160" s="16" t="s">
        <v>47</v>
      </c>
      <c r="L160" s="16">
        <v>1</v>
      </c>
      <c r="M160" s="73">
        <v>1</v>
      </c>
      <c r="N160" s="73" t="s">
        <v>264</v>
      </c>
      <c r="O160" s="16" t="s">
        <v>10</v>
      </c>
      <c r="P160" s="97">
        <f>BA160+P163</f>
        <v>822.36912948884913</v>
      </c>
      <c r="Q160" s="97">
        <f>(-BB160)+Q163</f>
        <v>525.48361086696616</v>
      </c>
      <c r="R160" s="96">
        <v>28</v>
      </c>
      <c r="S160" s="96">
        <f>R160</f>
        <v>28</v>
      </c>
      <c r="T160" s="99" t="str">
        <f t="shared" ref="T160:T223" si="72">$U$8&amp;" "&amp;P160&amp;" "&amp;Q160&amp;" "&amp;$U$11&amp;" "&amp;$U$12&amp;" "&amp;$U$13&amp;" "&amp;$U$14&amp;" "&amp;$U$15&amp;" "&amp;$U$16&amp;" "&amp;$U$17</f>
        <v xml:space="preserve">1 822.369129488849 525.483610866966 0 0 0 0 VCThingLabel 12 </v>
      </c>
      <c r="U160" s="74"/>
      <c r="W160" s="111"/>
      <c r="X160" s="76"/>
      <c r="Y160" s="16" t="s">
        <v>264</v>
      </c>
      <c r="Z160" s="16" t="s">
        <v>283</v>
      </c>
      <c r="AA160" s="84">
        <f t="shared" ref="AA160:AA223" si="73">P160</f>
        <v>822.36912948884913</v>
      </c>
      <c r="AB160" s="84">
        <f t="shared" ref="AB160:AB223" si="74">Q160</f>
        <v>525.48361086696616</v>
      </c>
      <c r="AC160" s="74">
        <f t="shared" ref="AC160:AC223" si="75">R160*1.5</f>
        <v>42</v>
      </c>
      <c r="AD160" s="74">
        <f t="shared" ref="AD160:AD223" si="76">S160*1.5</f>
        <v>42</v>
      </c>
      <c r="AE160" s="16" t="s">
        <v>264</v>
      </c>
      <c r="AF160" s="16" t="s">
        <v>169</v>
      </c>
      <c r="AG160" s="84">
        <f t="shared" ref="AG160:AG223" si="77">P160</f>
        <v>822.36912948884913</v>
      </c>
      <c r="AH160" s="84">
        <f t="shared" ref="AH160:AH223" si="78">Q160</f>
        <v>525.48361086696616</v>
      </c>
      <c r="AI160" s="84">
        <f t="shared" ref="AI160:AI223" si="79">R160</f>
        <v>28</v>
      </c>
      <c r="AJ160" s="84">
        <f t="shared" ref="AJ160:AJ223" si="80">S160</f>
        <v>28</v>
      </c>
      <c r="AK160" s="74" t="s">
        <v>264</v>
      </c>
      <c r="AL160" s="3" t="s">
        <v>170</v>
      </c>
      <c r="AM160" s="84">
        <f t="shared" ref="AM160:AM223" si="81">P160</f>
        <v>822.36912948884913</v>
      </c>
      <c r="AN160" s="84">
        <f t="shared" ref="AN160:AN223" si="82">Q160</f>
        <v>525.48361086696616</v>
      </c>
      <c r="AO160" s="84">
        <f t="shared" ref="AO160:AO223" si="83">R160</f>
        <v>28</v>
      </c>
      <c r="AP160" s="84">
        <f t="shared" ref="AP160:AP223" si="84">S160</f>
        <v>28</v>
      </c>
      <c r="AR160" s="74"/>
      <c r="AS160" s="74"/>
      <c r="AT160" s="74"/>
      <c r="AX160" s="74"/>
      <c r="AY160" s="74"/>
      <c r="BA160" s="21">
        <f>(TAN(BC160+BC163+BC176)*BB160)</f>
        <v>-62.915583240941693</v>
      </c>
      <c r="BB160" s="21">
        <f>(COS(BC160+BC163+BC176)*$J$13)</f>
        <v>30.685980275235423</v>
      </c>
      <c r="BC160" s="23">
        <f>(B160-1)*$K$14+$K$10</f>
        <v>-0.50614548307835561</v>
      </c>
      <c r="BD160" s="24"/>
    </row>
    <row r="161" spans="2:56" s="16" customFormat="1" ht="18" customHeight="1" x14ac:dyDescent="0.2">
      <c r="B161" s="16">
        <f>B160+1</f>
        <v>2</v>
      </c>
      <c r="D161" s="16" t="s">
        <v>21</v>
      </c>
      <c r="E161" s="16" t="str">
        <f>"D"&amp;((B163-1)*$J$11+(B176-1)*($J$11*$G$11)+2)</f>
        <v>D2</v>
      </c>
      <c r="F161" s="16" t="str">
        <f t="shared" si="71"/>
        <v>D2</v>
      </c>
      <c r="G161" s="16" t="s">
        <v>224</v>
      </c>
      <c r="I161" s="16" t="s">
        <v>47</v>
      </c>
      <c r="L161" s="16">
        <v>1</v>
      </c>
      <c r="M161" s="73">
        <v>1</v>
      </c>
      <c r="N161" s="73" t="s">
        <v>264</v>
      </c>
      <c r="O161" s="16" t="s">
        <v>10</v>
      </c>
      <c r="P161" s="97">
        <f>BA161+P163</f>
        <v>845.13436218521758</v>
      </c>
      <c r="Q161" s="97">
        <f>(-BB161)+Q163</f>
        <v>498.82894804197218</v>
      </c>
      <c r="R161" s="96">
        <v>28</v>
      </c>
      <c r="S161" s="96">
        <f>R161</f>
        <v>28</v>
      </c>
      <c r="T161" s="99" t="str">
        <f t="shared" si="72"/>
        <v xml:space="preserve">1 845.134362185218 498.828948041972 0 0 0 0 VCThingLabel 12 </v>
      </c>
      <c r="U161" s="74"/>
      <c r="W161" s="111"/>
      <c r="X161" s="76"/>
      <c r="Y161" s="16" t="s">
        <v>264</v>
      </c>
      <c r="Z161" s="16" t="s">
        <v>283</v>
      </c>
      <c r="AA161" s="84">
        <f t="shared" si="73"/>
        <v>845.13436218521758</v>
      </c>
      <c r="AB161" s="84">
        <f t="shared" si="74"/>
        <v>498.82894804197218</v>
      </c>
      <c r="AC161" s="74">
        <f t="shared" si="75"/>
        <v>42</v>
      </c>
      <c r="AD161" s="74">
        <f t="shared" si="76"/>
        <v>42</v>
      </c>
      <c r="AE161" s="16" t="s">
        <v>264</v>
      </c>
      <c r="AF161" s="16" t="s">
        <v>169</v>
      </c>
      <c r="AG161" s="84">
        <f t="shared" si="77"/>
        <v>845.13436218521758</v>
      </c>
      <c r="AH161" s="84">
        <f t="shared" si="78"/>
        <v>498.82894804197218</v>
      </c>
      <c r="AI161" s="84">
        <f t="shared" si="79"/>
        <v>28</v>
      </c>
      <c r="AJ161" s="84">
        <f t="shared" si="80"/>
        <v>28</v>
      </c>
      <c r="AK161" s="74" t="s">
        <v>264</v>
      </c>
      <c r="AL161" s="3" t="s">
        <v>170</v>
      </c>
      <c r="AM161" s="84">
        <f t="shared" si="81"/>
        <v>845.13436218521758</v>
      </c>
      <c r="AN161" s="84">
        <f t="shared" si="82"/>
        <v>498.82894804197218</v>
      </c>
      <c r="AO161" s="84">
        <f t="shared" si="83"/>
        <v>28</v>
      </c>
      <c r="AP161" s="84">
        <f t="shared" si="84"/>
        <v>28</v>
      </c>
      <c r="AR161" s="74"/>
      <c r="AS161" s="74"/>
      <c r="AT161" s="74"/>
      <c r="AX161" s="74"/>
      <c r="AY161" s="74"/>
      <c r="BA161" s="21">
        <f>(TAN(BC161+BC163+BC176)*BB161)</f>
        <v>-40.150350544573222</v>
      </c>
      <c r="BB161" s="21">
        <f>(COS(BC161+BC163+BC176)*$J$13)</f>
        <v>57.340643100229428</v>
      </c>
      <c r="BC161" s="23">
        <f>(B161-1)*$K$14+$K$10</f>
        <v>0</v>
      </c>
      <c r="BD161" s="24"/>
    </row>
    <row r="162" spans="2:56" s="16" customFormat="1" ht="18" customHeight="1" x14ac:dyDescent="0.2">
      <c r="B162" s="16">
        <f>B161+1</f>
        <v>3</v>
      </c>
      <c r="D162" s="16" t="s">
        <v>21</v>
      </c>
      <c r="E162" s="16" t="str">
        <f>"D"&amp;((B163-1)*$J$11+(B176-1)*($J$11*$G$11)+3)</f>
        <v>D3</v>
      </c>
      <c r="F162" s="16" t="str">
        <f t="shared" si="71"/>
        <v>D3</v>
      </c>
      <c r="G162" s="16" t="s">
        <v>224</v>
      </c>
      <c r="I162" s="16" t="s">
        <v>47</v>
      </c>
      <c r="L162" s="16">
        <v>1</v>
      </c>
      <c r="M162" s="73">
        <v>1</v>
      </c>
      <c r="N162" s="73" t="s">
        <v>264</v>
      </c>
      <c r="O162" s="16" t="s">
        <v>10</v>
      </c>
      <c r="P162" s="97">
        <f>BA162+P163</f>
        <v>877.96772030105512</v>
      </c>
      <c r="Q162" s="97">
        <f>(-BB162)+Q163</f>
        <v>486.5530584664225</v>
      </c>
      <c r="R162" s="96">
        <v>28</v>
      </c>
      <c r="S162" s="96">
        <f>R162</f>
        <v>28</v>
      </c>
      <c r="T162" s="99" t="str">
        <f t="shared" si="72"/>
        <v xml:space="preserve">1 877.967720301055 486.553058466422 0 0 0 0 VCThingLabel 12 </v>
      </c>
      <c r="U162" s="74"/>
      <c r="W162" s="111"/>
      <c r="X162" s="76"/>
      <c r="Y162" s="16" t="s">
        <v>264</v>
      </c>
      <c r="Z162" s="16" t="s">
        <v>283</v>
      </c>
      <c r="AA162" s="84">
        <f t="shared" si="73"/>
        <v>877.96772030105512</v>
      </c>
      <c r="AB162" s="84">
        <f t="shared" si="74"/>
        <v>486.5530584664225</v>
      </c>
      <c r="AC162" s="74">
        <f t="shared" si="75"/>
        <v>42</v>
      </c>
      <c r="AD162" s="74">
        <f t="shared" si="76"/>
        <v>42</v>
      </c>
      <c r="AE162" s="16" t="s">
        <v>264</v>
      </c>
      <c r="AF162" s="16" t="s">
        <v>169</v>
      </c>
      <c r="AG162" s="84">
        <f t="shared" si="77"/>
        <v>877.96772030105512</v>
      </c>
      <c r="AH162" s="84">
        <f t="shared" si="78"/>
        <v>486.5530584664225</v>
      </c>
      <c r="AI162" s="84">
        <f t="shared" si="79"/>
        <v>28</v>
      </c>
      <c r="AJ162" s="84">
        <f t="shared" si="80"/>
        <v>28</v>
      </c>
      <c r="AK162" s="74" t="s">
        <v>264</v>
      </c>
      <c r="AL162" s="3" t="s">
        <v>170</v>
      </c>
      <c r="AM162" s="84">
        <f t="shared" si="81"/>
        <v>877.96772030105512</v>
      </c>
      <c r="AN162" s="84">
        <f t="shared" si="82"/>
        <v>486.5530584664225</v>
      </c>
      <c r="AO162" s="84">
        <f t="shared" si="83"/>
        <v>28</v>
      </c>
      <c r="AP162" s="84">
        <f t="shared" si="84"/>
        <v>28</v>
      </c>
      <c r="AR162" s="74"/>
      <c r="AS162" s="74"/>
      <c r="AT162" s="74"/>
      <c r="AX162" s="74"/>
      <c r="AY162" s="74"/>
      <c r="BA162" s="21">
        <f>(TAN(BC162+BC163+BC176)*BB162)</f>
        <v>-7.3169924287357366</v>
      </c>
      <c r="BB162" s="21">
        <f>(COS(BC162+BC163+BC176)*$J$13)</f>
        <v>69.616532675779126</v>
      </c>
      <c r="BC162" s="23">
        <f>(B162-1)*$K$14+$K$10</f>
        <v>0.50614548307835561</v>
      </c>
      <c r="BD162" s="24"/>
    </row>
    <row r="163" spans="2:56" s="16" customFormat="1" ht="18" customHeight="1" x14ac:dyDescent="0.2">
      <c r="B163" s="16">
        <v>1</v>
      </c>
      <c r="D163" s="16" t="s">
        <v>21</v>
      </c>
      <c r="E163" s="16" t="str">
        <f>"C"&amp;((B176-1)*$G$11+1)</f>
        <v>C1</v>
      </c>
      <c r="F163" s="16" t="str">
        <f t="shared" si="71"/>
        <v>C1</v>
      </c>
      <c r="G163" s="16" t="s">
        <v>225</v>
      </c>
      <c r="I163" s="16" t="s">
        <v>47</v>
      </c>
      <c r="L163" s="16">
        <v>1</v>
      </c>
      <c r="M163" s="73">
        <v>1</v>
      </c>
      <c r="N163" s="73" t="s">
        <v>264</v>
      </c>
      <c r="O163" s="16" t="s">
        <v>10</v>
      </c>
      <c r="P163" s="97">
        <f>BA163+P176</f>
        <v>885.28471272979084</v>
      </c>
      <c r="Q163" s="97">
        <f>(-BB163)+Q176</f>
        <v>556.16959114220163</v>
      </c>
      <c r="R163" s="96">
        <v>48</v>
      </c>
      <c r="S163" s="96">
        <f>R163</f>
        <v>48</v>
      </c>
      <c r="T163" s="99" t="str">
        <f>$U$8&amp;" "&amp;P163&amp;" "&amp;Q163&amp;" "&amp;$U$11&amp;" "&amp;$U$12&amp;" "&amp;$U$13&amp;" "&amp;$U$14&amp;" "&amp;$U$15&amp;" "&amp;$V$16&amp;" "&amp;$U$17</f>
        <v xml:space="preserve">1 885.284712729791 556.169591142202 0 0 0 0 VCThingLabel 18 </v>
      </c>
      <c r="U163" s="74"/>
      <c r="W163" s="110"/>
      <c r="X163" s="20"/>
      <c r="Y163" s="16" t="s">
        <v>264</v>
      </c>
      <c r="Z163" s="16" t="s">
        <v>284</v>
      </c>
      <c r="AA163" s="84">
        <f t="shared" si="73"/>
        <v>885.28471272979084</v>
      </c>
      <c r="AB163" s="84">
        <f t="shared" si="74"/>
        <v>556.16959114220163</v>
      </c>
      <c r="AC163" s="74">
        <f t="shared" si="75"/>
        <v>72</v>
      </c>
      <c r="AD163" s="74">
        <f t="shared" si="76"/>
        <v>72</v>
      </c>
      <c r="AE163" s="16" t="s">
        <v>264</v>
      </c>
      <c r="AF163" s="16" t="s">
        <v>168</v>
      </c>
      <c r="AG163" s="84">
        <f t="shared" si="77"/>
        <v>885.28471272979084</v>
      </c>
      <c r="AH163" s="84">
        <f t="shared" si="78"/>
        <v>556.16959114220163</v>
      </c>
      <c r="AI163" s="84">
        <f t="shared" si="79"/>
        <v>48</v>
      </c>
      <c r="AJ163" s="84">
        <f t="shared" si="80"/>
        <v>48</v>
      </c>
      <c r="AK163" s="74" t="s">
        <v>264</v>
      </c>
      <c r="AL163" s="3" t="s">
        <v>167</v>
      </c>
      <c r="AM163" s="84">
        <f t="shared" si="81"/>
        <v>885.28471272979084</v>
      </c>
      <c r="AN163" s="84">
        <f t="shared" si="82"/>
        <v>556.16959114220163</v>
      </c>
      <c r="AO163" s="84">
        <f t="shared" si="83"/>
        <v>48</v>
      </c>
      <c r="AP163" s="84">
        <f t="shared" si="84"/>
        <v>48</v>
      </c>
      <c r="AR163" s="74"/>
      <c r="AS163" s="74"/>
      <c r="AT163" s="74"/>
      <c r="AX163" s="74"/>
      <c r="AY163" s="74"/>
      <c r="BA163" s="21">
        <f>(TAN(BC163+BC176)*BB163)</f>
        <v>-114.7152872702092</v>
      </c>
      <c r="BB163" s="21">
        <f>(COS(BC163+BC176)*$G$13)</f>
        <v>163.83040885779835</v>
      </c>
      <c r="BC163" s="22">
        <f>(B163-1)*$H$14+$H$10</f>
        <v>-0.6108652381980153</v>
      </c>
      <c r="BD163" s="24"/>
    </row>
    <row r="164" spans="2:56" s="16" customFormat="1" ht="18" customHeight="1" x14ac:dyDescent="0.2">
      <c r="B164" s="16">
        <v>1</v>
      </c>
      <c r="D164" s="16" t="s">
        <v>21</v>
      </c>
      <c r="E164" s="16" t="str">
        <f>"D"&amp;((B167-1)*$J$11+(B176-1)*($J$11*$G$11)+1)</f>
        <v>D4</v>
      </c>
      <c r="F164" s="16" t="str">
        <f t="shared" si="71"/>
        <v>D4</v>
      </c>
      <c r="G164" s="16" t="s">
        <v>226</v>
      </c>
      <c r="I164" s="16" t="s">
        <v>47</v>
      </c>
      <c r="L164" s="16">
        <v>1</v>
      </c>
      <c r="M164" s="73">
        <v>1</v>
      </c>
      <c r="N164" s="73" t="s">
        <v>264</v>
      </c>
      <c r="O164" s="16" t="s">
        <v>10</v>
      </c>
      <c r="P164" s="97">
        <f>BA164+P167</f>
        <v>913.94047951609059</v>
      </c>
      <c r="Q164" s="97">
        <f>(-BB164)+Q167</f>
        <v>471.03592481246892</v>
      </c>
      <c r="R164" s="96">
        <v>28</v>
      </c>
      <c r="S164" s="96">
        <f>R164</f>
        <v>28</v>
      </c>
      <c r="T164" s="99" t="str">
        <f t="shared" si="72"/>
        <v xml:space="preserve">1 913.940479516091 471.035924812469 0 0 0 0 VCThingLabel 12 </v>
      </c>
      <c r="U164" s="74"/>
      <c r="W164" s="111"/>
      <c r="X164" s="76"/>
      <c r="Y164" s="16" t="s">
        <v>264</v>
      </c>
      <c r="Z164" s="16" t="s">
        <v>283</v>
      </c>
      <c r="AA164" s="84">
        <f t="shared" si="73"/>
        <v>913.94047951609059</v>
      </c>
      <c r="AB164" s="84">
        <f t="shared" si="74"/>
        <v>471.03592481246892</v>
      </c>
      <c r="AC164" s="74">
        <f t="shared" si="75"/>
        <v>42</v>
      </c>
      <c r="AD164" s="74">
        <f t="shared" si="76"/>
        <v>42</v>
      </c>
      <c r="AE164" s="16" t="s">
        <v>264</v>
      </c>
      <c r="AF164" s="16" t="s">
        <v>169</v>
      </c>
      <c r="AG164" s="84">
        <f t="shared" si="77"/>
        <v>913.94047951609059</v>
      </c>
      <c r="AH164" s="84">
        <f t="shared" si="78"/>
        <v>471.03592481246892</v>
      </c>
      <c r="AI164" s="84">
        <f t="shared" si="79"/>
        <v>28</v>
      </c>
      <c r="AJ164" s="84">
        <f t="shared" si="80"/>
        <v>28</v>
      </c>
      <c r="AK164" s="74" t="s">
        <v>264</v>
      </c>
      <c r="AL164" s="3" t="s">
        <v>170</v>
      </c>
      <c r="AM164" s="84">
        <f t="shared" si="81"/>
        <v>913.94047951609059</v>
      </c>
      <c r="AN164" s="84">
        <f t="shared" si="82"/>
        <v>471.03592481246892</v>
      </c>
      <c r="AO164" s="84">
        <f t="shared" si="83"/>
        <v>28</v>
      </c>
      <c r="AP164" s="84">
        <f t="shared" si="84"/>
        <v>28</v>
      </c>
      <c r="AR164" s="74"/>
      <c r="AS164" s="74"/>
      <c r="AT164" s="74"/>
      <c r="AX164" s="74"/>
      <c r="AY164" s="74"/>
      <c r="BA164" s="21">
        <f>(TAN(BC164+BC167+BC176)*BB164)</f>
        <v>-45.616006017501853</v>
      </c>
      <c r="BB164" s="21">
        <f>(COS(BC164+BC167+BC176)*$J$13)</f>
        <v>53.095950834420826</v>
      </c>
      <c r="BC164" s="23">
        <f>(B164-1)*$K$14+$K$10</f>
        <v>-0.50614548307835561</v>
      </c>
      <c r="BD164" s="24"/>
    </row>
    <row r="165" spans="2:56" s="16" customFormat="1" ht="18" customHeight="1" x14ac:dyDescent="0.2">
      <c r="B165" s="16">
        <f>B164+1</f>
        <v>2</v>
      </c>
      <c r="D165" s="16" t="s">
        <v>21</v>
      </c>
      <c r="E165" s="16" t="str">
        <f>"D"&amp;((B167-1)*$J$11+(B176-1)*($J$11*$G$11)+2)</f>
        <v>D5</v>
      </c>
      <c r="F165" s="16" t="str">
        <f t="shared" si="71"/>
        <v>D5</v>
      </c>
      <c r="G165" s="16" t="s">
        <v>226</v>
      </c>
      <c r="I165" s="16" t="s">
        <v>47</v>
      </c>
      <c r="L165" s="16">
        <v>1</v>
      </c>
      <c r="M165" s="73">
        <v>1</v>
      </c>
      <c r="N165" s="73" t="s">
        <v>264</v>
      </c>
      <c r="O165" s="16" t="s">
        <v>10</v>
      </c>
      <c r="P165" s="97">
        <f>BA165+P167</f>
        <v>945.40125547034972</v>
      </c>
      <c r="Q165" s="97">
        <f>(-BB165)+Q167</f>
        <v>455.57803212330111</v>
      </c>
      <c r="R165" s="96">
        <v>28</v>
      </c>
      <c r="S165" s="96">
        <f>R165</f>
        <v>28</v>
      </c>
      <c r="T165" s="99" t="str">
        <f t="shared" si="72"/>
        <v xml:space="preserve">1 945.40125547035 455.578032123301 0 0 0 0 VCThingLabel 12 </v>
      </c>
      <c r="U165" s="74"/>
      <c r="W165" s="111"/>
      <c r="X165" s="76"/>
      <c r="Y165" s="16" t="s">
        <v>264</v>
      </c>
      <c r="Z165" s="16" t="s">
        <v>283</v>
      </c>
      <c r="AA165" s="84">
        <f t="shared" si="73"/>
        <v>945.40125547034972</v>
      </c>
      <c r="AB165" s="84">
        <f t="shared" si="74"/>
        <v>455.57803212330111</v>
      </c>
      <c r="AC165" s="74">
        <f t="shared" si="75"/>
        <v>42</v>
      </c>
      <c r="AD165" s="74">
        <f t="shared" si="76"/>
        <v>42</v>
      </c>
      <c r="AE165" s="16" t="s">
        <v>264</v>
      </c>
      <c r="AF165" s="16" t="s">
        <v>169</v>
      </c>
      <c r="AG165" s="84">
        <f t="shared" si="77"/>
        <v>945.40125547034972</v>
      </c>
      <c r="AH165" s="84">
        <f t="shared" si="78"/>
        <v>455.57803212330111</v>
      </c>
      <c r="AI165" s="84">
        <f t="shared" si="79"/>
        <v>28</v>
      </c>
      <c r="AJ165" s="84">
        <f t="shared" si="80"/>
        <v>28</v>
      </c>
      <c r="AK165" s="74" t="s">
        <v>264</v>
      </c>
      <c r="AL165" s="3" t="s">
        <v>170</v>
      </c>
      <c r="AM165" s="84">
        <f t="shared" si="81"/>
        <v>945.40125547034972</v>
      </c>
      <c r="AN165" s="84">
        <f t="shared" si="82"/>
        <v>455.57803212330111</v>
      </c>
      <c r="AO165" s="84">
        <f t="shared" si="83"/>
        <v>28</v>
      </c>
      <c r="AP165" s="84">
        <f t="shared" si="84"/>
        <v>28</v>
      </c>
      <c r="AR165" s="74"/>
      <c r="AS165" s="74"/>
      <c r="AT165" s="74"/>
      <c r="AX165" s="74"/>
      <c r="AY165" s="74"/>
      <c r="BA165" s="21">
        <f>(TAN(BC165+BC167+BC176)*BB165)</f>
        <v>-14.155230063242652</v>
      </c>
      <c r="BB165" s="21">
        <f>(COS(BC165+BC167+BC176)*$J$13)</f>
        <v>68.553843523588597</v>
      </c>
      <c r="BC165" s="23">
        <f>(B165-1)*$K$14+$K$10</f>
        <v>0</v>
      </c>
      <c r="BD165" s="24"/>
    </row>
    <row r="166" spans="2:56" s="16" customFormat="1" ht="18" customHeight="1" x14ac:dyDescent="0.2">
      <c r="B166" s="16">
        <f>B165+1</f>
        <v>3</v>
      </c>
      <c r="D166" s="16" t="s">
        <v>21</v>
      </c>
      <c r="E166" s="16" t="str">
        <f>"D"&amp;((B167-1)*$J$11+(B176-1)*($J$11*$G$11)+3)</f>
        <v>D6</v>
      </c>
      <c r="F166" s="16" t="str">
        <f t="shared" si="71"/>
        <v>D6</v>
      </c>
      <c r="G166" s="16" t="s">
        <v>226</v>
      </c>
      <c r="I166" s="16" t="s">
        <v>47</v>
      </c>
      <c r="L166" s="16">
        <v>1</v>
      </c>
      <c r="M166" s="73">
        <v>1</v>
      </c>
      <c r="N166" s="73" t="s">
        <v>264</v>
      </c>
      <c r="O166" s="16" t="s">
        <v>10</v>
      </c>
      <c r="P166" s="97">
        <f>BA166+P167</f>
        <v>980.41160520628614</v>
      </c>
      <c r="Q166" s="97">
        <f>(-BB166)+Q167</f>
        <v>457.31074138954853</v>
      </c>
      <c r="R166" s="96">
        <v>28</v>
      </c>
      <c r="S166" s="96">
        <f>R166</f>
        <v>28</v>
      </c>
      <c r="T166" s="99" t="str">
        <f t="shared" si="72"/>
        <v xml:space="preserve">1 980.411605206286 457.310741389549 0 0 0 0 VCThingLabel 12 </v>
      </c>
      <c r="U166" s="74"/>
      <c r="W166" s="111"/>
      <c r="X166" s="76"/>
      <c r="Y166" s="16" t="s">
        <v>264</v>
      </c>
      <c r="Z166" s="16" t="s">
        <v>283</v>
      </c>
      <c r="AA166" s="84">
        <f t="shared" si="73"/>
        <v>980.41160520628614</v>
      </c>
      <c r="AB166" s="84">
        <f t="shared" si="74"/>
        <v>457.31074138954853</v>
      </c>
      <c r="AC166" s="74">
        <f t="shared" si="75"/>
        <v>42</v>
      </c>
      <c r="AD166" s="74">
        <f t="shared" si="76"/>
        <v>42</v>
      </c>
      <c r="AE166" s="16" t="s">
        <v>264</v>
      </c>
      <c r="AF166" s="16" t="s">
        <v>169</v>
      </c>
      <c r="AG166" s="84">
        <f t="shared" si="77"/>
        <v>980.41160520628614</v>
      </c>
      <c r="AH166" s="84">
        <f t="shared" si="78"/>
        <v>457.31074138954853</v>
      </c>
      <c r="AI166" s="84">
        <f t="shared" si="79"/>
        <v>28</v>
      </c>
      <c r="AJ166" s="84">
        <f t="shared" si="80"/>
        <v>28</v>
      </c>
      <c r="AK166" s="74" t="s">
        <v>264</v>
      </c>
      <c r="AL166" s="3" t="s">
        <v>170</v>
      </c>
      <c r="AM166" s="84">
        <f t="shared" si="81"/>
        <v>980.41160520628614</v>
      </c>
      <c r="AN166" s="84">
        <f t="shared" si="82"/>
        <v>457.31074138954853</v>
      </c>
      <c r="AO166" s="84">
        <f t="shared" si="83"/>
        <v>28</v>
      </c>
      <c r="AP166" s="84">
        <f t="shared" si="84"/>
        <v>28</v>
      </c>
      <c r="AR166" s="74"/>
      <c r="AS166" s="74"/>
      <c r="AT166" s="74"/>
      <c r="AX166" s="74"/>
      <c r="AY166" s="74"/>
      <c r="BA166" s="21">
        <f>(TAN(BC166+BC167+BC176)*BB166)</f>
        <v>20.855119672693743</v>
      </c>
      <c r="BB166" s="21">
        <f>(COS(BC166+BC167+BC176)*$J$13)</f>
        <v>66.821134257341228</v>
      </c>
      <c r="BC166" s="23">
        <f>(B166-1)*$K$14+$K$10</f>
        <v>0.50614548307835561</v>
      </c>
      <c r="BD166" s="24"/>
    </row>
    <row r="167" spans="2:56" s="16" customFormat="1" ht="18" customHeight="1" x14ac:dyDescent="0.2">
      <c r="B167" s="16">
        <f>B163+1</f>
        <v>2</v>
      </c>
      <c r="D167" s="16" t="s">
        <v>21</v>
      </c>
      <c r="E167" s="16" t="str">
        <f>"C"&amp;((B176-1)*$G$11+2)</f>
        <v>C2</v>
      </c>
      <c r="F167" s="16" t="str">
        <f t="shared" si="71"/>
        <v>C2</v>
      </c>
      <c r="G167" s="16" t="s">
        <v>225</v>
      </c>
      <c r="I167" s="16" t="s">
        <v>47</v>
      </c>
      <c r="L167" s="16">
        <v>1</v>
      </c>
      <c r="M167" s="73">
        <v>1</v>
      </c>
      <c r="N167" s="73" t="s">
        <v>264</v>
      </c>
      <c r="O167" s="16" t="s">
        <v>10</v>
      </c>
      <c r="P167" s="97">
        <f>BA167+P176</f>
        <v>959.55648553359242</v>
      </c>
      <c r="Q167" s="97">
        <f>(-BB167)+Q176</f>
        <v>524.13187564688974</v>
      </c>
      <c r="R167" s="96">
        <v>48</v>
      </c>
      <c r="S167" s="96">
        <f>R167</f>
        <v>48</v>
      </c>
      <c r="T167" s="99" t="str">
        <f>$U$8&amp;" "&amp;P167&amp;" "&amp;Q167&amp;" "&amp;$U$11&amp;" "&amp;$U$12&amp;" "&amp;$U$13&amp;" "&amp;$U$14&amp;" "&amp;$U$15&amp;" "&amp;$V$16&amp;" "&amp;$U$17</f>
        <v xml:space="preserve">1 959.556485533592 524.13187564689 0 0 0 0 VCThingLabel 18 </v>
      </c>
      <c r="U167" s="74"/>
      <c r="W167" s="110"/>
      <c r="X167" s="20"/>
      <c r="Y167" s="16" t="s">
        <v>264</v>
      </c>
      <c r="Z167" s="16" t="s">
        <v>284</v>
      </c>
      <c r="AA167" s="84">
        <f t="shared" si="73"/>
        <v>959.55648553359242</v>
      </c>
      <c r="AB167" s="84">
        <f t="shared" si="74"/>
        <v>524.13187564688974</v>
      </c>
      <c r="AC167" s="74">
        <f t="shared" si="75"/>
        <v>72</v>
      </c>
      <c r="AD167" s="74">
        <f t="shared" si="76"/>
        <v>72</v>
      </c>
      <c r="AE167" s="16" t="s">
        <v>264</v>
      </c>
      <c r="AF167" s="16" t="s">
        <v>168</v>
      </c>
      <c r="AG167" s="84">
        <f t="shared" si="77"/>
        <v>959.55648553359242</v>
      </c>
      <c r="AH167" s="84">
        <f t="shared" si="78"/>
        <v>524.13187564688974</v>
      </c>
      <c r="AI167" s="84">
        <f t="shared" si="79"/>
        <v>48</v>
      </c>
      <c r="AJ167" s="84">
        <f t="shared" si="80"/>
        <v>48</v>
      </c>
      <c r="AK167" s="74" t="s">
        <v>264</v>
      </c>
      <c r="AL167" s="3" t="s">
        <v>167</v>
      </c>
      <c r="AM167" s="84">
        <f t="shared" si="81"/>
        <v>959.55648553359242</v>
      </c>
      <c r="AN167" s="84">
        <f t="shared" si="82"/>
        <v>524.13187564688974</v>
      </c>
      <c r="AO167" s="84">
        <f t="shared" si="83"/>
        <v>48</v>
      </c>
      <c r="AP167" s="84">
        <f t="shared" si="84"/>
        <v>48</v>
      </c>
      <c r="AR167" s="74"/>
      <c r="AS167" s="74"/>
      <c r="AT167" s="74"/>
      <c r="AX167" s="74"/>
      <c r="AY167" s="74"/>
      <c r="BA167" s="21">
        <f>(TAN(BC167+BC176)*BB167)</f>
        <v>-40.443514466407578</v>
      </c>
      <c r="BB167" s="21">
        <f>(COS(BC167+BC176)*$G$13)</f>
        <v>195.86812435311029</v>
      </c>
      <c r="BC167" s="22">
        <f>(B167-1)*$H$14+$H$10</f>
        <v>-0.20362174606600508</v>
      </c>
      <c r="BD167" s="24"/>
    </row>
    <row r="168" spans="2:56" s="16" customFormat="1" ht="18" customHeight="1" x14ac:dyDescent="0.2">
      <c r="B168" s="16">
        <v>1</v>
      </c>
      <c r="D168" s="16" t="s">
        <v>21</v>
      </c>
      <c r="E168" s="16" t="str">
        <f>"D"&amp;((B171-1)*$J$11+(B176-1)*($J$11*$G$11)+1)</f>
        <v>D7</v>
      </c>
      <c r="F168" s="16" t="str">
        <f t="shared" si="71"/>
        <v>D7</v>
      </c>
      <c r="G168" s="16" t="s">
        <v>227</v>
      </c>
      <c r="I168" s="16" t="s">
        <v>47</v>
      </c>
      <c r="L168" s="16">
        <v>1</v>
      </c>
      <c r="M168" s="73">
        <v>1</v>
      </c>
      <c r="N168" s="73" t="s">
        <v>264</v>
      </c>
      <c r="O168" s="16" t="s">
        <v>10</v>
      </c>
      <c r="P168" s="97">
        <f>BA168+P171</f>
        <v>1019.5883947937139</v>
      </c>
      <c r="Q168" s="97">
        <f>(-BB168)+Q171</f>
        <v>457.31074138954853</v>
      </c>
      <c r="R168" s="96">
        <v>28</v>
      </c>
      <c r="S168" s="96">
        <f>R168</f>
        <v>28</v>
      </c>
      <c r="T168" s="99" t="str">
        <f t="shared" si="72"/>
        <v xml:space="preserve">1 1019.58839479371 457.310741389549 0 0 0 0 VCThingLabel 12 </v>
      </c>
      <c r="U168" s="74"/>
      <c r="W168" s="111"/>
      <c r="X168" s="76"/>
      <c r="Y168" s="16" t="s">
        <v>264</v>
      </c>
      <c r="Z168" s="16" t="s">
        <v>283</v>
      </c>
      <c r="AA168" s="84">
        <f t="shared" si="73"/>
        <v>1019.5883947937139</v>
      </c>
      <c r="AB168" s="84">
        <f t="shared" si="74"/>
        <v>457.31074138954853</v>
      </c>
      <c r="AC168" s="74">
        <f t="shared" si="75"/>
        <v>42</v>
      </c>
      <c r="AD168" s="74">
        <f t="shared" si="76"/>
        <v>42</v>
      </c>
      <c r="AE168" s="16" t="s">
        <v>264</v>
      </c>
      <c r="AF168" s="16" t="s">
        <v>169</v>
      </c>
      <c r="AG168" s="84">
        <f t="shared" si="77"/>
        <v>1019.5883947937139</v>
      </c>
      <c r="AH168" s="84">
        <f t="shared" si="78"/>
        <v>457.31074138954853</v>
      </c>
      <c r="AI168" s="84">
        <f t="shared" si="79"/>
        <v>28</v>
      </c>
      <c r="AJ168" s="84">
        <f t="shared" si="80"/>
        <v>28</v>
      </c>
      <c r="AK168" s="74" t="s">
        <v>264</v>
      </c>
      <c r="AL168" s="3" t="s">
        <v>170</v>
      </c>
      <c r="AM168" s="84">
        <f t="shared" si="81"/>
        <v>1019.5883947937139</v>
      </c>
      <c r="AN168" s="84">
        <f t="shared" si="82"/>
        <v>457.31074138954853</v>
      </c>
      <c r="AO168" s="84">
        <f t="shared" si="83"/>
        <v>28</v>
      </c>
      <c r="AP168" s="84">
        <f t="shared" si="84"/>
        <v>28</v>
      </c>
      <c r="AR168" s="74"/>
      <c r="AS168" s="74"/>
      <c r="AT168" s="74"/>
      <c r="AX168" s="74"/>
      <c r="AY168" s="74"/>
      <c r="BA168" s="21">
        <f>(TAN(BC168+BC171+BC176)*BB168)</f>
        <v>-20.855119672693739</v>
      </c>
      <c r="BB168" s="21">
        <f>(COS(BC168+BC171+BC176)*$J$13)</f>
        <v>66.821134257341228</v>
      </c>
      <c r="BC168" s="23">
        <f>(B168-1)*$K$14+$K$10</f>
        <v>-0.50614548307835561</v>
      </c>
      <c r="BD168" s="24"/>
    </row>
    <row r="169" spans="2:56" s="16" customFormat="1" ht="18" customHeight="1" x14ac:dyDescent="0.2">
      <c r="B169" s="16">
        <f>B168+1</f>
        <v>2</v>
      </c>
      <c r="D169" s="16" t="s">
        <v>21</v>
      </c>
      <c r="E169" s="16" t="str">
        <f>"D"&amp;((B171-1)*$J$11+(B176-1)*($J$11*$G$11)+2)</f>
        <v>D8</v>
      </c>
      <c r="F169" s="16" t="str">
        <f t="shared" si="71"/>
        <v>D8</v>
      </c>
      <c r="G169" s="16" t="s">
        <v>227</v>
      </c>
      <c r="I169" s="16" t="s">
        <v>47</v>
      </c>
      <c r="L169" s="16">
        <v>1</v>
      </c>
      <c r="M169" s="73">
        <v>1</v>
      </c>
      <c r="N169" s="73" t="s">
        <v>264</v>
      </c>
      <c r="O169" s="16" t="s">
        <v>10</v>
      </c>
      <c r="P169" s="97">
        <f>BA169+P171</f>
        <v>1054.5987445296503</v>
      </c>
      <c r="Q169" s="97">
        <f>(-BB169)+Q171</f>
        <v>455.57803212330111</v>
      </c>
      <c r="R169" s="96">
        <v>28</v>
      </c>
      <c r="S169" s="96">
        <f>R169</f>
        <v>28</v>
      </c>
      <c r="T169" s="99" t="str">
        <f t="shared" si="72"/>
        <v xml:space="preserve">1 1054.59874452965 455.578032123301 0 0 0 0 VCThingLabel 12 </v>
      </c>
      <c r="U169" s="74"/>
      <c r="W169" s="111"/>
      <c r="X169" s="76"/>
      <c r="Y169" s="16" t="s">
        <v>264</v>
      </c>
      <c r="Z169" s="16" t="s">
        <v>283</v>
      </c>
      <c r="AA169" s="84">
        <f t="shared" si="73"/>
        <v>1054.5987445296503</v>
      </c>
      <c r="AB169" s="84">
        <f t="shared" si="74"/>
        <v>455.57803212330111</v>
      </c>
      <c r="AC169" s="74">
        <f t="shared" si="75"/>
        <v>42</v>
      </c>
      <c r="AD169" s="74">
        <f t="shared" si="76"/>
        <v>42</v>
      </c>
      <c r="AE169" s="16" t="s">
        <v>264</v>
      </c>
      <c r="AF169" s="16" t="s">
        <v>169</v>
      </c>
      <c r="AG169" s="84">
        <f t="shared" si="77"/>
        <v>1054.5987445296503</v>
      </c>
      <c r="AH169" s="84">
        <f t="shared" si="78"/>
        <v>455.57803212330111</v>
      </c>
      <c r="AI169" s="84">
        <f t="shared" si="79"/>
        <v>28</v>
      </c>
      <c r="AJ169" s="84">
        <f t="shared" si="80"/>
        <v>28</v>
      </c>
      <c r="AK169" s="74" t="s">
        <v>264</v>
      </c>
      <c r="AL169" s="3" t="s">
        <v>170</v>
      </c>
      <c r="AM169" s="84">
        <f t="shared" si="81"/>
        <v>1054.5987445296503</v>
      </c>
      <c r="AN169" s="84">
        <f t="shared" si="82"/>
        <v>455.57803212330111</v>
      </c>
      <c r="AO169" s="84">
        <f t="shared" si="83"/>
        <v>28</v>
      </c>
      <c r="AP169" s="84">
        <f t="shared" si="84"/>
        <v>28</v>
      </c>
      <c r="AR169" s="74"/>
      <c r="AS169" s="74"/>
      <c r="AT169" s="74"/>
      <c r="AX169" s="74"/>
      <c r="AY169" s="74"/>
      <c r="BA169" s="21">
        <f>(TAN(BC169+BC171+BC176)*BB169)</f>
        <v>14.155230063242655</v>
      </c>
      <c r="BB169" s="21">
        <f>(COS(BC169+BC171+BC176)*$J$13)</f>
        <v>68.553843523588597</v>
      </c>
      <c r="BC169" s="23">
        <f>(B169-1)*$K$14+$K$10</f>
        <v>0</v>
      </c>
      <c r="BD169" s="24"/>
    </row>
    <row r="170" spans="2:56" s="16" customFormat="1" ht="18" customHeight="1" x14ac:dyDescent="0.2">
      <c r="B170" s="16">
        <f>B169+1</f>
        <v>3</v>
      </c>
      <c r="D170" s="16" t="s">
        <v>21</v>
      </c>
      <c r="E170" s="16" t="str">
        <f>"D"&amp;((B171-1)*$J$11+(B176-1)*($J$11*$G$11)+3)</f>
        <v>D9</v>
      </c>
      <c r="F170" s="16" t="str">
        <f t="shared" si="71"/>
        <v>D9</v>
      </c>
      <c r="G170" s="16" t="s">
        <v>227</v>
      </c>
      <c r="I170" s="16" t="s">
        <v>47</v>
      </c>
      <c r="L170" s="16">
        <v>1</v>
      </c>
      <c r="M170" s="73">
        <v>1</v>
      </c>
      <c r="N170" s="73" t="s">
        <v>264</v>
      </c>
      <c r="O170" s="16" t="s">
        <v>10</v>
      </c>
      <c r="P170" s="97">
        <f>BA170+P171</f>
        <v>1086.0595204839094</v>
      </c>
      <c r="Q170" s="97">
        <f>(-BB170)+Q171</f>
        <v>471.03592481246892</v>
      </c>
      <c r="R170" s="96">
        <v>28</v>
      </c>
      <c r="S170" s="96">
        <f>R170</f>
        <v>28</v>
      </c>
      <c r="T170" s="99" t="str">
        <f t="shared" si="72"/>
        <v xml:space="preserve">1 1086.05952048391 471.035924812469 0 0 0 0 VCThingLabel 12 </v>
      </c>
      <c r="U170" s="74"/>
      <c r="W170" s="111"/>
      <c r="X170" s="76"/>
      <c r="Y170" s="16" t="s">
        <v>264</v>
      </c>
      <c r="Z170" s="16" t="s">
        <v>283</v>
      </c>
      <c r="AA170" s="84">
        <f t="shared" si="73"/>
        <v>1086.0595204839094</v>
      </c>
      <c r="AB170" s="84">
        <f t="shared" si="74"/>
        <v>471.03592481246892</v>
      </c>
      <c r="AC170" s="74">
        <f t="shared" si="75"/>
        <v>42</v>
      </c>
      <c r="AD170" s="74">
        <f t="shared" si="76"/>
        <v>42</v>
      </c>
      <c r="AE170" s="16" t="s">
        <v>264</v>
      </c>
      <c r="AF170" s="16" t="s">
        <v>169</v>
      </c>
      <c r="AG170" s="84">
        <f t="shared" si="77"/>
        <v>1086.0595204839094</v>
      </c>
      <c r="AH170" s="84">
        <f t="shared" si="78"/>
        <v>471.03592481246892</v>
      </c>
      <c r="AI170" s="84">
        <f t="shared" si="79"/>
        <v>28</v>
      </c>
      <c r="AJ170" s="84">
        <f t="shared" si="80"/>
        <v>28</v>
      </c>
      <c r="AK170" s="74" t="s">
        <v>264</v>
      </c>
      <c r="AL170" s="3" t="s">
        <v>170</v>
      </c>
      <c r="AM170" s="84">
        <f t="shared" si="81"/>
        <v>1086.0595204839094</v>
      </c>
      <c r="AN170" s="84">
        <f t="shared" si="82"/>
        <v>471.03592481246892</v>
      </c>
      <c r="AO170" s="84">
        <f t="shared" si="83"/>
        <v>28</v>
      </c>
      <c r="AP170" s="84">
        <f t="shared" si="84"/>
        <v>28</v>
      </c>
      <c r="AR170" s="74"/>
      <c r="AS170" s="74"/>
      <c r="AT170" s="74"/>
      <c r="AX170" s="74"/>
      <c r="AY170" s="74"/>
      <c r="BA170" s="21">
        <f>(TAN(BC170+BC171+BC176)*BB170)</f>
        <v>45.61600601750186</v>
      </c>
      <c r="BB170" s="21">
        <f>(COS(BC170+BC171+BC176)*$J$13)</f>
        <v>53.095950834420819</v>
      </c>
      <c r="BC170" s="23">
        <f>(B170-1)*$K$14+$K$10</f>
        <v>0.50614548307835561</v>
      </c>
      <c r="BD170" s="24"/>
    </row>
    <row r="171" spans="2:56" s="16" customFormat="1" ht="18" customHeight="1" x14ac:dyDescent="0.2">
      <c r="B171" s="16">
        <f>B167+1</f>
        <v>3</v>
      </c>
      <c r="D171" s="16" t="s">
        <v>21</v>
      </c>
      <c r="E171" s="16" t="str">
        <f>"C"&amp;((B176-1)*$G$11+3)</f>
        <v>C3</v>
      </c>
      <c r="F171" s="16" t="str">
        <f t="shared" si="71"/>
        <v>C3</v>
      </c>
      <c r="G171" s="16" t="s">
        <v>225</v>
      </c>
      <c r="I171" s="16" t="s">
        <v>47</v>
      </c>
      <c r="L171" s="16">
        <v>1</v>
      </c>
      <c r="M171" s="73">
        <v>1</v>
      </c>
      <c r="N171" s="73" t="s">
        <v>264</v>
      </c>
      <c r="O171" s="16" t="s">
        <v>10</v>
      </c>
      <c r="P171" s="97">
        <f>BA171+P176</f>
        <v>1040.4435144664076</v>
      </c>
      <c r="Q171" s="97">
        <f>(-BB171)+Q176</f>
        <v>524.13187564688974</v>
      </c>
      <c r="R171" s="96">
        <v>48</v>
      </c>
      <c r="S171" s="96">
        <f>R171</f>
        <v>48</v>
      </c>
      <c r="T171" s="99" t="str">
        <f>$U$8&amp;" "&amp;P171&amp;" "&amp;Q171&amp;" "&amp;$U$11&amp;" "&amp;$U$12&amp;" "&amp;$U$13&amp;" "&amp;$U$14&amp;" "&amp;$U$15&amp;" "&amp;$V$16&amp;" "&amp;$U$17</f>
        <v xml:space="preserve">1 1040.44351446641 524.13187564689 0 0 0 0 VCThingLabel 18 </v>
      </c>
      <c r="U171" s="74"/>
      <c r="W171" s="110"/>
      <c r="X171" s="20"/>
      <c r="Y171" s="16" t="s">
        <v>264</v>
      </c>
      <c r="Z171" s="16" t="s">
        <v>284</v>
      </c>
      <c r="AA171" s="84">
        <f t="shared" si="73"/>
        <v>1040.4435144664076</v>
      </c>
      <c r="AB171" s="84">
        <f t="shared" si="74"/>
        <v>524.13187564688974</v>
      </c>
      <c r="AC171" s="74">
        <f t="shared" si="75"/>
        <v>72</v>
      </c>
      <c r="AD171" s="74">
        <f t="shared" si="76"/>
        <v>72</v>
      </c>
      <c r="AE171" s="16" t="s">
        <v>264</v>
      </c>
      <c r="AF171" s="16" t="s">
        <v>168</v>
      </c>
      <c r="AG171" s="84">
        <f t="shared" si="77"/>
        <v>1040.4435144664076</v>
      </c>
      <c r="AH171" s="84">
        <f t="shared" si="78"/>
        <v>524.13187564688974</v>
      </c>
      <c r="AI171" s="84">
        <f t="shared" si="79"/>
        <v>48</v>
      </c>
      <c r="AJ171" s="84">
        <f t="shared" si="80"/>
        <v>48</v>
      </c>
      <c r="AK171" s="74" t="s">
        <v>264</v>
      </c>
      <c r="AL171" s="3" t="s">
        <v>167</v>
      </c>
      <c r="AM171" s="84">
        <f t="shared" si="81"/>
        <v>1040.4435144664076</v>
      </c>
      <c r="AN171" s="84">
        <f t="shared" si="82"/>
        <v>524.13187564688974</v>
      </c>
      <c r="AO171" s="84">
        <f t="shared" si="83"/>
        <v>48</v>
      </c>
      <c r="AP171" s="84">
        <f t="shared" si="84"/>
        <v>48</v>
      </c>
      <c r="AR171" s="74"/>
      <c r="AS171" s="74"/>
      <c r="AT171" s="74"/>
      <c r="AX171" s="74"/>
      <c r="AY171" s="74"/>
      <c r="BA171" s="21">
        <f>(TAN(BC171+BC176)*BB171)</f>
        <v>40.443514466407592</v>
      </c>
      <c r="BB171" s="21">
        <f>(COS(BC171+BC176)*$G$13)</f>
        <v>195.86812435311029</v>
      </c>
      <c r="BC171" s="22">
        <f>(B171-1)*$H$14+$H$10</f>
        <v>0.20362174606600514</v>
      </c>
      <c r="BD171" s="24"/>
    </row>
    <row r="172" spans="2:56" s="16" customFormat="1" ht="18" customHeight="1" x14ac:dyDescent="0.2">
      <c r="B172" s="16">
        <v>1</v>
      </c>
      <c r="D172" s="16" t="s">
        <v>21</v>
      </c>
      <c r="E172" s="16" t="str">
        <f>"D"&amp;((B175-1)*$J$11+(B176-1)*($J$11*$G$11)+1)</f>
        <v>D10</v>
      </c>
      <c r="F172" s="16" t="str">
        <f t="shared" si="71"/>
        <v>D10</v>
      </c>
      <c r="G172" s="16" t="s">
        <v>228</v>
      </c>
      <c r="I172" s="16" t="s">
        <v>47</v>
      </c>
      <c r="L172" s="16">
        <v>1</v>
      </c>
      <c r="M172" s="73">
        <v>1</v>
      </c>
      <c r="N172" s="73" t="s">
        <v>264</v>
      </c>
      <c r="O172" s="16" t="s">
        <v>10</v>
      </c>
      <c r="P172" s="97">
        <f>BA172+P175</f>
        <v>1122.0322796989451</v>
      </c>
      <c r="Q172" s="97">
        <f>(-BB172)+Q175</f>
        <v>486.5530584664225</v>
      </c>
      <c r="R172" s="96">
        <v>28</v>
      </c>
      <c r="S172" s="96">
        <f>R172</f>
        <v>28</v>
      </c>
      <c r="T172" s="99" t="str">
        <f t="shared" si="72"/>
        <v xml:space="preserve">1 1122.03227969895 486.553058466422 0 0 0 0 VCThingLabel 12 </v>
      </c>
      <c r="U172" s="74"/>
      <c r="W172" s="111"/>
      <c r="X172" s="76"/>
      <c r="Y172" s="16" t="s">
        <v>264</v>
      </c>
      <c r="Z172" s="16" t="s">
        <v>283</v>
      </c>
      <c r="AA172" s="84">
        <f t="shared" si="73"/>
        <v>1122.0322796989451</v>
      </c>
      <c r="AB172" s="84">
        <f t="shared" si="74"/>
        <v>486.5530584664225</v>
      </c>
      <c r="AC172" s="74">
        <f t="shared" si="75"/>
        <v>42</v>
      </c>
      <c r="AD172" s="74">
        <f t="shared" si="76"/>
        <v>42</v>
      </c>
      <c r="AE172" s="16" t="s">
        <v>264</v>
      </c>
      <c r="AF172" s="16" t="s">
        <v>169</v>
      </c>
      <c r="AG172" s="84">
        <f t="shared" si="77"/>
        <v>1122.0322796989451</v>
      </c>
      <c r="AH172" s="84">
        <f t="shared" si="78"/>
        <v>486.5530584664225</v>
      </c>
      <c r="AI172" s="84">
        <f t="shared" si="79"/>
        <v>28</v>
      </c>
      <c r="AJ172" s="84">
        <f t="shared" si="80"/>
        <v>28</v>
      </c>
      <c r="AK172" s="74" t="s">
        <v>264</v>
      </c>
      <c r="AL172" s="3" t="s">
        <v>170</v>
      </c>
      <c r="AM172" s="84">
        <f t="shared" si="81"/>
        <v>1122.0322796989451</v>
      </c>
      <c r="AN172" s="84">
        <f t="shared" si="82"/>
        <v>486.5530584664225</v>
      </c>
      <c r="AO172" s="84">
        <f t="shared" si="83"/>
        <v>28</v>
      </c>
      <c r="AP172" s="84">
        <f t="shared" si="84"/>
        <v>28</v>
      </c>
      <c r="AR172" s="74"/>
      <c r="AS172" s="74"/>
      <c r="AT172" s="74"/>
      <c r="AX172" s="74"/>
      <c r="AY172" s="74"/>
      <c r="BA172" s="21">
        <f>(TAN(BC172+BC175+BC176)*BB172)</f>
        <v>7.3169924287357366</v>
      </c>
      <c r="BB172" s="21">
        <f>(COS(BC172+BC175+BC176)*$J$13)</f>
        <v>69.616532675779126</v>
      </c>
      <c r="BC172" s="23">
        <f>(B172-1)*$K$14+$K$10</f>
        <v>-0.50614548307835561</v>
      </c>
      <c r="BD172" s="24"/>
    </row>
    <row r="173" spans="2:56" s="16" customFormat="1" ht="18" customHeight="1" x14ac:dyDescent="0.2">
      <c r="B173" s="16">
        <f>B172+1</f>
        <v>2</v>
      </c>
      <c r="D173" s="16" t="s">
        <v>21</v>
      </c>
      <c r="E173" s="16" t="str">
        <f>"D"&amp;((B175-1)*$J$11+(B176-1)*$D$11+2)</f>
        <v>D11</v>
      </c>
      <c r="F173" s="16" t="str">
        <f t="shared" si="71"/>
        <v>D11</v>
      </c>
      <c r="G173" s="16" t="s">
        <v>228</v>
      </c>
      <c r="I173" s="16" t="s">
        <v>47</v>
      </c>
      <c r="L173" s="16">
        <v>1</v>
      </c>
      <c r="M173" s="73">
        <v>1</v>
      </c>
      <c r="N173" s="73" t="s">
        <v>264</v>
      </c>
      <c r="O173" s="16" t="s">
        <v>10</v>
      </c>
      <c r="P173" s="97">
        <f>BA173+P175</f>
        <v>1154.8656378147825</v>
      </c>
      <c r="Q173" s="97">
        <f>(-BB173)+Q175</f>
        <v>498.82894804197218</v>
      </c>
      <c r="R173" s="96">
        <v>28</v>
      </c>
      <c r="S173" s="96">
        <f>R173</f>
        <v>28</v>
      </c>
      <c r="T173" s="99" t="str">
        <f t="shared" si="72"/>
        <v xml:space="preserve">1 1154.86563781478 498.828948041972 0 0 0 0 VCThingLabel 12 </v>
      </c>
      <c r="U173" s="74"/>
      <c r="W173" s="111"/>
      <c r="X173" s="76"/>
      <c r="Y173" s="16" t="s">
        <v>264</v>
      </c>
      <c r="Z173" s="16" t="s">
        <v>283</v>
      </c>
      <c r="AA173" s="84">
        <f t="shared" si="73"/>
        <v>1154.8656378147825</v>
      </c>
      <c r="AB173" s="84">
        <f t="shared" si="74"/>
        <v>498.82894804197218</v>
      </c>
      <c r="AC173" s="74">
        <f t="shared" si="75"/>
        <v>42</v>
      </c>
      <c r="AD173" s="74">
        <f t="shared" si="76"/>
        <v>42</v>
      </c>
      <c r="AE173" s="16" t="s">
        <v>264</v>
      </c>
      <c r="AF173" s="16" t="s">
        <v>169</v>
      </c>
      <c r="AG173" s="84">
        <f t="shared" si="77"/>
        <v>1154.8656378147825</v>
      </c>
      <c r="AH173" s="84">
        <f t="shared" si="78"/>
        <v>498.82894804197218</v>
      </c>
      <c r="AI173" s="84">
        <f t="shared" si="79"/>
        <v>28</v>
      </c>
      <c r="AJ173" s="84">
        <f t="shared" si="80"/>
        <v>28</v>
      </c>
      <c r="AK173" s="74" t="s">
        <v>264</v>
      </c>
      <c r="AL173" s="3" t="s">
        <v>170</v>
      </c>
      <c r="AM173" s="84">
        <f t="shared" si="81"/>
        <v>1154.8656378147825</v>
      </c>
      <c r="AN173" s="84">
        <f t="shared" si="82"/>
        <v>498.82894804197218</v>
      </c>
      <c r="AO173" s="84">
        <f t="shared" si="83"/>
        <v>28</v>
      </c>
      <c r="AP173" s="84">
        <f t="shared" si="84"/>
        <v>28</v>
      </c>
      <c r="AR173" s="74"/>
      <c r="AS173" s="74"/>
      <c r="AT173" s="74"/>
      <c r="AX173" s="74"/>
      <c r="AY173" s="74"/>
      <c r="BA173" s="21">
        <f>(TAN(BC173+BC175+BC176)*BB173)</f>
        <v>40.150350544573222</v>
      </c>
      <c r="BB173" s="21">
        <f>(COS(BC173+BC175+BC176)*$J$13)</f>
        <v>57.340643100229428</v>
      </c>
      <c r="BC173" s="23">
        <f>(B173-1)*$K$14+$K$10</f>
        <v>0</v>
      </c>
      <c r="BD173" s="24"/>
    </row>
    <row r="174" spans="2:56" s="16" customFormat="1" ht="18" customHeight="1" x14ac:dyDescent="0.2">
      <c r="B174" s="16">
        <f>B173+1</f>
        <v>3</v>
      </c>
      <c r="D174" s="16" t="s">
        <v>21</v>
      </c>
      <c r="E174" s="16" t="str">
        <f>"D"&amp;((B175-1)*$J$11+(B176-1)*($J$11*$G$11)+3)</f>
        <v>D12</v>
      </c>
      <c r="F174" s="16" t="str">
        <f t="shared" si="71"/>
        <v>D12</v>
      </c>
      <c r="G174" s="16" t="s">
        <v>228</v>
      </c>
      <c r="I174" s="16" t="s">
        <v>47</v>
      </c>
      <c r="L174" s="16">
        <v>1</v>
      </c>
      <c r="M174" s="73">
        <v>1</v>
      </c>
      <c r="N174" s="73" t="s">
        <v>264</v>
      </c>
      <c r="O174" s="16" t="s">
        <v>10</v>
      </c>
      <c r="P174" s="97">
        <f>BA174+P175</f>
        <v>1177.630870511151</v>
      </c>
      <c r="Q174" s="97">
        <f>(-BB174)+Q175</f>
        <v>525.48361086696616</v>
      </c>
      <c r="R174" s="96">
        <v>28</v>
      </c>
      <c r="S174" s="96">
        <f>R174</f>
        <v>28</v>
      </c>
      <c r="T174" s="99" t="str">
        <f t="shared" si="72"/>
        <v xml:space="preserve">1 1177.63087051115 525.483610866966 0 0 0 0 VCThingLabel 12 </v>
      </c>
      <c r="U174" s="74"/>
      <c r="W174" s="111"/>
      <c r="X174" s="76"/>
      <c r="Y174" s="16" t="s">
        <v>264</v>
      </c>
      <c r="Z174" s="16" t="s">
        <v>283</v>
      </c>
      <c r="AA174" s="84">
        <f t="shared" si="73"/>
        <v>1177.630870511151</v>
      </c>
      <c r="AB174" s="84">
        <f t="shared" si="74"/>
        <v>525.48361086696616</v>
      </c>
      <c r="AC174" s="74">
        <f t="shared" si="75"/>
        <v>42</v>
      </c>
      <c r="AD174" s="74">
        <f t="shared" si="76"/>
        <v>42</v>
      </c>
      <c r="AE174" s="16" t="s">
        <v>264</v>
      </c>
      <c r="AF174" s="16" t="s">
        <v>169</v>
      </c>
      <c r="AG174" s="84">
        <f t="shared" si="77"/>
        <v>1177.630870511151</v>
      </c>
      <c r="AH174" s="84">
        <f t="shared" si="78"/>
        <v>525.48361086696616</v>
      </c>
      <c r="AI174" s="84">
        <f t="shared" si="79"/>
        <v>28</v>
      </c>
      <c r="AJ174" s="84">
        <f t="shared" si="80"/>
        <v>28</v>
      </c>
      <c r="AK174" s="74" t="s">
        <v>264</v>
      </c>
      <c r="AL174" s="3" t="s">
        <v>170</v>
      </c>
      <c r="AM174" s="84">
        <f t="shared" si="81"/>
        <v>1177.630870511151</v>
      </c>
      <c r="AN174" s="84">
        <f t="shared" si="82"/>
        <v>525.48361086696616</v>
      </c>
      <c r="AO174" s="84">
        <f t="shared" si="83"/>
        <v>28</v>
      </c>
      <c r="AP174" s="84">
        <f t="shared" si="84"/>
        <v>28</v>
      </c>
      <c r="AR174" s="74"/>
      <c r="AS174" s="74"/>
      <c r="AT174" s="74"/>
      <c r="AX174" s="74"/>
      <c r="AY174" s="74"/>
      <c r="BA174" s="21">
        <f>(TAN(BC174+BC175+BC176)*BB174)</f>
        <v>62.915583240941693</v>
      </c>
      <c r="BB174" s="21">
        <f>(COS(BC174+BC175+BC176)*$J$13)</f>
        <v>30.685980275235423</v>
      </c>
      <c r="BC174" s="23">
        <f>(B174-1)*$K$14+$K$10</f>
        <v>0.50614548307835561</v>
      </c>
      <c r="BD174" s="24"/>
    </row>
    <row r="175" spans="2:56" s="16" customFormat="1" ht="18" customHeight="1" x14ac:dyDescent="0.2">
      <c r="B175" s="16">
        <f>B171+1</f>
        <v>4</v>
      </c>
      <c r="D175" s="16" t="s">
        <v>21</v>
      </c>
      <c r="E175" s="16" t="str">
        <f>"C"&amp;((B176-1)*$G$11+4)</f>
        <v>C4</v>
      </c>
      <c r="F175" s="16" t="str">
        <f t="shared" si="71"/>
        <v>C4</v>
      </c>
      <c r="G175" s="16" t="s">
        <v>225</v>
      </c>
      <c r="I175" s="16" t="s">
        <v>47</v>
      </c>
      <c r="L175" s="16">
        <v>1</v>
      </c>
      <c r="M175" s="73">
        <v>1</v>
      </c>
      <c r="N175" s="73" t="s">
        <v>264</v>
      </c>
      <c r="O175" s="16" t="s">
        <v>10</v>
      </c>
      <c r="P175" s="97">
        <f>BA175+P176</f>
        <v>1114.7152872702093</v>
      </c>
      <c r="Q175" s="97">
        <f>(-BB175)+Q176</f>
        <v>556.16959114220163</v>
      </c>
      <c r="R175" s="96">
        <v>48</v>
      </c>
      <c r="S175" s="96">
        <f>R175</f>
        <v>48</v>
      </c>
      <c r="T175" s="99" t="str">
        <f>$U$8&amp;" "&amp;P175&amp;" "&amp;Q175&amp;" "&amp;$U$11&amp;" "&amp;$U$12&amp;" "&amp;$U$13&amp;" "&amp;$U$14&amp;" "&amp;$U$15&amp;" "&amp;$V$16&amp;" "&amp;$U$17</f>
        <v xml:space="preserve">1 1114.71528727021 556.169591142202 0 0 0 0 VCThingLabel 18 </v>
      </c>
      <c r="U175" s="74"/>
      <c r="W175" s="110"/>
      <c r="X175" s="20"/>
      <c r="Y175" s="16" t="s">
        <v>264</v>
      </c>
      <c r="Z175" s="16" t="s">
        <v>284</v>
      </c>
      <c r="AA175" s="84">
        <f t="shared" si="73"/>
        <v>1114.7152872702093</v>
      </c>
      <c r="AB175" s="84">
        <f t="shared" si="74"/>
        <v>556.16959114220163</v>
      </c>
      <c r="AC175" s="74">
        <f t="shared" si="75"/>
        <v>72</v>
      </c>
      <c r="AD175" s="74">
        <f t="shared" si="76"/>
        <v>72</v>
      </c>
      <c r="AE175" s="16" t="s">
        <v>264</v>
      </c>
      <c r="AF175" s="16" t="s">
        <v>168</v>
      </c>
      <c r="AG175" s="84">
        <f t="shared" si="77"/>
        <v>1114.7152872702093</v>
      </c>
      <c r="AH175" s="84">
        <f t="shared" si="78"/>
        <v>556.16959114220163</v>
      </c>
      <c r="AI175" s="84">
        <f t="shared" si="79"/>
        <v>48</v>
      </c>
      <c r="AJ175" s="84">
        <f t="shared" si="80"/>
        <v>48</v>
      </c>
      <c r="AK175" s="74" t="s">
        <v>264</v>
      </c>
      <c r="AL175" s="3" t="s">
        <v>167</v>
      </c>
      <c r="AM175" s="84">
        <f t="shared" si="81"/>
        <v>1114.7152872702093</v>
      </c>
      <c r="AN175" s="84">
        <f t="shared" si="82"/>
        <v>556.16959114220163</v>
      </c>
      <c r="AO175" s="84">
        <f t="shared" si="83"/>
        <v>48</v>
      </c>
      <c r="AP175" s="84">
        <f t="shared" si="84"/>
        <v>48</v>
      </c>
      <c r="AR175" s="74"/>
      <c r="AS175" s="74"/>
      <c r="AT175" s="74"/>
      <c r="AX175" s="74"/>
      <c r="AY175" s="74"/>
      <c r="BA175" s="21">
        <f>(TAN(BC175+BC176)*BB175)</f>
        <v>114.7152872702092</v>
      </c>
      <c r="BB175" s="21">
        <f>(COS(BC175+BC176)*$G$13)</f>
        <v>163.83040885779835</v>
      </c>
      <c r="BC175" s="22">
        <f>(B175-1)*$H$14+$H$10</f>
        <v>0.6108652381980153</v>
      </c>
      <c r="BD175" s="24"/>
    </row>
    <row r="176" spans="2:56" s="16" customFormat="1" ht="18" customHeight="1" x14ac:dyDescent="0.2">
      <c r="B176" s="16">
        <v>1</v>
      </c>
      <c r="D176" s="16" t="s">
        <v>21</v>
      </c>
      <c r="E176" s="16" t="str">
        <f>"B"&amp;B176</f>
        <v>B1</v>
      </c>
      <c r="F176" s="16" t="str">
        <f t="shared" ref="F176:F295" si="85">E176</f>
        <v>B1</v>
      </c>
      <c r="G176" s="16" t="s">
        <v>11</v>
      </c>
      <c r="I176" s="16" t="s">
        <v>47</v>
      </c>
      <c r="L176" s="16">
        <v>1</v>
      </c>
      <c r="M176" s="73">
        <v>1</v>
      </c>
      <c r="N176" s="73" t="s">
        <v>264</v>
      </c>
      <c r="O176" s="16" t="s">
        <v>10</v>
      </c>
      <c r="P176" s="96">
        <f>BA176+$P$159</f>
        <v>1000</v>
      </c>
      <c r="Q176" s="96">
        <f>(-BB176)+$Q$159</f>
        <v>720</v>
      </c>
      <c r="R176" s="96">
        <v>80</v>
      </c>
      <c r="S176" s="96">
        <f>R176</f>
        <v>80</v>
      </c>
      <c r="T176" s="99" t="str">
        <f>$U$8&amp;" "&amp;P176&amp;" "&amp;Q176&amp;" "&amp;$U$11&amp;" "&amp;$U$12&amp;" "&amp;$U$13&amp;" "&amp;$U$14&amp;" "&amp;$U$15&amp;" "&amp;$W$16&amp;" "&amp;$U$17</f>
        <v xml:space="preserve">1 1000 720 0 0 0 0 VCThingLabel 28 </v>
      </c>
      <c r="U176" s="74"/>
      <c r="W176" s="110"/>
      <c r="X176" s="20"/>
      <c r="Y176" s="16" t="s">
        <v>264</v>
      </c>
      <c r="Z176" s="16" t="s">
        <v>285</v>
      </c>
      <c r="AA176" s="84">
        <f t="shared" si="73"/>
        <v>1000</v>
      </c>
      <c r="AB176" s="84">
        <f t="shared" si="74"/>
        <v>720</v>
      </c>
      <c r="AC176" s="74">
        <f t="shared" si="75"/>
        <v>120</v>
      </c>
      <c r="AD176" s="74">
        <f t="shared" si="76"/>
        <v>120</v>
      </c>
      <c r="AE176" s="16" t="s">
        <v>264</v>
      </c>
      <c r="AF176" s="16" t="s">
        <v>163</v>
      </c>
      <c r="AG176" s="84">
        <f t="shared" si="77"/>
        <v>1000</v>
      </c>
      <c r="AH176" s="84">
        <f t="shared" si="78"/>
        <v>720</v>
      </c>
      <c r="AI176" s="84">
        <f t="shared" si="79"/>
        <v>80</v>
      </c>
      <c r="AJ176" s="84">
        <f t="shared" si="80"/>
        <v>80</v>
      </c>
      <c r="AK176" s="74" t="s">
        <v>264</v>
      </c>
      <c r="AL176" s="3" t="s">
        <v>166</v>
      </c>
      <c r="AM176" s="84">
        <f t="shared" si="81"/>
        <v>1000</v>
      </c>
      <c r="AN176" s="84">
        <f t="shared" si="82"/>
        <v>720</v>
      </c>
      <c r="AO176" s="84">
        <f t="shared" si="83"/>
        <v>80</v>
      </c>
      <c r="AP176" s="84">
        <f t="shared" si="84"/>
        <v>80</v>
      </c>
      <c r="AR176" s="74"/>
      <c r="AS176" s="74"/>
      <c r="AT176" s="74"/>
      <c r="AX176" s="74"/>
      <c r="AY176" s="74"/>
      <c r="BA176" s="20">
        <f>(TAN(BC176)*BB176)</f>
        <v>0</v>
      </c>
      <c r="BB176" s="20">
        <f>(COS(BC176)*$D$13)</f>
        <v>280</v>
      </c>
      <c r="BC176" s="24">
        <f>(B176-1)*$E$14+$E$10</f>
        <v>0</v>
      </c>
      <c r="BD176" s="24"/>
    </row>
    <row r="177" spans="2:56" s="16" customFormat="1" ht="18" customHeight="1" x14ac:dyDescent="0.2">
      <c r="B177" s="16">
        <v>1</v>
      </c>
      <c r="D177" s="16" t="s">
        <v>21</v>
      </c>
      <c r="E177" s="16" t="str">
        <f>"D"&amp;((B180-1)*$J$11+(B193-1)*($J$11*$G$11)+1)</f>
        <v>D13</v>
      </c>
      <c r="F177" s="16" t="str">
        <f t="shared" si="71"/>
        <v>D13</v>
      </c>
      <c r="G177" s="16" t="s">
        <v>229</v>
      </c>
      <c r="I177" s="16" t="s">
        <v>47</v>
      </c>
      <c r="L177" s="16">
        <v>1</v>
      </c>
      <c r="M177" s="73">
        <v>1</v>
      </c>
      <c r="N177" s="73" t="s">
        <v>264</v>
      </c>
      <c r="O177" s="16" t="s">
        <v>10</v>
      </c>
      <c r="P177" s="97">
        <f>BA177+P180</f>
        <v>1209.9297634536183</v>
      </c>
      <c r="Q177" s="97">
        <f>(-BB177)+Q180</f>
        <v>538.86225037337294</v>
      </c>
      <c r="R177" s="96">
        <v>28</v>
      </c>
      <c r="S177" s="96">
        <f>R177</f>
        <v>28</v>
      </c>
      <c r="T177" s="99" t="str">
        <f t="shared" si="72"/>
        <v xml:space="preserve">1 1209.92976345362 538.862250373373 0 0 0 0 VCThingLabel 12 </v>
      </c>
      <c r="U177" s="74"/>
      <c r="W177" s="111"/>
      <c r="X177" s="76"/>
      <c r="Y177" s="16" t="s">
        <v>264</v>
      </c>
      <c r="Z177" s="16" t="s">
        <v>283</v>
      </c>
      <c r="AA177" s="84">
        <f t="shared" si="73"/>
        <v>1209.9297634536183</v>
      </c>
      <c r="AB177" s="84">
        <f t="shared" si="74"/>
        <v>538.86225037337294</v>
      </c>
      <c r="AC177" s="74">
        <f t="shared" si="75"/>
        <v>42</v>
      </c>
      <c r="AD177" s="74">
        <f t="shared" si="76"/>
        <v>42</v>
      </c>
      <c r="AE177" s="16" t="s">
        <v>264</v>
      </c>
      <c r="AF177" s="16" t="s">
        <v>169</v>
      </c>
      <c r="AG177" s="84">
        <f t="shared" si="77"/>
        <v>1209.9297634536183</v>
      </c>
      <c r="AH177" s="84">
        <f t="shared" si="78"/>
        <v>538.86225037337294</v>
      </c>
      <c r="AI177" s="84">
        <f t="shared" si="79"/>
        <v>28</v>
      </c>
      <c r="AJ177" s="84">
        <f t="shared" si="80"/>
        <v>28</v>
      </c>
      <c r="AK177" s="74" t="s">
        <v>264</v>
      </c>
      <c r="AL177" s="3" t="s">
        <v>170</v>
      </c>
      <c r="AM177" s="84">
        <f t="shared" si="81"/>
        <v>1209.9297634536183</v>
      </c>
      <c r="AN177" s="84">
        <f t="shared" si="82"/>
        <v>538.86225037337294</v>
      </c>
      <c r="AO177" s="84">
        <f t="shared" si="83"/>
        <v>28</v>
      </c>
      <c r="AP177" s="84">
        <f t="shared" si="84"/>
        <v>28</v>
      </c>
      <c r="AR177" s="74"/>
      <c r="AS177" s="74"/>
      <c r="AT177" s="74"/>
      <c r="AX177" s="74"/>
      <c r="AY177" s="74"/>
      <c r="BA177" s="21">
        <f>(TAN(BC177+BC180+BC193)*BB177)</f>
        <v>-22.78977081200097</v>
      </c>
      <c r="BB177" s="21">
        <f>(COS(BC177+BC180+BC193)*$J$13)</f>
        <v>66.186300291952179</v>
      </c>
      <c r="BC177" s="23">
        <f>(B177-1)*$K$14+$K$10</f>
        <v>-0.50614548307835561</v>
      </c>
      <c r="BD177" s="24"/>
    </row>
    <row r="178" spans="2:56" s="16" customFormat="1" ht="18" customHeight="1" x14ac:dyDescent="0.2">
      <c r="B178" s="16">
        <f>B177+1</f>
        <v>2</v>
      </c>
      <c r="D178" s="16" t="s">
        <v>21</v>
      </c>
      <c r="E178" s="16" t="str">
        <f>"D"&amp;((B180-1)*$J$11+(B193-1)*($J$11*$G$11)+2)</f>
        <v>D14</v>
      </c>
      <c r="F178" s="16" t="str">
        <f t="shared" si="71"/>
        <v>D14</v>
      </c>
      <c r="G178" s="16" t="s">
        <v>229</v>
      </c>
      <c r="I178" s="16" t="s">
        <v>47</v>
      </c>
      <c r="L178" s="16">
        <v>1</v>
      </c>
      <c r="M178" s="73">
        <v>1</v>
      </c>
      <c r="N178" s="73" t="s">
        <v>264</v>
      </c>
      <c r="O178" s="16" t="s">
        <v>10</v>
      </c>
      <c r="P178" s="97">
        <f>BA178+P180</f>
        <v>1244.8749067023045</v>
      </c>
      <c r="Q178" s="97">
        <f>(-BB178)+Q180</f>
        <v>536.11200795447053</v>
      </c>
      <c r="R178" s="96">
        <v>28</v>
      </c>
      <c r="S178" s="96">
        <f>R178</f>
        <v>28</v>
      </c>
      <c r="T178" s="99" t="str">
        <f t="shared" si="72"/>
        <v xml:space="preserve">1 1244.8749067023 536.112007954471 0 0 0 0 VCThingLabel 12 </v>
      </c>
      <c r="U178" s="74"/>
      <c r="W178" s="111"/>
      <c r="X178" s="76"/>
      <c r="Y178" s="16" t="s">
        <v>264</v>
      </c>
      <c r="Z178" s="16" t="s">
        <v>283</v>
      </c>
      <c r="AA178" s="84">
        <f t="shared" si="73"/>
        <v>1244.8749067023045</v>
      </c>
      <c r="AB178" s="84">
        <f t="shared" si="74"/>
        <v>536.11200795447053</v>
      </c>
      <c r="AC178" s="74">
        <f t="shared" si="75"/>
        <v>42</v>
      </c>
      <c r="AD178" s="74">
        <f t="shared" si="76"/>
        <v>42</v>
      </c>
      <c r="AE178" s="16" t="s">
        <v>264</v>
      </c>
      <c r="AF178" s="16" t="s">
        <v>169</v>
      </c>
      <c r="AG178" s="84">
        <f t="shared" si="77"/>
        <v>1244.8749067023045</v>
      </c>
      <c r="AH178" s="84">
        <f t="shared" si="78"/>
        <v>536.11200795447053</v>
      </c>
      <c r="AI178" s="84">
        <f t="shared" si="79"/>
        <v>28</v>
      </c>
      <c r="AJ178" s="84">
        <f t="shared" si="80"/>
        <v>28</v>
      </c>
      <c r="AK178" s="74" t="s">
        <v>264</v>
      </c>
      <c r="AL178" s="3" t="s">
        <v>170</v>
      </c>
      <c r="AM178" s="84">
        <f t="shared" si="81"/>
        <v>1244.8749067023045</v>
      </c>
      <c r="AN178" s="84">
        <f t="shared" si="82"/>
        <v>536.11200795447053</v>
      </c>
      <c r="AO178" s="84">
        <f t="shared" si="83"/>
        <v>28</v>
      </c>
      <c r="AP178" s="84">
        <f t="shared" si="84"/>
        <v>28</v>
      </c>
      <c r="AR178" s="74"/>
      <c r="AS178" s="74"/>
      <c r="AT178" s="74"/>
      <c r="AX178" s="74"/>
      <c r="AY178" s="74"/>
      <c r="BA178" s="21">
        <f>(TAN(BC178+BC180+BC193)*BB178)</f>
        <v>12.155372436685127</v>
      </c>
      <c r="BB178" s="21">
        <f>(COS(BC178+BC180+BC193)*$J$13)</f>
        <v>68.936542710854567</v>
      </c>
      <c r="BC178" s="23">
        <f>(B178-1)*$K$14+$K$10</f>
        <v>0</v>
      </c>
      <c r="BD178" s="24"/>
    </row>
    <row r="179" spans="2:56" s="16" customFormat="1" ht="18" customHeight="1" x14ac:dyDescent="0.2">
      <c r="B179" s="16">
        <f>B178+1</f>
        <v>3</v>
      </c>
      <c r="D179" s="16" t="s">
        <v>21</v>
      </c>
      <c r="E179" s="16" t="str">
        <f>"D"&amp;((B180-1)*$J$11+(B193-1)*($J$11*$G$11)+3)</f>
        <v>D15</v>
      </c>
      <c r="F179" s="16" t="str">
        <f t="shared" si="71"/>
        <v>D15</v>
      </c>
      <c r="G179" s="16" t="s">
        <v>229</v>
      </c>
      <c r="I179" s="16" t="s">
        <v>47</v>
      </c>
      <c r="L179" s="16">
        <v>1</v>
      </c>
      <c r="M179" s="73">
        <v>1</v>
      </c>
      <c r="N179" s="73" t="s">
        <v>264</v>
      </c>
      <c r="O179" s="16" t="s">
        <v>10</v>
      </c>
      <c r="P179" s="97">
        <f>BA179+P180</f>
        <v>1276.771961639108</v>
      </c>
      <c r="Q179" s="97">
        <f>(-BB179)+Q180</f>
        <v>550.6483333633372</v>
      </c>
      <c r="R179" s="96">
        <v>28</v>
      </c>
      <c r="S179" s="96">
        <f>R179</f>
        <v>28</v>
      </c>
      <c r="T179" s="99" t="str">
        <f t="shared" si="72"/>
        <v xml:space="preserve">1 1276.77196163911 550.648333363337 0 0 0 0 VCThingLabel 12 </v>
      </c>
      <c r="U179" s="74"/>
      <c r="W179" s="111"/>
      <c r="X179" s="76"/>
      <c r="Y179" s="16" t="s">
        <v>264</v>
      </c>
      <c r="Z179" s="16" t="s">
        <v>283</v>
      </c>
      <c r="AA179" s="84">
        <f t="shared" si="73"/>
        <v>1276.771961639108</v>
      </c>
      <c r="AB179" s="84">
        <f t="shared" si="74"/>
        <v>550.6483333633372</v>
      </c>
      <c r="AC179" s="74">
        <f t="shared" si="75"/>
        <v>42</v>
      </c>
      <c r="AD179" s="74">
        <f t="shared" si="76"/>
        <v>42</v>
      </c>
      <c r="AE179" s="16" t="s">
        <v>264</v>
      </c>
      <c r="AF179" s="16" t="s">
        <v>169</v>
      </c>
      <c r="AG179" s="84">
        <f t="shared" si="77"/>
        <v>1276.771961639108</v>
      </c>
      <c r="AH179" s="84">
        <f t="shared" si="78"/>
        <v>550.6483333633372</v>
      </c>
      <c r="AI179" s="84">
        <f t="shared" si="79"/>
        <v>28</v>
      </c>
      <c r="AJ179" s="84">
        <f t="shared" si="80"/>
        <v>28</v>
      </c>
      <c r="AK179" s="74" t="s">
        <v>264</v>
      </c>
      <c r="AL179" s="3" t="s">
        <v>170</v>
      </c>
      <c r="AM179" s="84">
        <f t="shared" si="81"/>
        <v>1276.771961639108</v>
      </c>
      <c r="AN179" s="84">
        <f t="shared" si="82"/>
        <v>550.6483333633372</v>
      </c>
      <c r="AO179" s="84">
        <f t="shared" si="83"/>
        <v>28</v>
      </c>
      <c r="AP179" s="84">
        <f t="shared" si="84"/>
        <v>28</v>
      </c>
      <c r="AR179" s="74"/>
      <c r="AS179" s="74"/>
      <c r="AT179" s="74"/>
      <c r="AX179" s="74"/>
      <c r="AY179" s="74"/>
      <c r="BA179" s="21">
        <f>(TAN(BC179+BC180+BC193)*BB179)</f>
        <v>44.052427373488626</v>
      </c>
      <c r="BB179" s="21">
        <f>(COS(BC179+BC180+BC193)*$J$13)</f>
        <v>54.400217301987965</v>
      </c>
      <c r="BC179" s="23">
        <f>(B179-1)*$K$14+$K$10</f>
        <v>0.50614548307835561</v>
      </c>
      <c r="BD179" s="24"/>
    </row>
    <row r="180" spans="2:56" s="16" customFormat="1" ht="18" customHeight="1" x14ac:dyDescent="0.2">
      <c r="B180" s="16">
        <v>1</v>
      </c>
      <c r="D180" s="16" t="s">
        <v>21</v>
      </c>
      <c r="E180" s="16" t="str">
        <f>"C"&amp;((B193-1)*$G$11+1)</f>
        <v>C5</v>
      </c>
      <c r="F180" s="16" t="str">
        <f t="shared" si="71"/>
        <v>C5</v>
      </c>
      <c r="G180" s="16" t="s">
        <v>230</v>
      </c>
      <c r="I180" s="16" t="s">
        <v>47</v>
      </c>
      <c r="L180" s="16">
        <v>1</v>
      </c>
      <c r="M180" s="73">
        <v>1</v>
      </c>
      <c r="N180" s="73" t="s">
        <v>264</v>
      </c>
      <c r="O180" s="16" t="s">
        <v>10</v>
      </c>
      <c r="P180" s="97">
        <f>BA180+P193</f>
        <v>1232.7195342656194</v>
      </c>
      <c r="Q180" s="97">
        <f>(-BB180)+Q193</f>
        <v>605.04855066532514</v>
      </c>
      <c r="R180" s="96">
        <v>48</v>
      </c>
      <c r="S180" s="96">
        <f>R180</f>
        <v>48</v>
      </c>
      <c r="T180" s="99" t="str">
        <f>$U$8&amp;" "&amp;P180&amp;" "&amp;Q180&amp;" "&amp;$U$11&amp;" "&amp;$U$12&amp;" "&amp;$U$13&amp;" "&amp;$U$14&amp;" "&amp;$U$15&amp;" "&amp;$V$16&amp;" "&amp;$U$17</f>
        <v xml:space="preserve">1 1232.71953426562 605.048550665325 0 0 0 0 VCThingLabel 18 </v>
      </c>
      <c r="U180" s="74"/>
      <c r="W180" s="110"/>
      <c r="X180" s="20"/>
      <c r="Y180" s="16" t="s">
        <v>264</v>
      </c>
      <c r="Z180" s="16" t="s">
        <v>284</v>
      </c>
      <c r="AA180" s="84">
        <f t="shared" si="73"/>
        <v>1232.7195342656194</v>
      </c>
      <c r="AB180" s="84">
        <f t="shared" si="74"/>
        <v>605.04855066532514</v>
      </c>
      <c r="AC180" s="74">
        <f t="shared" si="75"/>
        <v>72</v>
      </c>
      <c r="AD180" s="74">
        <f t="shared" si="76"/>
        <v>72</v>
      </c>
      <c r="AE180" s="16" t="s">
        <v>264</v>
      </c>
      <c r="AF180" s="16" t="s">
        <v>168</v>
      </c>
      <c r="AG180" s="84">
        <f t="shared" si="77"/>
        <v>1232.7195342656194</v>
      </c>
      <c r="AH180" s="84">
        <f t="shared" si="78"/>
        <v>605.04855066532514</v>
      </c>
      <c r="AI180" s="84">
        <f t="shared" si="79"/>
        <v>48</v>
      </c>
      <c r="AJ180" s="84">
        <f t="shared" si="80"/>
        <v>48</v>
      </c>
      <c r="AK180" s="74" t="s">
        <v>264</v>
      </c>
      <c r="AL180" s="3" t="s">
        <v>167</v>
      </c>
      <c r="AM180" s="84">
        <f t="shared" si="81"/>
        <v>1232.7195342656194</v>
      </c>
      <c r="AN180" s="84">
        <f t="shared" si="82"/>
        <v>605.04855066532514</v>
      </c>
      <c r="AO180" s="84">
        <f t="shared" si="83"/>
        <v>48</v>
      </c>
      <c r="AP180" s="84">
        <f t="shared" si="84"/>
        <v>48</v>
      </c>
      <c r="AR180" s="74"/>
      <c r="AS180" s="74"/>
      <c r="AT180" s="74"/>
      <c r="AX180" s="74"/>
      <c r="AY180" s="74"/>
      <c r="BA180" s="21">
        <f>(TAN(BC180+BC193)*BB180)</f>
        <v>34.729635533386073</v>
      </c>
      <c r="BB180" s="21">
        <f>(COS(BC180+BC193)*$G$13)</f>
        <v>196.9615506024416</v>
      </c>
      <c r="BC180" s="22">
        <f>(B180-1)*$H$14+$H$10</f>
        <v>-0.6108652381980153</v>
      </c>
      <c r="BD180" s="24"/>
    </row>
    <row r="181" spans="2:56" s="16" customFormat="1" ht="18" customHeight="1" x14ac:dyDescent="0.2">
      <c r="B181" s="16">
        <v>1</v>
      </c>
      <c r="D181" s="16" t="s">
        <v>21</v>
      </c>
      <c r="E181" s="16" t="str">
        <f>"D"&amp;((B184-1)*$J$11+(B193-1)*($J$11*$G$11)+1)</f>
        <v>D16</v>
      </c>
      <c r="F181" s="16" t="str">
        <f t="shared" si="71"/>
        <v>D16</v>
      </c>
      <c r="G181" s="16" t="s">
        <v>231</v>
      </c>
      <c r="I181" s="16" t="s">
        <v>47</v>
      </c>
      <c r="L181" s="16">
        <v>1</v>
      </c>
      <c r="M181" s="73">
        <v>1</v>
      </c>
      <c r="N181" s="73" t="s">
        <v>264</v>
      </c>
      <c r="O181" s="16" t="s">
        <v>10</v>
      </c>
      <c r="P181" s="97">
        <f>BA181+P184</f>
        <v>1313.1808140493392</v>
      </c>
      <c r="Q181" s="97">
        <f>(-BB181)+Q184</f>
        <v>565.11264491099109</v>
      </c>
      <c r="R181" s="96">
        <v>28</v>
      </c>
      <c r="S181" s="96">
        <f>R181</f>
        <v>28</v>
      </c>
      <c r="T181" s="99" t="str">
        <f t="shared" si="72"/>
        <v xml:space="preserve">1 1313.18081404934 565.112644910991 0 0 0 0 VCThingLabel 12 </v>
      </c>
      <c r="U181" s="74"/>
      <c r="W181" s="111"/>
      <c r="X181" s="76"/>
      <c r="Y181" s="16" t="s">
        <v>264</v>
      </c>
      <c r="Z181" s="16" t="s">
        <v>283</v>
      </c>
      <c r="AA181" s="84">
        <f t="shared" si="73"/>
        <v>1313.1808140493392</v>
      </c>
      <c r="AB181" s="84">
        <f t="shared" si="74"/>
        <v>565.11264491099109</v>
      </c>
      <c r="AC181" s="74">
        <f t="shared" si="75"/>
        <v>42</v>
      </c>
      <c r="AD181" s="74">
        <f t="shared" si="76"/>
        <v>42</v>
      </c>
      <c r="AE181" s="16" t="s">
        <v>264</v>
      </c>
      <c r="AF181" s="16" t="s">
        <v>169</v>
      </c>
      <c r="AG181" s="84">
        <f t="shared" si="77"/>
        <v>1313.1808140493392</v>
      </c>
      <c r="AH181" s="84">
        <f t="shared" si="78"/>
        <v>565.11264491099109</v>
      </c>
      <c r="AI181" s="84">
        <f t="shared" si="79"/>
        <v>28</v>
      </c>
      <c r="AJ181" s="84">
        <f t="shared" si="80"/>
        <v>28</v>
      </c>
      <c r="AK181" s="74" t="s">
        <v>264</v>
      </c>
      <c r="AL181" s="3" t="s">
        <v>170</v>
      </c>
      <c r="AM181" s="84">
        <f t="shared" si="81"/>
        <v>1313.1808140493392</v>
      </c>
      <c r="AN181" s="84">
        <f t="shared" si="82"/>
        <v>565.11264491099109</v>
      </c>
      <c r="AO181" s="84">
        <f t="shared" si="83"/>
        <v>28</v>
      </c>
      <c r="AP181" s="84">
        <f t="shared" si="84"/>
        <v>28</v>
      </c>
      <c r="AR181" s="74"/>
      <c r="AS181" s="74"/>
      <c r="AT181" s="74"/>
      <c r="AX181" s="74"/>
      <c r="AY181" s="74"/>
      <c r="BA181" s="21">
        <f>(TAN(BC181+BC184+BC193)*BB181)</f>
        <v>5.2891197029445678</v>
      </c>
      <c r="BB181" s="21">
        <f>(COS(BC181+BC184+BC193)*$J$13)</f>
        <v>69.799894074188416</v>
      </c>
      <c r="BC181" s="23">
        <f>(B181-1)*$K$14+$K$10</f>
        <v>-0.50614548307835561</v>
      </c>
      <c r="BD181" s="24"/>
    </row>
    <row r="182" spans="2:56" s="16" customFormat="1" ht="18" customHeight="1" x14ac:dyDescent="0.2">
      <c r="B182" s="16">
        <f>B181+1</f>
        <v>2</v>
      </c>
      <c r="D182" s="16" t="s">
        <v>21</v>
      </c>
      <c r="E182" s="16" t="str">
        <f>"D"&amp;((B184-1)*$J$11+(B193-1)*($J$11*$G$11)+2)</f>
        <v>D17</v>
      </c>
      <c r="F182" s="16" t="str">
        <f t="shared" si="71"/>
        <v>D17</v>
      </c>
      <c r="G182" s="16" t="s">
        <v>231</v>
      </c>
      <c r="I182" s="16" t="s">
        <v>47</v>
      </c>
      <c r="L182" s="16">
        <v>1</v>
      </c>
      <c r="M182" s="73">
        <v>1</v>
      </c>
      <c r="N182" s="73" t="s">
        <v>264</v>
      </c>
      <c r="O182" s="16" t="s">
        <v>10</v>
      </c>
      <c r="P182" s="97">
        <f>BA182+P184</f>
        <v>1346.357322811351</v>
      </c>
      <c r="Q182" s="97">
        <f>(-BB182)+Q184</f>
        <v>576.42839218627398</v>
      </c>
      <c r="R182" s="96">
        <v>28</v>
      </c>
      <c r="S182" s="96">
        <f>R182</f>
        <v>28</v>
      </c>
      <c r="T182" s="99" t="str">
        <f t="shared" ref="T182:T193" si="86">$U$8&amp;" "&amp;P182&amp;" "&amp;Q182&amp;" "&amp;$U$11&amp;" "&amp;$U$12&amp;" "&amp;$U$13&amp;" "&amp;$U$14&amp;" "&amp;$U$15&amp;" "&amp;$U$16&amp;" "&amp;$U$17</f>
        <v xml:space="preserve">1 1346.35732281135 576.428392186274 0 0 0 0 VCThingLabel 12 </v>
      </c>
      <c r="U182" s="74"/>
      <c r="W182" s="111"/>
      <c r="X182" s="76"/>
      <c r="Y182" s="16" t="s">
        <v>264</v>
      </c>
      <c r="Z182" s="16" t="s">
        <v>283</v>
      </c>
      <c r="AA182" s="84">
        <f t="shared" si="73"/>
        <v>1346.357322811351</v>
      </c>
      <c r="AB182" s="84">
        <f t="shared" si="74"/>
        <v>576.42839218627398</v>
      </c>
      <c r="AC182" s="74">
        <f t="shared" si="75"/>
        <v>42</v>
      </c>
      <c r="AD182" s="74">
        <f t="shared" si="76"/>
        <v>42</v>
      </c>
      <c r="AE182" s="16" t="s">
        <v>264</v>
      </c>
      <c r="AF182" s="16" t="s">
        <v>169</v>
      </c>
      <c r="AG182" s="84">
        <f t="shared" si="77"/>
        <v>1346.357322811351</v>
      </c>
      <c r="AH182" s="84">
        <f t="shared" si="78"/>
        <v>576.42839218627398</v>
      </c>
      <c r="AI182" s="84">
        <f t="shared" si="79"/>
        <v>28</v>
      </c>
      <c r="AJ182" s="84">
        <f t="shared" si="80"/>
        <v>28</v>
      </c>
      <c r="AK182" s="74" t="s">
        <v>264</v>
      </c>
      <c r="AL182" s="3" t="s">
        <v>170</v>
      </c>
      <c r="AM182" s="84">
        <f t="shared" si="81"/>
        <v>1346.357322811351</v>
      </c>
      <c r="AN182" s="84">
        <f t="shared" si="82"/>
        <v>576.42839218627398</v>
      </c>
      <c r="AO182" s="84">
        <f t="shared" si="83"/>
        <v>28</v>
      </c>
      <c r="AP182" s="84">
        <f t="shared" si="84"/>
        <v>28</v>
      </c>
      <c r="AR182" s="74"/>
      <c r="AS182" s="74"/>
      <c r="AT182" s="74"/>
      <c r="AX182" s="74"/>
      <c r="AY182" s="74"/>
      <c r="BA182" s="21">
        <f>(TAN(BC182+BC184+BC193)*BB182)</f>
        <v>38.465628464956431</v>
      </c>
      <c r="BB182" s="21">
        <f>(COS(BC182+BC184+BC193)*$J$13)</f>
        <v>58.484146798905549</v>
      </c>
      <c r="BC182" s="23">
        <f>(B182-1)*$K$14+$K$10</f>
        <v>0</v>
      </c>
      <c r="BD182" s="24"/>
    </row>
    <row r="183" spans="2:56" s="16" customFormat="1" ht="18" customHeight="1" x14ac:dyDescent="0.2">
      <c r="B183" s="16">
        <f>B182+1</f>
        <v>3</v>
      </c>
      <c r="D183" s="16" t="s">
        <v>21</v>
      </c>
      <c r="E183" s="16" t="str">
        <f>"D"&amp;((B184-1)*$J$11+(B193-1)*($J$11*$G$11)+3)</f>
        <v>D18</v>
      </c>
      <c r="F183" s="16" t="str">
        <f t="shared" si="71"/>
        <v>D18</v>
      </c>
      <c r="G183" s="16" t="s">
        <v>231</v>
      </c>
      <c r="I183" s="16" t="s">
        <v>47</v>
      </c>
      <c r="L183" s="16">
        <v>1</v>
      </c>
      <c r="M183" s="73">
        <v>1</v>
      </c>
      <c r="N183" s="73" t="s">
        <v>264</v>
      </c>
      <c r="O183" s="16" t="s">
        <v>10</v>
      </c>
      <c r="P183" s="97">
        <f>BA183+P184</f>
        <v>1369.888168049356</v>
      </c>
      <c r="Q183" s="97">
        <f>(-BB183)+Q184</f>
        <v>602.40965836825546</v>
      </c>
      <c r="R183" s="96">
        <v>28</v>
      </c>
      <c r="S183" s="96">
        <f>R183</f>
        <v>28</v>
      </c>
      <c r="T183" s="99" t="str">
        <f t="shared" si="86"/>
        <v xml:space="preserve">1 1369.88816804936 602.409658368255 0 0 0 0 VCThingLabel 12 </v>
      </c>
      <c r="U183" s="74"/>
      <c r="W183" s="111"/>
      <c r="X183" s="76"/>
      <c r="Y183" s="16" t="s">
        <v>264</v>
      </c>
      <c r="Z183" s="16" t="s">
        <v>283</v>
      </c>
      <c r="AA183" s="84">
        <f t="shared" si="73"/>
        <v>1369.888168049356</v>
      </c>
      <c r="AB183" s="84">
        <f t="shared" si="74"/>
        <v>602.40965836825546</v>
      </c>
      <c r="AC183" s="74">
        <f t="shared" si="75"/>
        <v>42</v>
      </c>
      <c r="AD183" s="74">
        <f t="shared" si="76"/>
        <v>42</v>
      </c>
      <c r="AE183" s="16" t="s">
        <v>264</v>
      </c>
      <c r="AF183" s="16" t="s">
        <v>169</v>
      </c>
      <c r="AG183" s="84">
        <f t="shared" si="77"/>
        <v>1369.888168049356</v>
      </c>
      <c r="AH183" s="84">
        <f t="shared" si="78"/>
        <v>602.40965836825546</v>
      </c>
      <c r="AI183" s="84">
        <f t="shared" si="79"/>
        <v>28</v>
      </c>
      <c r="AJ183" s="84">
        <f t="shared" si="80"/>
        <v>28</v>
      </c>
      <c r="AK183" s="74" t="s">
        <v>264</v>
      </c>
      <c r="AL183" s="3" t="s">
        <v>170</v>
      </c>
      <c r="AM183" s="84">
        <f t="shared" si="81"/>
        <v>1369.888168049356</v>
      </c>
      <c r="AN183" s="84">
        <f t="shared" si="82"/>
        <v>602.40965836825546</v>
      </c>
      <c r="AO183" s="84">
        <f t="shared" si="83"/>
        <v>28</v>
      </c>
      <c r="AP183" s="84">
        <f t="shared" si="84"/>
        <v>28</v>
      </c>
      <c r="AR183" s="74"/>
      <c r="AS183" s="74"/>
      <c r="AT183" s="74"/>
      <c r="AX183" s="74"/>
      <c r="AY183" s="74"/>
      <c r="BA183" s="21">
        <f>(TAN(BC183+BC184+BC193)*BB183)</f>
        <v>61.996473702961417</v>
      </c>
      <c r="BB183" s="21">
        <f>(COS(BC183+BC184+BC193)*$J$13)</f>
        <v>32.502880616923981</v>
      </c>
      <c r="BC183" s="23">
        <f>(B183-1)*$K$14+$K$10</f>
        <v>0.50614548307835561</v>
      </c>
      <c r="BD183" s="24"/>
    </row>
    <row r="184" spans="2:56" s="16" customFormat="1" ht="18" customHeight="1" x14ac:dyDescent="0.2">
      <c r="B184" s="16">
        <f>B180+1</f>
        <v>2</v>
      </c>
      <c r="D184" s="16" t="s">
        <v>21</v>
      </c>
      <c r="E184" s="16" t="str">
        <f>"C"&amp;((B193-1)*$G$11+2)</f>
        <v>C6</v>
      </c>
      <c r="F184" s="16" t="str">
        <f t="shared" si="71"/>
        <v>C6</v>
      </c>
      <c r="G184" s="16" t="s">
        <v>230</v>
      </c>
      <c r="I184" s="16" t="s">
        <v>47</v>
      </c>
      <c r="L184" s="16">
        <v>1</v>
      </c>
      <c r="M184" s="73">
        <v>1</v>
      </c>
      <c r="N184" s="73" t="s">
        <v>264</v>
      </c>
      <c r="O184" s="16" t="s">
        <v>10</v>
      </c>
      <c r="P184" s="97">
        <f>BA184+P193</f>
        <v>1307.8916943463946</v>
      </c>
      <c r="Q184" s="97">
        <f>(-BB184)+Q193</f>
        <v>634.91253898517948</v>
      </c>
      <c r="R184" s="96">
        <v>48</v>
      </c>
      <c r="S184" s="96">
        <f>R184</f>
        <v>48</v>
      </c>
      <c r="T184" s="99" t="str">
        <f>$U$8&amp;" "&amp;P184&amp;" "&amp;Q184&amp;" "&amp;$U$11&amp;" "&amp;$U$12&amp;" "&amp;$U$13&amp;" "&amp;$U$14&amp;" "&amp;$U$15&amp;" "&amp;$V$16&amp;" "&amp;$U$17</f>
        <v xml:space="preserve">1 1307.89169434639 634.912538985179 0 0 0 0 VCThingLabel 18 </v>
      </c>
      <c r="U184" s="74"/>
      <c r="W184" s="110"/>
      <c r="X184" s="20"/>
      <c r="Y184" s="16" t="s">
        <v>264</v>
      </c>
      <c r="Z184" s="16" t="s">
        <v>284</v>
      </c>
      <c r="AA184" s="84">
        <f t="shared" si="73"/>
        <v>1307.8916943463946</v>
      </c>
      <c r="AB184" s="84">
        <f t="shared" si="74"/>
        <v>634.91253898517948</v>
      </c>
      <c r="AC184" s="74">
        <f t="shared" si="75"/>
        <v>72</v>
      </c>
      <c r="AD184" s="74">
        <f t="shared" si="76"/>
        <v>72</v>
      </c>
      <c r="AE184" s="16" t="s">
        <v>264</v>
      </c>
      <c r="AF184" s="16" t="s">
        <v>168</v>
      </c>
      <c r="AG184" s="84">
        <f t="shared" si="77"/>
        <v>1307.8916943463946</v>
      </c>
      <c r="AH184" s="84">
        <f t="shared" si="78"/>
        <v>634.91253898517948</v>
      </c>
      <c r="AI184" s="84">
        <f t="shared" si="79"/>
        <v>48</v>
      </c>
      <c r="AJ184" s="84">
        <f t="shared" si="80"/>
        <v>48</v>
      </c>
      <c r="AK184" s="74" t="s">
        <v>264</v>
      </c>
      <c r="AL184" s="3" t="s">
        <v>167</v>
      </c>
      <c r="AM184" s="84">
        <f t="shared" si="81"/>
        <v>1307.8916943463946</v>
      </c>
      <c r="AN184" s="84">
        <f t="shared" si="82"/>
        <v>634.91253898517948</v>
      </c>
      <c r="AO184" s="84">
        <f t="shared" si="83"/>
        <v>48</v>
      </c>
      <c r="AP184" s="84">
        <f t="shared" si="84"/>
        <v>48</v>
      </c>
      <c r="AR184" s="74"/>
      <c r="AS184" s="74"/>
      <c r="AT184" s="74"/>
      <c r="AX184" s="74"/>
      <c r="AY184" s="74"/>
      <c r="BA184" s="21">
        <f>(TAN(BC184+BC193)*BB184)</f>
        <v>109.90179561416122</v>
      </c>
      <c r="BB184" s="21">
        <f>(COS(BC184+BC193)*$G$13)</f>
        <v>167.09756228258726</v>
      </c>
      <c r="BC184" s="22">
        <f>(B184-1)*$H$14+$H$10</f>
        <v>-0.20362174606600508</v>
      </c>
      <c r="BD184" s="24"/>
    </row>
    <row r="185" spans="2:56" s="16" customFormat="1" ht="18" customHeight="1" x14ac:dyDescent="0.2">
      <c r="B185" s="16">
        <v>1</v>
      </c>
      <c r="D185" s="16" t="s">
        <v>21</v>
      </c>
      <c r="E185" s="16" t="str">
        <f>"D"&amp;((B188-1)*$J$11+(B193-1)*($J$11*$G$11)+1)</f>
        <v>D19</v>
      </c>
      <c r="F185" s="16" t="str">
        <f t="shared" si="71"/>
        <v>D19</v>
      </c>
      <c r="G185" s="16" t="s">
        <v>232</v>
      </c>
      <c r="I185" s="16" t="s">
        <v>47</v>
      </c>
      <c r="L185" s="16">
        <v>1</v>
      </c>
      <c r="M185" s="73">
        <v>1</v>
      </c>
      <c r="N185" s="73" t="s">
        <v>264</v>
      </c>
      <c r="O185" s="16" t="s">
        <v>10</v>
      </c>
      <c r="P185" s="97">
        <f>BA185+P188</f>
        <v>1397.5903416317444</v>
      </c>
      <c r="Q185" s="97">
        <f>(-BB185)+Q188</f>
        <v>630.11183195064405</v>
      </c>
      <c r="R185" s="96">
        <v>28</v>
      </c>
      <c r="S185" s="96">
        <f>R185</f>
        <v>28</v>
      </c>
      <c r="T185" s="99" t="str">
        <f t="shared" si="86"/>
        <v xml:space="preserve">1 1397.59034163174 630.111831950644 0 0 0 0 VCThingLabel 12 </v>
      </c>
      <c r="U185" s="74"/>
      <c r="W185" s="111"/>
      <c r="X185" s="76"/>
      <c r="Y185" s="16" t="s">
        <v>264</v>
      </c>
      <c r="Z185" s="16" t="s">
        <v>283</v>
      </c>
      <c r="AA185" s="84">
        <f t="shared" si="73"/>
        <v>1397.5903416317444</v>
      </c>
      <c r="AB185" s="84">
        <f t="shared" si="74"/>
        <v>630.11183195064405</v>
      </c>
      <c r="AC185" s="74">
        <f t="shared" si="75"/>
        <v>42</v>
      </c>
      <c r="AD185" s="74">
        <f t="shared" si="76"/>
        <v>42</v>
      </c>
      <c r="AE185" s="16" t="s">
        <v>264</v>
      </c>
      <c r="AF185" s="16" t="s">
        <v>169</v>
      </c>
      <c r="AG185" s="84">
        <f t="shared" si="77"/>
        <v>1397.5903416317444</v>
      </c>
      <c r="AH185" s="84">
        <f t="shared" si="78"/>
        <v>630.11183195064405</v>
      </c>
      <c r="AI185" s="84">
        <f t="shared" si="79"/>
        <v>28</v>
      </c>
      <c r="AJ185" s="84">
        <f t="shared" si="80"/>
        <v>28</v>
      </c>
      <c r="AK185" s="74" t="s">
        <v>264</v>
      </c>
      <c r="AL185" s="3" t="s">
        <v>170</v>
      </c>
      <c r="AM185" s="84">
        <f t="shared" si="81"/>
        <v>1397.5903416317444</v>
      </c>
      <c r="AN185" s="84">
        <f t="shared" si="82"/>
        <v>630.11183195064405</v>
      </c>
      <c r="AO185" s="84">
        <f t="shared" si="83"/>
        <v>28</v>
      </c>
      <c r="AP185" s="84">
        <f t="shared" si="84"/>
        <v>28</v>
      </c>
      <c r="AR185" s="74"/>
      <c r="AS185" s="74"/>
      <c r="AT185" s="74"/>
      <c r="AX185" s="74"/>
      <c r="AY185" s="74"/>
      <c r="BA185" s="21">
        <f>(TAN(BC185+BC188+BC193)*BB185)</f>
        <v>32.502880616923989</v>
      </c>
      <c r="BB185" s="21">
        <f>(COS(BC185+BC188+BC193)*$J$13)</f>
        <v>61.996473702961424</v>
      </c>
      <c r="BC185" s="23">
        <f>(B185-1)*$K$14+$K$10</f>
        <v>-0.50614548307835561</v>
      </c>
      <c r="BD185" s="24"/>
    </row>
    <row r="186" spans="2:56" s="16" customFormat="1" ht="18" customHeight="1" x14ac:dyDescent="0.2">
      <c r="B186" s="16">
        <f>B185+1</f>
        <v>2</v>
      </c>
      <c r="D186" s="16" t="s">
        <v>21</v>
      </c>
      <c r="E186" s="16" t="str">
        <f>"D"&amp;((B188-1)*$J$11+(B193-1)*($J$11*$G$11)+2)</f>
        <v>D20</v>
      </c>
      <c r="F186" s="16" t="str">
        <f t="shared" si="71"/>
        <v>D20</v>
      </c>
      <c r="G186" s="16" t="s">
        <v>232</v>
      </c>
      <c r="I186" s="16" t="s">
        <v>47</v>
      </c>
      <c r="L186" s="16">
        <v>1</v>
      </c>
      <c r="M186" s="73">
        <v>1</v>
      </c>
      <c r="N186" s="73" t="s">
        <v>264</v>
      </c>
      <c r="O186" s="16" t="s">
        <v>10</v>
      </c>
      <c r="P186" s="97">
        <f>BA186+P188</f>
        <v>1423.5716078137261</v>
      </c>
      <c r="Q186" s="97">
        <f>(-BB186)+Q188</f>
        <v>653.64267718864903</v>
      </c>
      <c r="R186" s="96">
        <v>28</v>
      </c>
      <c r="S186" s="96">
        <f>R186</f>
        <v>28</v>
      </c>
      <c r="T186" s="99" t="str">
        <f t="shared" si="86"/>
        <v xml:space="preserve">1 1423.57160781373 653.642677188649 0 0 0 0 VCThingLabel 12 </v>
      </c>
      <c r="U186" s="74"/>
      <c r="W186" s="111"/>
      <c r="X186" s="76"/>
      <c r="Y186" s="16" t="s">
        <v>264</v>
      </c>
      <c r="Z186" s="16" t="s">
        <v>283</v>
      </c>
      <c r="AA186" s="84">
        <f t="shared" si="73"/>
        <v>1423.5716078137261</v>
      </c>
      <c r="AB186" s="84">
        <f t="shared" si="74"/>
        <v>653.64267718864903</v>
      </c>
      <c r="AC186" s="74">
        <f t="shared" si="75"/>
        <v>42</v>
      </c>
      <c r="AD186" s="74">
        <f t="shared" si="76"/>
        <v>42</v>
      </c>
      <c r="AE186" s="16" t="s">
        <v>264</v>
      </c>
      <c r="AF186" s="16" t="s">
        <v>169</v>
      </c>
      <c r="AG186" s="84">
        <f t="shared" si="77"/>
        <v>1423.5716078137261</v>
      </c>
      <c r="AH186" s="84">
        <f t="shared" si="78"/>
        <v>653.64267718864903</v>
      </c>
      <c r="AI186" s="84">
        <f t="shared" si="79"/>
        <v>28</v>
      </c>
      <c r="AJ186" s="84">
        <f t="shared" si="80"/>
        <v>28</v>
      </c>
      <c r="AK186" s="74" t="s">
        <v>264</v>
      </c>
      <c r="AL186" s="3" t="s">
        <v>170</v>
      </c>
      <c r="AM186" s="84">
        <f t="shared" si="81"/>
        <v>1423.5716078137261</v>
      </c>
      <c r="AN186" s="84">
        <f t="shared" si="82"/>
        <v>653.64267718864903</v>
      </c>
      <c r="AO186" s="84">
        <f t="shared" si="83"/>
        <v>28</v>
      </c>
      <c r="AP186" s="84">
        <f t="shared" si="84"/>
        <v>28</v>
      </c>
      <c r="AR186" s="74"/>
      <c r="AS186" s="74"/>
      <c r="AT186" s="74"/>
      <c r="AX186" s="74"/>
      <c r="AY186" s="74"/>
      <c r="BA186" s="21">
        <f>(TAN(BC186+BC188+BC193)*BB186)</f>
        <v>58.484146798905549</v>
      </c>
      <c r="BB186" s="21">
        <f>(COS(BC186+BC188+BC193)*$J$13)</f>
        <v>38.465628464956424</v>
      </c>
      <c r="BC186" s="23">
        <f>(B186-1)*$K$14+$K$10</f>
        <v>0</v>
      </c>
      <c r="BD186" s="24"/>
    </row>
    <row r="187" spans="2:56" s="16" customFormat="1" ht="18" customHeight="1" x14ac:dyDescent="0.2">
      <c r="B187" s="16">
        <f>B186+1</f>
        <v>3</v>
      </c>
      <c r="D187" s="16" t="s">
        <v>21</v>
      </c>
      <c r="E187" s="16" t="str">
        <f>"D"&amp;((B188-1)*$J$11+(B193-1)*($J$11*$G$11)+3)</f>
        <v>D21</v>
      </c>
      <c r="F187" s="16" t="str">
        <f t="shared" si="71"/>
        <v>D21</v>
      </c>
      <c r="G187" s="16" t="s">
        <v>232</v>
      </c>
      <c r="I187" s="16" t="s">
        <v>47</v>
      </c>
      <c r="L187" s="16">
        <v>1</v>
      </c>
      <c r="M187" s="73">
        <v>1</v>
      </c>
      <c r="N187" s="73" t="s">
        <v>264</v>
      </c>
      <c r="O187" s="16" t="s">
        <v>10</v>
      </c>
      <c r="P187" s="97">
        <f>BA187+P188</f>
        <v>1434.8873550890089</v>
      </c>
      <c r="Q187" s="97">
        <f>(-BB187)+Q188</f>
        <v>686.81918595066088</v>
      </c>
      <c r="R187" s="96">
        <v>28</v>
      </c>
      <c r="S187" s="96">
        <f>R187</f>
        <v>28</v>
      </c>
      <c r="T187" s="99" t="str">
        <f t="shared" si="86"/>
        <v xml:space="preserve">1 1434.88735508901 686.819185950661 0 0 0 0 VCThingLabel 12 </v>
      </c>
      <c r="U187" s="74"/>
      <c r="W187" s="111"/>
      <c r="X187" s="76"/>
      <c r="Y187" s="16" t="s">
        <v>264</v>
      </c>
      <c r="Z187" s="16" t="s">
        <v>283</v>
      </c>
      <c r="AA187" s="84">
        <f t="shared" si="73"/>
        <v>1434.8873550890089</v>
      </c>
      <c r="AB187" s="84">
        <f t="shared" si="74"/>
        <v>686.81918595066088</v>
      </c>
      <c r="AC187" s="74">
        <f t="shared" si="75"/>
        <v>42</v>
      </c>
      <c r="AD187" s="74">
        <f t="shared" si="76"/>
        <v>42</v>
      </c>
      <c r="AE187" s="16" t="s">
        <v>264</v>
      </c>
      <c r="AF187" s="16" t="s">
        <v>169</v>
      </c>
      <c r="AG187" s="84">
        <f t="shared" si="77"/>
        <v>1434.8873550890089</v>
      </c>
      <c r="AH187" s="84">
        <f t="shared" si="78"/>
        <v>686.81918595066088</v>
      </c>
      <c r="AI187" s="84">
        <f t="shared" si="79"/>
        <v>28</v>
      </c>
      <c r="AJ187" s="84">
        <f t="shared" si="80"/>
        <v>28</v>
      </c>
      <c r="AK187" s="74" t="s">
        <v>264</v>
      </c>
      <c r="AL187" s="3" t="s">
        <v>170</v>
      </c>
      <c r="AM187" s="84">
        <f t="shared" si="81"/>
        <v>1434.8873550890089</v>
      </c>
      <c r="AN187" s="84">
        <f t="shared" si="82"/>
        <v>686.81918595066088</v>
      </c>
      <c r="AO187" s="84">
        <f t="shared" si="83"/>
        <v>28</v>
      </c>
      <c r="AP187" s="84">
        <f t="shared" si="84"/>
        <v>28</v>
      </c>
      <c r="AR187" s="74"/>
      <c r="AS187" s="74"/>
      <c r="AT187" s="74"/>
      <c r="AX187" s="74"/>
      <c r="AY187" s="74"/>
      <c r="BA187" s="21">
        <f>(TAN(BC187+BC188+BC193)*BB187)</f>
        <v>69.799894074188416</v>
      </c>
      <c r="BB187" s="21">
        <f>(COS(BC187+BC188+BC193)*$J$13)</f>
        <v>5.2891197029445722</v>
      </c>
      <c r="BC187" s="23">
        <f>(B187-1)*$K$14+$K$10</f>
        <v>0.50614548307835561</v>
      </c>
      <c r="BD187" s="24"/>
    </row>
    <row r="188" spans="2:56" s="16" customFormat="1" ht="18" customHeight="1" x14ac:dyDescent="0.2">
      <c r="B188" s="16">
        <f>B184+1</f>
        <v>3</v>
      </c>
      <c r="D188" s="16" t="s">
        <v>21</v>
      </c>
      <c r="E188" s="16" t="str">
        <f>"C"&amp;((B193-1)*$G$11+3)</f>
        <v>C7</v>
      </c>
      <c r="F188" s="16" t="str">
        <f t="shared" si="71"/>
        <v>C7</v>
      </c>
      <c r="G188" s="16" t="s">
        <v>230</v>
      </c>
      <c r="I188" s="16" t="s">
        <v>47</v>
      </c>
      <c r="L188" s="16">
        <v>1</v>
      </c>
      <c r="M188" s="73">
        <v>1</v>
      </c>
      <c r="N188" s="73" t="s">
        <v>264</v>
      </c>
      <c r="O188" s="16" t="s">
        <v>10</v>
      </c>
      <c r="P188" s="97">
        <f>BA188+P193</f>
        <v>1365.0874610148205</v>
      </c>
      <c r="Q188" s="97">
        <f>(-BB188)+Q193</f>
        <v>692.1083056536055</v>
      </c>
      <c r="R188" s="96">
        <v>48</v>
      </c>
      <c r="S188" s="96">
        <f>R188</f>
        <v>48</v>
      </c>
      <c r="T188" s="99" t="str">
        <f>$U$8&amp;" "&amp;P188&amp;" "&amp;Q188&amp;" "&amp;$U$11&amp;" "&amp;$U$12&amp;" "&amp;$U$13&amp;" "&amp;$U$14&amp;" "&amp;$U$15&amp;" "&amp;$V$16&amp;" "&amp;$U$17</f>
        <v xml:space="preserve">1 1365.08746101482 692.108305653605 0 0 0 0 VCThingLabel 18 </v>
      </c>
      <c r="U188" s="74"/>
      <c r="W188" s="110"/>
      <c r="X188" s="20"/>
      <c r="Y188" s="16" t="s">
        <v>264</v>
      </c>
      <c r="Z188" s="16" t="s">
        <v>284</v>
      </c>
      <c r="AA188" s="84">
        <f t="shared" si="73"/>
        <v>1365.0874610148205</v>
      </c>
      <c r="AB188" s="84">
        <f t="shared" si="74"/>
        <v>692.1083056536055</v>
      </c>
      <c r="AC188" s="74">
        <f t="shared" si="75"/>
        <v>72</v>
      </c>
      <c r="AD188" s="74">
        <f t="shared" si="76"/>
        <v>72</v>
      </c>
      <c r="AE188" s="16" t="s">
        <v>264</v>
      </c>
      <c r="AF188" s="16" t="s">
        <v>168</v>
      </c>
      <c r="AG188" s="84">
        <f t="shared" si="77"/>
        <v>1365.0874610148205</v>
      </c>
      <c r="AH188" s="84">
        <f t="shared" si="78"/>
        <v>692.1083056536055</v>
      </c>
      <c r="AI188" s="84">
        <f t="shared" si="79"/>
        <v>48</v>
      </c>
      <c r="AJ188" s="84">
        <f t="shared" si="80"/>
        <v>48</v>
      </c>
      <c r="AK188" s="74" t="s">
        <v>264</v>
      </c>
      <c r="AL188" s="3" t="s">
        <v>167</v>
      </c>
      <c r="AM188" s="84">
        <f t="shared" si="81"/>
        <v>1365.0874610148205</v>
      </c>
      <c r="AN188" s="84">
        <f t="shared" si="82"/>
        <v>692.1083056536055</v>
      </c>
      <c r="AO188" s="84">
        <f t="shared" si="83"/>
        <v>48</v>
      </c>
      <c r="AP188" s="84">
        <f t="shared" si="84"/>
        <v>48</v>
      </c>
      <c r="AR188" s="74"/>
      <c r="AS188" s="74"/>
      <c r="AT188" s="74"/>
      <c r="AX188" s="74"/>
      <c r="AY188" s="74"/>
      <c r="BA188" s="21">
        <f>(TAN(BC188+BC193)*BB188)</f>
        <v>167.09756228258726</v>
      </c>
      <c r="BB188" s="21">
        <f>(COS(BC188+BC193)*$G$13)</f>
        <v>109.9017956141612</v>
      </c>
      <c r="BC188" s="22">
        <f>(B188-1)*$H$14+$H$10</f>
        <v>0.20362174606600514</v>
      </c>
      <c r="BD188" s="24"/>
    </row>
    <row r="189" spans="2:56" s="16" customFormat="1" ht="18" customHeight="1" x14ac:dyDescent="0.2">
      <c r="B189" s="16">
        <v>1</v>
      </c>
      <c r="D189" s="16" t="s">
        <v>21</v>
      </c>
      <c r="E189" s="16" t="str">
        <f>"D"&amp;((B192-1)*$J$11+(B193-1)*($J$11*$G$11)+1)</f>
        <v>D22</v>
      </c>
      <c r="F189" s="16" t="str">
        <f t="shared" si="71"/>
        <v>D22</v>
      </c>
      <c r="G189" s="16" t="s">
        <v>233</v>
      </c>
      <c r="I189" s="16" t="s">
        <v>47</v>
      </c>
      <c r="L189" s="16">
        <v>1</v>
      </c>
      <c r="M189" s="73">
        <v>1</v>
      </c>
      <c r="N189" s="73" t="s">
        <v>264</v>
      </c>
      <c r="O189" s="16" t="s">
        <v>10</v>
      </c>
      <c r="P189" s="97">
        <f>BA189+P192</f>
        <v>1449.3516666366629</v>
      </c>
      <c r="Q189" s="97">
        <f>(-BB189)+Q192</f>
        <v>723.22803836089201</v>
      </c>
      <c r="R189" s="96">
        <v>28</v>
      </c>
      <c r="S189" s="96">
        <f>R189</f>
        <v>28</v>
      </c>
      <c r="T189" s="99" t="str">
        <f t="shared" si="86"/>
        <v xml:space="preserve">1 1449.35166663666 723.228038360892 0 0 0 0 VCThingLabel 12 </v>
      </c>
      <c r="U189" s="74"/>
      <c r="W189" s="111"/>
      <c r="X189" s="76"/>
      <c r="Y189" s="16" t="s">
        <v>264</v>
      </c>
      <c r="Z189" s="16" t="s">
        <v>283</v>
      </c>
      <c r="AA189" s="84">
        <f t="shared" si="73"/>
        <v>1449.3516666366629</v>
      </c>
      <c r="AB189" s="84">
        <f t="shared" si="74"/>
        <v>723.22803836089201</v>
      </c>
      <c r="AC189" s="74">
        <f t="shared" si="75"/>
        <v>42</v>
      </c>
      <c r="AD189" s="74">
        <f t="shared" si="76"/>
        <v>42</v>
      </c>
      <c r="AE189" s="16" t="s">
        <v>264</v>
      </c>
      <c r="AF189" s="16" t="s">
        <v>169</v>
      </c>
      <c r="AG189" s="84">
        <f t="shared" si="77"/>
        <v>1449.3516666366629</v>
      </c>
      <c r="AH189" s="84">
        <f t="shared" si="78"/>
        <v>723.22803836089201</v>
      </c>
      <c r="AI189" s="84">
        <f t="shared" si="79"/>
        <v>28</v>
      </c>
      <c r="AJ189" s="84">
        <f t="shared" si="80"/>
        <v>28</v>
      </c>
      <c r="AK189" s="74" t="s">
        <v>264</v>
      </c>
      <c r="AL189" s="3" t="s">
        <v>170</v>
      </c>
      <c r="AM189" s="84">
        <f t="shared" si="81"/>
        <v>1449.3516666366629</v>
      </c>
      <c r="AN189" s="84">
        <f t="shared" si="82"/>
        <v>723.22803836089201</v>
      </c>
      <c r="AO189" s="84">
        <f t="shared" si="83"/>
        <v>28</v>
      </c>
      <c r="AP189" s="84">
        <f t="shared" si="84"/>
        <v>28</v>
      </c>
      <c r="AR189" s="74"/>
      <c r="AS189" s="74"/>
      <c r="AT189" s="74"/>
      <c r="AX189" s="74"/>
      <c r="AY189" s="74"/>
      <c r="BA189" s="21">
        <f>(TAN(BC189+BC192+BC193)*BB189)</f>
        <v>54.400217301987951</v>
      </c>
      <c r="BB189" s="21">
        <f>(COS(BC189+BC192+BC193)*$J$13)</f>
        <v>44.052427373488626</v>
      </c>
      <c r="BC189" s="23">
        <f>(B189-1)*$K$14+$K$10</f>
        <v>-0.50614548307835561</v>
      </c>
      <c r="BD189" s="24"/>
    </row>
    <row r="190" spans="2:56" s="16" customFormat="1" ht="18" customHeight="1" x14ac:dyDescent="0.2">
      <c r="B190" s="16">
        <f>B189+1</f>
        <v>2</v>
      </c>
      <c r="D190" s="16" t="s">
        <v>21</v>
      </c>
      <c r="E190" s="16" t="str">
        <f>"D"&amp;((B192-1)*$J$11+(B193-1)*($J$11*$G$11)+2)</f>
        <v>D23</v>
      </c>
      <c r="F190" s="16" t="str">
        <f t="shared" si="71"/>
        <v>D23</v>
      </c>
      <c r="G190" s="16" t="s">
        <v>233</v>
      </c>
      <c r="I190" s="16" t="s">
        <v>47</v>
      </c>
      <c r="L190" s="16">
        <v>1</v>
      </c>
      <c r="M190" s="73">
        <v>1</v>
      </c>
      <c r="N190" s="73" t="s">
        <v>264</v>
      </c>
      <c r="O190" s="16" t="s">
        <v>10</v>
      </c>
      <c r="P190" s="97">
        <f>BA190+P192</f>
        <v>1463.8879920455295</v>
      </c>
      <c r="Q190" s="97">
        <f>(-BB190)+Q192</f>
        <v>755.12509329769546</v>
      </c>
      <c r="R190" s="96">
        <v>28</v>
      </c>
      <c r="S190" s="96">
        <f>R190</f>
        <v>28</v>
      </c>
      <c r="T190" s="99" t="str">
        <f t="shared" si="86"/>
        <v xml:space="preserve">1 1463.88799204553 755.125093297695 0 0 0 0 VCThingLabel 12 </v>
      </c>
      <c r="U190" s="74"/>
      <c r="W190" s="111"/>
      <c r="X190" s="76"/>
      <c r="Y190" s="16" t="s">
        <v>264</v>
      </c>
      <c r="Z190" s="16" t="s">
        <v>283</v>
      </c>
      <c r="AA190" s="84">
        <f t="shared" si="73"/>
        <v>1463.8879920455295</v>
      </c>
      <c r="AB190" s="84">
        <f t="shared" si="74"/>
        <v>755.12509329769546</v>
      </c>
      <c r="AC190" s="74">
        <f t="shared" si="75"/>
        <v>42</v>
      </c>
      <c r="AD190" s="74">
        <f t="shared" si="76"/>
        <v>42</v>
      </c>
      <c r="AE190" s="16" t="s">
        <v>264</v>
      </c>
      <c r="AF190" s="16" t="s">
        <v>169</v>
      </c>
      <c r="AG190" s="84">
        <f t="shared" si="77"/>
        <v>1463.8879920455295</v>
      </c>
      <c r="AH190" s="84">
        <f t="shared" si="78"/>
        <v>755.12509329769546</v>
      </c>
      <c r="AI190" s="84">
        <f t="shared" si="79"/>
        <v>28</v>
      </c>
      <c r="AJ190" s="84">
        <f t="shared" si="80"/>
        <v>28</v>
      </c>
      <c r="AK190" s="74" t="s">
        <v>264</v>
      </c>
      <c r="AL190" s="3" t="s">
        <v>170</v>
      </c>
      <c r="AM190" s="84">
        <f t="shared" si="81"/>
        <v>1463.8879920455295</v>
      </c>
      <c r="AN190" s="84">
        <f t="shared" si="82"/>
        <v>755.12509329769546</v>
      </c>
      <c r="AO190" s="84">
        <f t="shared" si="83"/>
        <v>28</v>
      </c>
      <c r="AP190" s="84">
        <f t="shared" si="84"/>
        <v>28</v>
      </c>
      <c r="AR190" s="74"/>
      <c r="AS190" s="74"/>
      <c r="AT190" s="74"/>
      <c r="AX190" s="74"/>
      <c r="AY190" s="74"/>
      <c r="BA190" s="21">
        <f>(TAN(BC190+BC192+BC193)*BB190)</f>
        <v>68.936542710854553</v>
      </c>
      <c r="BB190" s="21">
        <f>(COS(BC190+BC192+BC193)*$J$13)</f>
        <v>12.155372436685129</v>
      </c>
      <c r="BC190" s="23">
        <f>(B190-1)*$K$14+$K$10</f>
        <v>0</v>
      </c>
      <c r="BD190" s="24"/>
    </row>
    <row r="191" spans="2:56" s="16" customFormat="1" ht="18" customHeight="1" x14ac:dyDescent="0.2">
      <c r="B191" s="16">
        <f>B190+1</f>
        <v>3</v>
      </c>
      <c r="D191" s="16" t="s">
        <v>21</v>
      </c>
      <c r="E191" s="16" t="str">
        <f>"D"&amp;((B192-1)*$J$11+(B193-1)*($J$11*$G$11)+3)</f>
        <v>D24</v>
      </c>
      <c r="F191" s="16" t="str">
        <f t="shared" si="71"/>
        <v>D24</v>
      </c>
      <c r="G191" s="16" t="s">
        <v>233</v>
      </c>
      <c r="I191" s="16" t="s">
        <v>47</v>
      </c>
      <c r="L191" s="16">
        <v>1</v>
      </c>
      <c r="M191" s="73">
        <v>1</v>
      </c>
      <c r="N191" s="73" t="s">
        <v>264</v>
      </c>
      <c r="O191" s="16" t="s">
        <v>10</v>
      </c>
      <c r="P191" s="97">
        <f>BA191+P192</f>
        <v>1461.1377496266271</v>
      </c>
      <c r="Q191" s="97">
        <f>(-BB191)+Q192</f>
        <v>790.07023654638158</v>
      </c>
      <c r="R191" s="96">
        <v>28</v>
      </c>
      <c r="S191" s="96">
        <f>R191</f>
        <v>28</v>
      </c>
      <c r="T191" s="99" t="str">
        <f t="shared" si="86"/>
        <v xml:space="preserve">1 1461.13774962663 790.070236546382 0 0 0 0 VCThingLabel 12 </v>
      </c>
      <c r="U191" s="74"/>
      <c r="W191" s="111"/>
      <c r="X191" s="76"/>
      <c r="Y191" s="16" t="s">
        <v>264</v>
      </c>
      <c r="Z191" s="16" t="s">
        <v>283</v>
      </c>
      <c r="AA191" s="84">
        <f t="shared" si="73"/>
        <v>1461.1377496266271</v>
      </c>
      <c r="AB191" s="84">
        <f t="shared" si="74"/>
        <v>790.07023654638158</v>
      </c>
      <c r="AC191" s="74">
        <f t="shared" si="75"/>
        <v>42</v>
      </c>
      <c r="AD191" s="74">
        <f t="shared" si="76"/>
        <v>42</v>
      </c>
      <c r="AE191" s="16" t="s">
        <v>264</v>
      </c>
      <c r="AF191" s="16" t="s">
        <v>169</v>
      </c>
      <c r="AG191" s="84">
        <f t="shared" si="77"/>
        <v>1461.1377496266271</v>
      </c>
      <c r="AH191" s="84">
        <f t="shared" si="78"/>
        <v>790.07023654638158</v>
      </c>
      <c r="AI191" s="84">
        <f t="shared" si="79"/>
        <v>28</v>
      </c>
      <c r="AJ191" s="84">
        <f t="shared" si="80"/>
        <v>28</v>
      </c>
      <c r="AK191" s="74" t="s">
        <v>264</v>
      </c>
      <c r="AL191" s="3" t="s">
        <v>170</v>
      </c>
      <c r="AM191" s="84">
        <f t="shared" si="81"/>
        <v>1461.1377496266271</v>
      </c>
      <c r="AN191" s="84">
        <f t="shared" si="82"/>
        <v>790.07023654638158</v>
      </c>
      <c r="AO191" s="84">
        <f t="shared" si="83"/>
        <v>28</v>
      </c>
      <c r="AP191" s="84">
        <f t="shared" si="84"/>
        <v>28</v>
      </c>
      <c r="AR191" s="74"/>
      <c r="AS191" s="74"/>
      <c r="AT191" s="74"/>
      <c r="AX191" s="74"/>
      <c r="AY191" s="74"/>
      <c r="BA191" s="21">
        <f>(TAN(BC191+BC192+BC193)*BB191)</f>
        <v>66.186300291952179</v>
      </c>
      <c r="BB191" s="21">
        <f>(COS(BC191+BC192+BC193)*$J$13)</f>
        <v>-22.789770812000967</v>
      </c>
      <c r="BC191" s="23">
        <f>(B191-1)*$K$14+$K$10</f>
        <v>0.50614548307835561</v>
      </c>
      <c r="BD191" s="24"/>
    </row>
    <row r="192" spans="2:56" s="16" customFormat="1" ht="18" customHeight="1" x14ac:dyDescent="0.2">
      <c r="B192" s="16">
        <f>B188+1</f>
        <v>4</v>
      </c>
      <c r="D192" s="16" t="s">
        <v>21</v>
      </c>
      <c r="E192" s="16" t="str">
        <f>"C"&amp;((B193-1)*$G$11+4)</f>
        <v>C8</v>
      </c>
      <c r="F192" s="16" t="str">
        <f t="shared" si="71"/>
        <v>C8</v>
      </c>
      <c r="G192" s="16" t="s">
        <v>230</v>
      </c>
      <c r="I192" s="16" t="s">
        <v>47</v>
      </c>
      <c r="L192" s="16">
        <v>1</v>
      </c>
      <c r="M192" s="73">
        <v>1</v>
      </c>
      <c r="N192" s="73" t="s">
        <v>264</v>
      </c>
      <c r="O192" s="16" t="s">
        <v>10</v>
      </c>
      <c r="P192" s="97">
        <f>BA192+P193</f>
        <v>1394.9514493346749</v>
      </c>
      <c r="Q192" s="97">
        <f>(-BB192)+Q193</f>
        <v>767.28046573438064</v>
      </c>
      <c r="R192" s="96">
        <v>48</v>
      </c>
      <c r="S192" s="96">
        <f>R192</f>
        <v>48</v>
      </c>
      <c r="T192" s="99" t="str">
        <f>$U$8&amp;" "&amp;P192&amp;" "&amp;Q192&amp;" "&amp;$U$11&amp;" "&amp;$U$12&amp;" "&amp;$U$13&amp;" "&amp;$U$14&amp;" "&amp;$U$15&amp;" "&amp;$V$16&amp;" "&amp;$U$17</f>
        <v xml:space="preserve">1 1394.95144933467 767.280465734381 0 0 0 0 VCThingLabel 18 </v>
      </c>
      <c r="U192" s="74"/>
      <c r="W192" s="110"/>
      <c r="X192" s="20"/>
      <c r="Y192" s="16" t="s">
        <v>264</v>
      </c>
      <c r="Z192" s="16" t="s">
        <v>284</v>
      </c>
      <c r="AA192" s="84">
        <f t="shared" si="73"/>
        <v>1394.9514493346749</v>
      </c>
      <c r="AB192" s="84">
        <f t="shared" si="74"/>
        <v>767.28046573438064</v>
      </c>
      <c r="AC192" s="74">
        <f t="shared" si="75"/>
        <v>72</v>
      </c>
      <c r="AD192" s="74">
        <f t="shared" si="76"/>
        <v>72</v>
      </c>
      <c r="AE192" s="16" t="s">
        <v>264</v>
      </c>
      <c r="AF192" s="16" t="s">
        <v>168</v>
      </c>
      <c r="AG192" s="84">
        <f t="shared" si="77"/>
        <v>1394.9514493346749</v>
      </c>
      <c r="AH192" s="84">
        <f t="shared" si="78"/>
        <v>767.28046573438064</v>
      </c>
      <c r="AI192" s="84">
        <f t="shared" si="79"/>
        <v>48</v>
      </c>
      <c r="AJ192" s="84">
        <f t="shared" si="80"/>
        <v>48</v>
      </c>
      <c r="AK192" s="74" t="s">
        <v>264</v>
      </c>
      <c r="AL192" s="3" t="s">
        <v>167</v>
      </c>
      <c r="AM192" s="84">
        <f t="shared" si="81"/>
        <v>1394.9514493346749</v>
      </c>
      <c r="AN192" s="84">
        <f t="shared" si="82"/>
        <v>767.28046573438064</v>
      </c>
      <c r="AO192" s="84">
        <f t="shared" si="83"/>
        <v>48</v>
      </c>
      <c r="AP192" s="84">
        <f t="shared" si="84"/>
        <v>48</v>
      </c>
      <c r="AR192" s="74"/>
      <c r="AS192" s="74"/>
      <c r="AT192" s="74"/>
      <c r="AX192" s="74"/>
      <c r="AY192" s="74"/>
      <c r="BA192" s="21">
        <f>(TAN(BC192+BC193)*BB192)</f>
        <v>196.96155060244158</v>
      </c>
      <c r="BB192" s="21">
        <f>(COS(BC192+BC193)*$G$13)</f>
        <v>34.72963553338608</v>
      </c>
      <c r="BC192" s="22">
        <f>(B192-1)*$H$14+$H$10</f>
        <v>0.6108652381980153</v>
      </c>
      <c r="BD192" s="24"/>
    </row>
    <row r="193" spans="2:56" s="16" customFormat="1" ht="18" customHeight="1" x14ac:dyDescent="0.2">
      <c r="B193" s="16">
        <f>B176+1</f>
        <v>2</v>
      </c>
      <c r="D193" s="16" t="s">
        <v>21</v>
      </c>
      <c r="E193" s="16" t="str">
        <f>"B"&amp;B193</f>
        <v>B2</v>
      </c>
      <c r="F193" s="16" t="str">
        <f t="shared" si="85"/>
        <v>B2</v>
      </c>
      <c r="G193" s="16" t="s">
        <v>11</v>
      </c>
      <c r="I193" s="16" t="s">
        <v>47</v>
      </c>
      <c r="L193" s="16">
        <v>1</v>
      </c>
      <c r="M193" s="73">
        <v>1</v>
      </c>
      <c r="N193" s="73" t="s">
        <v>264</v>
      </c>
      <c r="O193" s="16" t="s">
        <v>10</v>
      </c>
      <c r="P193" s="96">
        <f>BA193+$P$159</f>
        <v>1197.9898987322333</v>
      </c>
      <c r="Q193" s="96">
        <f>(-BB193)+$Q$159</f>
        <v>802.01010126776669</v>
      </c>
      <c r="R193" s="96">
        <v>80</v>
      </c>
      <c r="S193" s="96">
        <v>80</v>
      </c>
      <c r="T193" s="99" t="str">
        <f>$U$8&amp;" "&amp;P193&amp;" "&amp;Q193&amp;" "&amp;$U$11&amp;" "&amp;$U$12&amp;" "&amp;$U$13&amp;" "&amp;$U$14&amp;" "&amp;$U$15&amp;" "&amp;$W$16&amp;" "&amp;$U$17</f>
        <v xml:space="preserve">1 1197.98989873223 802.010101267767 0 0 0 0 VCThingLabel 28 </v>
      </c>
      <c r="U193" s="74"/>
      <c r="W193" s="110"/>
      <c r="X193" s="20"/>
      <c r="Y193" s="16" t="s">
        <v>264</v>
      </c>
      <c r="Z193" s="16" t="s">
        <v>285</v>
      </c>
      <c r="AA193" s="84">
        <f t="shared" si="73"/>
        <v>1197.9898987322333</v>
      </c>
      <c r="AB193" s="84">
        <f t="shared" si="74"/>
        <v>802.01010126776669</v>
      </c>
      <c r="AC193" s="74">
        <f t="shared" si="75"/>
        <v>120</v>
      </c>
      <c r="AD193" s="74">
        <f t="shared" si="76"/>
        <v>120</v>
      </c>
      <c r="AE193" s="16" t="s">
        <v>264</v>
      </c>
      <c r="AF193" s="16" t="s">
        <v>163</v>
      </c>
      <c r="AG193" s="84">
        <f t="shared" si="77"/>
        <v>1197.9898987322333</v>
      </c>
      <c r="AH193" s="84">
        <f t="shared" si="78"/>
        <v>802.01010126776669</v>
      </c>
      <c r="AI193" s="84">
        <f t="shared" si="79"/>
        <v>80</v>
      </c>
      <c r="AJ193" s="84">
        <f t="shared" si="80"/>
        <v>80</v>
      </c>
      <c r="AK193" s="74" t="s">
        <v>264</v>
      </c>
      <c r="AL193" s="3" t="s">
        <v>166</v>
      </c>
      <c r="AM193" s="84">
        <f t="shared" si="81"/>
        <v>1197.9898987322333</v>
      </c>
      <c r="AN193" s="84">
        <f t="shared" si="82"/>
        <v>802.01010126776669</v>
      </c>
      <c r="AO193" s="84">
        <f t="shared" si="83"/>
        <v>80</v>
      </c>
      <c r="AP193" s="84">
        <f t="shared" si="84"/>
        <v>80</v>
      </c>
      <c r="AR193" s="74"/>
      <c r="AS193" s="74"/>
      <c r="AT193" s="74"/>
      <c r="AX193" s="74"/>
      <c r="AY193" s="74"/>
      <c r="BA193" s="20">
        <f>(TAN(BC193)*BB193)</f>
        <v>197.98989873223329</v>
      </c>
      <c r="BB193" s="20">
        <f>(COS(BC193)*$D$13)</f>
        <v>197.98989873223331</v>
      </c>
      <c r="BC193" s="24">
        <f>(B193-1)*$E$14+$E$10</f>
        <v>0.78539816339744828</v>
      </c>
      <c r="BD193" s="24"/>
    </row>
    <row r="194" spans="2:56" s="16" customFormat="1" ht="18" customHeight="1" x14ac:dyDescent="0.2">
      <c r="B194" s="16">
        <v>1</v>
      </c>
      <c r="D194" s="16" t="s">
        <v>21</v>
      </c>
      <c r="E194" s="16" t="str">
        <f>"D"&amp;((B197-1)*$J$11+(B210-1)*($J$11*$G$11)+1)</f>
        <v>D25</v>
      </c>
      <c r="F194" s="16" t="str">
        <f t="shared" si="71"/>
        <v>D25</v>
      </c>
      <c r="G194" s="16" t="s">
        <v>234</v>
      </c>
      <c r="I194" s="16" t="s">
        <v>47</v>
      </c>
      <c r="L194" s="16">
        <v>1</v>
      </c>
      <c r="M194" s="73">
        <v>1</v>
      </c>
      <c r="N194" s="73" t="s">
        <v>264</v>
      </c>
      <c r="O194" s="16" t="s">
        <v>10</v>
      </c>
      <c r="P194" s="97">
        <f>BA194+P197</f>
        <v>1474.5163891330337</v>
      </c>
      <c r="Q194" s="97">
        <f>(-BB194)+Q197</f>
        <v>822.36912948884901</v>
      </c>
      <c r="R194" s="96">
        <v>28</v>
      </c>
      <c r="S194" s="96">
        <f>R194</f>
        <v>28</v>
      </c>
      <c r="T194" s="99" t="str">
        <f t="shared" ref="T194:T227" si="87">$U$8&amp;" "&amp;P194&amp;" "&amp;Q194&amp;" "&amp;$U$11&amp;" "&amp;$U$12&amp;" "&amp;$U$13&amp;" "&amp;$U$14&amp;" "&amp;$U$15&amp;" "&amp;$U$16&amp;" "&amp;$U$17</f>
        <v xml:space="preserve">1 1474.51638913303 822.369129488849 0 0 0 0 VCThingLabel 12 </v>
      </c>
      <c r="U194" s="74"/>
      <c r="W194" s="111"/>
      <c r="X194" s="76"/>
      <c r="Y194" s="16" t="s">
        <v>264</v>
      </c>
      <c r="Z194" s="16" t="s">
        <v>283</v>
      </c>
      <c r="AA194" s="84">
        <f t="shared" si="73"/>
        <v>1474.5163891330337</v>
      </c>
      <c r="AB194" s="84">
        <f t="shared" si="74"/>
        <v>822.36912948884901</v>
      </c>
      <c r="AC194" s="74">
        <f t="shared" si="75"/>
        <v>42</v>
      </c>
      <c r="AD194" s="74">
        <f t="shared" si="76"/>
        <v>42</v>
      </c>
      <c r="AE194" s="16" t="s">
        <v>264</v>
      </c>
      <c r="AF194" s="16" t="s">
        <v>169</v>
      </c>
      <c r="AG194" s="84">
        <f t="shared" si="77"/>
        <v>1474.5163891330337</v>
      </c>
      <c r="AH194" s="84">
        <f t="shared" si="78"/>
        <v>822.36912948884901</v>
      </c>
      <c r="AI194" s="84">
        <f t="shared" si="79"/>
        <v>28</v>
      </c>
      <c r="AJ194" s="84">
        <f t="shared" si="80"/>
        <v>28</v>
      </c>
      <c r="AK194" s="74" t="s">
        <v>264</v>
      </c>
      <c r="AL194" s="3" t="s">
        <v>170</v>
      </c>
      <c r="AM194" s="84">
        <f t="shared" si="81"/>
        <v>1474.5163891330337</v>
      </c>
      <c r="AN194" s="84">
        <f t="shared" si="82"/>
        <v>822.36912948884901</v>
      </c>
      <c r="AO194" s="84">
        <f t="shared" si="83"/>
        <v>28</v>
      </c>
      <c r="AP194" s="84">
        <f t="shared" si="84"/>
        <v>28</v>
      </c>
      <c r="AR194" s="74"/>
      <c r="AS194" s="74"/>
      <c r="AT194" s="74"/>
      <c r="AX194" s="74"/>
      <c r="AY194" s="74"/>
      <c r="BA194" s="21">
        <f>(TAN(BC194+BC197+BC210)*BB194)</f>
        <v>30.685980275235419</v>
      </c>
      <c r="BB194" s="21">
        <f>(COS(BC194+BC197+BC210)*$J$13)</f>
        <v>62.915583240941693</v>
      </c>
      <c r="BC194" s="23">
        <f>(B194-1)*$K$14+$K$10</f>
        <v>-0.50614548307835561</v>
      </c>
      <c r="BD194" s="24"/>
    </row>
    <row r="195" spans="2:56" s="16" customFormat="1" ht="18" customHeight="1" x14ac:dyDescent="0.2">
      <c r="B195" s="16">
        <f>B194+1</f>
        <v>2</v>
      </c>
      <c r="D195" s="16" t="s">
        <v>21</v>
      </c>
      <c r="E195" s="16" t="str">
        <f>"D"&amp;((B197-1)*$J$11+(B210-1)*($J$11*$G$11)+2)</f>
        <v>D26</v>
      </c>
      <c r="F195" s="16" t="str">
        <f t="shared" si="71"/>
        <v>D26</v>
      </c>
      <c r="G195" s="16" t="s">
        <v>234</v>
      </c>
      <c r="I195" s="16" t="s">
        <v>47</v>
      </c>
      <c r="L195" s="16">
        <v>1</v>
      </c>
      <c r="M195" s="73">
        <v>1</v>
      </c>
      <c r="N195" s="73" t="s">
        <v>264</v>
      </c>
      <c r="O195" s="16" t="s">
        <v>10</v>
      </c>
      <c r="P195" s="97">
        <f>BA195+P197</f>
        <v>1501.1710519580279</v>
      </c>
      <c r="Q195" s="97">
        <f>(-BB195)+Q197</f>
        <v>845.13436218521747</v>
      </c>
      <c r="R195" s="96">
        <v>28</v>
      </c>
      <c r="S195" s="96">
        <f>R195</f>
        <v>28</v>
      </c>
      <c r="T195" s="99" t="str">
        <f t="shared" si="87"/>
        <v xml:space="preserve">1 1501.17105195803 845.134362185217 0 0 0 0 VCThingLabel 12 </v>
      </c>
      <c r="U195" s="74"/>
      <c r="W195" s="111"/>
      <c r="X195" s="76"/>
      <c r="Y195" s="16" t="s">
        <v>264</v>
      </c>
      <c r="Z195" s="16" t="s">
        <v>283</v>
      </c>
      <c r="AA195" s="84">
        <f t="shared" si="73"/>
        <v>1501.1710519580279</v>
      </c>
      <c r="AB195" s="84">
        <f t="shared" si="74"/>
        <v>845.13436218521747</v>
      </c>
      <c r="AC195" s="74">
        <f t="shared" si="75"/>
        <v>42</v>
      </c>
      <c r="AD195" s="74">
        <f t="shared" si="76"/>
        <v>42</v>
      </c>
      <c r="AE195" s="16" t="s">
        <v>264</v>
      </c>
      <c r="AF195" s="16" t="s">
        <v>169</v>
      </c>
      <c r="AG195" s="84">
        <f t="shared" si="77"/>
        <v>1501.1710519580279</v>
      </c>
      <c r="AH195" s="84">
        <f t="shared" si="78"/>
        <v>845.13436218521747</v>
      </c>
      <c r="AI195" s="84">
        <f t="shared" si="79"/>
        <v>28</v>
      </c>
      <c r="AJ195" s="84">
        <f t="shared" si="80"/>
        <v>28</v>
      </c>
      <c r="AK195" s="74" t="s">
        <v>264</v>
      </c>
      <c r="AL195" s="3" t="s">
        <v>170</v>
      </c>
      <c r="AM195" s="84">
        <f t="shared" si="81"/>
        <v>1501.1710519580279</v>
      </c>
      <c r="AN195" s="84">
        <f t="shared" si="82"/>
        <v>845.13436218521747</v>
      </c>
      <c r="AO195" s="84">
        <f t="shared" si="83"/>
        <v>28</v>
      </c>
      <c r="AP195" s="84">
        <f t="shared" si="84"/>
        <v>28</v>
      </c>
      <c r="AR195" s="74"/>
      <c r="AS195" s="74"/>
      <c r="AT195" s="74"/>
      <c r="AX195" s="74"/>
      <c r="AY195" s="74"/>
      <c r="BA195" s="21">
        <f>(TAN(BC195+BC197+BC210)*BB195)</f>
        <v>57.340643100229421</v>
      </c>
      <c r="BB195" s="21">
        <f>(COS(BC195+BC197+BC210)*$J$13)</f>
        <v>40.150350544573229</v>
      </c>
      <c r="BC195" s="23">
        <f>(B195-1)*$K$14+$K$10</f>
        <v>0</v>
      </c>
      <c r="BD195" s="24"/>
    </row>
    <row r="196" spans="2:56" s="16" customFormat="1" ht="18" customHeight="1" x14ac:dyDescent="0.2">
      <c r="B196" s="16">
        <f>B195+1</f>
        <v>3</v>
      </c>
      <c r="D196" s="16" t="s">
        <v>21</v>
      </c>
      <c r="E196" s="16" t="str">
        <f>"D"&amp;((B197-1)*$J$11+(B210-1)*($J$11*$G$11)+3)</f>
        <v>D27</v>
      </c>
      <c r="F196" s="16" t="str">
        <f t="shared" si="71"/>
        <v>D27</v>
      </c>
      <c r="G196" s="16" t="s">
        <v>234</v>
      </c>
      <c r="I196" s="16" t="s">
        <v>47</v>
      </c>
      <c r="L196" s="16">
        <v>1</v>
      </c>
      <c r="M196" s="73">
        <v>1</v>
      </c>
      <c r="N196" s="73" t="s">
        <v>264</v>
      </c>
      <c r="O196" s="16" t="s">
        <v>10</v>
      </c>
      <c r="P196" s="97">
        <f>BA196+P197</f>
        <v>1513.4469415335775</v>
      </c>
      <c r="Q196" s="97">
        <f>(-BB196)+Q197</f>
        <v>877.96772030105501</v>
      </c>
      <c r="R196" s="96">
        <v>28</v>
      </c>
      <c r="S196" s="96">
        <f>R196</f>
        <v>28</v>
      </c>
      <c r="T196" s="99" t="str">
        <f t="shared" si="87"/>
        <v xml:space="preserve">1 1513.44694153358 877.967720301055 0 0 0 0 VCThingLabel 12 </v>
      </c>
      <c r="U196" s="74"/>
      <c r="W196" s="111"/>
      <c r="X196" s="76"/>
      <c r="Y196" s="16" t="s">
        <v>264</v>
      </c>
      <c r="Z196" s="16" t="s">
        <v>283</v>
      </c>
      <c r="AA196" s="84">
        <f t="shared" si="73"/>
        <v>1513.4469415335775</v>
      </c>
      <c r="AB196" s="84">
        <f t="shared" si="74"/>
        <v>877.96772030105501</v>
      </c>
      <c r="AC196" s="74">
        <f t="shared" si="75"/>
        <v>42</v>
      </c>
      <c r="AD196" s="74">
        <f t="shared" si="76"/>
        <v>42</v>
      </c>
      <c r="AE196" s="16" t="s">
        <v>264</v>
      </c>
      <c r="AF196" s="16" t="s">
        <v>169</v>
      </c>
      <c r="AG196" s="84">
        <f t="shared" si="77"/>
        <v>1513.4469415335775</v>
      </c>
      <c r="AH196" s="84">
        <f t="shared" si="78"/>
        <v>877.96772030105501</v>
      </c>
      <c r="AI196" s="84">
        <f t="shared" si="79"/>
        <v>28</v>
      </c>
      <c r="AJ196" s="84">
        <f t="shared" si="80"/>
        <v>28</v>
      </c>
      <c r="AK196" s="74" t="s">
        <v>264</v>
      </c>
      <c r="AL196" s="3" t="s">
        <v>170</v>
      </c>
      <c r="AM196" s="84">
        <f t="shared" si="81"/>
        <v>1513.4469415335775</v>
      </c>
      <c r="AN196" s="84">
        <f t="shared" si="82"/>
        <v>877.96772030105501</v>
      </c>
      <c r="AO196" s="84">
        <f t="shared" si="83"/>
        <v>28</v>
      </c>
      <c r="AP196" s="84">
        <f t="shared" si="84"/>
        <v>28</v>
      </c>
      <c r="AR196" s="74"/>
      <c r="AS196" s="74"/>
      <c r="AT196" s="74"/>
      <c r="AX196" s="74"/>
      <c r="AY196" s="74"/>
      <c r="BA196" s="21">
        <f>(TAN(BC196+BC197+BC210)*BB196)</f>
        <v>69.616532675779141</v>
      </c>
      <c r="BB196" s="21">
        <f>(COS(BC196+BC197+BC210)*$J$13)</f>
        <v>7.316992428735742</v>
      </c>
      <c r="BC196" s="23">
        <f>(B196-1)*$K$14+$K$10</f>
        <v>0.50614548307835561</v>
      </c>
      <c r="BD196" s="24"/>
    </row>
    <row r="197" spans="2:56" s="16" customFormat="1" ht="18" customHeight="1" x14ac:dyDescent="0.2">
      <c r="B197" s="16">
        <v>1</v>
      </c>
      <c r="D197" s="16" t="s">
        <v>21</v>
      </c>
      <c r="E197" s="16" t="str">
        <f>"C"&amp;((B210-1)*$G$11+1)</f>
        <v>C9</v>
      </c>
      <c r="F197" s="16" t="str">
        <f t="shared" si="71"/>
        <v>C9</v>
      </c>
      <c r="G197" s="16" t="s">
        <v>235</v>
      </c>
      <c r="I197" s="16" t="s">
        <v>47</v>
      </c>
      <c r="L197" s="16">
        <v>1</v>
      </c>
      <c r="M197" s="73">
        <v>1</v>
      </c>
      <c r="N197" s="73" t="s">
        <v>264</v>
      </c>
      <c r="O197" s="16" t="s">
        <v>10</v>
      </c>
      <c r="P197" s="97">
        <f>BA197+P210</f>
        <v>1443.8304088577984</v>
      </c>
      <c r="Q197" s="97">
        <f>(-BB197)+Q210</f>
        <v>885.28471272979073</v>
      </c>
      <c r="R197" s="96">
        <v>48</v>
      </c>
      <c r="S197" s="96">
        <f>R197</f>
        <v>48</v>
      </c>
      <c r="T197" s="99" t="str">
        <f>$U$8&amp;" "&amp;P197&amp;" "&amp;Q197&amp;" "&amp;$U$11&amp;" "&amp;$U$12&amp;" "&amp;$U$13&amp;" "&amp;$U$14&amp;" "&amp;$U$15&amp;" "&amp;$V$16&amp;" "&amp;$U$17</f>
        <v xml:space="preserve">1 1443.8304088578 885.284712729791 0 0 0 0 VCThingLabel 18 </v>
      </c>
      <c r="U197" s="74"/>
      <c r="W197" s="110"/>
      <c r="X197" s="20"/>
      <c r="Y197" s="16" t="s">
        <v>264</v>
      </c>
      <c r="Z197" s="16" t="s">
        <v>284</v>
      </c>
      <c r="AA197" s="84">
        <f t="shared" si="73"/>
        <v>1443.8304088577984</v>
      </c>
      <c r="AB197" s="84">
        <f t="shared" si="74"/>
        <v>885.28471272979073</v>
      </c>
      <c r="AC197" s="74">
        <f t="shared" si="75"/>
        <v>72</v>
      </c>
      <c r="AD197" s="74">
        <f t="shared" si="76"/>
        <v>72</v>
      </c>
      <c r="AE197" s="16" t="s">
        <v>264</v>
      </c>
      <c r="AF197" s="16" t="s">
        <v>168</v>
      </c>
      <c r="AG197" s="84">
        <f t="shared" si="77"/>
        <v>1443.8304088577984</v>
      </c>
      <c r="AH197" s="84">
        <f t="shared" si="78"/>
        <v>885.28471272979073</v>
      </c>
      <c r="AI197" s="84">
        <f t="shared" si="79"/>
        <v>48</v>
      </c>
      <c r="AJ197" s="84">
        <f t="shared" si="80"/>
        <v>48</v>
      </c>
      <c r="AK197" s="74" t="s">
        <v>264</v>
      </c>
      <c r="AL197" s="3" t="s">
        <v>167</v>
      </c>
      <c r="AM197" s="84">
        <f t="shared" si="81"/>
        <v>1443.8304088577984</v>
      </c>
      <c r="AN197" s="84">
        <f t="shared" si="82"/>
        <v>885.28471272979073</v>
      </c>
      <c r="AO197" s="84">
        <f t="shared" si="83"/>
        <v>48</v>
      </c>
      <c r="AP197" s="84">
        <f t="shared" si="84"/>
        <v>48</v>
      </c>
      <c r="AR197" s="74"/>
      <c r="AS197" s="74"/>
      <c r="AT197" s="74"/>
      <c r="AX197" s="74"/>
      <c r="AY197" s="74"/>
      <c r="BA197" s="21">
        <f>(TAN(BC197+BC210)*BB197)</f>
        <v>163.83040885779837</v>
      </c>
      <c r="BB197" s="21">
        <f>(COS(BC197+BC210)*$G$13)</f>
        <v>114.71528727020923</v>
      </c>
      <c r="BC197" s="22">
        <f>(B197-1)*$H$14+$H$10</f>
        <v>-0.6108652381980153</v>
      </c>
      <c r="BD197" s="24"/>
    </row>
    <row r="198" spans="2:56" s="16" customFormat="1" ht="18" customHeight="1" x14ac:dyDescent="0.2">
      <c r="B198" s="16">
        <v>1</v>
      </c>
      <c r="D198" s="16" t="s">
        <v>21</v>
      </c>
      <c r="E198" s="16" t="str">
        <f>"D"&amp;((B201-1)*$J$11+(B210-1)*($J$11*$G$11)+1)</f>
        <v>D28</v>
      </c>
      <c r="F198" s="16" t="str">
        <f t="shared" si="71"/>
        <v>D28</v>
      </c>
      <c r="G198" s="16" t="s">
        <v>236</v>
      </c>
      <c r="I198" s="16" t="s">
        <v>47</v>
      </c>
      <c r="L198" s="16">
        <v>1</v>
      </c>
      <c r="M198" s="73">
        <v>1</v>
      </c>
      <c r="N198" s="73" t="s">
        <v>264</v>
      </c>
      <c r="O198" s="16" t="s">
        <v>10</v>
      </c>
      <c r="P198" s="97">
        <f>BA198+P201</f>
        <v>1528.9640751875311</v>
      </c>
      <c r="Q198" s="97">
        <f>(-BB198)+Q201</f>
        <v>913.94047951609059</v>
      </c>
      <c r="R198" s="96">
        <v>28</v>
      </c>
      <c r="S198" s="96">
        <f>R198</f>
        <v>28</v>
      </c>
      <c r="T198" s="99" t="str">
        <f t="shared" si="87"/>
        <v xml:space="preserve">1 1528.96407518753 913.940479516091 0 0 0 0 VCThingLabel 12 </v>
      </c>
      <c r="U198" s="74"/>
      <c r="W198" s="111"/>
      <c r="X198" s="76"/>
      <c r="Y198" s="16" t="s">
        <v>264</v>
      </c>
      <c r="Z198" s="16" t="s">
        <v>283</v>
      </c>
      <c r="AA198" s="84">
        <f t="shared" si="73"/>
        <v>1528.9640751875311</v>
      </c>
      <c r="AB198" s="84">
        <f t="shared" si="74"/>
        <v>913.94047951609059</v>
      </c>
      <c r="AC198" s="74">
        <f t="shared" si="75"/>
        <v>42</v>
      </c>
      <c r="AD198" s="74">
        <f t="shared" si="76"/>
        <v>42</v>
      </c>
      <c r="AE198" s="16" t="s">
        <v>264</v>
      </c>
      <c r="AF198" s="16" t="s">
        <v>169</v>
      </c>
      <c r="AG198" s="84">
        <f t="shared" si="77"/>
        <v>1528.9640751875311</v>
      </c>
      <c r="AH198" s="84">
        <f t="shared" si="78"/>
        <v>913.94047951609059</v>
      </c>
      <c r="AI198" s="84">
        <f t="shared" si="79"/>
        <v>28</v>
      </c>
      <c r="AJ198" s="84">
        <f t="shared" si="80"/>
        <v>28</v>
      </c>
      <c r="AK198" s="74" t="s">
        <v>264</v>
      </c>
      <c r="AL198" s="3" t="s">
        <v>170</v>
      </c>
      <c r="AM198" s="84">
        <f t="shared" si="81"/>
        <v>1528.9640751875311</v>
      </c>
      <c r="AN198" s="84">
        <f t="shared" si="82"/>
        <v>913.94047951609059</v>
      </c>
      <c r="AO198" s="84">
        <f t="shared" si="83"/>
        <v>28</v>
      </c>
      <c r="AP198" s="84">
        <f t="shared" si="84"/>
        <v>28</v>
      </c>
      <c r="AR198" s="74"/>
      <c r="AS198" s="74"/>
      <c r="AT198" s="74"/>
      <c r="AX198" s="74"/>
      <c r="AY198" s="74"/>
      <c r="BA198" s="21">
        <f>(TAN(BC198+BC201+BC210)*BB198)</f>
        <v>53.095950834420826</v>
      </c>
      <c r="BB198" s="21">
        <f>(COS(BC198+BC201+BC210)*$J$13)</f>
        <v>45.616006017501867</v>
      </c>
      <c r="BC198" s="23">
        <f>(B198-1)*$K$14+$K$10</f>
        <v>-0.50614548307835561</v>
      </c>
      <c r="BD198" s="24"/>
    </row>
    <row r="199" spans="2:56" s="16" customFormat="1" ht="18" customHeight="1" x14ac:dyDescent="0.2">
      <c r="B199" s="16">
        <f>B198+1</f>
        <v>2</v>
      </c>
      <c r="D199" s="16" t="s">
        <v>21</v>
      </c>
      <c r="E199" s="16" t="str">
        <f>"D"&amp;((B201-1)*$J$11+(B210-1)*($J$11*$G$11)+2)</f>
        <v>D29</v>
      </c>
      <c r="F199" s="16" t="str">
        <f t="shared" si="71"/>
        <v>D29</v>
      </c>
      <c r="G199" s="16" t="s">
        <v>236</v>
      </c>
      <c r="I199" s="16" t="s">
        <v>47</v>
      </c>
      <c r="L199" s="16">
        <v>1</v>
      </c>
      <c r="M199" s="73">
        <v>1</v>
      </c>
      <c r="N199" s="73" t="s">
        <v>264</v>
      </c>
      <c r="O199" s="16" t="s">
        <v>10</v>
      </c>
      <c r="P199" s="97">
        <f>BA199+P201</f>
        <v>1544.4219678766988</v>
      </c>
      <c r="Q199" s="97">
        <f>(-BB199)+Q201</f>
        <v>945.40125547034972</v>
      </c>
      <c r="R199" s="96">
        <v>28</v>
      </c>
      <c r="S199" s="96">
        <f>R199</f>
        <v>28</v>
      </c>
      <c r="T199" s="99" t="str">
        <f t="shared" si="87"/>
        <v xml:space="preserve">1 1544.4219678767 945.40125547035 0 0 0 0 VCThingLabel 12 </v>
      </c>
      <c r="U199" s="74"/>
      <c r="W199" s="111"/>
      <c r="X199" s="76"/>
      <c r="Y199" s="16" t="s">
        <v>264</v>
      </c>
      <c r="Z199" s="16" t="s">
        <v>283</v>
      </c>
      <c r="AA199" s="84">
        <f t="shared" si="73"/>
        <v>1544.4219678766988</v>
      </c>
      <c r="AB199" s="84">
        <f t="shared" si="74"/>
        <v>945.40125547034972</v>
      </c>
      <c r="AC199" s="74">
        <f t="shared" si="75"/>
        <v>42</v>
      </c>
      <c r="AD199" s="74">
        <f t="shared" si="76"/>
        <v>42</v>
      </c>
      <c r="AE199" s="16" t="s">
        <v>264</v>
      </c>
      <c r="AF199" s="16" t="s">
        <v>169</v>
      </c>
      <c r="AG199" s="84">
        <f t="shared" si="77"/>
        <v>1544.4219678766988</v>
      </c>
      <c r="AH199" s="84">
        <f t="shared" si="78"/>
        <v>945.40125547034972</v>
      </c>
      <c r="AI199" s="84">
        <f t="shared" si="79"/>
        <v>28</v>
      </c>
      <c r="AJ199" s="84">
        <f t="shared" si="80"/>
        <v>28</v>
      </c>
      <c r="AK199" s="74" t="s">
        <v>264</v>
      </c>
      <c r="AL199" s="3" t="s">
        <v>170</v>
      </c>
      <c r="AM199" s="84">
        <f t="shared" si="81"/>
        <v>1544.4219678766988</v>
      </c>
      <c r="AN199" s="84">
        <f t="shared" si="82"/>
        <v>945.40125547034972</v>
      </c>
      <c r="AO199" s="84">
        <f t="shared" si="83"/>
        <v>28</v>
      </c>
      <c r="AP199" s="84">
        <f t="shared" si="84"/>
        <v>28</v>
      </c>
      <c r="AR199" s="74"/>
      <c r="AS199" s="74"/>
      <c r="AT199" s="74"/>
      <c r="AX199" s="74"/>
      <c r="AY199" s="74"/>
      <c r="BA199" s="21">
        <f>(TAN(BC199+BC201+BC210)*BB199)</f>
        <v>68.553843523588611</v>
      </c>
      <c r="BB199" s="21">
        <f>(COS(BC199+BC201+BC210)*$J$13)</f>
        <v>14.155230063242653</v>
      </c>
      <c r="BC199" s="23">
        <f>(B199-1)*$K$14+$K$10</f>
        <v>0</v>
      </c>
      <c r="BD199" s="24"/>
    </row>
    <row r="200" spans="2:56" s="16" customFormat="1" ht="18" customHeight="1" x14ac:dyDescent="0.2">
      <c r="B200" s="16">
        <f>B199+1</f>
        <v>3</v>
      </c>
      <c r="D200" s="16" t="s">
        <v>21</v>
      </c>
      <c r="E200" s="16" t="str">
        <f>"D"&amp;((B201-1)*$J$11+(B210-1)*($J$11*$G$11)+3)</f>
        <v>D30</v>
      </c>
      <c r="F200" s="16" t="str">
        <f t="shared" si="71"/>
        <v>D30</v>
      </c>
      <c r="G200" s="16" t="s">
        <v>236</v>
      </c>
      <c r="I200" s="16" t="s">
        <v>47</v>
      </c>
      <c r="L200" s="16">
        <v>1</v>
      </c>
      <c r="M200" s="73">
        <v>1</v>
      </c>
      <c r="N200" s="73" t="s">
        <v>264</v>
      </c>
      <c r="O200" s="16" t="s">
        <v>10</v>
      </c>
      <c r="P200" s="97">
        <f>BA200+P201</f>
        <v>1542.6892586104516</v>
      </c>
      <c r="Q200" s="97">
        <f>(-BB200)+Q201</f>
        <v>980.41160520628614</v>
      </c>
      <c r="R200" s="96">
        <v>28</v>
      </c>
      <c r="S200" s="96">
        <f>R200</f>
        <v>28</v>
      </c>
      <c r="T200" s="99" t="str">
        <f t="shared" si="87"/>
        <v xml:space="preserve">1 1542.68925861045 980.411605206286 0 0 0 0 VCThingLabel 12 </v>
      </c>
      <c r="U200" s="74"/>
      <c r="W200" s="111"/>
      <c r="X200" s="76"/>
      <c r="Y200" s="16" t="s">
        <v>264</v>
      </c>
      <c r="Z200" s="16" t="s">
        <v>283</v>
      </c>
      <c r="AA200" s="84">
        <f t="shared" si="73"/>
        <v>1542.6892586104516</v>
      </c>
      <c r="AB200" s="84">
        <f t="shared" si="74"/>
        <v>980.41160520628614</v>
      </c>
      <c r="AC200" s="74">
        <f t="shared" si="75"/>
        <v>42</v>
      </c>
      <c r="AD200" s="74">
        <f t="shared" si="76"/>
        <v>42</v>
      </c>
      <c r="AE200" s="16" t="s">
        <v>264</v>
      </c>
      <c r="AF200" s="16" t="s">
        <v>169</v>
      </c>
      <c r="AG200" s="84">
        <f t="shared" si="77"/>
        <v>1542.6892586104516</v>
      </c>
      <c r="AH200" s="84">
        <f t="shared" si="78"/>
        <v>980.41160520628614</v>
      </c>
      <c r="AI200" s="84">
        <f t="shared" si="79"/>
        <v>28</v>
      </c>
      <c r="AJ200" s="84">
        <f t="shared" si="80"/>
        <v>28</v>
      </c>
      <c r="AK200" s="74" t="s">
        <v>264</v>
      </c>
      <c r="AL200" s="3" t="s">
        <v>170</v>
      </c>
      <c r="AM200" s="84">
        <f t="shared" si="81"/>
        <v>1542.6892586104516</v>
      </c>
      <c r="AN200" s="84">
        <f t="shared" si="82"/>
        <v>980.41160520628614</v>
      </c>
      <c r="AO200" s="84">
        <f t="shared" si="83"/>
        <v>28</v>
      </c>
      <c r="AP200" s="84">
        <f t="shared" si="84"/>
        <v>28</v>
      </c>
      <c r="AR200" s="74"/>
      <c r="AS200" s="74"/>
      <c r="AT200" s="74"/>
      <c r="AX200" s="74"/>
      <c r="AY200" s="74"/>
      <c r="BA200" s="21">
        <f>(TAN(BC200+BC201+BC210)*BB200)</f>
        <v>66.821134257341242</v>
      </c>
      <c r="BB200" s="21">
        <f>(COS(BC200+BC201+BC210)*$J$13)</f>
        <v>-20.855119672693746</v>
      </c>
      <c r="BC200" s="23">
        <f>(B200-1)*$K$14+$K$10</f>
        <v>0.50614548307835561</v>
      </c>
      <c r="BD200" s="24"/>
    </row>
    <row r="201" spans="2:56" s="16" customFormat="1" ht="18" customHeight="1" x14ac:dyDescent="0.2">
      <c r="B201" s="16">
        <f>B197+1</f>
        <v>2</v>
      </c>
      <c r="D201" s="16" t="s">
        <v>21</v>
      </c>
      <c r="E201" s="16" t="str">
        <f>"C"&amp;((B210-1)*$G$11+2)</f>
        <v>C10</v>
      </c>
      <c r="F201" s="16" t="str">
        <f t="shared" si="71"/>
        <v>C10</v>
      </c>
      <c r="G201" s="16" t="s">
        <v>235</v>
      </c>
      <c r="I201" s="16" t="s">
        <v>47</v>
      </c>
      <c r="L201" s="16">
        <v>1</v>
      </c>
      <c r="M201" s="73">
        <v>1</v>
      </c>
      <c r="N201" s="73" t="s">
        <v>264</v>
      </c>
      <c r="O201" s="16" t="s">
        <v>10</v>
      </c>
      <c r="P201" s="97">
        <f>BA201+P210</f>
        <v>1475.8681243531103</v>
      </c>
      <c r="Q201" s="97">
        <f>(-BB201)+Q210</f>
        <v>959.55648553359242</v>
      </c>
      <c r="R201" s="96">
        <v>48</v>
      </c>
      <c r="S201" s="96">
        <f>R201</f>
        <v>48</v>
      </c>
      <c r="T201" s="99" t="str">
        <f>$U$8&amp;" "&amp;P201&amp;" "&amp;Q201&amp;" "&amp;$U$11&amp;" "&amp;$U$12&amp;" "&amp;$U$13&amp;" "&amp;$U$14&amp;" "&amp;$U$15&amp;" "&amp;$V$16&amp;" "&amp;$U$17</f>
        <v xml:space="preserve">1 1475.86812435311 959.556485533592 0 0 0 0 VCThingLabel 18 </v>
      </c>
      <c r="U201" s="74"/>
      <c r="W201" s="110"/>
      <c r="X201" s="20"/>
      <c r="Y201" s="16" t="s">
        <v>264</v>
      </c>
      <c r="Z201" s="16" t="s">
        <v>284</v>
      </c>
      <c r="AA201" s="84">
        <f t="shared" si="73"/>
        <v>1475.8681243531103</v>
      </c>
      <c r="AB201" s="84">
        <f t="shared" si="74"/>
        <v>959.55648553359242</v>
      </c>
      <c r="AC201" s="74">
        <f t="shared" si="75"/>
        <v>72</v>
      </c>
      <c r="AD201" s="74">
        <f t="shared" si="76"/>
        <v>72</v>
      </c>
      <c r="AE201" s="16" t="s">
        <v>264</v>
      </c>
      <c r="AF201" s="16" t="s">
        <v>168</v>
      </c>
      <c r="AG201" s="84">
        <f t="shared" si="77"/>
        <v>1475.8681243531103</v>
      </c>
      <c r="AH201" s="84">
        <f t="shared" si="78"/>
        <v>959.55648553359242</v>
      </c>
      <c r="AI201" s="84">
        <f t="shared" si="79"/>
        <v>48</v>
      </c>
      <c r="AJ201" s="84">
        <f t="shared" si="80"/>
        <v>48</v>
      </c>
      <c r="AK201" s="74" t="s">
        <v>264</v>
      </c>
      <c r="AL201" s="3" t="s">
        <v>167</v>
      </c>
      <c r="AM201" s="84">
        <f t="shared" si="81"/>
        <v>1475.8681243531103</v>
      </c>
      <c r="AN201" s="84">
        <f t="shared" si="82"/>
        <v>959.55648553359242</v>
      </c>
      <c r="AO201" s="84">
        <f t="shared" si="83"/>
        <v>48</v>
      </c>
      <c r="AP201" s="84">
        <f t="shared" si="84"/>
        <v>48</v>
      </c>
      <c r="AR201" s="74"/>
      <c r="AS201" s="74"/>
      <c r="AT201" s="74"/>
      <c r="AX201" s="74"/>
      <c r="AY201" s="74"/>
      <c r="BA201" s="21">
        <f>(TAN(BC201+BC210)*BB201)</f>
        <v>195.86812435311032</v>
      </c>
      <c r="BB201" s="21">
        <f>(COS(BC201+BC210)*$G$13)</f>
        <v>40.443514466407585</v>
      </c>
      <c r="BC201" s="22">
        <f>(B201-1)*$H$14+$H$10</f>
        <v>-0.20362174606600508</v>
      </c>
      <c r="BD201" s="24"/>
    </row>
    <row r="202" spans="2:56" s="16" customFormat="1" ht="18" customHeight="1" x14ac:dyDescent="0.2">
      <c r="B202" s="16">
        <v>1</v>
      </c>
      <c r="D202" s="16" t="s">
        <v>21</v>
      </c>
      <c r="E202" s="16" t="str">
        <f>"D"&amp;((B205-1)*$J$11+(B210-1)*($J$11*$G$11)+1)</f>
        <v>D31</v>
      </c>
      <c r="F202" s="16" t="str">
        <f t="shared" si="71"/>
        <v>D31</v>
      </c>
      <c r="G202" s="16" t="s">
        <v>237</v>
      </c>
      <c r="I202" s="16" t="s">
        <v>47</v>
      </c>
      <c r="L202" s="16">
        <v>1</v>
      </c>
      <c r="M202" s="73">
        <v>1</v>
      </c>
      <c r="N202" s="73" t="s">
        <v>264</v>
      </c>
      <c r="O202" s="16" t="s">
        <v>10</v>
      </c>
      <c r="P202" s="97">
        <f>BA202+P205</f>
        <v>1542.6892586104516</v>
      </c>
      <c r="Q202" s="97">
        <f>(-BB202)+Q205</f>
        <v>1019.5883947937139</v>
      </c>
      <c r="R202" s="96">
        <v>28</v>
      </c>
      <c r="S202" s="96">
        <f>R202</f>
        <v>28</v>
      </c>
      <c r="T202" s="99" t="str">
        <f t="shared" si="87"/>
        <v xml:space="preserve">1 1542.68925861045 1019.58839479371 0 0 0 0 VCThingLabel 12 </v>
      </c>
      <c r="U202" s="74"/>
      <c r="W202" s="111"/>
      <c r="X202" s="76"/>
      <c r="Y202" s="16" t="s">
        <v>264</v>
      </c>
      <c r="Z202" s="16" t="s">
        <v>283</v>
      </c>
      <c r="AA202" s="84">
        <f t="shared" si="73"/>
        <v>1542.6892586104516</v>
      </c>
      <c r="AB202" s="84">
        <f t="shared" si="74"/>
        <v>1019.5883947937139</v>
      </c>
      <c r="AC202" s="74">
        <f t="shared" si="75"/>
        <v>42</v>
      </c>
      <c r="AD202" s="74">
        <f t="shared" si="76"/>
        <v>42</v>
      </c>
      <c r="AE202" s="16" t="s">
        <v>264</v>
      </c>
      <c r="AF202" s="16" t="s">
        <v>169</v>
      </c>
      <c r="AG202" s="84">
        <f t="shared" si="77"/>
        <v>1542.6892586104516</v>
      </c>
      <c r="AH202" s="84">
        <f t="shared" si="78"/>
        <v>1019.5883947937139</v>
      </c>
      <c r="AI202" s="84">
        <f t="shared" si="79"/>
        <v>28</v>
      </c>
      <c r="AJ202" s="84">
        <f t="shared" si="80"/>
        <v>28</v>
      </c>
      <c r="AK202" s="74" t="s">
        <v>264</v>
      </c>
      <c r="AL202" s="3" t="s">
        <v>170</v>
      </c>
      <c r="AM202" s="84">
        <f t="shared" si="81"/>
        <v>1542.6892586104516</v>
      </c>
      <c r="AN202" s="84">
        <f t="shared" si="82"/>
        <v>1019.5883947937139</v>
      </c>
      <c r="AO202" s="84">
        <f t="shared" si="83"/>
        <v>28</v>
      </c>
      <c r="AP202" s="84">
        <f t="shared" si="84"/>
        <v>28</v>
      </c>
      <c r="AR202" s="74"/>
      <c r="AS202" s="74"/>
      <c r="AT202" s="74"/>
      <c r="AX202" s="74"/>
      <c r="AY202" s="74"/>
      <c r="BA202" s="21">
        <f>(TAN(BC202+BC205+BC210)*BB202)</f>
        <v>66.821134257341242</v>
      </c>
      <c r="BB202" s="21">
        <f>(COS(BC202+BC205+BC210)*$J$13)</f>
        <v>20.855119672693753</v>
      </c>
      <c r="BC202" s="23">
        <f>(B202-1)*$K$14+$K$10</f>
        <v>-0.50614548307835561</v>
      </c>
      <c r="BD202" s="24"/>
    </row>
    <row r="203" spans="2:56" s="16" customFormat="1" ht="18" customHeight="1" x14ac:dyDescent="0.2">
      <c r="B203" s="16">
        <f>B202+1</f>
        <v>2</v>
      </c>
      <c r="D203" s="16" t="s">
        <v>21</v>
      </c>
      <c r="E203" s="16" t="str">
        <f>"D"&amp;((B205-1)*$J$11+(B210-1)*($J$11*$G$11)+2)</f>
        <v>D32</v>
      </c>
      <c r="F203" s="16" t="str">
        <f t="shared" si="71"/>
        <v>D32</v>
      </c>
      <c r="G203" s="16" t="s">
        <v>237</v>
      </c>
      <c r="I203" s="16" t="s">
        <v>47</v>
      </c>
      <c r="L203" s="16">
        <v>1</v>
      </c>
      <c r="M203" s="73">
        <v>1</v>
      </c>
      <c r="N203" s="73" t="s">
        <v>264</v>
      </c>
      <c r="O203" s="16" t="s">
        <v>10</v>
      </c>
      <c r="P203" s="97">
        <f>BA203+P205</f>
        <v>1544.4219678766988</v>
      </c>
      <c r="Q203" s="97">
        <f>(-BB203)+Q205</f>
        <v>1054.5987445296503</v>
      </c>
      <c r="R203" s="96">
        <v>28</v>
      </c>
      <c r="S203" s="96">
        <f>R203</f>
        <v>28</v>
      </c>
      <c r="T203" s="99" t="str">
        <f t="shared" si="87"/>
        <v xml:space="preserve">1 1544.4219678767 1054.59874452965 0 0 0 0 VCThingLabel 12 </v>
      </c>
      <c r="U203" s="74"/>
      <c r="W203" s="111"/>
      <c r="X203" s="76"/>
      <c r="Y203" s="16" t="s">
        <v>264</v>
      </c>
      <c r="Z203" s="16" t="s">
        <v>283</v>
      </c>
      <c r="AA203" s="84">
        <f t="shared" si="73"/>
        <v>1544.4219678766988</v>
      </c>
      <c r="AB203" s="84">
        <f t="shared" si="74"/>
        <v>1054.5987445296503</v>
      </c>
      <c r="AC203" s="74">
        <f t="shared" si="75"/>
        <v>42</v>
      </c>
      <c r="AD203" s="74">
        <f t="shared" si="76"/>
        <v>42</v>
      </c>
      <c r="AE203" s="16" t="s">
        <v>264</v>
      </c>
      <c r="AF203" s="16" t="s">
        <v>169</v>
      </c>
      <c r="AG203" s="84">
        <f t="shared" si="77"/>
        <v>1544.4219678766988</v>
      </c>
      <c r="AH203" s="84">
        <f t="shared" si="78"/>
        <v>1054.5987445296503</v>
      </c>
      <c r="AI203" s="84">
        <f t="shared" si="79"/>
        <v>28</v>
      </c>
      <c r="AJ203" s="84">
        <f t="shared" si="80"/>
        <v>28</v>
      </c>
      <c r="AK203" s="74" t="s">
        <v>264</v>
      </c>
      <c r="AL203" s="3" t="s">
        <v>170</v>
      </c>
      <c r="AM203" s="84">
        <f t="shared" si="81"/>
        <v>1544.4219678766988</v>
      </c>
      <c r="AN203" s="84">
        <f t="shared" si="82"/>
        <v>1054.5987445296503</v>
      </c>
      <c r="AO203" s="84">
        <f t="shared" si="83"/>
        <v>28</v>
      </c>
      <c r="AP203" s="84">
        <f t="shared" si="84"/>
        <v>28</v>
      </c>
      <c r="AR203" s="74"/>
      <c r="AS203" s="74"/>
      <c r="AT203" s="74"/>
      <c r="AX203" s="74"/>
      <c r="AY203" s="74"/>
      <c r="BA203" s="21">
        <f>(TAN(BC203+BC205+BC210)*BB203)</f>
        <v>68.553843523588597</v>
      </c>
      <c r="BB203" s="21">
        <f>(COS(BC203+BC205+BC210)*$J$13)</f>
        <v>-14.155230063242644</v>
      </c>
      <c r="BC203" s="23">
        <f>(B203-1)*$K$14+$K$10</f>
        <v>0</v>
      </c>
      <c r="BD203" s="24"/>
    </row>
    <row r="204" spans="2:56" s="16" customFormat="1" ht="18" customHeight="1" x14ac:dyDescent="0.2">
      <c r="B204" s="16">
        <f>B203+1</f>
        <v>3</v>
      </c>
      <c r="D204" s="16" t="s">
        <v>21</v>
      </c>
      <c r="E204" s="16" t="str">
        <f>"D"&amp;((B205-1)*$J$11+(B210-1)*($J$11*$G$11)+3)</f>
        <v>D33</v>
      </c>
      <c r="F204" s="16" t="str">
        <f t="shared" si="71"/>
        <v>D33</v>
      </c>
      <c r="G204" s="16" t="s">
        <v>237</v>
      </c>
      <c r="I204" s="16" t="s">
        <v>47</v>
      </c>
      <c r="L204" s="16">
        <v>1</v>
      </c>
      <c r="M204" s="73">
        <v>1</v>
      </c>
      <c r="N204" s="73" t="s">
        <v>264</v>
      </c>
      <c r="O204" s="16" t="s">
        <v>10</v>
      </c>
      <c r="P204" s="97">
        <f>BA204+P205</f>
        <v>1528.9640751875311</v>
      </c>
      <c r="Q204" s="97">
        <f>(-BB204)+Q205</f>
        <v>1086.0595204839094</v>
      </c>
      <c r="R204" s="96">
        <v>28</v>
      </c>
      <c r="S204" s="96">
        <f>R204</f>
        <v>28</v>
      </c>
      <c r="T204" s="99" t="str">
        <f t="shared" si="87"/>
        <v xml:space="preserve">1 1528.96407518753 1086.05952048391 0 0 0 0 VCThingLabel 12 </v>
      </c>
      <c r="U204" s="74"/>
      <c r="W204" s="111"/>
      <c r="X204" s="76"/>
      <c r="Y204" s="16" t="s">
        <v>264</v>
      </c>
      <c r="Z204" s="16" t="s">
        <v>283</v>
      </c>
      <c r="AA204" s="84">
        <f t="shared" si="73"/>
        <v>1528.9640751875311</v>
      </c>
      <c r="AB204" s="84">
        <f t="shared" si="74"/>
        <v>1086.0595204839094</v>
      </c>
      <c r="AC204" s="74">
        <f t="shared" si="75"/>
        <v>42</v>
      </c>
      <c r="AD204" s="74">
        <f t="shared" si="76"/>
        <v>42</v>
      </c>
      <c r="AE204" s="16" t="s">
        <v>264</v>
      </c>
      <c r="AF204" s="16" t="s">
        <v>169</v>
      </c>
      <c r="AG204" s="84">
        <f t="shared" si="77"/>
        <v>1528.9640751875311</v>
      </c>
      <c r="AH204" s="84">
        <f t="shared" si="78"/>
        <v>1086.0595204839094</v>
      </c>
      <c r="AI204" s="84">
        <f t="shared" si="79"/>
        <v>28</v>
      </c>
      <c r="AJ204" s="84">
        <f t="shared" si="80"/>
        <v>28</v>
      </c>
      <c r="AK204" s="74" t="s">
        <v>264</v>
      </c>
      <c r="AL204" s="3" t="s">
        <v>170</v>
      </c>
      <c r="AM204" s="84">
        <f t="shared" si="81"/>
        <v>1528.9640751875311</v>
      </c>
      <c r="AN204" s="84">
        <f t="shared" si="82"/>
        <v>1086.0595204839094</v>
      </c>
      <c r="AO204" s="84">
        <f t="shared" si="83"/>
        <v>28</v>
      </c>
      <c r="AP204" s="84">
        <f t="shared" si="84"/>
        <v>28</v>
      </c>
      <c r="AR204" s="74"/>
      <c r="AS204" s="74"/>
      <c r="AT204" s="74"/>
      <c r="AX204" s="74"/>
      <c r="AY204" s="74"/>
      <c r="BA204" s="21">
        <f>(TAN(BC204+BC205+BC210)*BB204)</f>
        <v>53.095950834420826</v>
      </c>
      <c r="BB204" s="21">
        <f>(COS(BC204+BC205+BC210)*$J$13)</f>
        <v>-45.61600601750186</v>
      </c>
      <c r="BC204" s="23">
        <f>(B204-1)*$K$14+$K$10</f>
        <v>0.50614548307835561</v>
      </c>
      <c r="BD204" s="24"/>
    </row>
    <row r="205" spans="2:56" s="16" customFormat="1" ht="18" customHeight="1" x14ac:dyDescent="0.2">
      <c r="B205" s="16">
        <f>B201+1</f>
        <v>3</v>
      </c>
      <c r="D205" s="16" t="s">
        <v>21</v>
      </c>
      <c r="E205" s="16" t="str">
        <f>"C"&amp;((B210-1)*$G$11+3)</f>
        <v>C11</v>
      </c>
      <c r="F205" s="16" t="str">
        <f t="shared" si="71"/>
        <v>C11</v>
      </c>
      <c r="G205" s="16" t="s">
        <v>235</v>
      </c>
      <c r="I205" s="16" t="s">
        <v>47</v>
      </c>
      <c r="L205" s="16">
        <v>1</v>
      </c>
      <c r="M205" s="73">
        <v>1</v>
      </c>
      <c r="N205" s="73" t="s">
        <v>264</v>
      </c>
      <c r="O205" s="16" t="s">
        <v>10</v>
      </c>
      <c r="P205" s="97">
        <f>BA205+P210</f>
        <v>1475.8681243531103</v>
      </c>
      <c r="Q205" s="97">
        <f>(-BB205)+Q210</f>
        <v>1040.4435144664076</v>
      </c>
      <c r="R205" s="96">
        <v>48</v>
      </c>
      <c r="S205" s="96">
        <f>R205</f>
        <v>48</v>
      </c>
      <c r="T205" s="99" t="str">
        <f>$U$8&amp;" "&amp;P205&amp;" "&amp;Q205&amp;" "&amp;$U$11&amp;" "&amp;$U$12&amp;" "&amp;$U$13&amp;" "&amp;$U$14&amp;" "&amp;$U$15&amp;" "&amp;$V$16&amp;" "&amp;$U$17</f>
        <v xml:space="preserve">1 1475.86812435311 1040.44351446641 0 0 0 0 VCThingLabel 18 </v>
      </c>
      <c r="U205" s="74"/>
      <c r="W205" s="110"/>
      <c r="X205" s="20"/>
      <c r="Y205" s="16" t="s">
        <v>264</v>
      </c>
      <c r="Z205" s="16" t="s">
        <v>284</v>
      </c>
      <c r="AA205" s="84">
        <f t="shared" si="73"/>
        <v>1475.8681243531103</v>
      </c>
      <c r="AB205" s="84">
        <f t="shared" si="74"/>
        <v>1040.4435144664076</v>
      </c>
      <c r="AC205" s="74">
        <f t="shared" si="75"/>
        <v>72</v>
      </c>
      <c r="AD205" s="74">
        <f t="shared" si="76"/>
        <v>72</v>
      </c>
      <c r="AE205" s="16" t="s">
        <v>264</v>
      </c>
      <c r="AF205" s="16" t="s">
        <v>168</v>
      </c>
      <c r="AG205" s="84">
        <f t="shared" si="77"/>
        <v>1475.8681243531103</v>
      </c>
      <c r="AH205" s="84">
        <f t="shared" si="78"/>
        <v>1040.4435144664076</v>
      </c>
      <c r="AI205" s="84">
        <f t="shared" si="79"/>
        <v>48</v>
      </c>
      <c r="AJ205" s="84">
        <f t="shared" si="80"/>
        <v>48</v>
      </c>
      <c r="AK205" s="74" t="s">
        <v>264</v>
      </c>
      <c r="AL205" s="3" t="s">
        <v>167</v>
      </c>
      <c r="AM205" s="84">
        <f t="shared" si="81"/>
        <v>1475.8681243531103</v>
      </c>
      <c r="AN205" s="84">
        <f t="shared" si="82"/>
        <v>1040.4435144664076</v>
      </c>
      <c r="AO205" s="84">
        <f t="shared" si="83"/>
        <v>48</v>
      </c>
      <c r="AP205" s="84">
        <f t="shared" si="84"/>
        <v>48</v>
      </c>
      <c r="AR205" s="74"/>
      <c r="AS205" s="74"/>
      <c r="AT205" s="74"/>
      <c r="AX205" s="74"/>
      <c r="AY205" s="74"/>
      <c r="BA205" s="21">
        <f>(TAN(BC205+BC210)*BB205)</f>
        <v>195.86812435311029</v>
      </c>
      <c r="BB205" s="21">
        <f>(COS(BC205+BC210)*$G$13)</f>
        <v>-40.443514466407557</v>
      </c>
      <c r="BC205" s="22">
        <f>(B205-1)*$H$14+$H$10</f>
        <v>0.20362174606600514</v>
      </c>
      <c r="BD205" s="24"/>
    </row>
    <row r="206" spans="2:56" s="16" customFormat="1" ht="18" customHeight="1" x14ac:dyDescent="0.2">
      <c r="B206" s="16">
        <v>1</v>
      </c>
      <c r="D206" s="16" t="s">
        <v>21</v>
      </c>
      <c r="E206" s="16" t="str">
        <f>"D"&amp;((B209-1)*$J$11+(B210-1)*($J$11*$G$11)+1)</f>
        <v>D34</v>
      </c>
      <c r="F206" s="16" t="str">
        <f t="shared" si="71"/>
        <v>D34</v>
      </c>
      <c r="G206" s="16" t="s">
        <v>238</v>
      </c>
      <c r="I206" s="16" t="s">
        <v>47</v>
      </c>
      <c r="L206" s="16">
        <v>1</v>
      </c>
      <c r="M206" s="73">
        <v>1</v>
      </c>
      <c r="N206" s="73" t="s">
        <v>264</v>
      </c>
      <c r="O206" s="16" t="s">
        <v>10</v>
      </c>
      <c r="P206" s="97">
        <f>BA206+P209</f>
        <v>1513.4469415335775</v>
      </c>
      <c r="Q206" s="97">
        <f>(-BB206)+Q209</f>
        <v>1122.0322796989451</v>
      </c>
      <c r="R206" s="96">
        <v>28</v>
      </c>
      <c r="S206" s="96">
        <f>R206</f>
        <v>28</v>
      </c>
      <c r="T206" s="99" t="str">
        <f t="shared" si="87"/>
        <v xml:space="preserve">1 1513.44694153358 1122.03227969895 0 0 0 0 VCThingLabel 12 </v>
      </c>
      <c r="U206" s="74"/>
      <c r="W206" s="111"/>
      <c r="X206" s="76"/>
      <c r="Y206" s="16" t="s">
        <v>264</v>
      </c>
      <c r="Z206" s="16" t="s">
        <v>283</v>
      </c>
      <c r="AA206" s="84">
        <f t="shared" si="73"/>
        <v>1513.4469415335775</v>
      </c>
      <c r="AB206" s="84">
        <f t="shared" si="74"/>
        <v>1122.0322796989451</v>
      </c>
      <c r="AC206" s="74">
        <f t="shared" si="75"/>
        <v>42</v>
      </c>
      <c r="AD206" s="74">
        <f t="shared" si="76"/>
        <v>42</v>
      </c>
      <c r="AE206" s="16" t="s">
        <v>264</v>
      </c>
      <c r="AF206" s="16" t="s">
        <v>169</v>
      </c>
      <c r="AG206" s="84">
        <f t="shared" si="77"/>
        <v>1513.4469415335775</v>
      </c>
      <c r="AH206" s="84">
        <f t="shared" si="78"/>
        <v>1122.0322796989451</v>
      </c>
      <c r="AI206" s="84">
        <f t="shared" si="79"/>
        <v>28</v>
      </c>
      <c r="AJ206" s="84">
        <f t="shared" si="80"/>
        <v>28</v>
      </c>
      <c r="AK206" s="74" t="s">
        <v>264</v>
      </c>
      <c r="AL206" s="3" t="s">
        <v>170</v>
      </c>
      <c r="AM206" s="84">
        <f t="shared" si="81"/>
        <v>1513.4469415335775</v>
      </c>
      <c r="AN206" s="84">
        <f t="shared" si="82"/>
        <v>1122.0322796989451</v>
      </c>
      <c r="AO206" s="84">
        <f t="shared" si="83"/>
        <v>28</v>
      </c>
      <c r="AP206" s="84">
        <f t="shared" si="84"/>
        <v>28</v>
      </c>
      <c r="AR206" s="74"/>
      <c r="AS206" s="74"/>
      <c r="AT206" s="74"/>
      <c r="AX206" s="74"/>
      <c r="AY206" s="74"/>
      <c r="BA206" s="21">
        <f>(TAN(BC206+BC209+BC210)*BB206)</f>
        <v>69.616532675779126</v>
      </c>
      <c r="BB206" s="21">
        <f>(COS(BC206+BC209+BC210)*$J$13)</f>
        <v>-7.3169924287357331</v>
      </c>
      <c r="BC206" s="23">
        <f>(B206-1)*$K$14+$K$10</f>
        <v>-0.50614548307835561</v>
      </c>
      <c r="BD206" s="24"/>
    </row>
    <row r="207" spans="2:56" s="16" customFormat="1" ht="18" customHeight="1" x14ac:dyDescent="0.2">
      <c r="B207" s="16">
        <f>B206+1</f>
        <v>2</v>
      </c>
      <c r="D207" s="16" t="s">
        <v>21</v>
      </c>
      <c r="E207" s="16" t="str">
        <f>"D"&amp;((B209-1)*$J$11+(B210-1)*($J$11*$G$11)+2)</f>
        <v>D35</v>
      </c>
      <c r="F207" s="16" t="str">
        <f t="shared" si="71"/>
        <v>D35</v>
      </c>
      <c r="G207" s="16" t="s">
        <v>238</v>
      </c>
      <c r="I207" s="16" t="s">
        <v>47</v>
      </c>
      <c r="L207" s="16">
        <v>1</v>
      </c>
      <c r="M207" s="73">
        <v>1</v>
      </c>
      <c r="N207" s="73" t="s">
        <v>264</v>
      </c>
      <c r="O207" s="16" t="s">
        <v>10</v>
      </c>
      <c r="P207" s="97">
        <f>BA207+P209</f>
        <v>1501.1710519580279</v>
      </c>
      <c r="Q207" s="97">
        <f>(-BB207)+Q209</f>
        <v>1154.8656378147825</v>
      </c>
      <c r="R207" s="96">
        <v>28</v>
      </c>
      <c r="S207" s="96">
        <f>R207</f>
        <v>28</v>
      </c>
      <c r="T207" s="99" t="str">
        <f t="shared" si="87"/>
        <v xml:space="preserve">1 1501.17105195803 1154.86563781478 0 0 0 0 VCThingLabel 12 </v>
      </c>
      <c r="U207" s="74"/>
      <c r="W207" s="111"/>
      <c r="X207" s="76"/>
      <c r="Y207" s="16" t="s">
        <v>264</v>
      </c>
      <c r="Z207" s="16" t="s">
        <v>283</v>
      </c>
      <c r="AA207" s="84">
        <f t="shared" si="73"/>
        <v>1501.1710519580279</v>
      </c>
      <c r="AB207" s="84">
        <f t="shared" si="74"/>
        <v>1154.8656378147825</v>
      </c>
      <c r="AC207" s="74">
        <f t="shared" si="75"/>
        <v>42</v>
      </c>
      <c r="AD207" s="74">
        <f t="shared" si="76"/>
        <v>42</v>
      </c>
      <c r="AE207" s="16" t="s">
        <v>264</v>
      </c>
      <c r="AF207" s="16" t="s">
        <v>169</v>
      </c>
      <c r="AG207" s="84">
        <f t="shared" si="77"/>
        <v>1501.1710519580279</v>
      </c>
      <c r="AH207" s="84">
        <f t="shared" si="78"/>
        <v>1154.8656378147825</v>
      </c>
      <c r="AI207" s="84">
        <f t="shared" si="79"/>
        <v>28</v>
      </c>
      <c r="AJ207" s="84">
        <f t="shared" si="80"/>
        <v>28</v>
      </c>
      <c r="AK207" s="74" t="s">
        <v>264</v>
      </c>
      <c r="AL207" s="3" t="s">
        <v>170</v>
      </c>
      <c r="AM207" s="84">
        <f t="shared" si="81"/>
        <v>1501.1710519580279</v>
      </c>
      <c r="AN207" s="84">
        <f t="shared" si="82"/>
        <v>1154.8656378147825</v>
      </c>
      <c r="AO207" s="84">
        <f t="shared" si="83"/>
        <v>28</v>
      </c>
      <c r="AP207" s="84">
        <f t="shared" si="84"/>
        <v>28</v>
      </c>
      <c r="AR207" s="74"/>
      <c r="AS207" s="74"/>
      <c r="AT207" s="74"/>
      <c r="AX207" s="74"/>
      <c r="AY207" s="74"/>
      <c r="BA207" s="21">
        <f>(TAN(BC207+BC209+BC210)*BB207)</f>
        <v>57.340643100229414</v>
      </c>
      <c r="BB207" s="21">
        <f>(COS(BC207+BC209+BC210)*$J$13)</f>
        <v>-40.150350544573229</v>
      </c>
      <c r="BC207" s="23">
        <f>(B207-1)*$K$14+$K$10</f>
        <v>0</v>
      </c>
      <c r="BD207" s="24"/>
    </row>
    <row r="208" spans="2:56" s="16" customFormat="1" ht="18" customHeight="1" x14ac:dyDescent="0.2">
      <c r="B208" s="16">
        <f>B207+1</f>
        <v>3</v>
      </c>
      <c r="D208" s="16" t="s">
        <v>21</v>
      </c>
      <c r="E208" s="16" t="str">
        <f>"D"&amp;((B209-1)*$J$11+(B210-1)*($J$11*$G$11)+3)</f>
        <v>D36</v>
      </c>
      <c r="F208" s="16" t="str">
        <f t="shared" si="71"/>
        <v>D36</v>
      </c>
      <c r="G208" s="16" t="s">
        <v>238</v>
      </c>
      <c r="I208" s="16" t="s">
        <v>47</v>
      </c>
      <c r="L208" s="16">
        <v>1</v>
      </c>
      <c r="M208" s="73">
        <v>1</v>
      </c>
      <c r="N208" s="73" t="s">
        <v>264</v>
      </c>
      <c r="O208" s="16" t="s">
        <v>10</v>
      </c>
      <c r="P208" s="97">
        <f>BA208+P209</f>
        <v>1474.5163891330337</v>
      </c>
      <c r="Q208" s="97">
        <f>(-BB208)+Q209</f>
        <v>1177.630870511151</v>
      </c>
      <c r="R208" s="96">
        <v>28</v>
      </c>
      <c r="S208" s="96">
        <f>R208</f>
        <v>28</v>
      </c>
      <c r="T208" s="99" t="str">
        <f t="shared" si="87"/>
        <v xml:space="preserve">1 1474.51638913303 1177.63087051115 0 0 0 0 VCThingLabel 12 </v>
      </c>
      <c r="U208" s="74"/>
      <c r="W208" s="111"/>
      <c r="X208" s="76"/>
      <c r="Y208" s="16" t="s">
        <v>264</v>
      </c>
      <c r="Z208" s="16" t="s">
        <v>283</v>
      </c>
      <c r="AA208" s="84">
        <f t="shared" si="73"/>
        <v>1474.5163891330337</v>
      </c>
      <c r="AB208" s="84">
        <f t="shared" si="74"/>
        <v>1177.630870511151</v>
      </c>
      <c r="AC208" s="74">
        <f t="shared" si="75"/>
        <v>42</v>
      </c>
      <c r="AD208" s="74">
        <f t="shared" si="76"/>
        <v>42</v>
      </c>
      <c r="AE208" s="16" t="s">
        <v>264</v>
      </c>
      <c r="AF208" s="16" t="s">
        <v>169</v>
      </c>
      <c r="AG208" s="84">
        <f t="shared" si="77"/>
        <v>1474.5163891330337</v>
      </c>
      <c r="AH208" s="84">
        <f t="shared" si="78"/>
        <v>1177.630870511151</v>
      </c>
      <c r="AI208" s="84">
        <f t="shared" si="79"/>
        <v>28</v>
      </c>
      <c r="AJ208" s="84">
        <f t="shared" si="80"/>
        <v>28</v>
      </c>
      <c r="AK208" s="74" t="s">
        <v>264</v>
      </c>
      <c r="AL208" s="3" t="s">
        <v>170</v>
      </c>
      <c r="AM208" s="84">
        <f t="shared" si="81"/>
        <v>1474.5163891330337</v>
      </c>
      <c r="AN208" s="84">
        <f t="shared" si="82"/>
        <v>1177.630870511151</v>
      </c>
      <c r="AO208" s="84">
        <f t="shared" si="83"/>
        <v>28</v>
      </c>
      <c r="AP208" s="84">
        <f t="shared" si="84"/>
        <v>28</v>
      </c>
      <c r="AR208" s="74"/>
      <c r="AS208" s="74"/>
      <c r="AT208" s="74"/>
      <c r="AX208" s="74"/>
      <c r="AY208" s="74"/>
      <c r="BA208" s="21">
        <f>(TAN(BC208+BC209+BC210)*BB208)</f>
        <v>30.68598027523544</v>
      </c>
      <c r="BB208" s="21">
        <f>(COS(BC208+BC209+BC210)*$J$13)</f>
        <v>-62.915583240941679</v>
      </c>
      <c r="BC208" s="23">
        <f>(B208-1)*$K$14+$K$10</f>
        <v>0.50614548307835561</v>
      </c>
      <c r="BD208" s="24"/>
    </row>
    <row r="209" spans="2:56" s="16" customFormat="1" ht="18" customHeight="1" x14ac:dyDescent="0.2">
      <c r="B209" s="16">
        <f>B205+1</f>
        <v>4</v>
      </c>
      <c r="D209" s="16" t="s">
        <v>21</v>
      </c>
      <c r="E209" s="16" t="str">
        <f>"C"&amp;((B210-1)*$G$11+4)</f>
        <v>C12</v>
      </c>
      <c r="F209" s="16" t="str">
        <f t="shared" si="71"/>
        <v>C12</v>
      </c>
      <c r="G209" s="16" t="s">
        <v>235</v>
      </c>
      <c r="I209" s="16" t="s">
        <v>47</v>
      </c>
      <c r="L209" s="16">
        <v>1</v>
      </c>
      <c r="M209" s="73">
        <v>1</v>
      </c>
      <c r="N209" s="73" t="s">
        <v>264</v>
      </c>
      <c r="O209" s="16" t="s">
        <v>10</v>
      </c>
      <c r="P209" s="97">
        <f>BA209+P210</f>
        <v>1443.8304088577984</v>
      </c>
      <c r="Q209" s="97">
        <f>(-BB209)+Q210</f>
        <v>1114.7152872702093</v>
      </c>
      <c r="R209" s="96">
        <v>48</v>
      </c>
      <c r="S209" s="96">
        <f>R209</f>
        <v>48</v>
      </c>
      <c r="T209" s="99" t="str">
        <f>$U$8&amp;" "&amp;P209&amp;" "&amp;Q209&amp;" "&amp;$U$11&amp;" "&amp;$U$12&amp;" "&amp;$U$13&amp;" "&amp;$U$14&amp;" "&amp;$U$15&amp;" "&amp;$V$16&amp;" "&amp;$U$17</f>
        <v xml:space="preserve">1 1443.8304088578 1114.71528727021 0 0 0 0 VCThingLabel 18 </v>
      </c>
      <c r="U209" s="74"/>
      <c r="W209" s="110"/>
      <c r="X209" s="20"/>
      <c r="Y209" s="16" t="s">
        <v>264</v>
      </c>
      <c r="Z209" s="16" t="s">
        <v>284</v>
      </c>
      <c r="AA209" s="84">
        <f t="shared" si="73"/>
        <v>1443.8304088577984</v>
      </c>
      <c r="AB209" s="84">
        <f t="shared" si="74"/>
        <v>1114.7152872702093</v>
      </c>
      <c r="AC209" s="74">
        <f t="shared" si="75"/>
        <v>72</v>
      </c>
      <c r="AD209" s="74">
        <f t="shared" si="76"/>
        <v>72</v>
      </c>
      <c r="AE209" s="16" t="s">
        <v>264</v>
      </c>
      <c r="AF209" s="16" t="s">
        <v>168</v>
      </c>
      <c r="AG209" s="84">
        <f t="shared" si="77"/>
        <v>1443.8304088577984</v>
      </c>
      <c r="AH209" s="84">
        <f t="shared" si="78"/>
        <v>1114.7152872702093</v>
      </c>
      <c r="AI209" s="84">
        <f t="shared" si="79"/>
        <v>48</v>
      </c>
      <c r="AJ209" s="84">
        <f t="shared" si="80"/>
        <v>48</v>
      </c>
      <c r="AK209" s="74" t="s">
        <v>264</v>
      </c>
      <c r="AL209" s="3" t="s">
        <v>167</v>
      </c>
      <c r="AM209" s="84">
        <f t="shared" si="81"/>
        <v>1443.8304088577984</v>
      </c>
      <c r="AN209" s="84">
        <f t="shared" si="82"/>
        <v>1114.7152872702093</v>
      </c>
      <c r="AO209" s="84">
        <f t="shared" si="83"/>
        <v>48</v>
      </c>
      <c r="AP209" s="84">
        <f t="shared" si="84"/>
        <v>48</v>
      </c>
      <c r="AR209" s="74"/>
      <c r="AS209" s="74"/>
      <c r="AT209" s="74"/>
      <c r="AX209" s="74"/>
      <c r="AY209" s="74"/>
      <c r="BA209" s="21">
        <f>(TAN(BC209+BC210)*BB209)</f>
        <v>163.83040885779835</v>
      </c>
      <c r="BB209" s="21">
        <f>(COS(BC209+BC210)*$G$13)</f>
        <v>-114.71528727020923</v>
      </c>
      <c r="BC209" s="22">
        <f>(B209-1)*$H$14+$H$10</f>
        <v>0.6108652381980153</v>
      </c>
      <c r="BD209" s="24"/>
    </row>
    <row r="210" spans="2:56" s="16" customFormat="1" ht="18" customHeight="1" x14ac:dyDescent="0.2">
      <c r="B210" s="16">
        <f>B193+1</f>
        <v>3</v>
      </c>
      <c r="D210" s="16" t="s">
        <v>21</v>
      </c>
      <c r="E210" s="16" t="str">
        <f>"B"&amp;B210</f>
        <v>B3</v>
      </c>
      <c r="F210" s="16" t="str">
        <f t="shared" si="85"/>
        <v>B3</v>
      </c>
      <c r="G210" s="16" t="s">
        <v>11</v>
      </c>
      <c r="I210" s="16" t="s">
        <v>47</v>
      </c>
      <c r="L210" s="16">
        <v>1</v>
      </c>
      <c r="M210" s="73">
        <v>1</v>
      </c>
      <c r="N210" s="73" t="s">
        <v>264</v>
      </c>
      <c r="O210" s="16" t="s">
        <v>10</v>
      </c>
      <c r="P210" s="96">
        <f>BA210+$P$159</f>
        <v>1280</v>
      </c>
      <c r="Q210" s="96">
        <f>(-BB210)+$Q$159</f>
        <v>1000</v>
      </c>
      <c r="R210" s="96">
        <v>80</v>
      </c>
      <c r="S210" s="96">
        <v>80</v>
      </c>
      <c r="T210" s="99" t="str">
        <f>$U$8&amp;" "&amp;P210&amp;" "&amp;Q210&amp;" "&amp;$U$11&amp;" "&amp;$U$12&amp;" "&amp;$U$13&amp;" "&amp;$U$14&amp;" "&amp;$U$15&amp;" "&amp;$W$16&amp;" "&amp;$U$17</f>
        <v xml:space="preserve">1 1280 1000 0 0 0 0 VCThingLabel 28 </v>
      </c>
      <c r="U210" s="74"/>
      <c r="W210" s="110"/>
      <c r="X210" s="20"/>
      <c r="Y210" s="16" t="s">
        <v>264</v>
      </c>
      <c r="Z210" s="16" t="s">
        <v>285</v>
      </c>
      <c r="AA210" s="84">
        <f t="shared" si="73"/>
        <v>1280</v>
      </c>
      <c r="AB210" s="84">
        <f t="shared" si="74"/>
        <v>1000</v>
      </c>
      <c r="AC210" s="74">
        <f t="shared" si="75"/>
        <v>120</v>
      </c>
      <c r="AD210" s="74">
        <f t="shared" si="76"/>
        <v>120</v>
      </c>
      <c r="AE210" s="16" t="s">
        <v>264</v>
      </c>
      <c r="AF210" s="16" t="s">
        <v>163</v>
      </c>
      <c r="AG210" s="84">
        <f t="shared" si="77"/>
        <v>1280</v>
      </c>
      <c r="AH210" s="84">
        <f t="shared" si="78"/>
        <v>1000</v>
      </c>
      <c r="AI210" s="84">
        <f t="shared" si="79"/>
        <v>80</v>
      </c>
      <c r="AJ210" s="84">
        <f t="shared" si="80"/>
        <v>80</v>
      </c>
      <c r="AK210" s="74" t="s">
        <v>264</v>
      </c>
      <c r="AL210" s="3" t="s">
        <v>166</v>
      </c>
      <c r="AM210" s="84">
        <f t="shared" si="81"/>
        <v>1280</v>
      </c>
      <c r="AN210" s="84">
        <f t="shared" si="82"/>
        <v>1000</v>
      </c>
      <c r="AO210" s="84">
        <f t="shared" si="83"/>
        <v>80</v>
      </c>
      <c r="AP210" s="84">
        <f t="shared" si="84"/>
        <v>80</v>
      </c>
      <c r="AR210" s="74"/>
      <c r="AS210" s="74"/>
      <c r="AT210" s="74"/>
      <c r="AX210" s="74"/>
      <c r="AY210" s="74"/>
      <c r="BA210" s="20">
        <f>(TAN(BC210)*BB210)</f>
        <v>280</v>
      </c>
      <c r="BB210" s="20">
        <f>(COS(BC210)*$D$13)</f>
        <v>1.715207836872068E-14</v>
      </c>
      <c r="BC210" s="24">
        <f>(B210-1)*$E$14+$E$10</f>
        <v>1.5707963267948966</v>
      </c>
      <c r="BD210" s="24"/>
    </row>
    <row r="211" spans="2:56" s="16" customFormat="1" ht="18" customHeight="1" x14ac:dyDescent="0.2">
      <c r="B211" s="16">
        <v>1</v>
      </c>
      <c r="D211" s="16" t="s">
        <v>21</v>
      </c>
      <c r="E211" s="16" t="str">
        <f>"D"&amp;((B214-1)*$J$11+(B227-1)*($J$11*$G$11)+1)</f>
        <v>D37</v>
      </c>
      <c r="F211" s="16" t="str">
        <f t="shared" si="71"/>
        <v>D37</v>
      </c>
      <c r="G211" s="16" t="s">
        <v>239</v>
      </c>
      <c r="H211" s="16" t="s">
        <v>286</v>
      </c>
      <c r="I211" s="16" t="s">
        <v>47</v>
      </c>
      <c r="L211" s="16">
        <v>1</v>
      </c>
      <c r="M211" s="73">
        <v>1</v>
      </c>
      <c r="N211" s="73" t="s">
        <v>264</v>
      </c>
      <c r="O211" s="16" t="s">
        <v>10</v>
      </c>
      <c r="P211" s="97">
        <f>BA211+P214</f>
        <v>1461.1377496266271</v>
      </c>
      <c r="Q211" s="97">
        <f>(-BB211)+Q214</f>
        <v>1209.9297634536183</v>
      </c>
      <c r="R211" s="96">
        <v>28</v>
      </c>
      <c r="S211" s="96">
        <f>R211</f>
        <v>28</v>
      </c>
      <c r="T211" s="99" t="str">
        <f t="shared" si="87"/>
        <v xml:space="preserve">1 1461.13774962663 1209.92976345362 0 0 0 0 VCThingLabel 12 </v>
      </c>
      <c r="U211" s="74"/>
      <c r="W211" s="111"/>
      <c r="X211" s="76"/>
      <c r="Y211" s="16" t="s">
        <v>264</v>
      </c>
      <c r="Z211" s="16" t="s">
        <v>283</v>
      </c>
      <c r="AA211" s="84">
        <f t="shared" si="73"/>
        <v>1461.1377496266271</v>
      </c>
      <c r="AB211" s="84">
        <f t="shared" si="74"/>
        <v>1209.9297634536183</v>
      </c>
      <c r="AC211" s="74">
        <f t="shared" si="75"/>
        <v>42</v>
      </c>
      <c r="AD211" s="74">
        <f t="shared" si="76"/>
        <v>42</v>
      </c>
      <c r="AE211" s="16" t="s">
        <v>264</v>
      </c>
      <c r="AF211" s="16" t="s">
        <v>169</v>
      </c>
      <c r="AG211" s="84">
        <f t="shared" si="77"/>
        <v>1461.1377496266271</v>
      </c>
      <c r="AH211" s="84">
        <f t="shared" si="78"/>
        <v>1209.9297634536183</v>
      </c>
      <c r="AI211" s="84">
        <f t="shared" si="79"/>
        <v>28</v>
      </c>
      <c r="AJ211" s="84">
        <f t="shared" si="80"/>
        <v>28</v>
      </c>
      <c r="AK211" s="74" t="s">
        <v>264</v>
      </c>
      <c r="AL211" s="3" t="s">
        <v>170</v>
      </c>
      <c r="AM211" s="84">
        <f t="shared" si="81"/>
        <v>1461.1377496266271</v>
      </c>
      <c r="AN211" s="84">
        <f t="shared" si="82"/>
        <v>1209.9297634536183</v>
      </c>
      <c r="AO211" s="84">
        <f t="shared" si="83"/>
        <v>28</v>
      </c>
      <c r="AP211" s="84">
        <f t="shared" si="84"/>
        <v>28</v>
      </c>
      <c r="AR211" s="74"/>
      <c r="AS211" s="74"/>
      <c r="AT211" s="74"/>
      <c r="AX211" s="74"/>
      <c r="AY211" s="74"/>
      <c r="BA211" s="21">
        <f>(TAN(BC211+BC214+BC227)*BB211)</f>
        <v>66.186300291952179</v>
      </c>
      <c r="BB211" s="21">
        <f>(COS(BC211+BC214+BC227)*$J$13)</f>
        <v>22.789770812000974</v>
      </c>
      <c r="BC211" s="23">
        <f>(B211-1)*$K$14+$K$10</f>
        <v>-0.50614548307835561</v>
      </c>
      <c r="BD211" s="24"/>
    </row>
    <row r="212" spans="2:56" s="16" customFormat="1" ht="18" customHeight="1" x14ac:dyDescent="0.2">
      <c r="B212" s="16">
        <f>B211+1</f>
        <v>2</v>
      </c>
      <c r="D212" s="16" t="s">
        <v>21</v>
      </c>
      <c r="E212" s="16" t="str">
        <f>"D"&amp;((B214-1)*$J$11+(B227-1)*($J$11*$G$11)+2)</f>
        <v>D38</v>
      </c>
      <c r="F212" s="16" t="str">
        <f t="shared" si="71"/>
        <v>D38</v>
      </c>
      <c r="G212" s="16" t="s">
        <v>239</v>
      </c>
      <c r="H212" s="16" t="s">
        <v>286</v>
      </c>
      <c r="I212" s="16" t="s">
        <v>47</v>
      </c>
      <c r="L212" s="16">
        <v>1</v>
      </c>
      <c r="M212" s="73">
        <v>1</v>
      </c>
      <c r="N212" s="73" t="s">
        <v>264</v>
      </c>
      <c r="O212" s="16" t="s">
        <v>10</v>
      </c>
      <c r="P212" s="97">
        <f>BA212+P214</f>
        <v>1463.8879920455295</v>
      </c>
      <c r="Q212" s="97">
        <f>(-BB212)+Q214</f>
        <v>1244.8749067023045</v>
      </c>
      <c r="R212" s="96">
        <v>28</v>
      </c>
      <c r="S212" s="96">
        <f>R212</f>
        <v>28</v>
      </c>
      <c r="T212" s="99" t="str">
        <f t="shared" si="87"/>
        <v xml:space="preserve">1 1463.88799204553 1244.8749067023 0 0 0 0 VCThingLabel 12 </v>
      </c>
      <c r="U212" s="74"/>
      <c r="W212" s="111"/>
      <c r="X212" s="76"/>
      <c r="Y212" s="16" t="s">
        <v>264</v>
      </c>
      <c r="Z212" s="16" t="s">
        <v>283</v>
      </c>
      <c r="AA212" s="84">
        <f t="shared" si="73"/>
        <v>1463.8879920455295</v>
      </c>
      <c r="AB212" s="84">
        <f t="shared" si="74"/>
        <v>1244.8749067023045</v>
      </c>
      <c r="AC212" s="74">
        <f t="shared" si="75"/>
        <v>42</v>
      </c>
      <c r="AD212" s="74">
        <f t="shared" si="76"/>
        <v>42</v>
      </c>
      <c r="AE212" s="16" t="s">
        <v>264</v>
      </c>
      <c r="AF212" s="16" t="s">
        <v>169</v>
      </c>
      <c r="AG212" s="84">
        <f t="shared" si="77"/>
        <v>1463.8879920455295</v>
      </c>
      <c r="AH212" s="84">
        <f t="shared" si="78"/>
        <v>1244.8749067023045</v>
      </c>
      <c r="AI212" s="84">
        <f t="shared" si="79"/>
        <v>28</v>
      </c>
      <c r="AJ212" s="84">
        <f t="shared" si="80"/>
        <v>28</v>
      </c>
      <c r="AK212" s="74" t="s">
        <v>264</v>
      </c>
      <c r="AL212" s="3" t="s">
        <v>170</v>
      </c>
      <c r="AM212" s="84">
        <f t="shared" si="81"/>
        <v>1463.8879920455295</v>
      </c>
      <c r="AN212" s="84">
        <f t="shared" si="82"/>
        <v>1244.8749067023045</v>
      </c>
      <c r="AO212" s="84">
        <f t="shared" si="83"/>
        <v>28</v>
      </c>
      <c r="AP212" s="84">
        <f t="shared" si="84"/>
        <v>28</v>
      </c>
      <c r="AR212" s="74"/>
      <c r="AS212" s="74"/>
      <c r="AT212" s="74"/>
      <c r="AX212" s="74"/>
      <c r="AY212" s="74"/>
      <c r="BA212" s="21">
        <f>(TAN(BC212+BC214+BC227)*BB212)</f>
        <v>68.936542710854567</v>
      </c>
      <c r="BB212" s="21">
        <f>(COS(BC212+BC214+BC227)*$J$13)</f>
        <v>-12.155372436685122</v>
      </c>
      <c r="BC212" s="23">
        <f>(B212-1)*$K$14+$K$10</f>
        <v>0</v>
      </c>
      <c r="BD212" s="24"/>
    </row>
    <row r="213" spans="2:56" s="16" customFormat="1" ht="18" customHeight="1" x14ac:dyDescent="0.2">
      <c r="B213" s="16">
        <f>B212+1</f>
        <v>3</v>
      </c>
      <c r="D213" s="16" t="s">
        <v>21</v>
      </c>
      <c r="E213" s="16" t="str">
        <f>"D"&amp;((B214-1)*$J$11+(B227-1)*($J$11*$G$11)+3)</f>
        <v>D39</v>
      </c>
      <c r="F213" s="16" t="str">
        <f t="shared" si="71"/>
        <v>D39</v>
      </c>
      <c r="G213" s="16" t="s">
        <v>239</v>
      </c>
      <c r="H213" s="16" t="s">
        <v>286</v>
      </c>
      <c r="I213" s="16" t="s">
        <v>47</v>
      </c>
      <c r="L213" s="16">
        <v>1</v>
      </c>
      <c r="M213" s="73">
        <v>1</v>
      </c>
      <c r="N213" s="73" t="s">
        <v>264</v>
      </c>
      <c r="O213" s="16" t="s">
        <v>10</v>
      </c>
      <c r="P213" s="97">
        <f>BA213+P214</f>
        <v>1449.3516666366629</v>
      </c>
      <c r="Q213" s="97">
        <f>(-BB213)+Q214</f>
        <v>1276.771961639108</v>
      </c>
      <c r="R213" s="96">
        <v>28</v>
      </c>
      <c r="S213" s="96">
        <f>R213</f>
        <v>28</v>
      </c>
      <c r="T213" s="99" t="str">
        <f t="shared" si="87"/>
        <v xml:space="preserve">1 1449.35166663666 1276.77196163911 0 0 0 0 VCThingLabel 12 </v>
      </c>
      <c r="U213" s="74"/>
      <c r="W213" s="111"/>
      <c r="X213" s="76"/>
      <c r="Y213" s="16" t="s">
        <v>264</v>
      </c>
      <c r="Z213" s="16" t="s">
        <v>283</v>
      </c>
      <c r="AA213" s="84">
        <f t="shared" si="73"/>
        <v>1449.3516666366629</v>
      </c>
      <c r="AB213" s="84">
        <f t="shared" si="74"/>
        <v>1276.771961639108</v>
      </c>
      <c r="AC213" s="74">
        <f t="shared" si="75"/>
        <v>42</v>
      </c>
      <c r="AD213" s="74">
        <f t="shared" si="76"/>
        <v>42</v>
      </c>
      <c r="AE213" s="16" t="s">
        <v>264</v>
      </c>
      <c r="AF213" s="16" t="s">
        <v>169</v>
      </c>
      <c r="AG213" s="84">
        <f t="shared" si="77"/>
        <v>1449.3516666366629</v>
      </c>
      <c r="AH213" s="84">
        <f t="shared" si="78"/>
        <v>1276.771961639108</v>
      </c>
      <c r="AI213" s="84">
        <f t="shared" si="79"/>
        <v>28</v>
      </c>
      <c r="AJ213" s="84">
        <f t="shared" si="80"/>
        <v>28</v>
      </c>
      <c r="AK213" s="74" t="s">
        <v>264</v>
      </c>
      <c r="AL213" s="3" t="s">
        <v>170</v>
      </c>
      <c r="AM213" s="84">
        <f t="shared" si="81"/>
        <v>1449.3516666366629</v>
      </c>
      <c r="AN213" s="84">
        <f t="shared" si="82"/>
        <v>1276.771961639108</v>
      </c>
      <c r="AO213" s="84">
        <f t="shared" si="83"/>
        <v>28</v>
      </c>
      <c r="AP213" s="84">
        <f t="shared" si="84"/>
        <v>28</v>
      </c>
      <c r="AR213" s="74"/>
      <c r="AS213" s="74"/>
      <c r="AT213" s="74"/>
      <c r="AX213" s="74"/>
      <c r="AY213" s="74"/>
      <c r="BA213" s="21">
        <f>(TAN(BC213+BC214+BC227)*BB213)</f>
        <v>54.400217301987951</v>
      </c>
      <c r="BB213" s="21">
        <f>(COS(BC213+BC214+BC227)*$J$13)</f>
        <v>-44.052427373488634</v>
      </c>
      <c r="BC213" s="23">
        <f>(B213-1)*$K$14+$K$10</f>
        <v>0.50614548307835561</v>
      </c>
      <c r="BD213" s="24"/>
    </row>
    <row r="214" spans="2:56" s="16" customFormat="1" ht="18" customHeight="1" x14ac:dyDescent="0.2">
      <c r="B214" s="16">
        <v>1</v>
      </c>
      <c r="D214" s="16" t="s">
        <v>21</v>
      </c>
      <c r="E214" s="16" t="str">
        <f>"C"&amp;((B227-1)*$G$11+1)</f>
        <v>C13</v>
      </c>
      <c r="F214" s="16" t="str">
        <f t="shared" si="71"/>
        <v>C13</v>
      </c>
      <c r="G214" s="16" t="s">
        <v>240</v>
      </c>
      <c r="H214" s="16" t="s">
        <v>286</v>
      </c>
      <c r="I214" s="16" t="s">
        <v>47</v>
      </c>
      <c r="L214" s="16">
        <v>1</v>
      </c>
      <c r="M214" s="73">
        <v>1</v>
      </c>
      <c r="N214" s="73" t="s">
        <v>264</v>
      </c>
      <c r="O214" s="16" t="s">
        <v>10</v>
      </c>
      <c r="P214" s="97">
        <f>BA214+P227</f>
        <v>1394.9514493346749</v>
      </c>
      <c r="Q214" s="97">
        <f>(-BB214)+Q227</f>
        <v>1232.7195342656194</v>
      </c>
      <c r="R214" s="96">
        <v>48</v>
      </c>
      <c r="S214" s="96">
        <f>R214</f>
        <v>48</v>
      </c>
      <c r="T214" s="99" t="str">
        <f>$U$8&amp;" "&amp;P214&amp;" "&amp;Q214&amp;" "&amp;$U$11&amp;" "&amp;$U$12&amp;" "&amp;$U$13&amp;" "&amp;$U$14&amp;" "&amp;$U$15&amp;" "&amp;$V$16&amp;" "&amp;$U$17</f>
        <v xml:space="preserve">1 1394.95144933467 1232.71953426562 0 0 0 0 VCThingLabel 18 </v>
      </c>
      <c r="U214" s="74"/>
      <c r="W214" s="110"/>
      <c r="X214" s="20"/>
      <c r="Y214" s="16" t="s">
        <v>264</v>
      </c>
      <c r="Z214" s="16" t="s">
        <v>284</v>
      </c>
      <c r="AA214" s="84">
        <f t="shared" si="73"/>
        <v>1394.9514493346749</v>
      </c>
      <c r="AB214" s="84">
        <f t="shared" si="74"/>
        <v>1232.7195342656194</v>
      </c>
      <c r="AC214" s="74">
        <f t="shared" si="75"/>
        <v>72</v>
      </c>
      <c r="AD214" s="74">
        <f t="shared" si="76"/>
        <v>72</v>
      </c>
      <c r="AE214" s="16" t="s">
        <v>264</v>
      </c>
      <c r="AF214" s="16" t="s">
        <v>168</v>
      </c>
      <c r="AG214" s="84">
        <f t="shared" si="77"/>
        <v>1394.9514493346749</v>
      </c>
      <c r="AH214" s="84">
        <f t="shared" si="78"/>
        <v>1232.7195342656194</v>
      </c>
      <c r="AI214" s="84">
        <f t="shared" si="79"/>
        <v>48</v>
      </c>
      <c r="AJ214" s="84">
        <f t="shared" si="80"/>
        <v>48</v>
      </c>
      <c r="AK214" s="74" t="s">
        <v>264</v>
      </c>
      <c r="AL214" s="3" t="s">
        <v>167</v>
      </c>
      <c r="AM214" s="84">
        <f t="shared" si="81"/>
        <v>1394.9514493346749</v>
      </c>
      <c r="AN214" s="84">
        <f t="shared" si="82"/>
        <v>1232.7195342656194</v>
      </c>
      <c r="AO214" s="84">
        <f t="shared" si="83"/>
        <v>48</v>
      </c>
      <c r="AP214" s="84">
        <f t="shared" si="84"/>
        <v>48</v>
      </c>
      <c r="AR214" s="74"/>
      <c r="AS214" s="74"/>
      <c r="AT214" s="74"/>
      <c r="AX214" s="74"/>
      <c r="AY214" s="74"/>
      <c r="BA214" s="21">
        <f>(TAN(BC214+BC227)*BB214)</f>
        <v>196.9615506024416</v>
      </c>
      <c r="BB214" s="21">
        <f>(COS(BC214+BC227)*$G$13)</f>
        <v>-34.729635533386059</v>
      </c>
      <c r="BC214" s="22">
        <f>(B214-1)*$H$14+$H$10</f>
        <v>-0.6108652381980153</v>
      </c>
      <c r="BD214" s="24"/>
    </row>
    <row r="215" spans="2:56" s="16" customFormat="1" ht="18" customHeight="1" x14ac:dyDescent="0.2">
      <c r="B215" s="16">
        <v>1</v>
      </c>
      <c r="D215" s="16" t="s">
        <v>21</v>
      </c>
      <c r="E215" s="16" t="str">
        <f>"D"&amp;((B218-1)*$J$11+(B227-1)*($J$11*$G$11)+1)</f>
        <v>D40</v>
      </c>
      <c r="F215" s="16" t="str">
        <f t="shared" si="71"/>
        <v>D40</v>
      </c>
      <c r="G215" s="16" t="s">
        <v>241</v>
      </c>
      <c r="H215" s="16" t="s">
        <v>286</v>
      </c>
      <c r="I215" s="16" t="s">
        <v>47</v>
      </c>
      <c r="L215" s="16">
        <v>1</v>
      </c>
      <c r="M215" s="73">
        <v>1</v>
      </c>
      <c r="N215" s="73" t="s">
        <v>264</v>
      </c>
      <c r="O215" s="16" t="s">
        <v>10</v>
      </c>
      <c r="P215" s="97">
        <f>BA215+P218</f>
        <v>1434.8873550890089</v>
      </c>
      <c r="Q215" s="97">
        <f>(-BB215)+Q218</f>
        <v>1313.1808140493392</v>
      </c>
      <c r="R215" s="96">
        <v>28</v>
      </c>
      <c r="S215" s="96">
        <f>R215</f>
        <v>28</v>
      </c>
      <c r="T215" s="99" t="str">
        <f t="shared" si="87"/>
        <v xml:space="preserve">1 1434.88735508901 1313.18081404934 0 0 0 0 VCThingLabel 12 </v>
      </c>
      <c r="U215" s="74"/>
      <c r="W215" s="111"/>
      <c r="X215" s="76"/>
      <c r="Y215" s="16" t="s">
        <v>264</v>
      </c>
      <c r="Z215" s="16" t="s">
        <v>283</v>
      </c>
      <c r="AA215" s="84">
        <f t="shared" si="73"/>
        <v>1434.8873550890089</v>
      </c>
      <c r="AB215" s="84">
        <f t="shared" si="74"/>
        <v>1313.1808140493392</v>
      </c>
      <c r="AC215" s="74">
        <f t="shared" si="75"/>
        <v>42</v>
      </c>
      <c r="AD215" s="74">
        <f t="shared" si="76"/>
        <v>42</v>
      </c>
      <c r="AE215" s="16" t="s">
        <v>264</v>
      </c>
      <c r="AF215" s="16" t="s">
        <v>169</v>
      </c>
      <c r="AG215" s="84">
        <f t="shared" si="77"/>
        <v>1434.8873550890089</v>
      </c>
      <c r="AH215" s="84">
        <f t="shared" si="78"/>
        <v>1313.1808140493392</v>
      </c>
      <c r="AI215" s="84">
        <f t="shared" si="79"/>
        <v>28</v>
      </c>
      <c r="AJ215" s="84">
        <f t="shared" si="80"/>
        <v>28</v>
      </c>
      <c r="AK215" s="74" t="s">
        <v>264</v>
      </c>
      <c r="AL215" s="3" t="s">
        <v>170</v>
      </c>
      <c r="AM215" s="84">
        <f t="shared" si="81"/>
        <v>1434.8873550890089</v>
      </c>
      <c r="AN215" s="84">
        <f t="shared" si="82"/>
        <v>1313.1808140493392</v>
      </c>
      <c r="AO215" s="84">
        <f t="shared" si="83"/>
        <v>28</v>
      </c>
      <c r="AP215" s="84">
        <f t="shared" si="84"/>
        <v>28</v>
      </c>
      <c r="AR215" s="74"/>
      <c r="AS215" s="74"/>
      <c r="AT215" s="74"/>
      <c r="AX215" s="74"/>
      <c r="AY215" s="74"/>
      <c r="BA215" s="21">
        <f>(TAN(BC215+BC218+BC227)*BB215)</f>
        <v>69.799894074188416</v>
      </c>
      <c r="BB215" s="21">
        <f>(COS(BC215+BC218+BC227)*$J$13)</f>
        <v>-5.2891197029445642</v>
      </c>
      <c r="BC215" s="23">
        <f>(B215-1)*$K$14+$K$10</f>
        <v>-0.50614548307835561</v>
      </c>
      <c r="BD215" s="24"/>
    </row>
    <row r="216" spans="2:56" s="16" customFormat="1" ht="18" customHeight="1" x14ac:dyDescent="0.2">
      <c r="B216" s="16">
        <f>B215+1</f>
        <v>2</v>
      </c>
      <c r="D216" s="16" t="s">
        <v>21</v>
      </c>
      <c r="E216" s="16" t="str">
        <f>"D"&amp;((B218-1)*$J$11+(B227-1)*($J$11*$G$11)+2)</f>
        <v>D41</v>
      </c>
      <c r="F216" s="16" t="str">
        <f t="shared" si="71"/>
        <v>D41</v>
      </c>
      <c r="G216" s="16" t="s">
        <v>241</v>
      </c>
      <c r="H216" s="16" t="s">
        <v>286</v>
      </c>
      <c r="I216" s="16" t="s">
        <v>47</v>
      </c>
      <c r="L216" s="16">
        <v>1</v>
      </c>
      <c r="M216" s="73">
        <v>1</v>
      </c>
      <c r="N216" s="73" t="s">
        <v>264</v>
      </c>
      <c r="O216" s="16" t="s">
        <v>10</v>
      </c>
      <c r="P216" s="97">
        <f>BA216+P218</f>
        <v>1423.5716078137261</v>
      </c>
      <c r="Q216" s="97">
        <f>(-BB216)+Q218</f>
        <v>1346.357322811351</v>
      </c>
      <c r="R216" s="96">
        <v>28</v>
      </c>
      <c r="S216" s="96">
        <f>R216</f>
        <v>28</v>
      </c>
      <c r="T216" s="99" t="str">
        <f t="shared" si="87"/>
        <v xml:space="preserve">1 1423.57160781373 1346.35732281135 0 0 0 0 VCThingLabel 12 </v>
      </c>
      <c r="U216" s="74"/>
      <c r="W216" s="111"/>
      <c r="X216" s="76"/>
      <c r="Y216" s="16" t="s">
        <v>264</v>
      </c>
      <c r="Z216" s="16" t="s">
        <v>283</v>
      </c>
      <c r="AA216" s="84">
        <f t="shared" si="73"/>
        <v>1423.5716078137261</v>
      </c>
      <c r="AB216" s="84">
        <f t="shared" si="74"/>
        <v>1346.357322811351</v>
      </c>
      <c r="AC216" s="74">
        <f t="shared" si="75"/>
        <v>42</v>
      </c>
      <c r="AD216" s="74">
        <f t="shared" si="76"/>
        <v>42</v>
      </c>
      <c r="AE216" s="16" t="s">
        <v>264</v>
      </c>
      <c r="AF216" s="16" t="s">
        <v>169</v>
      </c>
      <c r="AG216" s="84">
        <f t="shared" si="77"/>
        <v>1423.5716078137261</v>
      </c>
      <c r="AH216" s="84">
        <f t="shared" si="78"/>
        <v>1346.357322811351</v>
      </c>
      <c r="AI216" s="84">
        <f t="shared" si="79"/>
        <v>28</v>
      </c>
      <c r="AJ216" s="84">
        <f t="shared" si="80"/>
        <v>28</v>
      </c>
      <c r="AK216" s="74" t="s">
        <v>264</v>
      </c>
      <c r="AL216" s="3" t="s">
        <v>170</v>
      </c>
      <c r="AM216" s="84">
        <f t="shared" si="81"/>
        <v>1423.5716078137261</v>
      </c>
      <c r="AN216" s="84">
        <f t="shared" si="82"/>
        <v>1346.357322811351</v>
      </c>
      <c r="AO216" s="84">
        <f t="shared" si="83"/>
        <v>28</v>
      </c>
      <c r="AP216" s="84">
        <f t="shared" si="84"/>
        <v>28</v>
      </c>
      <c r="AR216" s="74"/>
      <c r="AS216" s="74"/>
      <c r="AT216" s="74"/>
      <c r="AX216" s="74"/>
      <c r="AY216" s="74"/>
      <c r="BA216" s="21">
        <f>(TAN(BC216+BC218+BC227)*BB216)</f>
        <v>58.484146798905549</v>
      </c>
      <c r="BB216" s="21">
        <f>(COS(BC216+BC218+BC227)*$J$13)</f>
        <v>-38.465628464956424</v>
      </c>
      <c r="BC216" s="23">
        <f>(B216-1)*$K$14+$K$10</f>
        <v>0</v>
      </c>
      <c r="BD216" s="24"/>
    </row>
    <row r="217" spans="2:56" s="16" customFormat="1" ht="18" customHeight="1" x14ac:dyDescent="0.2">
      <c r="B217" s="16">
        <f>B216+1</f>
        <v>3</v>
      </c>
      <c r="D217" s="16" t="s">
        <v>21</v>
      </c>
      <c r="E217" s="16" t="str">
        <f>"D"&amp;((B218-1)*$J$11+(B227-1)*($J$11*$G$11)+3)</f>
        <v>D42</v>
      </c>
      <c r="F217" s="16" t="str">
        <f t="shared" si="71"/>
        <v>D42</v>
      </c>
      <c r="G217" s="16" t="s">
        <v>241</v>
      </c>
      <c r="H217" s="16" t="s">
        <v>286</v>
      </c>
      <c r="I217" s="16" t="s">
        <v>47</v>
      </c>
      <c r="L217" s="16">
        <v>1</v>
      </c>
      <c r="M217" s="73">
        <v>1</v>
      </c>
      <c r="N217" s="73" t="s">
        <v>264</v>
      </c>
      <c r="O217" s="16" t="s">
        <v>10</v>
      </c>
      <c r="P217" s="97">
        <f>BA217+P218</f>
        <v>1397.5903416317444</v>
      </c>
      <c r="Q217" s="97">
        <f>(-BB217)+Q218</f>
        <v>1369.888168049356</v>
      </c>
      <c r="R217" s="96">
        <v>28</v>
      </c>
      <c r="S217" s="96">
        <f>R217</f>
        <v>28</v>
      </c>
      <c r="T217" s="99" t="str">
        <f t="shared" si="87"/>
        <v xml:space="preserve">1 1397.59034163174 1369.88816804936 0 0 0 0 VCThingLabel 12 </v>
      </c>
      <c r="U217" s="74"/>
      <c r="W217" s="111"/>
      <c r="X217" s="76"/>
      <c r="Y217" s="16" t="s">
        <v>264</v>
      </c>
      <c r="Z217" s="16" t="s">
        <v>283</v>
      </c>
      <c r="AA217" s="84">
        <f t="shared" si="73"/>
        <v>1397.5903416317444</v>
      </c>
      <c r="AB217" s="84">
        <f t="shared" si="74"/>
        <v>1369.888168049356</v>
      </c>
      <c r="AC217" s="74">
        <f t="shared" si="75"/>
        <v>42</v>
      </c>
      <c r="AD217" s="74">
        <f t="shared" si="76"/>
        <v>42</v>
      </c>
      <c r="AE217" s="16" t="s">
        <v>264</v>
      </c>
      <c r="AF217" s="16" t="s">
        <v>169</v>
      </c>
      <c r="AG217" s="84">
        <f t="shared" si="77"/>
        <v>1397.5903416317444</v>
      </c>
      <c r="AH217" s="84">
        <f t="shared" si="78"/>
        <v>1369.888168049356</v>
      </c>
      <c r="AI217" s="84">
        <f t="shared" si="79"/>
        <v>28</v>
      </c>
      <c r="AJ217" s="84">
        <f t="shared" si="80"/>
        <v>28</v>
      </c>
      <c r="AK217" s="74" t="s">
        <v>264</v>
      </c>
      <c r="AL217" s="3" t="s">
        <v>170</v>
      </c>
      <c r="AM217" s="84">
        <f t="shared" si="81"/>
        <v>1397.5903416317444</v>
      </c>
      <c r="AN217" s="84">
        <f t="shared" si="82"/>
        <v>1369.888168049356</v>
      </c>
      <c r="AO217" s="84">
        <f t="shared" si="83"/>
        <v>28</v>
      </c>
      <c r="AP217" s="84">
        <f t="shared" si="84"/>
        <v>28</v>
      </c>
      <c r="AR217" s="74"/>
      <c r="AS217" s="74"/>
      <c r="AT217" s="74"/>
      <c r="AX217" s="74"/>
      <c r="AY217" s="74"/>
      <c r="BA217" s="21">
        <f>(TAN(BC217+BC218+BC227)*BB217)</f>
        <v>32.502880616923996</v>
      </c>
      <c r="BB217" s="21">
        <f>(COS(BC217+BC218+BC227)*$J$13)</f>
        <v>-61.996473702961424</v>
      </c>
      <c r="BC217" s="23">
        <f>(B217-1)*$K$14+$K$10</f>
        <v>0.50614548307835561</v>
      </c>
      <c r="BD217" s="24"/>
    </row>
    <row r="218" spans="2:56" s="16" customFormat="1" ht="18" customHeight="1" x14ac:dyDescent="0.2">
      <c r="B218" s="16">
        <f>B214+1</f>
        <v>2</v>
      </c>
      <c r="D218" s="16" t="s">
        <v>21</v>
      </c>
      <c r="E218" s="16" t="str">
        <f>"C"&amp;((B227-1)*$G$11+2)</f>
        <v>C14</v>
      </c>
      <c r="F218" s="16" t="str">
        <f t="shared" si="71"/>
        <v>C14</v>
      </c>
      <c r="G218" s="16" t="s">
        <v>240</v>
      </c>
      <c r="H218" s="16" t="s">
        <v>286</v>
      </c>
      <c r="I218" s="16" t="s">
        <v>47</v>
      </c>
      <c r="L218" s="16">
        <v>1</v>
      </c>
      <c r="M218" s="73">
        <v>1</v>
      </c>
      <c r="N218" s="73" t="s">
        <v>264</v>
      </c>
      <c r="O218" s="16" t="s">
        <v>10</v>
      </c>
      <c r="P218" s="97">
        <f>BA218+P227</f>
        <v>1365.0874610148205</v>
      </c>
      <c r="Q218" s="97">
        <f>(-BB218)+Q227</f>
        <v>1307.8916943463946</v>
      </c>
      <c r="R218" s="96">
        <v>48</v>
      </c>
      <c r="S218" s="96">
        <f>R218</f>
        <v>48</v>
      </c>
      <c r="T218" s="99" t="str">
        <f>$U$8&amp;" "&amp;P218&amp;" "&amp;Q218&amp;" "&amp;$U$11&amp;" "&amp;$U$12&amp;" "&amp;$U$13&amp;" "&amp;$U$14&amp;" "&amp;$U$15&amp;" "&amp;$V$16&amp;" "&amp;$U$17</f>
        <v xml:space="preserve">1 1365.08746101482 1307.89169434639 0 0 0 0 VCThingLabel 18 </v>
      </c>
      <c r="U218" s="74"/>
      <c r="W218" s="110"/>
      <c r="X218" s="20"/>
      <c r="Y218" s="16" t="s">
        <v>264</v>
      </c>
      <c r="Z218" s="16" t="s">
        <v>284</v>
      </c>
      <c r="AA218" s="84">
        <f t="shared" si="73"/>
        <v>1365.0874610148205</v>
      </c>
      <c r="AB218" s="84">
        <f t="shared" si="74"/>
        <v>1307.8916943463946</v>
      </c>
      <c r="AC218" s="74">
        <f t="shared" si="75"/>
        <v>72</v>
      </c>
      <c r="AD218" s="74">
        <f t="shared" si="76"/>
        <v>72</v>
      </c>
      <c r="AE218" s="16" t="s">
        <v>264</v>
      </c>
      <c r="AF218" s="16" t="s">
        <v>168</v>
      </c>
      <c r="AG218" s="84">
        <f t="shared" si="77"/>
        <v>1365.0874610148205</v>
      </c>
      <c r="AH218" s="84">
        <f t="shared" si="78"/>
        <v>1307.8916943463946</v>
      </c>
      <c r="AI218" s="84">
        <f t="shared" si="79"/>
        <v>48</v>
      </c>
      <c r="AJ218" s="84">
        <f t="shared" si="80"/>
        <v>48</v>
      </c>
      <c r="AK218" s="74" t="s">
        <v>264</v>
      </c>
      <c r="AL218" s="3" t="s">
        <v>167</v>
      </c>
      <c r="AM218" s="84">
        <f t="shared" si="81"/>
        <v>1365.0874610148205</v>
      </c>
      <c r="AN218" s="84">
        <f t="shared" si="82"/>
        <v>1307.8916943463946</v>
      </c>
      <c r="AO218" s="84">
        <f t="shared" si="83"/>
        <v>48</v>
      </c>
      <c r="AP218" s="84">
        <f t="shared" si="84"/>
        <v>48</v>
      </c>
      <c r="AR218" s="74"/>
      <c r="AS218" s="74"/>
      <c r="AT218" s="74"/>
      <c r="AX218" s="74"/>
      <c r="AY218" s="74"/>
      <c r="BA218" s="21">
        <f>(TAN(BC218+BC227)*BB218)</f>
        <v>167.09756228258726</v>
      </c>
      <c r="BB218" s="21">
        <f>(COS(BC218+BC227)*$G$13)</f>
        <v>-109.9017956141612</v>
      </c>
      <c r="BC218" s="22">
        <f>(B218-1)*$H$14+$H$10</f>
        <v>-0.20362174606600508</v>
      </c>
      <c r="BD218" s="24"/>
    </row>
    <row r="219" spans="2:56" s="16" customFormat="1" ht="18" customHeight="1" x14ac:dyDescent="0.2">
      <c r="B219" s="16">
        <v>1</v>
      </c>
      <c r="D219" s="16" t="s">
        <v>21</v>
      </c>
      <c r="E219" s="16" t="str">
        <f>"D"&amp;((B222-1)*$J$11+(B227-1)*($J$11*$G$11)+1)</f>
        <v>D43</v>
      </c>
      <c r="F219" s="16" t="str">
        <f t="shared" si="71"/>
        <v>D43</v>
      </c>
      <c r="G219" s="16" t="s">
        <v>242</v>
      </c>
      <c r="H219" s="16" t="s">
        <v>286</v>
      </c>
      <c r="I219" s="16" t="s">
        <v>47</v>
      </c>
      <c r="L219" s="16">
        <v>1</v>
      </c>
      <c r="M219" s="73">
        <v>1</v>
      </c>
      <c r="N219" s="73" t="s">
        <v>264</v>
      </c>
      <c r="O219" s="16" t="s">
        <v>10</v>
      </c>
      <c r="P219" s="97">
        <f>BA219+P222</f>
        <v>1369.888168049356</v>
      </c>
      <c r="Q219" s="97">
        <f>(-BB219)+Q222</f>
        <v>1397.5903416317444</v>
      </c>
      <c r="R219" s="96">
        <v>28</v>
      </c>
      <c r="S219" s="96">
        <f>R219</f>
        <v>28</v>
      </c>
      <c r="T219" s="99" t="str">
        <f t="shared" si="87"/>
        <v xml:space="preserve">1 1369.88816804936 1397.59034163174 0 0 0 0 VCThingLabel 12 </v>
      </c>
      <c r="U219" s="74"/>
      <c r="W219" s="111"/>
      <c r="X219" s="76"/>
      <c r="Y219" s="16" t="s">
        <v>264</v>
      </c>
      <c r="Z219" s="16" t="s">
        <v>283</v>
      </c>
      <c r="AA219" s="84">
        <f t="shared" si="73"/>
        <v>1369.888168049356</v>
      </c>
      <c r="AB219" s="84">
        <f t="shared" si="74"/>
        <v>1397.5903416317444</v>
      </c>
      <c r="AC219" s="74">
        <f t="shared" si="75"/>
        <v>42</v>
      </c>
      <c r="AD219" s="74">
        <f t="shared" si="76"/>
        <v>42</v>
      </c>
      <c r="AE219" s="16" t="s">
        <v>264</v>
      </c>
      <c r="AF219" s="16" t="s">
        <v>169</v>
      </c>
      <c r="AG219" s="84">
        <f t="shared" si="77"/>
        <v>1369.888168049356</v>
      </c>
      <c r="AH219" s="84">
        <f t="shared" si="78"/>
        <v>1397.5903416317444</v>
      </c>
      <c r="AI219" s="84">
        <f t="shared" si="79"/>
        <v>28</v>
      </c>
      <c r="AJ219" s="84">
        <f t="shared" si="80"/>
        <v>28</v>
      </c>
      <c r="AK219" s="74" t="s">
        <v>264</v>
      </c>
      <c r="AL219" s="3" t="s">
        <v>170</v>
      </c>
      <c r="AM219" s="84">
        <f t="shared" si="81"/>
        <v>1369.888168049356</v>
      </c>
      <c r="AN219" s="84">
        <f t="shared" si="82"/>
        <v>1397.5903416317444</v>
      </c>
      <c r="AO219" s="84">
        <f t="shared" si="83"/>
        <v>28</v>
      </c>
      <c r="AP219" s="84">
        <f t="shared" si="84"/>
        <v>28</v>
      </c>
      <c r="AR219" s="74"/>
      <c r="AS219" s="74"/>
      <c r="AT219" s="74"/>
      <c r="AX219" s="74"/>
      <c r="AY219" s="74"/>
      <c r="BA219" s="21">
        <f>(TAN(BC219+BC222+BC227)*BB219)</f>
        <v>61.996473702961424</v>
      </c>
      <c r="BB219" s="21">
        <f>(COS(BC219+BC222+BC227)*$J$13)</f>
        <v>-32.502880616923974</v>
      </c>
      <c r="BC219" s="23">
        <f>(B219-1)*$K$14+$K$10</f>
        <v>-0.50614548307835561</v>
      </c>
      <c r="BD219" s="24"/>
    </row>
    <row r="220" spans="2:56" s="16" customFormat="1" ht="18" customHeight="1" x14ac:dyDescent="0.2">
      <c r="B220" s="16">
        <f>B219+1</f>
        <v>2</v>
      </c>
      <c r="D220" s="16" t="s">
        <v>21</v>
      </c>
      <c r="E220" s="16" t="str">
        <f>"D"&amp;((B222-1)*$J$11+(B227-1)*($J$11*$G$11)+2)</f>
        <v>D44</v>
      </c>
      <c r="F220" s="16" t="str">
        <f t="shared" si="71"/>
        <v>D44</v>
      </c>
      <c r="G220" s="16" t="s">
        <v>242</v>
      </c>
      <c r="H220" s="16" t="s">
        <v>286</v>
      </c>
      <c r="I220" s="16" t="s">
        <v>47</v>
      </c>
      <c r="L220" s="16">
        <v>1</v>
      </c>
      <c r="M220" s="73">
        <v>1</v>
      </c>
      <c r="N220" s="73" t="s">
        <v>264</v>
      </c>
      <c r="O220" s="16" t="s">
        <v>10</v>
      </c>
      <c r="P220" s="97">
        <f>BA220+P222</f>
        <v>1346.357322811351</v>
      </c>
      <c r="Q220" s="97">
        <f>(-BB220)+Q222</f>
        <v>1423.5716078137261</v>
      </c>
      <c r="R220" s="96">
        <v>28</v>
      </c>
      <c r="S220" s="96">
        <f>R220</f>
        <v>28</v>
      </c>
      <c r="T220" s="99" t="str">
        <f t="shared" si="87"/>
        <v xml:space="preserve">1 1346.35732281135 1423.57160781373 0 0 0 0 VCThingLabel 12 </v>
      </c>
      <c r="U220" s="74"/>
      <c r="W220" s="111"/>
      <c r="X220" s="76"/>
      <c r="Y220" s="16" t="s">
        <v>264</v>
      </c>
      <c r="Z220" s="16" t="s">
        <v>283</v>
      </c>
      <c r="AA220" s="84">
        <f t="shared" si="73"/>
        <v>1346.357322811351</v>
      </c>
      <c r="AB220" s="84">
        <f t="shared" si="74"/>
        <v>1423.5716078137261</v>
      </c>
      <c r="AC220" s="74">
        <f t="shared" si="75"/>
        <v>42</v>
      </c>
      <c r="AD220" s="74">
        <f t="shared" si="76"/>
        <v>42</v>
      </c>
      <c r="AE220" s="16" t="s">
        <v>264</v>
      </c>
      <c r="AF220" s="16" t="s">
        <v>169</v>
      </c>
      <c r="AG220" s="84">
        <f t="shared" si="77"/>
        <v>1346.357322811351</v>
      </c>
      <c r="AH220" s="84">
        <f t="shared" si="78"/>
        <v>1423.5716078137261</v>
      </c>
      <c r="AI220" s="84">
        <f t="shared" si="79"/>
        <v>28</v>
      </c>
      <c r="AJ220" s="84">
        <f t="shared" si="80"/>
        <v>28</v>
      </c>
      <c r="AK220" s="74" t="s">
        <v>264</v>
      </c>
      <c r="AL220" s="3" t="s">
        <v>170</v>
      </c>
      <c r="AM220" s="84">
        <f t="shared" si="81"/>
        <v>1346.357322811351</v>
      </c>
      <c r="AN220" s="84">
        <f t="shared" si="82"/>
        <v>1423.5716078137261</v>
      </c>
      <c r="AO220" s="84">
        <f t="shared" si="83"/>
        <v>28</v>
      </c>
      <c r="AP220" s="84">
        <f t="shared" si="84"/>
        <v>28</v>
      </c>
      <c r="AR220" s="74"/>
      <c r="AS220" s="74"/>
      <c r="AT220" s="74"/>
      <c r="AX220" s="74"/>
      <c r="AY220" s="74"/>
      <c r="BA220" s="21">
        <f>(TAN(BC220+BC222+BC227)*BB220)</f>
        <v>38.465628464956431</v>
      </c>
      <c r="BB220" s="21">
        <f>(COS(BC220+BC222+BC227)*$J$13)</f>
        <v>-58.484146798905542</v>
      </c>
      <c r="BC220" s="23">
        <f>(B220-1)*$K$14+$K$10</f>
        <v>0</v>
      </c>
      <c r="BD220" s="24"/>
    </row>
    <row r="221" spans="2:56" s="16" customFormat="1" ht="18" customHeight="1" x14ac:dyDescent="0.2">
      <c r="B221" s="16">
        <f>B220+1</f>
        <v>3</v>
      </c>
      <c r="D221" s="16" t="s">
        <v>21</v>
      </c>
      <c r="E221" s="16" t="str">
        <f>"D"&amp;((B222-1)*$J$11+(B227-1)*($J$11*$G$11)+3)</f>
        <v>D45</v>
      </c>
      <c r="F221" s="16" t="str">
        <f t="shared" si="71"/>
        <v>D45</v>
      </c>
      <c r="G221" s="16" t="s">
        <v>242</v>
      </c>
      <c r="H221" s="16" t="s">
        <v>286</v>
      </c>
      <c r="I221" s="16" t="s">
        <v>47</v>
      </c>
      <c r="L221" s="16">
        <v>1</v>
      </c>
      <c r="M221" s="73">
        <v>1</v>
      </c>
      <c r="N221" s="73" t="s">
        <v>264</v>
      </c>
      <c r="O221" s="16" t="s">
        <v>10</v>
      </c>
      <c r="P221" s="97">
        <f>BA221+P222</f>
        <v>1313.1808140493392</v>
      </c>
      <c r="Q221" s="97">
        <f>(-BB221)+Q222</f>
        <v>1434.8873550890089</v>
      </c>
      <c r="R221" s="96">
        <v>28</v>
      </c>
      <c r="S221" s="96">
        <f>R221</f>
        <v>28</v>
      </c>
      <c r="T221" s="99" t="str">
        <f t="shared" si="87"/>
        <v xml:space="preserve">1 1313.18081404934 1434.88735508901 0 0 0 0 VCThingLabel 12 </v>
      </c>
      <c r="U221" s="74"/>
      <c r="W221" s="111"/>
      <c r="X221" s="76"/>
      <c r="Y221" s="16" t="s">
        <v>264</v>
      </c>
      <c r="Z221" s="16" t="s">
        <v>283</v>
      </c>
      <c r="AA221" s="84">
        <f t="shared" si="73"/>
        <v>1313.1808140493392</v>
      </c>
      <c r="AB221" s="84">
        <f t="shared" si="74"/>
        <v>1434.8873550890089</v>
      </c>
      <c r="AC221" s="74">
        <f t="shared" si="75"/>
        <v>42</v>
      </c>
      <c r="AD221" s="74">
        <f t="shared" si="76"/>
        <v>42</v>
      </c>
      <c r="AE221" s="16" t="s">
        <v>264</v>
      </c>
      <c r="AF221" s="16" t="s">
        <v>169</v>
      </c>
      <c r="AG221" s="84">
        <f t="shared" si="77"/>
        <v>1313.1808140493392</v>
      </c>
      <c r="AH221" s="84">
        <f t="shared" si="78"/>
        <v>1434.8873550890089</v>
      </c>
      <c r="AI221" s="84">
        <f t="shared" si="79"/>
        <v>28</v>
      </c>
      <c r="AJ221" s="84">
        <f t="shared" si="80"/>
        <v>28</v>
      </c>
      <c r="AK221" s="74" t="s">
        <v>264</v>
      </c>
      <c r="AL221" s="3" t="s">
        <v>170</v>
      </c>
      <c r="AM221" s="84">
        <f t="shared" si="81"/>
        <v>1313.1808140493392</v>
      </c>
      <c r="AN221" s="84">
        <f t="shared" si="82"/>
        <v>1434.8873550890089</v>
      </c>
      <c r="AO221" s="84">
        <f t="shared" si="83"/>
        <v>28</v>
      </c>
      <c r="AP221" s="84">
        <f t="shared" si="84"/>
        <v>28</v>
      </c>
      <c r="AR221" s="74"/>
      <c r="AS221" s="74"/>
      <c r="AT221" s="74"/>
      <c r="AX221" s="74"/>
      <c r="AY221" s="74"/>
      <c r="BA221" s="21">
        <f>(TAN(BC221+BC222+BC227)*BB221)</f>
        <v>5.2891197029445767</v>
      </c>
      <c r="BB221" s="21">
        <f>(COS(BC221+BC222+BC227)*$J$13)</f>
        <v>-69.799894074188416</v>
      </c>
      <c r="BC221" s="23">
        <f>(B221-1)*$K$14+$K$10</f>
        <v>0.50614548307835561</v>
      </c>
      <c r="BD221" s="24"/>
    </row>
    <row r="222" spans="2:56" s="16" customFormat="1" ht="18" customHeight="1" x14ac:dyDescent="0.2">
      <c r="B222" s="16">
        <f>B218+1</f>
        <v>3</v>
      </c>
      <c r="D222" s="16" t="s">
        <v>21</v>
      </c>
      <c r="E222" s="16" t="str">
        <f>"C"&amp;((B227-1)*$G$11+3)</f>
        <v>C15</v>
      </c>
      <c r="F222" s="16" t="str">
        <f t="shared" si="71"/>
        <v>C15</v>
      </c>
      <c r="G222" s="16" t="s">
        <v>240</v>
      </c>
      <c r="H222" s="16" t="s">
        <v>286</v>
      </c>
      <c r="I222" s="16" t="s">
        <v>47</v>
      </c>
      <c r="L222" s="16">
        <v>1</v>
      </c>
      <c r="M222" s="73">
        <v>1</v>
      </c>
      <c r="N222" s="73" t="s">
        <v>264</v>
      </c>
      <c r="O222" s="16" t="s">
        <v>10</v>
      </c>
      <c r="P222" s="97">
        <f>BA222+P227</f>
        <v>1307.8916943463946</v>
      </c>
      <c r="Q222" s="97">
        <f>(-BB222)+Q227</f>
        <v>1365.0874610148205</v>
      </c>
      <c r="R222" s="96">
        <v>48</v>
      </c>
      <c r="S222" s="96">
        <f>R222</f>
        <v>48</v>
      </c>
      <c r="T222" s="99" t="str">
        <f>$U$8&amp;" "&amp;P222&amp;" "&amp;Q222&amp;" "&amp;$U$11&amp;" "&amp;$U$12&amp;" "&amp;$U$13&amp;" "&amp;$U$14&amp;" "&amp;$U$15&amp;" "&amp;$V$16&amp;" "&amp;$U$17</f>
        <v xml:space="preserve">1 1307.89169434639 1365.08746101482 0 0 0 0 VCThingLabel 18 </v>
      </c>
      <c r="U222" s="74"/>
      <c r="W222" s="110"/>
      <c r="X222" s="20"/>
      <c r="Y222" s="16" t="s">
        <v>264</v>
      </c>
      <c r="Z222" s="16" t="s">
        <v>284</v>
      </c>
      <c r="AA222" s="84">
        <f t="shared" si="73"/>
        <v>1307.8916943463946</v>
      </c>
      <c r="AB222" s="84">
        <f t="shared" si="74"/>
        <v>1365.0874610148205</v>
      </c>
      <c r="AC222" s="74">
        <f t="shared" si="75"/>
        <v>72</v>
      </c>
      <c r="AD222" s="74">
        <f t="shared" si="76"/>
        <v>72</v>
      </c>
      <c r="AE222" s="16" t="s">
        <v>264</v>
      </c>
      <c r="AF222" s="16" t="s">
        <v>168</v>
      </c>
      <c r="AG222" s="84">
        <f t="shared" si="77"/>
        <v>1307.8916943463946</v>
      </c>
      <c r="AH222" s="84">
        <f t="shared" si="78"/>
        <v>1365.0874610148205</v>
      </c>
      <c r="AI222" s="84">
        <f t="shared" si="79"/>
        <v>48</v>
      </c>
      <c r="AJ222" s="84">
        <f t="shared" si="80"/>
        <v>48</v>
      </c>
      <c r="AK222" s="74" t="s">
        <v>264</v>
      </c>
      <c r="AL222" s="3" t="s">
        <v>167</v>
      </c>
      <c r="AM222" s="84">
        <f t="shared" si="81"/>
        <v>1307.8916943463946</v>
      </c>
      <c r="AN222" s="84">
        <f t="shared" si="82"/>
        <v>1365.0874610148205</v>
      </c>
      <c r="AO222" s="84">
        <f t="shared" si="83"/>
        <v>48</v>
      </c>
      <c r="AP222" s="84">
        <f t="shared" si="84"/>
        <v>48</v>
      </c>
      <c r="AR222" s="74"/>
      <c r="AS222" s="74"/>
      <c r="AT222" s="74"/>
      <c r="AX222" s="74"/>
      <c r="AY222" s="74"/>
      <c r="BA222" s="21">
        <f>(TAN(BC222+BC227)*BB222)</f>
        <v>109.90179561416123</v>
      </c>
      <c r="BB222" s="21">
        <f>(COS(BC222+BC227)*$G$13)</f>
        <v>-167.09756228258726</v>
      </c>
      <c r="BC222" s="22">
        <f>(B222-1)*$H$14+$H$10</f>
        <v>0.20362174606600514</v>
      </c>
      <c r="BD222" s="24"/>
    </row>
    <row r="223" spans="2:56" s="16" customFormat="1" ht="18" customHeight="1" x14ac:dyDescent="0.2">
      <c r="B223" s="16">
        <v>1</v>
      </c>
      <c r="D223" s="16" t="s">
        <v>21</v>
      </c>
      <c r="E223" s="16" t="str">
        <f>"D"&amp;((B226-1)*$J$11+(B227-1)*($J$11*$G$11)+1)</f>
        <v>D46</v>
      </c>
      <c r="F223" s="16" t="str">
        <f t="shared" si="71"/>
        <v>D46</v>
      </c>
      <c r="G223" s="16" t="s">
        <v>243</v>
      </c>
      <c r="H223" s="16" t="s">
        <v>286</v>
      </c>
      <c r="I223" s="16" t="s">
        <v>47</v>
      </c>
      <c r="L223" s="16">
        <v>1</v>
      </c>
      <c r="M223" s="73">
        <v>1</v>
      </c>
      <c r="N223" s="73" t="s">
        <v>264</v>
      </c>
      <c r="O223" s="16" t="s">
        <v>10</v>
      </c>
      <c r="P223" s="97">
        <f>BA223+P226</f>
        <v>1276.771961639108</v>
      </c>
      <c r="Q223" s="97">
        <f>(-BB223)+Q226</f>
        <v>1449.3516666366629</v>
      </c>
      <c r="R223" s="96">
        <v>28</v>
      </c>
      <c r="S223" s="96">
        <f>R223</f>
        <v>28</v>
      </c>
      <c r="T223" s="99" t="str">
        <f t="shared" si="87"/>
        <v xml:space="preserve">1 1276.77196163911 1449.35166663666 0 0 0 0 VCThingLabel 12 </v>
      </c>
      <c r="U223" s="74"/>
      <c r="W223" s="111"/>
      <c r="X223" s="76"/>
      <c r="Y223" s="16" t="s">
        <v>264</v>
      </c>
      <c r="Z223" s="16" t="s">
        <v>283</v>
      </c>
      <c r="AA223" s="84">
        <f t="shared" si="73"/>
        <v>1276.771961639108</v>
      </c>
      <c r="AB223" s="84">
        <f t="shared" si="74"/>
        <v>1449.3516666366629</v>
      </c>
      <c r="AC223" s="74">
        <f t="shared" si="75"/>
        <v>42</v>
      </c>
      <c r="AD223" s="74">
        <f t="shared" si="76"/>
        <v>42</v>
      </c>
      <c r="AE223" s="16" t="s">
        <v>264</v>
      </c>
      <c r="AF223" s="16" t="s">
        <v>169</v>
      </c>
      <c r="AG223" s="84">
        <f t="shared" si="77"/>
        <v>1276.771961639108</v>
      </c>
      <c r="AH223" s="84">
        <f t="shared" si="78"/>
        <v>1449.3516666366629</v>
      </c>
      <c r="AI223" s="84">
        <f t="shared" si="79"/>
        <v>28</v>
      </c>
      <c r="AJ223" s="84">
        <f t="shared" si="80"/>
        <v>28</v>
      </c>
      <c r="AK223" s="74" t="s">
        <v>264</v>
      </c>
      <c r="AL223" s="3" t="s">
        <v>170</v>
      </c>
      <c r="AM223" s="84">
        <f t="shared" si="81"/>
        <v>1276.771961639108</v>
      </c>
      <c r="AN223" s="84">
        <f t="shared" si="82"/>
        <v>1449.3516666366629</v>
      </c>
      <c r="AO223" s="84">
        <f t="shared" si="83"/>
        <v>28</v>
      </c>
      <c r="AP223" s="84">
        <f t="shared" si="84"/>
        <v>28</v>
      </c>
      <c r="AR223" s="74"/>
      <c r="AS223" s="74"/>
      <c r="AT223" s="74"/>
      <c r="AX223" s="74"/>
      <c r="AY223" s="74"/>
      <c r="BA223" s="21">
        <f>(TAN(BC223+BC226+BC227)*BB223)</f>
        <v>44.052427373488648</v>
      </c>
      <c r="BB223" s="21">
        <f>(COS(BC223+BC226+BC227)*$J$13)</f>
        <v>-54.400217301987951</v>
      </c>
      <c r="BC223" s="23">
        <f>(B223-1)*$K$14+$K$10</f>
        <v>-0.50614548307835561</v>
      </c>
      <c r="BD223" s="24"/>
    </row>
    <row r="224" spans="2:56" s="16" customFormat="1" ht="18" customHeight="1" x14ac:dyDescent="0.2">
      <c r="B224" s="16">
        <f>B223+1</f>
        <v>2</v>
      </c>
      <c r="D224" s="16" t="s">
        <v>21</v>
      </c>
      <c r="E224" s="16" t="str">
        <f>"D"&amp;((B226-1)*$J$11+(B227-1)*($J$11*$G$11)+2)</f>
        <v>D47</v>
      </c>
      <c r="F224" s="16" t="str">
        <f t="shared" ref="F224:F226" si="88">E224</f>
        <v>D47</v>
      </c>
      <c r="G224" s="16" t="s">
        <v>243</v>
      </c>
      <c r="H224" s="16" t="s">
        <v>286</v>
      </c>
      <c r="I224" s="16" t="s">
        <v>47</v>
      </c>
      <c r="L224" s="16">
        <v>1</v>
      </c>
      <c r="M224" s="73">
        <v>1</v>
      </c>
      <c r="N224" s="73" t="s">
        <v>264</v>
      </c>
      <c r="O224" s="16" t="s">
        <v>10</v>
      </c>
      <c r="P224" s="97">
        <f>BA224+P226</f>
        <v>1244.8749067023045</v>
      </c>
      <c r="Q224" s="97">
        <f>(-BB224)+Q226</f>
        <v>1463.8879920455295</v>
      </c>
      <c r="R224" s="96">
        <v>28</v>
      </c>
      <c r="S224" s="96">
        <f>R224</f>
        <v>28</v>
      </c>
      <c r="T224" s="99" t="str">
        <f t="shared" si="87"/>
        <v xml:space="preserve">1 1244.8749067023 1463.88799204553 0 0 0 0 VCThingLabel 12 </v>
      </c>
      <c r="U224" s="74"/>
      <c r="W224" s="111"/>
      <c r="X224" s="76"/>
      <c r="Y224" s="16" t="s">
        <v>264</v>
      </c>
      <c r="Z224" s="16" t="s">
        <v>283</v>
      </c>
      <c r="AA224" s="84">
        <f t="shared" ref="AA224:AA287" si="89">P224</f>
        <v>1244.8749067023045</v>
      </c>
      <c r="AB224" s="84">
        <f t="shared" ref="AB224:AB287" si="90">Q224</f>
        <v>1463.8879920455295</v>
      </c>
      <c r="AC224" s="74">
        <f t="shared" ref="AC224:AC287" si="91">R224*1.5</f>
        <v>42</v>
      </c>
      <c r="AD224" s="74">
        <f t="shared" ref="AD224:AD287" si="92">S224*1.5</f>
        <v>42</v>
      </c>
      <c r="AE224" s="16" t="s">
        <v>264</v>
      </c>
      <c r="AF224" s="16" t="s">
        <v>169</v>
      </c>
      <c r="AG224" s="84">
        <f t="shared" ref="AG224:AG287" si="93">P224</f>
        <v>1244.8749067023045</v>
      </c>
      <c r="AH224" s="84">
        <f t="shared" ref="AH224:AH287" si="94">Q224</f>
        <v>1463.8879920455295</v>
      </c>
      <c r="AI224" s="84">
        <f t="shared" ref="AI224:AI287" si="95">R224</f>
        <v>28</v>
      </c>
      <c r="AJ224" s="84">
        <f t="shared" ref="AJ224:AJ287" si="96">S224</f>
        <v>28</v>
      </c>
      <c r="AK224" s="74" t="s">
        <v>264</v>
      </c>
      <c r="AL224" s="3" t="s">
        <v>170</v>
      </c>
      <c r="AM224" s="84">
        <f t="shared" ref="AM224:AM287" si="97">P224</f>
        <v>1244.8749067023045</v>
      </c>
      <c r="AN224" s="84">
        <f t="shared" ref="AN224:AN287" si="98">Q224</f>
        <v>1463.8879920455295</v>
      </c>
      <c r="AO224" s="84">
        <f t="shared" ref="AO224:AO287" si="99">R224</f>
        <v>28</v>
      </c>
      <c r="AP224" s="84">
        <f t="shared" ref="AP224:AP287" si="100">S224</f>
        <v>28</v>
      </c>
      <c r="AR224" s="74"/>
      <c r="AS224" s="74"/>
      <c r="AT224" s="74"/>
      <c r="AX224" s="74"/>
      <c r="AY224" s="74"/>
      <c r="BA224" s="21">
        <f>(TAN(BC224+BC226+BC227)*BB224)</f>
        <v>12.15537243668512</v>
      </c>
      <c r="BB224" s="21">
        <f>(COS(BC224+BC226+BC227)*$J$13)</f>
        <v>-68.936542710854567</v>
      </c>
      <c r="BC224" s="23">
        <f>(B224-1)*$K$14+$K$10</f>
        <v>0</v>
      </c>
      <c r="BD224" s="24"/>
    </row>
    <row r="225" spans="2:56" s="16" customFormat="1" ht="18" customHeight="1" x14ac:dyDescent="0.2">
      <c r="B225" s="16">
        <f>B224+1</f>
        <v>3</v>
      </c>
      <c r="D225" s="16" t="s">
        <v>21</v>
      </c>
      <c r="E225" s="16" t="str">
        <f>"D"&amp;((B226-1)*$J$11+(B227-1)*($J$11*$G$11)+3)</f>
        <v>D48</v>
      </c>
      <c r="F225" s="16" t="str">
        <f t="shared" si="88"/>
        <v>D48</v>
      </c>
      <c r="G225" s="16" t="s">
        <v>243</v>
      </c>
      <c r="H225" s="16" t="s">
        <v>286</v>
      </c>
      <c r="I225" s="16" t="s">
        <v>47</v>
      </c>
      <c r="L225" s="16">
        <v>1</v>
      </c>
      <c r="M225" s="73">
        <v>1</v>
      </c>
      <c r="N225" s="73" t="s">
        <v>264</v>
      </c>
      <c r="O225" s="16" t="s">
        <v>10</v>
      </c>
      <c r="P225" s="97">
        <f>BA225+P226</f>
        <v>1209.9297634536183</v>
      </c>
      <c r="Q225" s="97">
        <f>(-BB225)+Q226</f>
        <v>1461.1377496266271</v>
      </c>
      <c r="R225" s="96">
        <v>28</v>
      </c>
      <c r="S225" s="96">
        <f>R225</f>
        <v>28</v>
      </c>
      <c r="T225" s="99" t="str">
        <f t="shared" si="87"/>
        <v xml:space="preserve">1 1209.92976345362 1461.13774962663 0 0 0 0 VCThingLabel 12 </v>
      </c>
      <c r="U225" s="74"/>
      <c r="W225" s="111"/>
      <c r="X225" s="76"/>
      <c r="Y225" s="16" t="s">
        <v>264</v>
      </c>
      <c r="Z225" s="16" t="s">
        <v>283</v>
      </c>
      <c r="AA225" s="84">
        <f t="shared" si="89"/>
        <v>1209.9297634536183</v>
      </c>
      <c r="AB225" s="84">
        <f t="shared" si="90"/>
        <v>1461.1377496266271</v>
      </c>
      <c r="AC225" s="74">
        <f t="shared" si="91"/>
        <v>42</v>
      </c>
      <c r="AD225" s="74">
        <f t="shared" si="92"/>
        <v>42</v>
      </c>
      <c r="AE225" s="16" t="s">
        <v>264</v>
      </c>
      <c r="AF225" s="16" t="s">
        <v>169</v>
      </c>
      <c r="AG225" s="84">
        <f t="shared" si="93"/>
        <v>1209.9297634536183</v>
      </c>
      <c r="AH225" s="84">
        <f t="shared" si="94"/>
        <v>1461.1377496266271</v>
      </c>
      <c r="AI225" s="84">
        <f t="shared" si="95"/>
        <v>28</v>
      </c>
      <c r="AJ225" s="84">
        <f t="shared" si="96"/>
        <v>28</v>
      </c>
      <c r="AK225" s="74" t="s">
        <v>264</v>
      </c>
      <c r="AL225" s="3" t="s">
        <v>170</v>
      </c>
      <c r="AM225" s="84">
        <f t="shared" si="97"/>
        <v>1209.9297634536183</v>
      </c>
      <c r="AN225" s="84">
        <f t="shared" si="98"/>
        <v>1461.1377496266271</v>
      </c>
      <c r="AO225" s="84">
        <f t="shared" si="99"/>
        <v>28</v>
      </c>
      <c r="AP225" s="84">
        <f t="shared" si="100"/>
        <v>28</v>
      </c>
      <c r="AR225" s="74"/>
      <c r="AS225" s="74"/>
      <c r="AT225" s="74"/>
      <c r="AX225" s="74"/>
      <c r="AY225" s="74"/>
      <c r="BA225" s="21">
        <f>(TAN(BC225+BC226+BC227)*BB225)</f>
        <v>-22.789770812000949</v>
      </c>
      <c r="BB225" s="21">
        <f>(COS(BC225+BC226+BC227)*$J$13)</f>
        <v>-66.186300291952193</v>
      </c>
      <c r="BC225" s="23">
        <f>(B225-1)*$K$14+$K$10</f>
        <v>0.50614548307835561</v>
      </c>
      <c r="BD225" s="24"/>
    </row>
    <row r="226" spans="2:56" s="16" customFormat="1" ht="18" customHeight="1" x14ac:dyDescent="0.2">
      <c r="B226" s="16">
        <f>B222+1</f>
        <v>4</v>
      </c>
      <c r="D226" s="16" t="s">
        <v>21</v>
      </c>
      <c r="E226" s="16" t="str">
        <f>"C"&amp;((B227-1)*$G$11+4)</f>
        <v>C16</v>
      </c>
      <c r="F226" s="16" t="str">
        <f t="shared" si="88"/>
        <v>C16</v>
      </c>
      <c r="G226" s="16" t="s">
        <v>240</v>
      </c>
      <c r="H226" s="16" t="s">
        <v>286</v>
      </c>
      <c r="I226" s="16" t="s">
        <v>47</v>
      </c>
      <c r="L226" s="16">
        <v>1</v>
      </c>
      <c r="M226" s="73">
        <v>1</v>
      </c>
      <c r="N226" s="73" t="s">
        <v>264</v>
      </c>
      <c r="O226" s="16" t="s">
        <v>10</v>
      </c>
      <c r="P226" s="97">
        <f>BA226+P227</f>
        <v>1232.7195342656194</v>
      </c>
      <c r="Q226" s="97">
        <f>(-BB226)+Q227</f>
        <v>1394.9514493346749</v>
      </c>
      <c r="R226" s="96">
        <v>48</v>
      </c>
      <c r="S226" s="96">
        <f>R226</f>
        <v>48</v>
      </c>
      <c r="T226" s="99" t="str">
        <f>$U$8&amp;" "&amp;P226&amp;" "&amp;Q226&amp;" "&amp;$U$11&amp;" "&amp;$U$12&amp;" "&amp;$U$13&amp;" "&amp;$U$14&amp;" "&amp;$U$15&amp;" "&amp;$V$16&amp;" "&amp;$U$17</f>
        <v xml:space="preserve">1 1232.71953426562 1394.95144933467 0 0 0 0 VCThingLabel 18 </v>
      </c>
      <c r="U226" s="74"/>
      <c r="W226" s="110"/>
      <c r="X226" s="20"/>
      <c r="Y226" s="16" t="s">
        <v>264</v>
      </c>
      <c r="Z226" s="16" t="s">
        <v>284</v>
      </c>
      <c r="AA226" s="84">
        <f t="shared" si="89"/>
        <v>1232.7195342656194</v>
      </c>
      <c r="AB226" s="84">
        <f t="shared" si="90"/>
        <v>1394.9514493346749</v>
      </c>
      <c r="AC226" s="74">
        <f t="shared" si="91"/>
        <v>72</v>
      </c>
      <c r="AD226" s="74">
        <f t="shared" si="92"/>
        <v>72</v>
      </c>
      <c r="AE226" s="16" t="s">
        <v>264</v>
      </c>
      <c r="AF226" s="16" t="s">
        <v>168</v>
      </c>
      <c r="AG226" s="84">
        <f t="shared" si="93"/>
        <v>1232.7195342656194</v>
      </c>
      <c r="AH226" s="84">
        <f t="shared" si="94"/>
        <v>1394.9514493346749</v>
      </c>
      <c r="AI226" s="84">
        <f t="shared" si="95"/>
        <v>48</v>
      </c>
      <c r="AJ226" s="84">
        <f t="shared" si="96"/>
        <v>48</v>
      </c>
      <c r="AK226" s="74" t="s">
        <v>264</v>
      </c>
      <c r="AL226" s="3" t="s">
        <v>167</v>
      </c>
      <c r="AM226" s="84">
        <f t="shared" si="97"/>
        <v>1232.7195342656194</v>
      </c>
      <c r="AN226" s="84">
        <f t="shared" si="98"/>
        <v>1394.9514493346749</v>
      </c>
      <c r="AO226" s="84">
        <f t="shared" si="99"/>
        <v>48</v>
      </c>
      <c r="AP226" s="84">
        <f t="shared" si="100"/>
        <v>48</v>
      </c>
      <c r="AR226" s="74"/>
      <c r="AS226" s="74"/>
      <c r="AT226" s="74"/>
      <c r="AX226" s="74"/>
      <c r="AY226" s="74"/>
      <c r="BA226" s="21">
        <f>(TAN(BC226+BC227)*BB226)</f>
        <v>34.729635533386052</v>
      </c>
      <c r="BB226" s="21">
        <f>(COS(BC226+BC227)*$G$13)</f>
        <v>-196.9615506024416</v>
      </c>
      <c r="BC226" s="22">
        <f>(B226-1)*$H$14+$H$10</f>
        <v>0.6108652381980153</v>
      </c>
      <c r="BD226" s="24"/>
    </row>
    <row r="227" spans="2:56" s="16" customFormat="1" ht="18" customHeight="1" x14ac:dyDescent="0.2">
      <c r="B227" s="16">
        <f>B210+1</f>
        <v>4</v>
      </c>
      <c r="D227" s="16" t="s">
        <v>21</v>
      </c>
      <c r="E227" s="16" t="str">
        <f>"B"&amp;B227</f>
        <v>B4</v>
      </c>
      <c r="F227" s="16" t="str">
        <f t="shared" si="85"/>
        <v>B4</v>
      </c>
      <c r="G227" s="16" t="s">
        <v>11</v>
      </c>
      <c r="I227" s="16" t="s">
        <v>47</v>
      </c>
      <c r="L227" s="16">
        <v>1</v>
      </c>
      <c r="M227" s="73">
        <v>1</v>
      </c>
      <c r="N227" s="73" t="s">
        <v>264</v>
      </c>
      <c r="O227" s="16" t="s">
        <v>10</v>
      </c>
      <c r="P227" s="96">
        <f>BA227+$P$159</f>
        <v>1197.9898987322333</v>
      </c>
      <c r="Q227" s="96">
        <f>(-BB227)+$Q$159</f>
        <v>1197.9898987322333</v>
      </c>
      <c r="R227" s="96">
        <v>80</v>
      </c>
      <c r="S227" s="96">
        <v>80</v>
      </c>
      <c r="T227" s="99" t="str">
        <f>$U$8&amp;" "&amp;P227&amp;" "&amp;Q227&amp;" "&amp;$U$11&amp;" "&amp;$U$12&amp;" "&amp;$U$13&amp;" "&amp;$U$14&amp;" "&amp;$U$15&amp;" "&amp;$W$16&amp;" "&amp;$U$17</f>
        <v xml:space="preserve">1 1197.98989873223 1197.98989873223 0 0 0 0 VCThingLabel 28 </v>
      </c>
      <c r="U227" s="74"/>
      <c r="W227" s="110"/>
      <c r="X227" s="20"/>
      <c r="Y227" s="16" t="s">
        <v>264</v>
      </c>
      <c r="Z227" s="16" t="s">
        <v>285</v>
      </c>
      <c r="AA227" s="84">
        <f t="shared" si="89"/>
        <v>1197.9898987322333</v>
      </c>
      <c r="AB227" s="84">
        <f t="shared" si="90"/>
        <v>1197.9898987322333</v>
      </c>
      <c r="AC227" s="74">
        <f t="shared" si="91"/>
        <v>120</v>
      </c>
      <c r="AD227" s="74">
        <f t="shared" si="92"/>
        <v>120</v>
      </c>
      <c r="AE227" s="16" t="s">
        <v>264</v>
      </c>
      <c r="AF227" s="16" t="s">
        <v>163</v>
      </c>
      <c r="AG227" s="84">
        <f t="shared" si="93"/>
        <v>1197.9898987322333</v>
      </c>
      <c r="AH227" s="84">
        <f t="shared" si="94"/>
        <v>1197.9898987322333</v>
      </c>
      <c r="AI227" s="84">
        <f t="shared" si="95"/>
        <v>80</v>
      </c>
      <c r="AJ227" s="84">
        <f t="shared" si="96"/>
        <v>80</v>
      </c>
      <c r="AK227" s="74" t="s">
        <v>264</v>
      </c>
      <c r="AL227" s="3" t="s">
        <v>166</v>
      </c>
      <c r="AM227" s="84">
        <f t="shared" si="97"/>
        <v>1197.9898987322333</v>
      </c>
      <c r="AN227" s="84">
        <f t="shared" si="98"/>
        <v>1197.9898987322333</v>
      </c>
      <c r="AO227" s="84">
        <f t="shared" si="99"/>
        <v>80</v>
      </c>
      <c r="AP227" s="84">
        <f t="shared" si="100"/>
        <v>80</v>
      </c>
      <c r="AR227" s="74"/>
      <c r="AS227" s="74"/>
      <c r="AT227" s="74"/>
      <c r="AX227" s="74"/>
      <c r="AY227" s="74"/>
      <c r="BA227" s="20">
        <f>(TAN(BC227)*BB227)</f>
        <v>197.98989873223334</v>
      </c>
      <c r="BB227" s="20">
        <f>(COS(BC227)*$D$13)</f>
        <v>-197.98989873223329</v>
      </c>
      <c r="BC227" s="24">
        <f>(B227-1)*$E$14+$E$10</f>
        <v>2.3561944901923448</v>
      </c>
      <c r="BD227" s="24"/>
    </row>
    <row r="228" spans="2:56" s="16" customFormat="1" ht="18" customHeight="1" x14ac:dyDescent="0.2">
      <c r="B228" s="16">
        <v>1</v>
      </c>
      <c r="D228" s="16" t="s">
        <v>21</v>
      </c>
      <c r="E228" s="16" t="str">
        <f>"D"&amp;((B231-1)*$J$11+(B244-1)*($J$11*$G$11)+1)</f>
        <v>D49</v>
      </c>
      <c r="F228" s="16" t="str">
        <f t="shared" si="85"/>
        <v>D49</v>
      </c>
      <c r="G228" s="16" t="s">
        <v>244</v>
      </c>
      <c r="I228" s="16" t="s">
        <v>47</v>
      </c>
      <c r="L228" s="16">
        <v>1</v>
      </c>
      <c r="M228" s="73">
        <v>1</v>
      </c>
      <c r="N228" s="73" t="s">
        <v>264</v>
      </c>
      <c r="O228" s="16" t="s">
        <v>10</v>
      </c>
      <c r="P228" s="97">
        <f>BA228+P231</f>
        <v>1177.630870511151</v>
      </c>
      <c r="Q228" s="97">
        <f>(-BB228)+Q231</f>
        <v>1474.5163891330337</v>
      </c>
      <c r="R228" s="96">
        <v>28</v>
      </c>
      <c r="S228" s="96">
        <f>R228</f>
        <v>28</v>
      </c>
      <c r="T228" s="99" t="str">
        <f t="shared" ref="T228:T261" si="101">$U$8&amp;" "&amp;P228&amp;" "&amp;Q228&amp;" "&amp;$U$11&amp;" "&amp;$U$12&amp;" "&amp;$U$13&amp;" "&amp;$U$14&amp;" "&amp;$U$15&amp;" "&amp;$U$16&amp;" "&amp;$U$17</f>
        <v xml:space="preserve">1 1177.63087051115 1474.51638913303 0 0 0 0 VCThingLabel 12 </v>
      </c>
      <c r="U228" s="74"/>
      <c r="W228" s="111"/>
      <c r="X228" s="76"/>
      <c r="Y228" s="16" t="s">
        <v>264</v>
      </c>
      <c r="Z228" s="16" t="s">
        <v>283</v>
      </c>
      <c r="AA228" s="84">
        <f t="shared" si="89"/>
        <v>1177.630870511151</v>
      </c>
      <c r="AB228" s="84">
        <f t="shared" si="90"/>
        <v>1474.5163891330337</v>
      </c>
      <c r="AC228" s="74">
        <f t="shared" si="91"/>
        <v>42</v>
      </c>
      <c r="AD228" s="74">
        <f t="shared" si="92"/>
        <v>42</v>
      </c>
      <c r="AE228" s="16" t="s">
        <v>264</v>
      </c>
      <c r="AF228" s="16" t="s">
        <v>169</v>
      </c>
      <c r="AG228" s="84">
        <f t="shared" si="93"/>
        <v>1177.630870511151</v>
      </c>
      <c r="AH228" s="84">
        <f t="shared" si="94"/>
        <v>1474.5163891330337</v>
      </c>
      <c r="AI228" s="84">
        <f t="shared" si="95"/>
        <v>28</v>
      </c>
      <c r="AJ228" s="84">
        <f t="shared" si="96"/>
        <v>28</v>
      </c>
      <c r="AK228" s="74" t="s">
        <v>264</v>
      </c>
      <c r="AL228" s="3" t="s">
        <v>170</v>
      </c>
      <c r="AM228" s="84">
        <f t="shared" si="97"/>
        <v>1177.630870511151</v>
      </c>
      <c r="AN228" s="84">
        <f t="shared" si="98"/>
        <v>1474.5163891330337</v>
      </c>
      <c r="AO228" s="84">
        <f t="shared" si="99"/>
        <v>28</v>
      </c>
      <c r="AP228" s="84">
        <f t="shared" si="100"/>
        <v>28</v>
      </c>
      <c r="AR228" s="74"/>
      <c r="AS228" s="74"/>
      <c r="AT228" s="74"/>
      <c r="AX228" s="74"/>
      <c r="AY228" s="74"/>
      <c r="BA228" s="21">
        <f>(TAN(BC228+BC231+BC244)*BB228)</f>
        <v>62.915583240941686</v>
      </c>
      <c r="BB228" s="21">
        <f>(COS(BC228+BC231+BC244)*$J$13)</f>
        <v>-30.685980275235426</v>
      </c>
      <c r="BC228" s="23">
        <f>(B228-1)*$K$14+$K$10</f>
        <v>-0.50614548307835561</v>
      </c>
      <c r="BD228" s="24"/>
    </row>
    <row r="229" spans="2:56" s="16" customFormat="1" ht="18" customHeight="1" x14ac:dyDescent="0.2">
      <c r="B229" s="16">
        <f>B228+1</f>
        <v>2</v>
      </c>
      <c r="D229" s="16" t="s">
        <v>21</v>
      </c>
      <c r="E229" s="16" t="str">
        <f>"D"&amp;((B231-1)*$J$11+(B244-1)*($J$11*$G$11)+2)</f>
        <v>D50</v>
      </c>
      <c r="F229" s="16" t="str">
        <f t="shared" si="85"/>
        <v>D50</v>
      </c>
      <c r="G229" s="16" t="s">
        <v>244</v>
      </c>
      <c r="I229" s="16" t="s">
        <v>47</v>
      </c>
      <c r="L229" s="16">
        <v>1</v>
      </c>
      <c r="M229" s="73">
        <v>1</v>
      </c>
      <c r="N229" s="73" t="s">
        <v>264</v>
      </c>
      <c r="O229" s="16" t="s">
        <v>10</v>
      </c>
      <c r="P229" s="97">
        <f>BA229+P231</f>
        <v>1154.8656378147825</v>
      </c>
      <c r="Q229" s="97">
        <f>(-BB229)+Q231</f>
        <v>1501.1710519580279</v>
      </c>
      <c r="R229" s="96">
        <v>28</v>
      </c>
      <c r="S229" s="96">
        <f>R229</f>
        <v>28</v>
      </c>
      <c r="T229" s="99" t="str">
        <f t="shared" si="101"/>
        <v xml:space="preserve">1 1154.86563781478 1501.17105195803 0 0 0 0 VCThingLabel 12 </v>
      </c>
      <c r="U229" s="74"/>
      <c r="W229" s="111"/>
      <c r="X229" s="76"/>
      <c r="Y229" s="16" t="s">
        <v>264</v>
      </c>
      <c r="Z229" s="16" t="s">
        <v>283</v>
      </c>
      <c r="AA229" s="84">
        <f t="shared" si="89"/>
        <v>1154.8656378147825</v>
      </c>
      <c r="AB229" s="84">
        <f t="shared" si="90"/>
        <v>1501.1710519580279</v>
      </c>
      <c r="AC229" s="74">
        <f t="shared" si="91"/>
        <v>42</v>
      </c>
      <c r="AD229" s="74">
        <f t="shared" si="92"/>
        <v>42</v>
      </c>
      <c r="AE229" s="16" t="s">
        <v>264</v>
      </c>
      <c r="AF229" s="16" t="s">
        <v>169</v>
      </c>
      <c r="AG229" s="84">
        <f t="shared" si="93"/>
        <v>1154.8656378147825</v>
      </c>
      <c r="AH229" s="84">
        <f t="shared" si="94"/>
        <v>1501.1710519580279</v>
      </c>
      <c r="AI229" s="84">
        <f t="shared" si="95"/>
        <v>28</v>
      </c>
      <c r="AJ229" s="84">
        <f t="shared" si="96"/>
        <v>28</v>
      </c>
      <c r="AK229" s="74" t="s">
        <v>264</v>
      </c>
      <c r="AL229" s="3" t="s">
        <v>170</v>
      </c>
      <c r="AM229" s="84">
        <f t="shared" si="97"/>
        <v>1154.8656378147825</v>
      </c>
      <c r="AN229" s="84">
        <f t="shared" si="98"/>
        <v>1501.1710519580279</v>
      </c>
      <c r="AO229" s="84">
        <f t="shared" si="99"/>
        <v>28</v>
      </c>
      <c r="AP229" s="84">
        <f t="shared" si="100"/>
        <v>28</v>
      </c>
      <c r="AR229" s="74"/>
      <c r="AS229" s="74"/>
      <c r="AT229" s="74"/>
      <c r="AX229" s="74"/>
      <c r="AY229" s="74"/>
      <c r="BA229" s="21">
        <f>(TAN(BC229+BC231+BC244)*BB229)</f>
        <v>40.150350544573243</v>
      </c>
      <c r="BB229" s="21">
        <f>(COS(BC229+BC231+BC244)*$J$13)</f>
        <v>-57.340643100229407</v>
      </c>
      <c r="BC229" s="23">
        <f>(B229-1)*$K$14+$K$10</f>
        <v>0</v>
      </c>
      <c r="BD229" s="24"/>
    </row>
    <row r="230" spans="2:56" s="16" customFormat="1" ht="18" customHeight="1" x14ac:dyDescent="0.2">
      <c r="B230" s="16">
        <f>B229+1</f>
        <v>3</v>
      </c>
      <c r="D230" s="16" t="s">
        <v>21</v>
      </c>
      <c r="E230" s="16" t="str">
        <f>"D"&amp;((B231-1)*$J$11+(B244-1)*($J$11*$G$11)+3)</f>
        <v>D51</v>
      </c>
      <c r="F230" s="16" t="str">
        <f t="shared" si="85"/>
        <v>D51</v>
      </c>
      <c r="G230" s="16" t="s">
        <v>244</v>
      </c>
      <c r="I230" s="16" t="s">
        <v>47</v>
      </c>
      <c r="L230" s="16">
        <v>1</v>
      </c>
      <c r="M230" s="73">
        <v>1</v>
      </c>
      <c r="N230" s="73" t="s">
        <v>264</v>
      </c>
      <c r="O230" s="16" t="s">
        <v>10</v>
      </c>
      <c r="P230" s="97">
        <f>BA230+P231</f>
        <v>1122.0322796989451</v>
      </c>
      <c r="Q230" s="97">
        <f>(-BB230)+Q231</f>
        <v>1513.4469415335775</v>
      </c>
      <c r="R230" s="96">
        <v>28</v>
      </c>
      <c r="S230" s="96">
        <f>R230</f>
        <v>28</v>
      </c>
      <c r="T230" s="99" t="str">
        <f t="shared" si="101"/>
        <v xml:space="preserve">1 1122.03227969895 1513.44694153358 0 0 0 0 VCThingLabel 12 </v>
      </c>
      <c r="U230" s="74"/>
      <c r="W230" s="111"/>
      <c r="X230" s="76"/>
      <c r="Y230" s="16" t="s">
        <v>264</v>
      </c>
      <c r="Z230" s="16" t="s">
        <v>283</v>
      </c>
      <c r="AA230" s="84">
        <f t="shared" si="89"/>
        <v>1122.0322796989451</v>
      </c>
      <c r="AB230" s="84">
        <f t="shared" si="90"/>
        <v>1513.4469415335775</v>
      </c>
      <c r="AC230" s="74">
        <f t="shared" si="91"/>
        <v>42</v>
      </c>
      <c r="AD230" s="74">
        <f t="shared" si="92"/>
        <v>42</v>
      </c>
      <c r="AE230" s="16" t="s">
        <v>264</v>
      </c>
      <c r="AF230" s="16" t="s">
        <v>169</v>
      </c>
      <c r="AG230" s="84">
        <f t="shared" si="93"/>
        <v>1122.0322796989451</v>
      </c>
      <c r="AH230" s="84">
        <f t="shared" si="94"/>
        <v>1513.4469415335775</v>
      </c>
      <c r="AI230" s="84">
        <f t="shared" si="95"/>
        <v>28</v>
      </c>
      <c r="AJ230" s="84">
        <f t="shared" si="96"/>
        <v>28</v>
      </c>
      <c r="AK230" s="74" t="s">
        <v>264</v>
      </c>
      <c r="AL230" s="3" t="s">
        <v>170</v>
      </c>
      <c r="AM230" s="84">
        <f t="shared" si="97"/>
        <v>1122.0322796989451</v>
      </c>
      <c r="AN230" s="84">
        <f t="shared" si="98"/>
        <v>1513.4469415335775</v>
      </c>
      <c r="AO230" s="84">
        <f t="shared" si="99"/>
        <v>28</v>
      </c>
      <c r="AP230" s="84">
        <f t="shared" si="100"/>
        <v>28</v>
      </c>
      <c r="AR230" s="74"/>
      <c r="AS230" s="74"/>
      <c r="AT230" s="74"/>
      <c r="AX230" s="74"/>
      <c r="AY230" s="74"/>
      <c r="BA230" s="21">
        <f>(TAN(BC230+BC231+BC244)*BB230)</f>
        <v>7.3169924287357304</v>
      </c>
      <c r="BB230" s="21">
        <f>(COS(BC230+BC231+BC244)*$J$13)</f>
        <v>-69.616532675779141</v>
      </c>
      <c r="BC230" s="23">
        <f>(B230-1)*$K$14+$K$10</f>
        <v>0.50614548307835561</v>
      </c>
      <c r="BD230" s="24"/>
    </row>
    <row r="231" spans="2:56" s="16" customFormat="1" ht="18" customHeight="1" x14ac:dyDescent="0.2">
      <c r="B231" s="16">
        <v>1</v>
      </c>
      <c r="D231" s="16" t="s">
        <v>21</v>
      </c>
      <c r="E231" s="16" t="str">
        <f>"C"&amp;((B244-1)*$G$11+1)</f>
        <v>C17</v>
      </c>
      <c r="F231" s="16" t="str">
        <f t="shared" si="85"/>
        <v>C17</v>
      </c>
      <c r="G231" s="16" t="s">
        <v>245</v>
      </c>
      <c r="I231" s="16" t="s">
        <v>47</v>
      </c>
      <c r="L231" s="16">
        <v>1</v>
      </c>
      <c r="M231" s="73">
        <v>1</v>
      </c>
      <c r="N231" s="73" t="s">
        <v>264</v>
      </c>
      <c r="O231" s="16" t="s">
        <v>10</v>
      </c>
      <c r="P231" s="97">
        <f>BA231+P244</f>
        <v>1114.7152872702093</v>
      </c>
      <c r="Q231" s="97">
        <f>(-BB231)+Q244</f>
        <v>1443.8304088577984</v>
      </c>
      <c r="R231" s="96">
        <v>48</v>
      </c>
      <c r="S231" s="96">
        <f>R231</f>
        <v>48</v>
      </c>
      <c r="T231" s="99" t="str">
        <f>$U$8&amp;" "&amp;P231&amp;" "&amp;Q231&amp;" "&amp;$U$11&amp;" "&amp;$U$12&amp;" "&amp;$U$13&amp;" "&amp;$U$14&amp;" "&amp;$U$15&amp;" "&amp;$V$16&amp;" "&amp;$U$17</f>
        <v xml:space="preserve">1 1114.71528727021 1443.8304088578 0 0 0 0 VCThingLabel 18 </v>
      </c>
      <c r="U231" s="74"/>
      <c r="W231" s="110"/>
      <c r="X231" s="20"/>
      <c r="Y231" s="16" t="s">
        <v>264</v>
      </c>
      <c r="Z231" s="16" t="s">
        <v>284</v>
      </c>
      <c r="AA231" s="84">
        <f t="shared" si="89"/>
        <v>1114.7152872702093</v>
      </c>
      <c r="AB231" s="84">
        <f t="shared" si="90"/>
        <v>1443.8304088577984</v>
      </c>
      <c r="AC231" s="74">
        <f t="shared" si="91"/>
        <v>72</v>
      </c>
      <c r="AD231" s="74">
        <f t="shared" si="92"/>
        <v>72</v>
      </c>
      <c r="AE231" s="16" t="s">
        <v>264</v>
      </c>
      <c r="AF231" s="16" t="s">
        <v>168</v>
      </c>
      <c r="AG231" s="84">
        <f t="shared" si="93"/>
        <v>1114.7152872702093</v>
      </c>
      <c r="AH231" s="84">
        <f t="shared" si="94"/>
        <v>1443.8304088577984</v>
      </c>
      <c r="AI231" s="84">
        <f t="shared" si="95"/>
        <v>48</v>
      </c>
      <c r="AJ231" s="84">
        <f t="shared" si="96"/>
        <v>48</v>
      </c>
      <c r="AK231" s="74" t="s">
        <v>264</v>
      </c>
      <c r="AL231" s="3" t="s">
        <v>167</v>
      </c>
      <c r="AM231" s="84">
        <f t="shared" si="97"/>
        <v>1114.7152872702093</v>
      </c>
      <c r="AN231" s="84">
        <f t="shared" si="98"/>
        <v>1443.8304088577984</v>
      </c>
      <c r="AO231" s="84">
        <f t="shared" si="99"/>
        <v>48</v>
      </c>
      <c r="AP231" s="84">
        <f t="shared" si="100"/>
        <v>48</v>
      </c>
      <c r="AR231" s="74"/>
      <c r="AS231" s="74"/>
      <c r="AT231" s="74"/>
      <c r="AX231" s="74"/>
      <c r="AY231" s="74"/>
      <c r="BA231" s="21">
        <f>(TAN(BC231+BC244)*BB231)</f>
        <v>114.71528727020927</v>
      </c>
      <c r="BB231" s="21">
        <f>(COS(BC231+BC244)*$G$13)</f>
        <v>-163.83040885779832</v>
      </c>
      <c r="BC231" s="22">
        <f>(B231-1)*$H$14+$H$10</f>
        <v>-0.6108652381980153</v>
      </c>
      <c r="BD231" s="24"/>
    </row>
    <row r="232" spans="2:56" s="16" customFormat="1" ht="18" customHeight="1" x14ac:dyDescent="0.2">
      <c r="B232" s="16">
        <v>1</v>
      </c>
      <c r="D232" s="16" t="s">
        <v>21</v>
      </c>
      <c r="E232" s="16" t="str">
        <f>"D"&amp;((B235-1)*$J$11+(B244-1)*($J$11*$G$11)+1)</f>
        <v>D52</v>
      </c>
      <c r="F232" s="16" t="str">
        <f t="shared" si="85"/>
        <v>D52</v>
      </c>
      <c r="G232" s="16" t="s">
        <v>246</v>
      </c>
      <c r="I232" s="16" t="s">
        <v>47</v>
      </c>
      <c r="L232" s="16">
        <v>1</v>
      </c>
      <c r="M232" s="73">
        <v>1</v>
      </c>
      <c r="N232" s="73" t="s">
        <v>264</v>
      </c>
      <c r="O232" s="16" t="s">
        <v>10</v>
      </c>
      <c r="P232" s="97">
        <f>BA232+P235</f>
        <v>1086.0595204839094</v>
      </c>
      <c r="Q232" s="97">
        <f>(-BB232)+Q235</f>
        <v>1528.9640751875311</v>
      </c>
      <c r="R232" s="96">
        <v>28</v>
      </c>
      <c r="S232" s="96">
        <f>R232</f>
        <v>28</v>
      </c>
      <c r="T232" s="99" t="str">
        <f t="shared" si="101"/>
        <v xml:space="preserve">1 1086.05952048391 1528.96407518753 0 0 0 0 VCThingLabel 12 </v>
      </c>
      <c r="U232" s="74"/>
      <c r="W232" s="111"/>
      <c r="X232" s="76"/>
      <c r="Y232" s="16" t="s">
        <v>264</v>
      </c>
      <c r="Z232" s="16" t="s">
        <v>283</v>
      </c>
      <c r="AA232" s="84">
        <f t="shared" si="89"/>
        <v>1086.0595204839094</v>
      </c>
      <c r="AB232" s="84">
        <f t="shared" si="90"/>
        <v>1528.9640751875311</v>
      </c>
      <c r="AC232" s="74">
        <f t="shared" si="91"/>
        <v>42</v>
      </c>
      <c r="AD232" s="74">
        <f t="shared" si="92"/>
        <v>42</v>
      </c>
      <c r="AE232" s="16" t="s">
        <v>264</v>
      </c>
      <c r="AF232" s="16" t="s">
        <v>169</v>
      </c>
      <c r="AG232" s="84">
        <f t="shared" si="93"/>
        <v>1086.0595204839094</v>
      </c>
      <c r="AH232" s="84">
        <f t="shared" si="94"/>
        <v>1528.9640751875311</v>
      </c>
      <c r="AI232" s="84">
        <f t="shared" si="95"/>
        <v>28</v>
      </c>
      <c r="AJ232" s="84">
        <f t="shared" si="96"/>
        <v>28</v>
      </c>
      <c r="AK232" s="74" t="s">
        <v>264</v>
      </c>
      <c r="AL232" s="3" t="s">
        <v>170</v>
      </c>
      <c r="AM232" s="84">
        <f t="shared" si="97"/>
        <v>1086.0595204839094</v>
      </c>
      <c r="AN232" s="84">
        <f t="shared" si="98"/>
        <v>1528.9640751875311</v>
      </c>
      <c r="AO232" s="84">
        <f t="shared" si="99"/>
        <v>28</v>
      </c>
      <c r="AP232" s="84">
        <f t="shared" si="100"/>
        <v>28</v>
      </c>
      <c r="AR232" s="74"/>
      <c r="AS232" s="74"/>
      <c r="AT232" s="74"/>
      <c r="AX232" s="74"/>
      <c r="AY232" s="74"/>
      <c r="BA232" s="21">
        <f>(TAN(BC232+BC235+BC244)*BB232)</f>
        <v>45.61600601750186</v>
      </c>
      <c r="BB232" s="21">
        <f>(COS(BC232+BC235+BC244)*$J$13)</f>
        <v>-53.095950834420819</v>
      </c>
      <c r="BC232" s="23">
        <f>(B232-1)*$K$14+$K$10</f>
        <v>-0.50614548307835561</v>
      </c>
      <c r="BD232" s="24"/>
    </row>
    <row r="233" spans="2:56" s="16" customFormat="1" ht="18" customHeight="1" x14ac:dyDescent="0.2">
      <c r="B233" s="16">
        <f>B232+1</f>
        <v>2</v>
      </c>
      <c r="D233" s="16" t="s">
        <v>21</v>
      </c>
      <c r="E233" s="16" t="str">
        <f>"D"&amp;((B235-1)*$J$11+(B244-1)*($J$11*$G$11)+2)</f>
        <v>D53</v>
      </c>
      <c r="F233" s="16" t="str">
        <f t="shared" si="85"/>
        <v>D53</v>
      </c>
      <c r="G233" s="16" t="s">
        <v>246</v>
      </c>
      <c r="I233" s="16" t="s">
        <v>47</v>
      </c>
      <c r="L233" s="16">
        <v>1</v>
      </c>
      <c r="M233" s="73">
        <v>1</v>
      </c>
      <c r="N233" s="73" t="s">
        <v>264</v>
      </c>
      <c r="O233" s="16" t="s">
        <v>10</v>
      </c>
      <c r="P233" s="97">
        <f>BA233+P235</f>
        <v>1054.5987445296503</v>
      </c>
      <c r="Q233" s="97">
        <f>(-BB233)+Q235</f>
        <v>1544.4219678766988</v>
      </c>
      <c r="R233" s="96">
        <v>28</v>
      </c>
      <c r="S233" s="96">
        <f>R233</f>
        <v>28</v>
      </c>
      <c r="T233" s="99" t="str">
        <f t="shared" si="101"/>
        <v xml:space="preserve">1 1054.59874452965 1544.4219678767 0 0 0 0 VCThingLabel 12 </v>
      </c>
      <c r="U233" s="74"/>
      <c r="W233" s="111"/>
      <c r="X233" s="76"/>
      <c r="Y233" s="16" t="s">
        <v>264</v>
      </c>
      <c r="Z233" s="16" t="s">
        <v>283</v>
      </c>
      <c r="AA233" s="84">
        <f t="shared" si="89"/>
        <v>1054.5987445296503</v>
      </c>
      <c r="AB233" s="84">
        <f t="shared" si="90"/>
        <v>1544.4219678766988</v>
      </c>
      <c r="AC233" s="74">
        <f t="shared" si="91"/>
        <v>42</v>
      </c>
      <c r="AD233" s="74">
        <f t="shared" si="92"/>
        <v>42</v>
      </c>
      <c r="AE233" s="16" t="s">
        <v>264</v>
      </c>
      <c r="AF233" s="16" t="s">
        <v>169</v>
      </c>
      <c r="AG233" s="84">
        <f t="shared" si="93"/>
        <v>1054.5987445296503</v>
      </c>
      <c r="AH233" s="84">
        <f t="shared" si="94"/>
        <v>1544.4219678766988</v>
      </c>
      <c r="AI233" s="84">
        <f t="shared" si="95"/>
        <v>28</v>
      </c>
      <c r="AJ233" s="84">
        <f t="shared" si="96"/>
        <v>28</v>
      </c>
      <c r="AK233" s="74" t="s">
        <v>264</v>
      </c>
      <c r="AL233" s="3" t="s">
        <v>170</v>
      </c>
      <c r="AM233" s="84">
        <f t="shared" si="97"/>
        <v>1054.5987445296503</v>
      </c>
      <c r="AN233" s="84">
        <f t="shared" si="98"/>
        <v>1544.4219678766988</v>
      </c>
      <c r="AO233" s="84">
        <f t="shared" si="99"/>
        <v>28</v>
      </c>
      <c r="AP233" s="84">
        <f t="shared" si="100"/>
        <v>28</v>
      </c>
      <c r="AR233" s="74"/>
      <c r="AS233" s="74"/>
      <c r="AT233" s="74"/>
      <c r="AX233" s="74"/>
      <c r="AY233" s="74"/>
      <c r="BA233" s="21">
        <f>(TAN(BC233+BC235+BC244)*BB233)</f>
        <v>14.155230063242655</v>
      </c>
      <c r="BB233" s="21">
        <f>(COS(BC233+BC235+BC244)*$J$13)</f>
        <v>-68.553843523588597</v>
      </c>
      <c r="BC233" s="23">
        <f>(B233-1)*$K$14+$K$10</f>
        <v>0</v>
      </c>
      <c r="BD233" s="24"/>
    </row>
    <row r="234" spans="2:56" s="16" customFormat="1" ht="18" customHeight="1" x14ac:dyDescent="0.2">
      <c r="B234" s="16">
        <f>B233+1</f>
        <v>3</v>
      </c>
      <c r="D234" s="16" t="s">
        <v>21</v>
      </c>
      <c r="E234" s="16" t="str">
        <f>"D"&amp;((B235-1)*$J$11+(B244-1)*($J$11*$G$11)+3)</f>
        <v>D54</v>
      </c>
      <c r="F234" s="16" t="str">
        <f t="shared" si="85"/>
        <v>D54</v>
      </c>
      <c r="G234" s="16" t="s">
        <v>246</v>
      </c>
      <c r="I234" s="16" t="s">
        <v>47</v>
      </c>
      <c r="L234" s="16">
        <v>1</v>
      </c>
      <c r="M234" s="73">
        <v>1</v>
      </c>
      <c r="N234" s="73" t="s">
        <v>264</v>
      </c>
      <c r="O234" s="16" t="s">
        <v>10</v>
      </c>
      <c r="P234" s="97">
        <f>BA234+P235</f>
        <v>1019.5883947937139</v>
      </c>
      <c r="Q234" s="97">
        <f>(-BB234)+Q235</f>
        <v>1542.6892586104516</v>
      </c>
      <c r="R234" s="96">
        <v>28</v>
      </c>
      <c r="S234" s="96">
        <f>R234</f>
        <v>28</v>
      </c>
      <c r="T234" s="99" t="str">
        <f t="shared" si="101"/>
        <v xml:space="preserve">1 1019.58839479371 1542.68925861045 0 0 0 0 VCThingLabel 12 </v>
      </c>
      <c r="U234" s="74"/>
      <c r="W234" s="111"/>
      <c r="X234" s="76"/>
      <c r="Y234" s="16" t="s">
        <v>264</v>
      </c>
      <c r="Z234" s="16" t="s">
        <v>283</v>
      </c>
      <c r="AA234" s="84">
        <f t="shared" si="89"/>
        <v>1019.5883947937139</v>
      </c>
      <c r="AB234" s="84">
        <f t="shared" si="90"/>
        <v>1542.6892586104516</v>
      </c>
      <c r="AC234" s="74">
        <f t="shared" si="91"/>
        <v>42</v>
      </c>
      <c r="AD234" s="74">
        <f t="shared" si="92"/>
        <v>42</v>
      </c>
      <c r="AE234" s="16" t="s">
        <v>264</v>
      </c>
      <c r="AF234" s="16" t="s">
        <v>169</v>
      </c>
      <c r="AG234" s="84">
        <f t="shared" si="93"/>
        <v>1019.5883947937139</v>
      </c>
      <c r="AH234" s="84">
        <f t="shared" si="94"/>
        <v>1542.6892586104516</v>
      </c>
      <c r="AI234" s="84">
        <f t="shared" si="95"/>
        <v>28</v>
      </c>
      <c r="AJ234" s="84">
        <f t="shared" si="96"/>
        <v>28</v>
      </c>
      <c r="AK234" s="74" t="s">
        <v>264</v>
      </c>
      <c r="AL234" s="3" t="s">
        <v>170</v>
      </c>
      <c r="AM234" s="84">
        <f t="shared" si="97"/>
        <v>1019.5883947937139</v>
      </c>
      <c r="AN234" s="84">
        <f t="shared" si="98"/>
        <v>1542.6892586104516</v>
      </c>
      <c r="AO234" s="84">
        <f t="shared" si="99"/>
        <v>28</v>
      </c>
      <c r="AP234" s="84">
        <f t="shared" si="100"/>
        <v>28</v>
      </c>
      <c r="AR234" s="74"/>
      <c r="AS234" s="74"/>
      <c r="AT234" s="74"/>
      <c r="AX234" s="74"/>
      <c r="AY234" s="74"/>
      <c r="BA234" s="21">
        <f>(TAN(BC234+BC235+BC244)*BB234)</f>
        <v>-20.855119672693739</v>
      </c>
      <c r="BB234" s="21">
        <f>(COS(BC234+BC235+BC244)*$J$13)</f>
        <v>-66.821134257341228</v>
      </c>
      <c r="BC234" s="23">
        <f>(B234-1)*$K$14+$K$10</f>
        <v>0.50614548307835561</v>
      </c>
      <c r="BD234" s="24"/>
    </row>
    <row r="235" spans="2:56" s="16" customFormat="1" ht="18" customHeight="1" x14ac:dyDescent="0.2">
      <c r="B235" s="16">
        <f>B231+1</f>
        <v>2</v>
      </c>
      <c r="D235" s="16" t="s">
        <v>21</v>
      </c>
      <c r="E235" s="16" t="str">
        <f>"C"&amp;((B244-1)*$G$11+2)</f>
        <v>C18</v>
      </c>
      <c r="F235" s="16" t="str">
        <f t="shared" si="85"/>
        <v>C18</v>
      </c>
      <c r="G235" s="16" t="s">
        <v>245</v>
      </c>
      <c r="I235" s="16" t="s">
        <v>47</v>
      </c>
      <c r="L235" s="16">
        <v>1</v>
      </c>
      <c r="M235" s="73">
        <v>1</v>
      </c>
      <c r="N235" s="73" t="s">
        <v>264</v>
      </c>
      <c r="O235" s="16" t="s">
        <v>10</v>
      </c>
      <c r="P235" s="97">
        <f>BA235+P244</f>
        <v>1040.4435144664076</v>
      </c>
      <c r="Q235" s="97">
        <f>(-BB235)+Q244</f>
        <v>1475.8681243531103</v>
      </c>
      <c r="R235" s="96">
        <v>48</v>
      </c>
      <c r="S235" s="96">
        <f>R235</f>
        <v>48</v>
      </c>
      <c r="T235" s="99" t="str">
        <f>$U$8&amp;" "&amp;P235&amp;" "&amp;Q235&amp;" "&amp;$U$11&amp;" "&amp;$U$12&amp;" "&amp;$U$13&amp;" "&amp;$U$14&amp;" "&amp;$U$15&amp;" "&amp;$V$16&amp;" "&amp;$U$17</f>
        <v xml:space="preserve">1 1040.44351446641 1475.86812435311 0 0 0 0 VCThingLabel 18 </v>
      </c>
      <c r="U235" s="74"/>
      <c r="W235" s="110"/>
      <c r="X235" s="20"/>
      <c r="Y235" s="16" t="s">
        <v>264</v>
      </c>
      <c r="Z235" s="16" t="s">
        <v>284</v>
      </c>
      <c r="AA235" s="84">
        <f t="shared" si="89"/>
        <v>1040.4435144664076</v>
      </c>
      <c r="AB235" s="84">
        <f t="shared" si="90"/>
        <v>1475.8681243531103</v>
      </c>
      <c r="AC235" s="74">
        <f t="shared" si="91"/>
        <v>72</v>
      </c>
      <c r="AD235" s="74">
        <f t="shared" si="92"/>
        <v>72</v>
      </c>
      <c r="AE235" s="16" t="s">
        <v>264</v>
      </c>
      <c r="AF235" s="16" t="s">
        <v>168</v>
      </c>
      <c r="AG235" s="84">
        <f t="shared" si="93"/>
        <v>1040.4435144664076</v>
      </c>
      <c r="AH235" s="84">
        <f t="shared" si="94"/>
        <v>1475.8681243531103</v>
      </c>
      <c r="AI235" s="84">
        <f t="shared" si="95"/>
        <v>48</v>
      </c>
      <c r="AJ235" s="84">
        <f t="shared" si="96"/>
        <v>48</v>
      </c>
      <c r="AK235" s="74" t="s">
        <v>264</v>
      </c>
      <c r="AL235" s="3" t="s">
        <v>167</v>
      </c>
      <c r="AM235" s="84">
        <f t="shared" si="97"/>
        <v>1040.4435144664076</v>
      </c>
      <c r="AN235" s="84">
        <f t="shared" si="98"/>
        <v>1475.8681243531103</v>
      </c>
      <c r="AO235" s="84">
        <f t="shared" si="99"/>
        <v>48</v>
      </c>
      <c r="AP235" s="84">
        <f t="shared" si="100"/>
        <v>48</v>
      </c>
      <c r="AR235" s="74"/>
      <c r="AS235" s="74"/>
      <c r="AT235" s="74"/>
      <c r="AX235" s="74"/>
      <c r="AY235" s="74"/>
      <c r="BA235" s="21">
        <f>(TAN(BC235+BC244)*BB235)</f>
        <v>40.443514466407592</v>
      </c>
      <c r="BB235" s="21">
        <f>(COS(BC235+BC244)*$G$13)</f>
        <v>-195.86812435311029</v>
      </c>
      <c r="BC235" s="22">
        <f>(B235-1)*$H$14+$H$10</f>
        <v>-0.20362174606600508</v>
      </c>
      <c r="BD235" s="24"/>
    </row>
    <row r="236" spans="2:56" s="16" customFormat="1" ht="18" customHeight="1" x14ac:dyDescent="0.2">
      <c r="B236" s="16">
        <v>1</v>
      </c>
      <c r="D236" s="16" t="s">
        <v>21</v>
      </c>
      <c r="E236" s="16" t="str">
        <f>"D"&amp;((B239-1)*$J$11+(B244-1)*($J$11*$G$11)+1)</f>
        <v>D55</v>
      </c>
      <c r="F236" s="16" t="str">
        <f t="shared" si="85"/>
        <v>D55</v>
      </c>
      <c r="G236" s="16" t="s">
        <v>247</v>
      </c>
      <c r="I236" s="16" t="s">
        <v>47</v>
      </c>
      <c r="L236" s="16">
        <v>1</v>
      </c>
      <c r="M236" s="73">
        <v>1</v>
      </c>
      <c r="N236" s="73" t="s">
        <v>264</v>
      </c>
      <c r="O236" s="16" t="s">
        <v>10</v>
      </c>
      <c r="P236" s="97">
        <f>BA236+P239</f>
        <v>980.41160520628614</v>
      </c>
      <c r="Q236" s="97">
        <f>(-BB236)+Q239</f>
        <v>1542.6892586104516</v>
      </c>
      <c r="R236" s="96">
        <v>28</v>
      </c>
      <c r="S236" s="96">
        <f>R236</f>
        <v>28</v>
      </c>
      <c r="T236" s="99" t="str">
        <f t="shared" si="101"/>
        <v xml:space="preserve">1 980.411605206286 1542.68925861045 0 0 0 0 VCThingLabel 12 </v>
      </c>
      <c r="U236" s="74"/>
      <c r="W236" s="111"/>
      <c r="X236" s="76"/>
      <c r="Y236" s="16" t="s">
        <v>264</v>
      </c>
      <c r="Z236" s="16" t="s">
        <v>283</v>
      </c>
      <c r="AA236" s="84">
        <f t="shared" si="89"/>
        <v>980.41160520628614</v>
      </c>
      <c r="AB236" s="84">
        <f t="shared" si="90"/>
        <v>1542.6892586104516</v>
      </c>
      <c r="AC236" s="74">
        <f t="shared" si="91"/>
        <v>42</v>
      </c>
      <c r="AD236" s="74">
        <f t="shared" si="92"/>
        <v>42</v>
      </c>
      <c r="AE236" s="16" t="s">
        <v>264</v>
      </c>
      <c r="AF236" s="16" t="s">
        <v>169</v>
      </c>
      <c r="AG236" s="84">
        <f t="shared" si="93"/>
        <v>980.41160520628614</v>
      </c>
      <c r="AH236" s="84">
        <f t="shared" si="94"/>
        <v>1542.6892586104516</v>
      </c>
      <c r="AI236" s="84">
        <f t="shared" si="95"/>
        <v>28</v>
      </c>
      <c r="AJ236" s="84">
        <f t="shared" si="96"/>
        <v>28</v>
      </c>
      <c r="AK236" s="74" t="s">
        <v>264</v>
      </c>
      <c r="AL236" s="3" t="s">
        <v>170</v>
      </c>
      <c r="AM236" s="84">
        <f t="shared" si="97"/>
        <v>980.41160520628614</v>
      </c>
      <c r="AN236" s="84">
        <f t="shared" si="98"/>
        <v>1542.6892586104516</v>
      </c>
      <c r="AO236" s="84">
        <f t="shared" si="99"/>
        <v>28</v>
      </c>
      <c r="AP236" s="84">
        <f t="shared" si="100"/>
        <v>28</v>
      </c>
      <c r="AR236" s="74"/>
      <c r="AS236" s="74"/>
      <c r="AT236" s="74"/>
      <c r="AX236" s="74"/>
      <c r="AY236" s="74"/>
      <c r="BA236" s="21">
        <f>(TAN(BC236+BC239+BC244)*BB236)</f>
        <v>20.855119672693757</v>
      </c>
      <c r="BB236" s="21">
        <f>(COS(BC236+BC239+BC244)*$J$13)</f>
        <v>-66.821134257341228</v>
      </c>
      <c r="BC236" s="23">
        <f>(B236-1)*$K$14+$K$10</f>
        <v>-0.50614548307835561</v>
      </c>
      <c r="BD236" s="24"/>
    </row>
    <row r="237" spans="2:56" s="16" customFormat="1" ht="18" customHeight="1" x14ac:dyDescent="0.2">
      <c r="B237" s="16">
        <f>B236+1</f>
        <v>2</v>
      </c>
      <c r="D237" s="16" t="s">
        <v>21</v>
      </c>
      <c r="E237" s="16" t="str">
        <f>"D"&amp;((B239-1)*$J$11+(B244-1)*($J$11*$G$11)+2)</f>
        <v>D56</v>
      </c>
      <c r="F237" s="16" t="str">
        <f t="shared" si="85"/>
        <v>D56</v>
      </c>
      <c r="G237" s="16" t="s">
        <v>247</v>
      </c>
      <c r="I237" s="16" t="s">
        <v>47</v>
      </c>
      <c r="L237" s="16">
        <v>1</v>
      </c>
      <c r="M237" s="73">
        <v>1</v>
      </c>
      <c r="N237" s="73" t="s">
        <v>264</v>
      </c>
      <c r="O237" s="16" t="s">
        <v>10</v>
      </c>
      <c r="P237" s="97">
        <f>BA237+P239</f>
        <v>945.40125547034972</v>
      </c>
      <c r="Q237" s="97">
        <f>(-BB237)+Q239</f>
        <v>1544.4219678766988</v>
      </c>
      <c r="R237" s="96">
        <v>28</v>
      </c>
      <c r="S237" s="96">
        <f>R237</f>
        <v>28</v>
      </c>
      <c r="T237" s="99" t="str">
        <f t="shared" si="101"/>
        <v xml:space="preserve">1 945.40125547035 1544.4219678767 0 0 0 0 VCThingLabel 12 </v>
      </c>
      <c r="U237" s="74"/>
      <c r="W237" s="111"/>
      <c r="X237" s="76"/>
      <c r="Y237" s="16" t="s">
        <v>264</v>
      </c>
      <c r="Z237" s="16" t="s">
        <v>283</v>
      </c>
      <c r="AA237" s="84">
        <f t="shared" si="89"/>
        <v>945.40125547034972</v>
      </c>
      <c r="AB237" s="84">
        <f t="shared" si="90"/>
        <v>1544.4219678766988</v>
      </c>
      <c r="AC237" s="74">
        <f t="shared" si="91"/>
        <v>42</v>
      </c>
      <c r="AD237" s="74">
        <f t="shared" si="92"/>
        <v>42</v>
      </c>
      <c r="AE237" s="16" t="s">
        <v>264</v>
      </c>
      <c r="AF237" s="16" t="s">
        <v>169</v>
      </c>
      <c r="AG237" s="84">
        <f t="shared" si="93"/>
        <v>945.40125547034972</v>
      </c>
      <c r="AH237" s="84">
        <f t="shared" si="94"/>
        <v>1544.4219678766988</v>
      </c>
      <c r="AI237" s="84">
        <f t="shared" si="95"/>
        <v>28</v>
      </c>
      <c r="AJ237" s="84">
        <f t="shared" si="96"/>
        <v>28</v>
      </c>
      <c r="AK237" s="74" t="s">
        <v>264</v>
      </c>
      <c r="AL237" s="3" t="s">
        <v>170</v>
      </c>
      <c r="AM237" s="84">
        <f t="shared" si="97"/>
        <v>945.40125547034972</v>
      </c>
      <c r="AN237" s="84">
        <f t="shared" si="98"/>
        <v>1544.4219678766988</v>
      </c>
      <c r="AO237" s="84">
        <f t="shared" si="99"/>
        <v>28</v>
      </c>
      <c r="AP237" s="84">
        <f t="shared" si="100"/>
        <v>28</v>
      </c>
      <c r="AR237" s="74"/>
      <c r="AS237" s="74"/>
      <c r="AT237" s="74"/>
      <c r="AX237" s="74"/>
      <c r="AY237" s="74"/>
      <c r="BA237" s="21">
        <f>(TAN(BC237+BC239+BC244)*BB237)</f>
        <v>-14.155230063242641</v>
      </c>
      <c r="BB237" s="21">
        <f>(COS(BC237+BC239+BC244)*$J$13)</f>
        <v>-68.553843523588611</v>
      </c>
      <c r="BC237" s="23">
        <f>(B237-1)*$K$14+$K$10</f>
        <v>0</v>
      </c>
      <c r="BD237" s="24"/>
    </row>
    <row r="238" spans="2:56" s="16" customFormat="1" ht="18" customHeight="1" x14ac:dyDescent="0.2">
      <c r="B238" s="16">
        <f>B237+1</f>
        <v>3</v>
      </c>
      <c r="D238" s="16" t="s">
        <v>21</v>
      </c>
      <c r="E238" s="16" t="str">
        <f>"D"&amp;((B239-1)*$J$11+(B244-1)*($J$11*$G$11)+3)</f>
        <v>D57</v>
      </c>
      <c r="F238" s="16" t="str">
        <f t="shared" si="85"/>
        <v>D57</v>
      </c>
      <c r="G238" s="16" t="s">
        <v>247</v>
      </c>
      <c r="I238" s="16" t="s">
        <v>47</v>
      </c>
      <c r="L238" s="16">
        <v>1</v>
      </c>
      <c r="M238" s="73">
        <v>1</v>
      </c>
      <c r="N238" s="73" t="s">
        <v>264</v>
      </c>
      <c r="O238" s="16" t="s">
        <v>10</v>
      </c>
      <c r="P238" s="97">
        <f>BA238+P239</f>
        <v>913.94047951609059</v>
      </c>
      <c r="Q238" s="97">
        <f>(-BB238)+Q239</f>
        <v>1528.9640751875311</v>
      </c>
      <c r="R238" s="96">
        <v>28</v>
      </c>
      <c r="S238" s="96">
        <f>R238</f>
        <v>28</v>
      </c>
      <c r="T238" s="99" t="str">
        <f t="shared" si="101"/>
        <v xml:space="preserve">1 913.940479516091 1528.96407518753 0 0 0 0 VCThingLabel 12 </v>
      </c>
      <c r="U238" s="74"/>
      <c r="W238" s="111"/>
      <c r="X238" s="76"/>
      <c r="Y238" s="16" t="s">
        <v>264</v>
      </c>
      <c r="Z238" s="16" t="s">
        <v>283</v>
      </c>
      <c r="AA238" s="84">
        <f t="shared" si="89"/>
        <v>913.94047951609059</v>
      </c>
      <c r="AB238" s="84">
        <f t="shared" si="90"/>
        <v>1528.9640751875311</v>
      </c>
      <c r="AC238" s="74">
        <f t="shared" si="91"/>
        <v>42</v>
      </c>
      <c r="AD238" s="74">
        <f t="shared" si="92"/>
        <v>42</v>
      </c>
      <c r="AE238" s="16" t="s">
        <v>264</v>
      </c>
      <c r="AF238" s="16" t="s">
        <v>169</v>
      </c>
      <c r="AG238" s="84">
        <f t="shared" si="93"/>
        <v>913.94047951609059</v>
      </c>
      <c r="AH238" s="84">
        <f t="shared" si="94"/>
        <v>1528.9640751875311</v>
      </c>
      <c r="AI238" s="84">
        <f t="shared" si="95"/>
        <v>28</v>
      </c>
      <c r="AJ238" s="84">
        <f t="shared" si="96"/>
        <v>28</v>
      </c>
      <c r="AK238" s="74" t="s">
        <v>264</v>
      </c>
      <c r="AL238" s="3" t="s">
        <v>170</v>
      </c>
      <c r="AM238" s="84">
        <f t="shared" si="97"/>
        <v>913.94047951609059</v>
      </c>
      <c r="AN238" s="84">
        <f t="shared" si="98"/>
        <v>1528.9640751875311</v>
      </c>
      <c r="AO238" s="84">
        <f t="shared" si="99"/>
        <v>28</v>
      </c>
      <c r="AP238" s="84">
        <f t="shared" si="100"/>
        <v>28</v>
      </c>
      <c r="AR238" s="74"/>
      <c r="AS238" s="74"/>
      <c r="AT238" s="74"/>
      <c r="AX238" s="74"/>
      <c r="AY238" s="74"/>
      <c r="BA238" s="21">
        <f>(TAN(BC238+BC239+BC244)*BB238)</f>
        <v>-45.61600601750186</v>
      </c>
      <c r="BB238" s="21">
        <f>(COS(BC238+BC239+BC244)*$J$13)</f>
        <v>-53.095950834420833</v>
      </c>
      <c r="BC238" s="23">
        <f>(B238-1)*$K$14+$K$10</f>
        <v>0.50614548307835561</v>
      </c>
      <c r="BD238" s="24"/>
    </row>
    <row r="239" spans="2:56" s="16" customFormat="1" ht="18" customHeight="1" x14ac:dyDescent="0.2">
      <c r="B239" s="16">
        <f>B235+1</f>
        <v>3</v>
      </c>
      <c r="D239" s="16" t="s">
        <v>21</v>
      </c>
      <c r="E239" s="16" t="str">
        <f>"C"&amp;((B244-1)*$G$11+3)</f>
        <v>C19</v>
      </c>
      <c r="F239" s="16" t="str">
        <f t="shared" si="85"/>
        <v>C19</v>
      </c>
      <c r="G239" s="16" t="s">
        <v>245</v>
      </c>
      <c r="I239" s="16" t="s">
        <v>47</v>
      </c>
      <c r="L239" s="16">
        <v>1</v>
      </c>
      <c r="M239" s="73">
        <v>1</v>
      </c>
      <c r="N239" s="73" t="s">
        <v>264</v>
      </c>
      <c r="O239" s="16" t="s">
        <v>10</v>
      </c>
      <c r="P239" s="97">
        <f>BA239+P244</f>
        <v>959.55648553359242</v>
      </c>
      <c r="Q239" s="97">
        <f>(-BB239)+Q244</f>
        <v>1475.8681243531103</v>
      </c>
      <c r="R239" s="96">
        <v>48</v>
      </c>
      <c r="S239" s="96">
        <f>R239</f>
        <v>48</v>
      </c>
      <c r="T239" s="99" t="str">
        <f>$U$8&amp;" "&amp;P239&amp;" "&amp;Q239&amp;" "&amp;$U$11&amp;" "&amp;$U$12&amp;" "&amp;$U$13&amp;" "&amp;$U$14&amp;" "&amp;$U$15&amp;" "&amp;$V$16&amp;" "&amp;$U$17</f>
        <v xml:space="preserve">1 959.556485533592 1475.86812435311 0 0 0 0 VCThingLabel 18 </v>
      </c>
      <c r="U239" s="74"/>
      <c r="W239" s="110"/>
      <c r="X239" s="20"/>
      <c r="Y239" s="16" t="s">
        <v>264</v>
      </c>
      <c r="Z239" s="16" t="s">
        <v>284</v>
      </c>
      <c r="AA239" s="84">
        <f t="shared" si="89"/>
        <v>959.55648553359242</v>
      </c>
      <c r="AB239" s="84">
        <f t="shared" si="90"/>
        <v>1475.8681243531103</v>
      </c>
      <c r="AC239" s="74">
        <f t="shared" si="91"/>
        <v>72</v>
      </c>
      <c r="AD239" s="74">
        <f t="shared" si="92"/>
        <v>72</v>
      </c>
      <c r="AE239" s="16" t="s">
        <v>264</v>
      </c>
      <c r="AF239" s="16" t="s">
        <v>168</v>
      </c>
      <c r="AG239" s="84">
        <f t="shared" si="93"/>
        <v>959.55648553359242</v>
      </c>
      <c r="AH239" s="84">
        <f t="shared" si="94"/>
        <v>1475.8681243531103</v>
      </c>
      <c r="AI239" s="84">
        <f t="shared" si="95"/>
        <v>48</v>
      </c>
      <c r="AJ239" s="84">
        <f t="shared" si="96"/>
        <v>48</v>
      </c>
      <c r="AK239" s="74" t="s">
        <v>264</v>
      </c>
      <c r="AL239" s="3" t="s">
        <v>167</v>
      </c>
      <c r="AM239" s="84">
        <f t="shared" si="97"/>
        <v>959.55648553359242</v>
      </c>
      <c r="AN239" s="84">
        <f t="shared" si="98"/>
        <v>1475.8681243531103</v>
      </c>
      <c r="AO239" s="84">
        <f t="shared" si="99"/>
        <v>48</v>
      </c>
      <c r="AP239" s="84">
        <f t="shared" si="100"/>
        <v>48</v>
      </c>
      <c r="AR239" s="74"/>
      <c r="AS239" s="74"/>
      <c r="AT239" s="74"/>
      <c r="AX239" s="74"/>
      <c r="AY239" s="74"/>
      <c r="BA239" s="21">
        <f>(TAN(BC239+BC244)*BB239)</f>
        <v>-40.443514466407549</v>
      </c>
      <c r="BB239" s="21">
        <f>(COS(BC239+BC244)*$G$13)</f>
        <v>-195.86812435311032</v>
      </c>
      <c r="BC239" s="22">
        <f>(B239-1)*$H$14+$H$10</f>
        <v>0.20362174606600514</v>
      </c>
      <c r="BD239" s="24"/>
    </row>
    <row r="240" spans="2:56" s="16" customFormat="1" ht="18" customHeight="1" x14ac:dyDescent="0.2">
      <c r="B240" s="16">
        <v>1</v>
      </c>
      <c r="D240" s="16" t="s">
        <v>21</v>
      </c>
      <c r="E240" s="16" t="str">
        <f>"D"&amp;((B243-1)*$J$11+(B244-1)*($J$11*$G$11)+1)</f>
        <v>D58</v>
      </c>
      <c r="F240" s="16" t="str">
        <f t="shared" si="85"/>
        <v>D58</v>
      </c>
      <c r="G240" s="16" t="s">
        <v>248</v>
      </c>
      <c r="H240" s="16" t="s">
        <v>287</v>
      </c>
      <c r="I240" s="16" t="s">
        <v>47</v>
      </c>
      <c r="L240" s="16">
        <v>1</v>
      </c>
      <c r="M240" s="73">
        <v>1</v>
      </c>
      <c r="N240" s="73" t="s">
        <v>264</v>
      </c>
      <c r="O240" s="16" t="s">
        <v>10</v>
      </c>
      <c r="P240" s="97">
        <f>BA240+P243</f>
        <v>877.96772030105501</v>
      </c>
      <c r="Q240" s="97">
        <f>(-BB240)+Q243</f>
        <v>1513.4469415335775</v>
      </c>
      <c r="R240" s="96">
        <v>28</v>
      </c>
      <c r="S240" s="96">
        <f>R240</f>
        <v>28</v>
      </c>
      <c r="T240" s="99" t="str">
        <f t="shared" si="101"/>
        <v xml:space="preserve">1 877.967720301055 1513.44694153358 0 0 0 0 VCThingLabel 12 </v>
      </c>
      <c r="U240" s="74"/>
      <c r="W240" s="111"/>
      <c r="X240" s="76"/>
      <c r="Y240" s="16" t="s">
        <v>264</v>
      </c>
      <c r="Z240" s="16" t="s">
        <v>283</v>
      </c>
      <c r="AA240" s="84">
        <f t="shared" si="89"/>
        <v>877.96772030105501</v>
      </c>
      <c r="AB240" s="84">
        <f t="shared" si="90"/>
        <v>1513.4469415335775</v>
      </c>
      <c r="AC240" s="74">
        <f t="shared" si="91"/>
        <v>42</v>
      </c>
      <c r="AD240" s="74">
        <f t="shared" si="92"/>
        <v>42</v>
      </c>
      <c r="AE240" s="16" t="s">
        <v>264</v>
      </c>
      <c r="AF240" s="16" t="s">
        <v>169</v>
      </c>
      <c r="AG240" s="84">
        <f t="shared" si="93"/>
        <v>877.96772030105501</v>
      </c>
      <c r="AH240" s="84">
        <f t="shared" si="94"/>
        <v>1513.4469415335775</v>
      </c>
      <c r="AI240" s="84">
        <f t="shared" si="95"/>
        <v>28</v>
      </c>
      <c r="AJ240" s="84">
        <f t="shared" si="96"/>
        <v>28</v>
      </c>
      <c r="AK240" s="74" t="s">
        <v>264</v>
      </c>
      <c r="AL240" s="3" t="s">
        <v>170</v>
      </c>
      <c r="AM240" s="84">
        <f t="shared" si="97"/>
        <v>877.96772030105501</v>
      </c>
      <c r="AN240" s="84">
        <f t="shared" si="98"/>
        <v>1513.4469415335775</v>
      </c>
      <c r="AO240" s="84">
        <f t="shared" si="99"/>
        <v>28</v>
      </c>
      <c r="AP240" s="84">
        <f t="shared" si="100"/>
        <v>28</v>
      </c>
      <c r="AR240" s="74"/>
      <c r="AS240" s="74"/>
      <c r="AT240" s="74"/>
      <c r="AX240" s="74"/>
      <c r="AY240" s="74"/>
      <c r="BA240" s="21">
        <f>(TAN(BC240+BC243+BC244)*BB240)</f>
        <v>-7.3169924287357144</v>
      </c>
      <c r="BB240" s="21">
        <f>(COS(BC240+BC243+BC244)*$J$13)</f>
        <v>-69.616532675779141</v>
      </c>
      <c r="BC240" s="23">
        <f>(B240-1)*$K$14+$K$10</f>
        <v>-0.50614548307835561</v>
      </c>
      <c r="BD240" s="24"/>
    </row>
    <row r="241" spans="2:56" s="16" customFormat="1" ht="18" customHeight="1" x14ac:dyDescent="0.2">
      <c r="B241" s="16">
        <f>B240+1</f>
        <v>2</v>
      </c>
      <c r="D241" s="16" t="s">
        <v>21</v>
      </c>
      <c r="E241" s="16" t="str">
        <f>"D"&amp;((B243-1)*$J$11+(B244-1)*($J$11*$G$11)+2)</f>
        <v>D59</v>
      </c>
      <c r="F241" s="16" t="str">
        <f t="shared" si="85"/>
        <v>D59</v>
      </c>
      <c r="G241" s="16" t="s">
        <v>248</v>
      </c>
      <c r="H241" s="16" t="s">
        <v>287</v>
      </c>
      <c r="I241" s="16" t="s">
        <v>47</v>
      </c>
      <c r="L241" s="16">
        <v>1</v>
      </c>
      <c r="M241" s="73">
        <v>1</v>
      </c>
      <c r="N241" s="73" t="s">
        <v>264</v>
      </c>
      <c r="O241" s="16" t="s">
        <v>10</v>
      </c>
      <c r="P241" s="97">
        <f>BA241+P243</f>
        <v>845.13436218521747</v>
      </c>
      <c r="Q241" s="97">
        <f>(-BB241)+Q243</f>
        <v>1501.1710519580279</v>
      </c>
      <c r="R241" s="96">
        <v>28</v>
      </c>
      <c r="S241" s="96">
        <f>R241</f>
        <v>28</v>
      </c>
      <c r="T241" s="99" t="str">
        <f t="shared" si="101"/>
        <v xml:space="preserve">1 845.134362185217 1501.17105195803 0 0 0 0 VCThingLabel 12 </v>
      </c>
      <c r="U241" s="74"/>
      <c r="W241" s="111"/>
      <c r="X241" s="76"/>
      <c r="Y241" s="16" t="s">
        <v>264</v>
      </c>
      <c r="Z241" s="16" t="s">
        <v>283</v>
      </c>
      <c r="AA241" s="84">
        <f t="shared" si="89"/>
        <v>845.13436218521747</v>
      </c>
      <c r="AB241" s="84">
        <f t="shared" si="90"/>
        <v>1501.1710519580279</v>
      </c>
      <c r="AC241" s="74">
        <f t="shared" si="91"/>
        <v>42</v>
      </c>
      <c r="AD241" s="74">
        <f t="shared" si="92"/>
        <v>42</v>
      </c>
      <c r="AE241" s="16" t="s">
        <v>264</v>
      </c>
      <c r="AF241" s="16" t="s">
        <v>169</v>
      </c>
      <c r="AG241" s="84">
        <f t="shared" si="93"/>
        <v>845.13436218521747</v>
      </c>
      <c r="AH241" s="84">
        <f t="shared" si="94"/>
        <v>1501.1710519580279</v>
      </c>
      <c r="AI241" s="84">
        <f t="shared" si="95"/>
        <v>28</v>
      </c>
      <c r="AJ241" s="84">
        <f t="shared" si="96"/>
        <v>28</v>
      </c>
      <c r="AK241" s="74" t="s">
        <v>264</v>
      </c>
      <c r="AL241" s="3" t="s">
        <v>170</v>
      </c>
      <c r="AM241" s="84">
        <f t="shared" si="97"/>
        <v>845.13436218521747</v>
      </c>
      <c r="AN241" s="84">
        <f t="shared" si="98"/>
        <v>1501.1710519580279</v>
      </c>
      <c r="AO241" s="84">
        <f t="shared" si="99"/>
        <v>28</v>
      </c>
      <c r="AP241" s="84">
        <f t="shared" si="100"/>
        <v>28</v>
      </c>
      <c r="AR241" s="74"/>
      <c r="AS241" s="74"/>
      <c r="AT241" s="74"/>
      <c r="AX241" s="74"/>
      <c r="AY241" s="74"/>
      <c r="BA241" s="21">
        <f>(TAN(BC241+BC243+BC244)*BB241)</f>
        <v>-40.150350544573229</v>
      </c>
      <c r="BB241" s="21">
        <f>(COS(BC241+BC243+BC244)*$J$13)</f>
        <v>-57.340643100229428</v>
      </c>
      <c r="BC241" s="23">
        <f>(B241-1)*$K$14+$K$10</f>
        <v>0</v>
      </c>
      <c r="BD241" s="24"/>
    </row>
    <row r="242" spans="2:56" s="16" customFormat="1" ht="18" customHeight="1" x14ac:dyDescent="0.2">
      <c r="B242" s="16">
        <f>B241+1</f>
        <v>3</v>
      </c>
      <c r="D242" s="16" t="s">
        <v>21</v>
      </c>
      <c r="E242" s="16" t="str">
        <f>"D"&amp;((B243-1)*$J$11+(B244-1)*($J$11*$G$11)+3)</f>
        <v>D60</v>
      </c>
      <c r="F242" s="16" t="str">
        <f t="shared" si="85"/>
        <v>D60</v>
      </c>
      <c r="G242" s="16" t="s">
        <v>248</v>
      </c>
      <c r="H242" s="16" t="s">
        <v>287</v>
      </c>
      <c r="I242" s="16" t="s">
        <v>47</v>
      </c>
      <c r="L242" s="16">
        <v>1</v>
      </c>
      <c r="M242" s="73">
        <v>1</v>
      </c>
      <c r="N242" s="73" t="s">
        <v>264</v>
      </c>
      <c r="O242" s="16" t="s">
        <v>10</v>
      </c>
      <c r="P242" s="97">
        <f>BA242+P243</f>
        <v>822.36912948884901</v>
      </c>
      <c r="Q242" s="97">
        <f>(-BB242)+Q243</f>
        <v>1474.5163891330337</v>
      </c>
      <c r="R242" s="96">
        <v>28</v>
      </c>
      <c r="S242" s="96">
        <f>R242</f>
        <v>28</v>
      </c>
      <c r="T242" s="99" t="str">
        <f t="shared" si="101"/>
        <v xml:space="preserve">1 822.369129488849 1474.51638913303 0 0 0 0 VCThingLabel 12 </v>
      </c>
      <c r="U242" s="74"/>
      <c r="W242" s="111"/>
      <c r="X242" s="76"/>
      <c r="Y242" s="16" t="s">
        <v>264</v>
      </c>
      <c r="Z242" s="16" t="s">
        <v>283</v>
      </c>
      <c r="AA242" s="84">
        <f t="shared" si="89"/>
        <v>822.36912948884901</v>
      </c>
      <c r="AB242" s="84">
        <f t="shared" si="90"/>
        <v>1474.5163891330337</v>
      </c>
      <c r="AC242" s="74">
        <f t="shared" si="91"/>
        <v>42</v>
      </c>
      <c r="AD242" s="74">
        <f t="shared" si="92"/>
        <v>42</v>
      </c>
      <c r="AE242" s="16" t="s">
        <v>264</v>
      </c>
      <c r="AF242" s="16" t="s">
        <v>169</v>
      </c>
      <c r="AG242" s="84">
        <f t="shared" si="93"/>
        <v>822.36912948884901</v>
      </c>
      <c r="AH242" s="84">
        <f t="shared" si="94"/>
        <v>1474.5163891330337</v>
      </c>
      <c r="AI242" s="84">
        <f t="shared" si="95"/>
        <v>28</v>
      </c>
      <c r="AJ242" s="84">
        <f t="shared" si="96"/>
        <v>28</v>
      </c>
      <c r="AK242" s="74" t="s">
        <v>264</v>
      </c>
      <c r="AL242" s="3" t="s">
        <v>170</v>
      </c>
      <c r="AM242" s="84">
        <f t="shared" si="97"/>
        <v>822.36912948884901</v>
      </c>
      <c r="AN242" s="84">
        <f t="shared" si="98"/>
        <v>1474.5163891330337</v>
      </c>
      <c r="AO242" s="84">
        <f t="shared" si="99"/>
        <v>28</v>
      </c>
      <c r="AP242" s="84">
        <f t="shared" si="100"/>
        <v>28</v>
      </c>
      <c r="AR242" s="74"/>
      <c r="AS242" s="74"/>
      <c r="AT242" s="74"/>
      <c r="AX242" s="74"/>
      <c r="AY242" s="74"/>
      <c r="BA242" s="21">
        <f>(TAN(BC242+BC243+BC244)*BB242)</f>
        <v>-62.915583240941672</v>
      </c>
      <c r="BB242" s="21">
        <f>(COS(BC242+BC243+BC244)*$J$13)</f>
        <v>-30.68598027523544</v>
      </c>
      <c r="BC242" s="23">
        <f>(B242-1)*$K$14+$K$10</f>
        <v>0.50614548307835561</v>
      </c>
      <c r="BD242" s="24"/>
    </row>
    <row r="243" spans="2:56" s="16" customFormat="1" ht="18" customHeight="1" x14ac:dyDescent="0.2">
      <c r="B243" s="16">
        <f>B239+1</f>
        <v>4</v>
      </c>
      <c r="D243" s="16" t="s">
        <v>21</v>
      </c>
      <c r="E243" s="16" t="str">
        <f>"C"&amp;((B244-1)*$G$11+4)</f>
        <v>C20</v>
      </c>
      <c r="F243" s="16" t="str">
        <f t="shared" si="85"/>
        <v>C20</v>
      </c>
      <c r="G243" s="16" t="s">
        <v>245</v>
      </c>
      <c r="H243" s="16" t="s">
        <v>287</v>
      </c>
      <c r="I243" s="16" t="s">
        <v>47</v>
      </c>
      <c r="L243" s="16">
        <v>1</v>
      </c>
      <c r="M243" s="73">
        <v>1</v>
      </c>
      <c r="N243" s="73" t="s">
        <v>264</v>
      </c>
      <c r="O243" s="16" t="s">
        <v>10</v>
      </c>
      <c r="P243" s="97">
        <f>BA243+P244</f>
        <v>885.28471272979073</v>
      </c>
      <c r="Q243" s="97">
        <f>(-BB243)+Q244</f>
        <v>1443.8304088577984</v>
      </c>
      <c r="R243" s="96">
        <v>48</v>
      </c>
      <c r="S243" s="96">
        <f>R243</f>
        <v>48</v>
      </c>
      <c r="T243" s="99" t="str">
        <f>$U$8&amp;" "&amp;P243&amp;" "&amp;Q243&amp;" "&amp;$U$11&amp;" "&amp;$U$12&amp;" "&amp;$U$13&amp;" "&amp;$U$14&amp;" "&amp;$U$15&amp;" "&amp;$V$16&amp;" "&amp;$U$17</f>
        <v xml:space="preserve">1 885.284712729791 1443.8304088578 0 0 0 0 VCThingLabel 18 </v>
      </c>
      <c r="U243" s="74"/>
      <c r="W243" s="110"/>
      <c r="X243" s="20"/>
      <c r="Y243" s="16" t="s">
        <v>264</v>
      </c>
      <c r="Z243" s="16" t="s">
        <v>284</v>
      </c>
      <c r="AA243" s="84">
        <f t="shared" si="89"/>
        <v>885.28471272979073</v>
      </c>
      <c r="AB243" s="84">
        <f t="shared" si="90"/>
        <v>1443.8304088577984</v>
      </c>
      <c r="AC243" s="74">
        <f t="shared" si="91"/>
        <v>72</v>
      </c>
      <c r="AD243" s="74">
        <f t="shared" si="92"/>
        <v>72</v>
      </c>
      <c r="AE243" s="16" t="s">
        <v>264</v>
      </c>
      <c r="AF243" s="16" t="s">
        <v>168</v>
      </c>
      <c r="AG243" s="84">
        <f t="shared" si="93"/>
        <v>885.28471272979073</v>
      </c>
      <c r="AH243" s="84">
        <f t="shared" si="94"/>
        <v>1443.8304088577984</v>
      </c>
      <c r="AI243" s="84">
        <f t="shared" si="95"/>
        <v>48</v>
      </c>
      <c r="AJ243" s="84">
        <f t="shared" si="96"/>
        <v>48</v>
      </c>
      <c r="AK243" s="74" t="s">
        <v>264</v>
      </c>
      <c r="AL243" s="3" t="s">
        <v>167</v>
      </c>
      <c r="AM243" s="84">
        <f t="shared" si="97"/>
        <v>885.28471272979073</v>
      </c>
      <c r="AN243" s="84">
        <f t="shared" si="98"/>
        <v>1443.8304088577984</v>
      </c>
      <c r="AO243" s="84">
        <f t="shared" si="99"/>
        <v>48</v>
      </c>
      <c r="AP243" s="84">
        <f t="shared" si="100"/>
        <v>48</v>
      </c>
      <c r="AR243" s="74"/>
      <c r="AS243" s="74"/>
      <c r="AT243" s="74"/>
      <c r="AX243" s="74"/>
      <c r="AY243" s="74"/>
      <c r="BA243" s="21">
        <f>(TAN(BC243+BC244)*BB243)</f>
        <v>-114.71528727020922</v>
      </c>
      <c r="BB243" s="21">
        <f>(COS(BC243+BC244)*$G$13)</f>
        <v>-163.83040885779835</v>
      </c>
      <c r="BC243" s="22">
        <f>(B243-1)*$H$14+$H$10</f>
        <v>0.6108652381980153</v>
      </c>
      <c r="BD243" s="24"/>
    </row>
    <row r="244" spans="2:56" s="16" customFormat="1" ht="18" customHeight="1" x14ac:dyDescent="0.2">
      <c r="B244" s="16">
        <f>B227+1</f>
        <v>5</v>
      </c>
      <c r="D244" s="16" t="s">
        <v>21</v>
      </c>
      <c r="E244" s="16" t="str">
        <f>"B"&amp;B244</f>
        <v>B5</v>
      </c>
      <c r="F244" s="16" t="str">
        <f t="shared" si="85"/>
        <v>B5</v>
      </c>
      <c r="G244" s="16" t="s">
        <v>11</v>
      </c>
      <c r="H244" s="16" t="s">
        <v>287</v>
      </c>
      <c r="I244" s="16" t="s">
        <v>47</v>
      </c>
      <c r="L244" s="16">
        <v>1</v>
      </c>
      <c r="M244" s="73">
        <v>1</v>
      </c>
      <c r="N244" s="73" t="s">
        <v>264</v>
      </c>
      <c r="O244" s="16" t="s">
        <v>10</v>
      </c>
      <c r="P244" s="96">
        <f>BA244+$P$159</f>
        <v>1000</v>
      </c>
      <c r="Q244" s="96">
        <f>(-BB244)+$Q$159</f>
        <v>1280</v>
      </c>
      <c r="R244" s="96">
        <v>80</v>
      </c>
      <c r="S244" s="96">
        <v>80</v>
      </c>
      <c r="T244" s="99" t="str">
        <f>$U$8&amp;" "&amp;P244&amp;" "&amp;Q244&amp;" "&amp;$U$11&amp;" "&amp;$U$12&amp;" "&amp;$U$13&amp;" "&amp;$U$14&amp;" "&amp;$U$15&amp;" "&amp;$W$16&amp;" "&amp;$U$17</f>
        <v xml:space="preserve">1 1000 1280 0 0 0 0 VCThingLabel 28 </v>
      </c>
      <c r="U244" s="74"/>
      <c r="W244" s="110"/>
      <c r="X244" s="20"/>
      <c r="Y244" s="16" t="s">
        <v>264</v>
      </c>
      <c r="Z244" s="16" t="s">
        <v>285</v>
      </c>
      <c r="AA244" s="84">
        <f t="shared" si="89"/>
        <v>1000</v>
      </c>
      <c r="AB244" s="84">
        <f t="shared" si="90"/>
        <v>1280</v>
      </c>
      <c r="AC244" s="74">
        <f t="shared" si="91"/>
        <v>120</v>
      </c>
      <c r="AD244" s="74">
        <f t="shared" si="92"/>
        <v>120</v>
      </c>
      <c r="AE244" s="16" t="s">
        <v>264</v>
      </c>
      <c r="AF244" s="16" t="s">
        <v>163</v>
      </c>
      <c r="AG244" s="84">
        <f t="shared" si="93"/>
        <v>1000</v>
      </c>
      <c r="AH244" s="84">
        <f t="shared" si="94"/>
        <v>1280</v>
      </c>
      <c r="AI244" s="84">
        <f t="shared" si="95"/>
        <v>80</v>
      </c>
      <c r="AJ244" s="84">
        <f t="shared" si="96"/>
        <v>80</v>
      </c>
      <c r="AK244" s="74" t="s">
        <v>264</v>
      </c>
      <c r="AL244" s="3" t="s">
        <v>166</v>
      </c>
      <c r="AM244" s="84">
        <f t="shared" si="97"/>
        <v>1000</v>
      </c>
      <c r="AN244" s="84">
        <f t="shared" si="98"/>
        <v>1280</v>
      </c>
      <c r="AO244" s="84">
        <f t="shared" si="99"/>
        <v>80</v>
      </c>
      <c r="AP244" s="84">
        <f t="shared" si="100"/>
        <v>80</v>
      </c>
      <c r="AR244" s="74"/>
      <c r="AS244" s="74"/>
      <c r="AT244" s="74"/>
      <c r="AX244" s="74"/>
      <c r="AY244" s="74"/>
      <c r="BA244" s="20">
        <f>(TAN(BC244)*BB244)</f>
        <v>3.430415673744136E-14</v>
      </c>
      <c r="BB244" s="20">
        <f>(COS(BC244)*$D$13)</f>
        <v>-280</v>
      </c>
      <c r="BC244" s="24">
        <f>(B244-1)*$E$14+$E$10</f>
        <v>3.1415926535897931</v>
      </c>
      <c r="BD244" s="24"/>
    </row>
    <row r="245" spans="2:56" s="16" customFormat="1" ht="18" customHeight="1" x14ac:dyDescent="0.2">
      <c r="B245" s="16">
        <v>1</v>
      </c>
      <c r="D245" s="16" t="s">
        <v>21</v>
      </c>
      <c r="E245" s="16" t="str">
        <f>"D"&amp;((B248-1)*$J$11+(B261-1)*($J$11*$G$11)+1)</f>
        <v>D61</v>
      </c>
      <c r="F245" s="16" t="str">
        <f t="shared" ref="F245:F260" si="102">E245</f>
        <v>D61</v>
      </c>
      <c r="G245" s="16" t="s">
        <v>249</v>
      </c>
      <c r="H245" s="16" t="s">
        <v>287</v>
      </c>
      <c r="I245" s="16" t="s">
        <v>47</v>
      </c>
      <c r="L245" s="16">
        <v>1</v>
      </c>
      <c r="M245" s="73">
        <v>1</v>
      </c>
      <c r="N245" s="73" t="s">
        <v>264</v>
      </c>
      <c r="O245" s="16" t="s">
        <v>10</v>
      </c>
      <c r="P245" s="97">
        <f>BA245+P248</f>
        <v>790.07023654638158</v>
      </c>
      <c r="Q245" s="97">
        <f>(-BB245)+Q248</f>
        <v>1461.1377496266271</v>
      </c>
      <c r="R245" s="96">
        <v>28</v>
      </c>
      <c r="S245" s="96">
        <f>R245</f>
        <v>28</v>
      </c>
      <c r="T245" s="99" t="str">
        <f t="shared" si="101"/>
        <v xml:space="preserve">1 790.070236546382 1461.13774962663 0 0 0 0 VCThingLabel 12 </v>
      </c>
      <c r="U245" s="74"/>
      <c r="W245" s="111"/>
      <c r="X245" s="76"/>
      <c r="Y245" s="16" t="s">
        <v>264</v>
      </c>
      <c r="Z245" s="16" t="s">
        <v>283</v>
      </c>
      <c r="AA245" s="84">
        <f t="shared" si="89"/>
        <v>790.07023654638158</v>
      </c>
      <c r="AB245" s="84">
        <f t="shared" si="90"/>
        <v>1461.1377496266271</v>
      </c>
      <c r="AC245" s="74">
        <f t="shared" si="91"/>
        <v>42</v>
      </c>
      <c r="AD245" s="74">
        <f t="shared" si="92"/>
        <v>42</v>
      </c>
      <c r="AE245" s="16" t="s">
        <v>264</v>
      </c>
      <c r="AF245" s="16" t="s">
        <v>169</v>
      </c>
      <c r="AG245" s="84">
        <f t="shared" si="93"/>
        <v>790.07023654638158</v>
      </c>
      <c r="AH245" s="84">
        <f t="shared" si="94"/>
        <v>1461.1377496266271</v>
      </c>
      <c r="AI245" s="84">
        <f t="shared" si="95"/>
        <v>28</v>
      </c>
      <c r="AJ245" s="84">
        <f t="shared" si="96"/>
        <v>28</v>
      </c>
      <c r="AK245" s="74" t="s">
        <v>264</v>
      </c>
      <c r="AL245" s="3" t="s">
        <v>170</v>
      </c>
      <c r="AM245" s="84">
        <f t="shared" si="97"/>
        <v>790.07023654638158</v>
      </c>
      <c r="AN245" s="84">
        <f t="shared" si="98"/>
        <v>1461.1377496266271</v>
      </c>
      <c r="AO245" s="84">
        <f t="shared" si="99"/>
        <v>28</v>
      </c>
      <c r="AP245" s="84">
        <f t="shared" si="100"/>
        <v>28</v>
      </c>
      <c r="AR245" s="74"/>
      <c r="AS245" s="74"/>
      <c r="AT245" s="74"/>
      <c r="AX245" s="74"/>
      <c r="AY245" s="74"/>
      <c r="BA245" s="21">
        <f>(TAN(BC245+BC248+BC261)*BB245)</f>
        <v>22.789770812000963</v>
      </c>
      <c r="BB245" s="21">
        <f>(COS(BC245+BC248+BC261)*$J$13)</f>
        <v>-66.186300291952179</v>
      </c>
      <c r="BC245" s="23">
        <f>(B245-1)*$K$14+$K$10</f>
        <v>-0.50614548307835561</v>
      </c>
      <c r="BD245" s="24"/>
    </row>
    <row r="246" spans="2:56" s="16" customFormat="1" ht="18" customHeight="1" x14ac:dyDescent="0.2">
      <c r="B246" s="16">
        <f>B245+1</f>
        <v>2</v>
      </c>
      <c r="D246" s="16" t="s">
        <v>21</v>
      </c>
      <c r="E246" s="16" t="str">
        <f>"D"&amp;((B248-1)*$J$11+(B261-1)*($J$11*$G$11)+2)</f>
        <v>D62</v>
      </c>
      <c r="F246" s="16" t="str">
        <f t="shared" si="102"/>
        <v>D62</v>
      </c>
      <c r="G246" s="16" t="s">
        <v>249</v>
      </c>
      <c r="H246" s="16" t="s">
        <v>287</v>
      </c>
      <c r="I246" s="16" t="s">
        <v>47</v>
      </c>
      <c r="L246" s="16">
        <v>1</v>
      </c>
      <c r="M246" s="73">
        <v>1</v>
      </c>
      <c r="N246" s="73" t="s">
        <v>264</v>
      </c>
      <c r="O246" s="16" t="s">
        <v>10</v>
      </c>
      <c r="P246" s="97">
        <f>BA246+P248</f>
        <v>755.12509329769557</v>
      </c>
      <c r="Q246" s="97">
        <f>(-BB246)+Q248</f>
        <v>1463.8879920455295</v>
      </c>
      <c r="R246" s="96">
        <v>28</v>
      </c>
      <c r="S246" s="96">
        <f>R246</f>
        <v>28</v>
      </c>
      <c r="T246" s="99" t="str">
        <f t="shared" si="101"/>
        <v xml:space="preserve">1 755.125093297696 1463.88799204553 0 0 0 0 VCThingLabel 12 </v>
      </c>
      <c r="U246" s="74"/>
      <c r="W246" s="111"/>
      <c r="X246" s="76"/>
      <c r="Y246" s="16" t="s">
        <v>264</v>
      </c>
      <c r="Z246" s="16" t="s">
        <v>283</v>
      </c>
      <c r="AA246" s="84">
        <f t="shared" si="89"/>
        <v>755.12509329769557</v>
      </c>
      <c r="AB246" s="84">
        <f t="shared" si="90"/>
        <v>1463.8879920455295</v>
      </c>
      <c r="AC246" s="74">
        <f t="shared" si="91"/>
        <v>42</v>
      </c>
      <c r="AD246" s="74">
        <f t="shared" si="92"/>
        <v>42</v>
      </c>
      <c r="AE246" s="16" t="s">
        <v>264</v>
      </c>
      <c r="AF246" s="16" t="s">
        <v>169</v>
      </c>
      <c r="AG246" s="84">
        <f t="shared" si="93"/>
        <v>755.12509329769557</v>
      </c>
      <c r="AH246" s="84">
        <f t="shared" si="94"/>
        <v>1463.8879920455295</v>
      </c>
      <c r="AI246" s="84">
        <f t="shared" si="95"/>
        <v>28</v>
      </c>
      <c r="AJ246" s="84">
        <f t="shared" si="96"/>
        <v>28</v>
      </c>
      <c r="AK246" s="74" t="s">
        <v>264</v>
      </c>
      <c r="AL246" s="3" t="s">
        <v>170</v>
      </c>
      <c r="AM246" s="84">
        <f t="shared" si="97"/>
        <v>755.12509329769557</v>
      </c>
      <c r="AN246" s="84">
        <f t="shared" si="98"/>
        <v>1463.8879920455295</v>
      </c>
      <c r="AO246" s="84">
        <f t="shared" si="99"/>
        <v>28</v>
      </c>
      <c r="AP246" s="84">
        <f t="shared" si="100"/>
        <v>28</v>
      </c>
      <c r="AR246" s="74"/>
      <c r="AS246" s="74"/>
      <c r="AT246" s="74"/>
      <c r="AX246" s="74"/>
      <c r="AY246" s="74"/>
      <c r="BA246" s="21">
        <f>(TAN(BC246+BC248+BC261)*BB246)</f>
        <v>-12.155372436685102</v>
      </c>
      <c r="BB246" s="21">
        <f>(COS(BC246+BC248+BC261)*$J$13)</f>
        <v>-68.936542710854567</v>
      </c>
      <c r="BC246" s="23">
        <f>(B246-1)*$K$14+$K$10</f>
        <v>0</v>
      </c>
      <c r="BD246" s="24"/>
    </row>
    <row r="247" spans="2:56" s="16" customFormat="1" ht="18" customHeight="1" x14ac:dyDescent="0.2">
      <c r="B247" s="16">
        <f>B246+1</f>
        <v>3</v>
      </c>
      <c r="D247" s="16" t="s">
        <v>21</v>
      </c>
      <c r="E247" s="16" t="str">
        <f>"D"&amp;((B248-1)*$J$11+(B261-1)*($J$11*$G$11)+3)</f>
        <v>D63</v>
      </c>
      <c r="F247" s="16" t="str">
        <f t="shared" si="102"/>
        <v>D63</v>
      </c>
      <c r="G247" s="16" t="s">
        <v>249</v>
      </c>
      <c r="H247" s="16" t="s">
        <v>287</v>
      </c>
      <c r="I247" s="16" t="s">
        <v>47</v>
      </c>
      <c r="L247" s="16">
        <v>1</v>
      </c>
      <c r="M247" s="73">
        <v>1</v>
      </c>
      <c r="N247" s="73" t="s">
        <v>264</v>
      </c>
      <c r="O247" s="16" t="s">
        <v>10</v>
      </c>
      <c r="P247" s="97">
        <f>BA247+P248</f>
        <v>723.22803836089201</v>
      </c>
      <c r="Q247" s="97">
        <f>(-BB247)+Q248</f>
        <v>1449.3516666366629</v>
      </c>
      <c r="R247" s="96">
        <v>28</v>
      </c>
      <c r="S247" s="96">
        <f>R247</f>
        <v>28</v>
      </c>
      <c r="T247" s="99" t="str">
        <f t="shared" si="101"/>
        <v xml:space="preserve">1 723.228038360892 1449.35166663666 0 0 0 0 VCThingLabel 12 </v>
      </c>
      <c r="U247" s="74"/>
      <c r="W247" s="111"/>
      <c r="X247" s="76"/>
      <c r="Y247" s="16" t="s">
        <v>264</v>
      </c>
      <c r="Z247" s="16" t="s">
        <v>283</v>
      </c>
      <c r="AA247" s="84">
        <f t="shared" si="89"/>
        <v>723.22803836089201</v>
      </c>
      <c r="AB247" s="84">
        <f t="shared" si="90"/>
        <v>1449.3516666366629</v>
      </c>
      <c r="AC247" s="74">
        <f t="shared" si="91"/>
        <v>42</v>
      </c>
      <c r="AD247" s="74">
        <f t="shared" si="92"/>
        <v>42</v>
      </c>
      <c r="AE247" s="16" t="s">
        <v>264</v>
      </c>
      <c r="AF247" s="16" t="s">
        <v>169</v>
      </c>
      <c r="AG247" s="84">
        <f t="shared" si="93"/>
        <v>723.22803836089201</v>
      </c>
      <c r="AH247" s="84">
        <f t="shared" si="94"/>
        <v>1449.3516666366629</v>
      </c>
      <c r="AI247" s="84">
        <f t="shared" si="95"/>
        <v>28</v>
      </c>
      <c r="AJ247" s="84">
        <f t="shared" si="96"/>
        <v>28</v>
      </c>
      <c r="AK247" s="74" t="s">
        <v>264</v>
      </c>
      <c r="AL247" s="3" t="s">
        <v>170</v>
      </c>
      <c r="AM247" s="84">
        <f t="shared" si="97"/>
        <v>723.22803836089201</v>
      </c>
      <c r="AN247" s="84">
        <f t="shared" si="98"/>
        <v>1449.3516666366629</v>
      </c>
      <c r="AO247" s="84">
        <f t="shared" si="99"/>
        <v>28</v>
      </c>
      <c r="AP247" s="84">
        <f t="shared" si="100"/>
        <v>28</v>
      </c>
      <c r="AR247" s="74"/>
      <c r="AS247" s="74"/>
      <c r="AT247" s="74"/>
      <c r="AX247" s="74"/>
      <c r="AY247" s="74"/>
      <c r="BA247" s="21">
        <f>(TAN(BC247+BC248+BC261)*BB247)</f>
        <v>-44.052427373488626</v>
      </c>
      <c r="BB247" s="21">
        <f>(COS(BC247+BC248+BC261)*$J$13)</f>
        <v>-54.400217301987958</v>
      </c>
      <c r="BC247" s="23">
        <f>(B247-1)*$K$14+$K$10</f>
        <v>0.50614548307835561</v>
      </c>
      <c r="BD247" s="24"/>
    </row>
    <row r="248" spans="2:56" s="16" customFormat="1" ht="18" customHeight="1" x14ac:dyDescent="0.2">
      <c r="B248" s="16">
        <v>1</v>
      </c>
      <c r="D248" s="16" t="s">
        <v>21</v>
      </c>
      <c r="E248" s="16" t="str">
        <f>"C"&amp;((B261-1)*$G$11+1)</f>
        <v>C21</v>
      </c>
      <c r="F248" s="16" t="str">
        <f t="shared" si="102"/>
        <v>C21</v>
      </c>
      <c r="G248" s="16" t="s">
        <v>250</v>
      </c>
      <c r="H248" s="16" t="s">
        <v>287</v>
      </c>
      <c r="I248" s="16" t="s">
        <v>47</v>
      </c>
      <c r="L248" s="16">
        <v>1</v>
      </c>
      <c r="M248" s="73">
        <v>1</v>
      </c>
      <c r="N248" s="73" t="s">
        <v>264</v>
      </c>
      <c r="O248" s="16" t="s">
        <v>10</v>
      </c>
      <c r="P248" s="97">
        <f>BA248+P261</f>
        <v>767.28046573438064</v>
      </c>
      <c r="Q248" s="97">
        <f>(-BB248)+Q261</f>
        <v>1394.9514493346749</v>
      </c>
      <c r="R248" s="96">
        <v>48</v>
      </c>
      <c r="S248" s="96">
        <f>R248</f>
        <v>48</v>
      </c>
      <c r="T248" s="99" t="str">
        <f>$U$8&amp;" "&amp;P248&amp;" "&amp;Q248&amp;" "&amp;$U$11&amp;" "&amp;$U$12&amp;" "&amp;$U$13&amp;" "&amp;$U$14&amp;" "&amp;$U$15&amp;" "&amp;$V$16&amp;" "&amp;$U$17</f>
        <v xml:space="preserve">1 767.280465734381 1394.95144933467 0 0 0 0 VCThingLabel 18 </v>
      </c>
      <c r="U248" s="74"/>
      <c r="W248" s="110"/>
      <c r="X248" s="20"/>
      <c r="Y248" s="16" t="s">
        <v>264</v>
      </c>
      <c r="Z248" s="16" t="s">
        <v>284</v>
      </c>
      <c r="AA248" s="84">
        <f t="shared" si="89"/>
        <v>767.28046573438064</v>
      </c>
      <c r="AB248" s="84">
        <f t="shared" si="90"/>
        <v>1394.9514493346749</v>
      </c>
      <c r="AC248" s="74">
        <f t="shared" si="91"/>
        <v>72</v>
      </c>
      <c r="AD248" s="74">
        <f t="shared" si="92"/>
        <v>72</v>
      </c>
      <c r="AE248" s="16" t="s">
        <v>264</v>
      </c>
      <c r="AF248" s="16" t="s">
        <v>168</v>
      </c>
      <c r="AG248" s="84">
        <f t="shared" si="93"/>
        <v>767.28046573438064</v>
      </c>
      <c r="AH248" s="84">
        <f t="shared" si="94"/>
        <v>1394.9514493346749</v>
      </c>
      <c r="AI248" s="84">
        <f t="shared" si="95"/>
        <v>48</v>
      </c>
      <c r="AJ248" s="84">
        <f t="shared" si="96"/>
        <v>48</v>
      </c>
      <c r="AK248" s="74" t="s">
        <v>264</v>
      </c>
      <c r="AL248" s="3" t="s">
        <v>167</v>
      </c>
      <c r="AM248" s="84">
        <f t="shared" si="97"/>
        <v>767.28046573438064</v>
      </c>
      <c r="AN248" s="84">
        <f t="shared" si="98"/>
        <v>1394.9514493346749</v>
      </c>
      <c r="AO248" s="84">
        <f t="shared" si="99"/>
        <v>48</v>
      </c>
      <c r="AP248" s="84">
        <f t="shared" si="100"/>
        <v>48</v>
      </c>
      <c r="AR248" s="74"/>
      <c r="AS248" s="74"/>
      <c r="AT248" s="74"/>
      <c r="AX248" s="74"/>
      <c r="AY248" s="74"/>
      <c r="BA248" s="21">
        <f>(TAN(BC248+BC261)*BB248)</f>
        <v>-34.729635533386009</v>
      </c>
      <c r="BB248" s="21">
        <f>(COS(BC248+BC261)*$G$13)</f>
        <v>-196.96155060244163</v>
      </c>
      <c r="BC248" s="22">
        <f>(B248-1)*$H$14+$H$10</f>
        <v>-0.6108652381980153</v>
      </c>
      <c r="BD248" s="24"/>
    </row>
    <row r="249" spans="2:56" s="16" customFormat="1" ht="18" customHeight="1" x14ac:dyDescent="0.2">
      <c r="B249" s="16">
        <v>1</v>
      </c>
      <c r="D249" s="16" t="s">
        <v>21</v>
      </c>
      <c r="E249" s="16" t="str">
        <f>"D"&amp;((B252-1)*$J$11+(B261-1)*($J$11*$G$11)+1)</f>
        <v>D64</v>
      </c>
      <c r="F249" s="16" t="str">
        <f t="shared" si="102"/>
        <v>D64</v>
      </c>
      <c r="G249" s="16" t="s">
        <v>251</v>
      </c>
      <c r="H249" s="16" t="s">
        <v>287</v>
      </c>
      <c r="I249" s="16" t="s">
        <v>47</v>
      </c>
      <c r="L249" s="16">
        <v>1</v>
      </c>
      <c r="M249" s="73">
        <v>1</v>
      </c>
      <c r="N249" s="73" t="s">
        <v>264</v>
      </c>
      <c r="O249" s="16" t="s">
        <v>10</v>
      </c>
      <c r="P249" s="97">
        <f>BA249+P252</f>
        <v>686.81918595066099</v>
      </c>
      <c r="Q249" s="97">
        <f>(-BB249)+Q252</f>
        <v>1434.8873550890089</v>
      </c>
      <c r="R249" s="96">
        <v>28</v>
      </c>
      <c r="S249" s="96">
        <f>R249</f>
        <v>28</v>
      </c>
      <c r="T249" s="99" t="str">
        <f t="shared" si="101"/>
        <v xml:space="preserve">1 686.819185950661 1434.88735508901 0 0 0 0 VCThingLabel 12 </v>
      </c>
      <c r="U249" s="74"/>
      <c r="W249" s="111"/>
      <c r="X249" s="76"/>
      <c r="Y249" s="16" t="s">
        <v>264</v>
      </c>
      <c r="Z249" s="16" t="s">
        <v>283</v>
      </c>
      <c r="AA249" s="84">
        <f t="shared" si="89"/>
        <v>686.81918595066099</v>
      </c>
      <c r="AB249" s="84">
        <f t="shared" si="90"/>
        <v>1434.8873550890089</v>
      </c>
      <c r="AC249" s="74">
        <f t="shared" si="91"/>
        <v>42</v>
      </c>
      <c r="AD249" s="74">
        <f t="shared" si="92"/>
        <v>42</v>
      </c>
      <c r="AE249" s="16" t="s">
        <v>264</v>
      </c>
      <c r="AF249" s="16" t="s">
        <v>169</v>
      </c>
      <c r="AG249" s="84">
        <f t="shared" si="93"/>
        <v>686.81918595066099</v>
      </c>
      <c r="AH249" s="84">
        <f t="shared" si="94"/>
        <v>1434.8873550890089</v>
      </c>
      <c r="AI249" s="84">
        <f t="shared" si="95"/>
        <v>28</v>
      </c>
      <c r="AJ249" s="84">
        <f t="shared" si="96"/>
        <v>28</v>
      </c>
      <c r="AK249" s="74" t="s">
        <v>264</v>
      </c>
      <c r="AL249" s="3" t="s">
        <v>170</v>
      </c>
      <c r="AM249" s="84">
        <f t="shared" si="97"/>
        <v>686.81918595066099</v>
      </c>
      <c r="AN249" s="84">
        <f t="shared" si="98"/>
        <v>1434.8873550890089</v>
      </c>
      <c r="AO249" s="84">
        <f t="shared" si="99"/>
        <v>28</v>
      </c>
      <c r="AP249" s="84">
        <f t="shared" si="100"/>
        <v>28</v>
      </c>
      <c r="AR249" s="74"/>
      <c r="AS249" s="74"/>
      <c r="AT249" s="74"/>
      <c r="AX249" s="74"/>
      <c r="AY249" s="74"/>
      <c r="BA249" s="21">
        <f>(TAN(BC249+BC252+BC261)*BB249)</f>
        <v>-5.2891197029445589</v>
      </c>
      <c r="BB249" s="21">
        <f>(COS(BC249+BC252+BC261)*$J$13)</f>
        <v>-69.799894074188416</v>
      </c>
      <c r="BC249" s="23">
        <f>(B249-1)*$K$14+$K$10</f>
        <v>-0.50614548307835561</v>
      </c>
      <c r="BD249" s="24"/>
    </row>
    <row r="250" spans="2:56" s="16" customFormat="1" ht="18" customHeight="1" x14ac:dyDescent="0.2">
      <c r="B250" s="16">
        <f>B249+1</f>
        <v>2</v>
      </c>
      <c r="D250" s="16" t="s">
        <v>21</v>
      </c>
      <c r="E250" s="16" t="str">
        <f>"D"&amp;((B252-1)*$J$11+(B261-1)*($J$11*$G$11)+2)</f>
        <v>D65</v>
      </c>
      <c r="F250" s="16" t="str">
        <f t="shared" si="102"/>
        <v>D65</v>
      </c>
      <c r="G250" s="16" t="s">
        <v>251</v>
      </c>
      <c r="H250" s="16" t="s">
        <v>287</v>
      </c>
      <c r="I250" s="16" t="s">
        <v>47</v>
      </c>
      <c r="L250" s="16">
        <v>1</v>
      </c>
      <c r="M250" s="73">
        <v>1</v>
      </c>
      <c r="N250" s="73" t="s">
        <v>264</v>
      </c>
      <c r="O250" s="16" t="s">
        <v>10</v>
      </c>
      <c r="P250" s="97">
        <f>BA250+P252</f>
        <v>653.64267718864903</v>
      </c>
      <c r="Q250" s="97">
        <f>(-BB250)+Q252</f>
        <v>1423.5716078137261</v>
      </c>
      <c r="R250" s="96">
        <v>28</v>
      </c>
      <c r="S250" s="96">
        <f>R250</f>
        <v>28</v>
      </c>
      <c r="T250" s="99" t="str">
        <f t="shared" si="101"/>
        <v xml:space="preserve">1 653.642677188649 1423.57160781373 0 0 0 0 VCThingLabel 12 </v>
      </c>
      <c r="U250" s="74"/>
      <c r="W250" s="111"/>
      <c r="X250" s="76"/>
      <c r="Y250" s="16" t="s">
        <v>264</v>
      </c>
      <c r="Z250" s="16" t="s">
        <v>283</v>
      </c>
      <c r="AA250" s="84">
        <f t="shared" si="89"/>
        <v>653.64267718864903</v>
      </c>
      <c r="AB250" s="84">
        <f t="shared" si="90"/>
        <v>1423.5716078137261</v>
      </c>
      <c r="AC250" s="74">
        <f t="shared" si="91"/>
        <v>42</v>
      </c>
      <c r="AD250" s="74">
        <f t="shared" si="92"/>
        <v>42</v>
      </c>
      <c r="AE250" s="16" t="s">
        <v>264</v>
      </c>
      <c r="AF250" s="16" t="s">
        <v>169</v>
      </c>
      <c r="AG250" s="84">
        <f t="shared" si="93"/>
        <v>653.64267718864903</v>
      </c>
      <c r="AH250" s="84">
        <f t="shared" si="94"/>
        <v>1423.5716078137261</v>
      </c>
      <c r="AI250" s="84">
        <f t="shared" si="95"/>
        <v>28</v>
      </c>
      <c r="AJ250" s="84">
        <f t="shared" si="96"/>
        <v>28</v>
      </c>
      <c r="AK250" s="74" t="s">
        <v>264</v>
      </c>
      <c r="AL250" s="3" t="s">
        <v>170</v>
      </c>
      <c r="AM250" s="84">
        <f t="shared" si="97"/>
        <v>653.64267718864903</v>
      </c>
      <c r="AN250" s="84">
        <f t="shared" si="98"/>
        <v>1423.5716078137261</v>
      </c>
      <c r="AO250" s="84">
        <f t="shared" si="99"/>
        <v>28</v>
      </c>
      <c r="AP250" s="84">
        <f t="shared" si="100"/>
        <v>28</v>
      </c>
      <c r="AR250" s="74"/>
      <c r="AS250" s="74"/>
      <c r="AT250" s="74"/>
      <c r="AX250" s="74"/>
      <c r="AY250" s="74"/>
      <c r="BA250" s="21">
        <f>(TAN(BC250+BC252+BC261)*BB250)</f>
        <v>-38.465628464956424</v>
      </c>
      <c r="BB250" s="21">
        <f>(COS(BC250+BC252+BC261)*$J$13)</f>
        <v>-58.484146798905556</v>
      </c>
      <c r="BC250" s="23">
        <f>(B250-1)*$K$14+$K$10</f>
        <v>0</v>
      </c>
      <c r="BD250" s="24"/>
    </row>
    <row r="251" spans="2:56" s="16" customFormat="1" ht="18" customHeight="1" x14ac:dyDescent="0.2">
      <c r="B251" s="16">
        <f>B250+1</f>
        <v>3</v>
      </c>
      <c r="D251" s="16" t="s">
        <v>21</v>
      </c>
      <c r="E251" s="16" t="str">
        <f>"D"&amp;((B252-1)*$J$11+(B261-1)*($J$11*$G$11)+3)</f>
        <v>D66</v>
      </c>
      <c r="F251" s="16" t="str">
        <f t="shared" si="102"/>
        <v>D66</v>
      </c>
      <c r="G251" s="16" t="s">
        <v>251</v>
      </c>
      <c r="H251" s="16" t="s">
        <v>287</v>
      </c>
      <c r="I251" s="16" t="s">
        <v>47</v>
      </c>
      <c r="L251" s="16">
        <v>1</v>
      </c>
      <c r="M251" s="73">
        <v>1</v>
      </c>
      <c r="N251" s="73" t="s">
        <v>264</v>
      </c>
      <c r="O251" s="16" t="s">
        <v>10</v>
      </c>
      <c r="P251" s="97">
        <f>BA251+P252</f>
        <v>630.11183195064405</v>
      </c>
      <c r="Q251" s="97">
        <f>(-BB251)+Q252</f>
        <v>1397.5903416317444</v>
      </c>
      <c r="R251" s="96">
        <v>28</v>
      </c>
      <c r="S251" s="96">
        <f>R251</f>
        <v>28</v>
      </c>
      <c r="T251" s="99" t="str">
        <f t="shared" si="101"/>
        <v xml:space="preserve">1 630.111831950644 1397.59034163174 0 0 0 0 VCThingLabel 12 </v>
      </c>
      <c r="U251" s="74"/>
      <c r="W251" s="111"/>
      <c r="X251" s="76"/>
      <c r="Y251" s="16" t="s">
        <v>264</v>
      </c>
      <c r="Z251" s="16" t="s">
        <v>283</v>
      </c>
      <c r="AA251" s="84">
        <f t="shared" si="89"/>
        <v>630.11183195064405</v>
      </c>
      <c r="AB251" s="84">
        <f t="shared" si="90"/>
        <v>1397.5903416317444</v>
      </c>
      <c r="AC251" s="74">
        <f t="shared" si="91"/>
        <v>42</v>
      </c>
      <c r="AD251" s="74">
        <f t="shared" si="92"/>
        <v>42</v>
      </c>
      <c r="AE251" s="16" t="s">
        <v>264</v>
      </c>
      <c r="AF251" s="16" t="s">
        <v>169</v>
      </c>
      <c r="AG251" s="84">
        <f t="shared" si="93"/>
        <v>630.11183195064405</v>
      </c>
      <c r="AH251" s="84">
        <f t="shared" si="94"/>
        <v>1397.5903416317444</v>
      </c>
      <c r="AI251" s="84">
        <f t="shared" si="95"/>
        <v>28</v>
      </c>
      <c r="AJ251" s="84">
        <f t="shared" si="96"/>
        <v>28</v>
      </c>
      <c r="AK251" s="74" t="s">
        <v>264</v>
      </c>
      <c r="AL251" s="3" t="s">
        <v>170</v>
      </c>
      <c r="AM251" s="84">
        <f t="shared" si="97"/>
        <v>630.11183195064405</v>
      </c>
      <c r="AN251" s="84">
        <f t="shared" si="98"/>
        <v>1397.5903416317444</v>
      </c>
      <c r="AO251" s="84">
        <f t="shared" si="99"/>
        <v>28</v>
      </c>
      <c r="AP251" s="84">
        <f t="shared" si="100"/>
        <v>28</v>
      </c>
      <c r="AR251" s="74"/>
      <c r="AS251" s="74"/>
      <c r="AT251" s="74"/>
      <c r="AX251" s="74"/>
      <c r="AY251" s="74"/>
      <c r="BA251" s="21">
        <f>(TAN(BC251+BC252+BC261)*BB251)</f>
        <v>-61.99647370296141</v>
      </c>
      <c r="BB251" s="21">
        <f>(COS(BC251+BC252+BC261)*$J$13)</f>
        <v>-32.502880616923989</v>
      </c>
      <c r="BC251" s="23">
        <f>(B251-1)*$K$14+$K$10</f>
        <v>0.50614548307835561</v>
      </c>
      <c r="BD251" s="24"/>
    </row>
    <row r="252" spans="2:56" s="16" customFormat="1" ht="18" customHeight="1" x14ac:dyDescent="0.2">
      <c r="B252" s="16">
        <f>B248+1</f>
        <v>2</v>
      </c>
      <c r="D252" s="16" t="s">
        <v>21</v>
      </c>
      <c r="E252" s="16" t="str">
        <f>"C"&amp;((B261-1)*$G$11+2)</f>
        <v>C22</v>
      </c>
      <c r="F252" s="16" t="str">
        <f t="shared" si="102"/>
        <v>C22</v>
      </c>
      <c r="G252" s="16" t="s">
        <v>250</v>
      </c>
      <c r="I252" s="16" t="s">
        <v>47</v>
      </c>
      <c r="L252" s="16">
        <v>1</v>
      </c>
      <c r="M252" s="73">
        <v>1</v>
      </c>
      <c r="N252" s="73" t="s">
        <v>264</v>
      </c>
      <c r="O252" s="16" t="s">
        <v>10</v>
      </c>
      <c r="P252" s="97">
        <f>BA252+P261</f>
        <v>692.1083056536055</v>
      </c>
      <c r="Q252" s="97">
        <f>(-BB252)+Q261</f>
        <v>1365.0874610148205</v>
      </c>
      <c r="R252" s="96">
        <v>48</v>
      </c>
      <c r="S252" s="96">
        <f>R252</f>
        <v>48</v>
      </c>
      <c r="T252" s="99" t="str">
        <f>$U$8&amp;" "&amp;P252&amp;" "&amp;Q252&amp;" "&amp;$U$11&amp;" "&amp;$U$12&amp;" "&amp;$U$13&amp;" "&amp;$U$14&amp;" "&amp;$U$15&amp;" "&amp;$V$16&amp;" "&amp;$U$17</f>
        <v xml:space="preserve">1 692.108305653605 1365.08746101482 0 0 0 0 VCThingLabel 18 </v>
      </c>
      <c r="U252" s="74"/>
      <c r="W252" s="110"/>
      <c r="X252" s="20"/>
      <c r="Y252" s="16" t="s">
        <v>264</v>
      </c>
      <c r="Z252" s="16" t="s">
        <v>284</v>
      </c>
      <c r="AA252" s="84">
        <f t="shared" si="89"/>
        <v>692.1083056536055</v>
      </c>
      <c r="AB252" s="84">
        <f t="shared" si="90"/>
        <v>1365.0874610148205</v>
      </c>
      <c r="AC252" s="74">
        <f t="shared" si="91"/>
        <v>72</v>
      </c>
      <c r="AD252" s="74">
        <f t="shared" si="92"/>
        <v>72</v>
      </c>
      <c r="AE252" s="16" t="s">
        <v>264</v>
      </c>
      <c r="AF252" s="16" t="s">
        <v>168</v>
      </c>
      <c r="AG252" s="84">
        <f t="shared" si="93"/>
        <v>692.1083056536055</v>
      </c>
      <c r="AH252" s="84">
        <f t="shared" si="94"/>
        <v>1365.0874610148205</v>
      </c>
      <c r="AI252" s="84">
        <f t="shared" si="95"/>
        <v>48</v>
      </c>
      <c r="AJ252" s="84">
        <f t="shared" si="96"/>
        <v>48</v>
      </c>
      <c r="AK252" s="74" t="s">
        <v>264</v>
      </c>
      <c r="AL252" s="3" t="s">
        <v>167</v>
      </c>
      <c r="AM252" s="84">
        <f t="shared" si="97"/>
        <v>692.1083056536055</v>
      </c>
      <c r="AN252" s="84">
        <f t="shared" si="98"/>
        <v>1365.0874610148205</v>
      </c>
      <c r="AO252" s="84">
        <f t="shared" si="99"/>
        <v>48</v>
      </c>
      <c r="AP252" s="84">
        <f t="shared" si="100"/>
        <v>48</v>
      </c>
      <c r="AR252" s="74"/>
      <c r="AS252" s="74"/>
      <c r="AT252" s="74"/>
      <c r="AX252" s="74"/>
      <c r="AY252" s="74"/>
      <c r="BA252" s="21">
        <f>(TAN(BC252+BC261)*BB252)</f>
        <v>-109.90179561416119</v>
      </c>
      <c r="BB252" s="21">
        <f>(COS(BC252+BC261)*$G$13)</f>
        <v>-167.09756228258729</v>
      </c>
      <c r="BC252" s="22">
        <f>(B252-1)*$H$14+$H$10</f>
        <v>-0.20362174606600508</v>
      </c>
      <c r="BD252" s="24"/>
    </row>
    <row r="253" spans="2:56" s="16" customFormat="1" ht="18" customHeight="1" x14ac:dyDescent="0.2">
      <c r="B253" s="16">
        <v>1</v>
      </c>
      <c r="D253" s="16" t="s">
        <v>21</v>
      </c>
      <c r="E253" s="16" t="str">
        <f>"D"&amp;((B256-1)*$J$11+(B261-1)*($J$11*$G$11)+1)</f>
        <v>D67</v>
      </c>
      <c r="F253" s="16" t="str">
        <f t="shared" si="102"/>
        <v>D67</v>
      </c>
      <c r="G253" s="16" t="s">
        <v>252</v>
      </c>
      <c r="I253" s="16" t="s">
        <v>47</v>
      </c>
      <c r="L253" s="16">
        <v>1</v>
      </c>
      <c r="M253" s="73">
        <v>1</v>
      </c>
      <c r="N253" s="73" t="s">
        <v>264</v>
      </c>
      <c r="O253" s="16" t="s">
        <v>10</v>
      </c>
      <c r="P253" s="97">
        <f>BA253+P256</f>
        <v>602.40965836825535</v>
      </c>
      <c r="Q253" s="97">
        <f>(-BB253)+Q256</f>
        <v>1369.8881680493557</v>
      </c>
      <c r="R253" s="96">
        <v>28</v>
      </c>
      <c r="S253" s="96">
        <f>R253</f>
        <v>28</v>
      </c>
      <c r="T253" s="99" t="str">
        <f t="shared" si="101"/>
        <v xml:space="preserve">1 602.409658368255 1369.88816804936 0 0 0 0 VCThingLabel 12 </v>
      </c>
      <c r="U253" s="74"/>
      <c r="W253" s="111"/>
      <c r="X253" s="76"/>
      <c r="Y253" s="16" t="s">
        <v>264</v>
      </c>
      <c r="Z253" s="16" t="s">
        <v>283</v>
      </c>
      <c r="AA253" s="84">
        <f t="shared" si="89"/>
        <v>602.40965836825535</v>
      </c>
      <c r="AB253" s="84">
        <f t="shared" si="90"/>
        <v>1369.8881680493557</v>
      </c>
      <c r="AC253" s="74">
        <f t="shared" si="91"/>
        <v>42</v>
      </c>
      <c r="AD253" s="74">
        <f t="shared" si="92"/>
        <v>42</v>
      </c>
      <c r="AE253" s="16" t="s">
        <v>264</v>
      </c>
      <c r="AF253" s="16" t="s">
        <v>169</v>
      </c>
      <c r="AG253" s="84">
        <f t="shared" si="93"/>
        <v>602.40965836825535</v>
      </c>
      <c r="AH253" s="84">
        <f t="shared" si="94"/>
        <v>1369.8881680493557</v>
      </c>
      <c r="AI253" s="84">
        <f t="shared" si="95"/>
        <v>28</v>
      </c>
      <c r="AJ253" s="84">
        <f t="shared" si="96"/>
        <v>28</v>
      </c>
      <c r="AK253" s="74" t="s">
        <v>264</v>
      </c>
      <c r="AL253" s="3" t="s">
        <v>170</v>
      </c>
      <c r="AM253" s="84">
        <f t="shared" si="97"/>
        <v>602.40965836825535</v>
      </c>
      <c r="AN253" s="84">
        <f t="shared" si="98"/>
        <v>1369.8881680493557</v>
      </c>
      <c r="AO253" s="84">
        <f t="shared" si="99"/>
        <v>28</v>
      </c>
      <c r="AP253" s="84">
        <f t="shared" si="100"/>
        <v>28</v>
      </c>
      <c r="AR253" s="74"/>
      <c r="AS253" s="74"/>
      <c r="AT253" s="74"/>
      <c r="AX253" s="74"/>
      <c r="AY253" s="74"/>
      <c r="BA253" s="21">
        <f>(TAN(BC253+BC256+BC261)*BB253)</f>
        <v>-32.502880616923974</v>
      </c>
      <c r="BB253" s="21">
        <f>(COS(BC253+BC256+BC261)*$J$13)</f>
        <v>-61.996473702961431</v>
      </c>
      <c r="BC253" s="23">
        <f>(B253-1)*$K$14+$K$10</f>
        <v>-0.50614548307835561</v>
      </c>
      <c r="BD253" s="24"/>
    </row>
    <row r="254" spans="2:56" s="16" customFormat="1" ht="18" customHeight="1" x14ac:dyDescent="0.2">
      <c r="B254" s="16">
        <f>B253+1</f>
        <v>2</v>
      </c>
      <c r="D254" s="16" t="s">
        <v>21</v>
      </c>
      <c r="E254" s="16" t="str">
        <f>"D"&amp;((B256-1)*$J$11+(B261-1)*($J$11*$G$11)+2)</f>
        <v>D68</v>
      </c>
      <c r="F254" s="16" t="str">
        <f t="shared" si="102"/>
        <v>D68</v>
      </c>
      <c r="G254" s="16" t="s">
        <v>252</v>
      </c>
      <c r="I254" s="16" t="s">
        <v>47</v>
      </c>
      <c r="L254" s="16">
        <v>1</v>
      </c>
      <c r="M254" s="73">
        <v>1</v>
      </c>
      <c r="N254" s="73" t="s">
        <v>264</v>
      </c>
      <c r="O254" s="16" t="s">
        <v>10</v>
      </c>
      <c r="P254" s="97">
        <f>BA254+P256</f>
        <v>576.42839218627387</v>
      </c>
      <c r="Q254" s="97">
        <f>(-BB254)+Q256</f>
        <v>1346.3573228113507</v>
      </c>
      <c r="R254" s="96">
        <v>28</v>
      </c>
      <c r="S254" s="96">
        <f>R254</f>
        <v>28</v>
      </c>
      <c r="T254" s="99" t="str">
        <f t="shared" si="101"/>
        <v xml:space="preserve">1 576.428392186274 1346.35732281135 0 0 0 0 VCThingLabel 12 </v>
      </c>
      <c r="U254" s="74"/>
      <c r="W254" s="111"/>
      <c r="X254" s="76"/>
      <c r="Y254" s="16" t="s">
        <v>264</v>
      </c>
      <c r="Z254" s="16" t="s">
        <v>283</v>
      </c>
      <c r="AA254" s="84">
        <f t="shared" si="89"/>
        <v>576.42839218627387</v>
      </c>
      <c r="AB254" s="84">
        <f t="shared" si="90"/>
        <v>1346.3573228113507</v>
      </c>
      <c r="AC254" s="74">
        <f t="shared" si="91"/>
        <v>42</v>
      </c>
      <c r="AD254" s="74">
        <f t="shared" si="92"/>
        <v>42</v>
      </c>
      <c r="AE254" s="16" t="s">
        <v>264</v>
      </c>
      <c r="AF254" s="16" t="s">
        <v>169</v>
      </c>
      <c r="AG254" s="84">
        <f t="shared" si="93"/>
        <v>576.42839218627387</v>
      </c>
      <c r="AH254" s="84">
        <f t="shared" si="94"/>
        <v>1346.3573228113507</v>
      </c>
      <c r="AI254" s="84">
        <f t="shared" si="95"/>
        <v>28</v>
      </c>
      <c r="AJ254" s="84">
        <f t="shared" si="96"/>
        <v>28</v>
      </c>
      <c r="AK254" s="74" t="s">
        <v>264</v>
      </c>
      <c r="AL254" s="3" t="s">
        <v>170</v>
      </c>
      <c r="AM254" s="84">
        <f t="shared" si="97"/>
        <v>576.42839218627387</v>
      </c>
      <c r="AN254" s="84">
        <f t="shared" si="98"/>
        <v>1346.3573228113507</v>
      </c>
      <c r="AO254" s="84">
        <f t="shared" si="99"/>
        <v>28</v>
      </c>
      <c r="AP254" s="84">
        <f t="shared" si="100"/>
        <v>28</v>
      </c>
      <c r="AR254" s="74"/>
      <c r="AS254" s="74"/>
      <c r="AT254" s="74"/>
      <c r="AX254" s="74"/>
      <c r="AY254" s="74"/>
      <c r="BA254" s="21">
        <f>(TAN(BC254+BC256+BC261)*BB254)</f>
        <v>-58.484146798905549</v>
      </c>
      <c r="BB254" s="21">
        <f>(COS(BC254+BC256+BC261)*$J$13)</f>
        <v>-38.46562846495641</v>
      </c>
      <c r="BC254" s="23">
        <f>(B254-1)*$K$14+$K$10</f>
        <v>0</v>
      </c>
      <c r="BD254" s="24"/>
    </row>
    <row r="255" spans="2:56" s="16" customFormat="1" ht="18" customHeight="1" x14ac:dyDescent="0.2">
      <c r="B255" s="16">
        <f>B254+1</f>
        <v>3</v>
      </c>
      <c r="D255" s="16" t="s">
        <v>21</v>
      </c>
      <c r="E255" s="16" t="str">
        <f>"D"&amp;((B256-1)*$J$11+(B261-1)*($J$11*$G$11)+3)</f>
        <v>D69</v>
      </c>
      <c r="F255" s="16" t="str">
        <f t="shared" si="102"/>
        <v>D69</v>
      </c>
      <c r="G255" s="16" t="s">
        <v>252</v>
      </c>
      <c r="I255" s="16" t="s">
        <v>47</v>
      </c>
      <c r="L255" s="16">
        <v>1</v>
      </c>
      <c r="M255" s="73">
        <v>1</v>
      </c>
      <c r="N255" s="73" t="s">
        <v>264</v>
      </c>
      <c r="O255" s="16" t="s">
        <v>10</v>
      </c>
      <c r="P255" s="97">
        <f>BA255+P256</f>
        <v>565.11264491099098</v>
      </c>
      <c r="Q255" s="97">
        <f>(-BB255)+Q256</f>
        <v>1313.180814049339</v>
      </c>
      <c r="R255" s="96">
        <v>28</v>
      </c>
      <c r="S255" s="96">
        <f>R255</f>
        <v>28</v>
      </c>
      <c r="T255" s="99" t="str">
        <f t="shared" si="101"/>
        <v xml:space="preserve">1 565.112644910991 1313.18081404934 0 0 0 0 VCThingLabel 12 </v>
      </c>
      <c r="U255" s="74"/>
      <c r="W255" s="111"/>
      <c r="X255" s="76"/>
      <c r="Y255" s="16" t="s">
        <v>264</v>
      </c>
      <c r="Z255" s="16" t="s">
        <v>283</v>
      </c>
      <c r="AA255" s="84">
        <f t="shared" si="89"/>
        <v>565.11264491099098</v>
      </c>
      <c r="AB255" s="84">
        <f t="shared" si="90"/>
        <v>1313.180814049339</v>
      </c>
      <c r="AC255" s="74">
        <f t="shared" si="91"/>
        <v>42</v>
      </c>
      <c r="AD255" s="74">
        <f t="shared" si="92"/>
        <v>42</v>
      </c>
      <c r="AE255" s="16" t="s">
        <v>264</v>
      </c>
      <c r="AF255" s="16" t="s">
        <v>169</v>
      </c>
      <c r="AG255" s="84">
        <f t="shared" si="93"/>
        <v>565.11264491099098</v>
      </c>
      <c r="AH255" s="84">
        <f t="shared" si="94"/>
        <v>1313.180814049339</v>
      </c>
      <c r="AI255" s="84">
        <f t="shared" si="95"/>
        <v>28</v>
      </c>
      <c r="AJ255" s="84">
        <f t="shared" si="96"/>
        <v>28</v>
      </c>
      <c r="AK255" s="74" t="s">
        <v>264</v>
      </c>
      <c r="AL255" s="3" t="s">
        <v>170</v>
      </c>
      <c r="AM255" s="84">
        <f t="shared" si="97"/>
        <v>565.11264491099098</v>
      </c>
      <c r="AN255" s="84">
        <f t="shared" si="98"/>
        <v>1313.180814049339</v>
      </c>
      <c r="AO255" s="84">
        <f t="shared" si="99"/>
        <v>28</v>
      </c>
      <c r="AP255" s="84">
        <f t="shared" si="100"/>
        <v>28</v>
      </c>
      <c r="AR255" s="74"/>
      <c r="AS255" s="74"/>
      <c r="AT255" s="74"/>
      <c r="AX255" s="74"/>
      <c r="AY255" s="74"/>
      <c r="BA255" s="21">
        <f>(TAN(BC255+BC256+BC261)*BB255)</f>
        <v>-69.799894074188416</v>
      </c>
      <c r="BB255" s="21">
        <f>(COS(BC255+BC256+BC261)*$J$13)</f>
        <v>-5.2891197029445811</v>
      </c>
      <c r="BC255" s="23">
        <f>(B255-1)*$K$14+$K$10</f>
        <v>0.50614548307835561</v>
      </c>
      <c r="BD255" s="24"/>
    </row>
    <row r="256" spans="2:56" s="16" customFormat="1" ht="18" customHeight="1" x14ac:dyDescent="0.2">
      <c r="B256" s="16">
        <f>B252+1</f>
        <v>3</v>
      </c>
      <c r="D256" s="16" t="s">
        <v>21</v>
      </c>
      <c r="E256" s="16" t="str">
        <f>"C"&amp;((B261-1)*$G$11+3)</f>
        <v>C23</v>
      </c>
      <c r="F256" s="16" t="str">
        <f t="shared" si="102"/>
        <v>C23</v>
      </c>
      <c r="G256" s="16" t="s">
        <v>250</v>
      </c>
      <c r="I256" s="16" t="s">
        <v>47</v>
      </c>
      <c r="L256" s="16">
        <v>1</v>
      </c>
      <c r="M256" s="73">
        <v>1</v>
      </c>
      <c r="N256" s="73" t="s">
        <v>264</v>
      </c>
      <c r="O256" s="16" t="s">
        <v>10</v>
      </c>
      <c r="P256" s="97">
        <f>BA256+P261</f>
        <v>634.91253898517937</v>
      </c>
      <c r="Q256" s="97">
        <f>(-BB256)+Q261</f>
        <v>1307.8916943463944</v>
      </c>
      <c r="R256" s="96">
        <v>48</v>
      </c>
      <c r="S256" s="96">
        <f>R256</f>
        <v>48</v>
      </c>
      <c r="T256" s="99" t="str">
        <f>$U$8&amp;" "&amp;P256&amp;" "&amp;Q256&amp;" "&amp;$U$11&amp;" "&amp;$U$12&amp;" "&amp;$U$13&amp;" "&amp;$U$14&amp;" "&amp;$U$15&amp;" "&amp;$V$16&amp;" "&amp;$U$17</f>
        <v xml:space="preserve">1 634.912538985179 1307.89169434639 0 0 0 0 VCThingLabel 18 </v>
      </c>
      <c r="U256" s="74"/>
      <c r="W256" s="110"/>
      <c r="X256" s="20"/>
      <c r="Y256" s="16" t="s">
        <v>264</v>
      </c>
      <c r="Z256" s="16" t="s">
        <v>284</v>
      </c>
      <c r="AA256" s="84">
        <f t="shared" si="89"/>
        <v>634.91253898517937</v>
      </c>
      <c r="AB256" s="84">
        <f t="shared" si="90"/>
        <v>1307.8916943463944</v>
      </c>
      <c r="AC256" s="74">
        <f t="shared" si="91"/>
        <v>72</v>
      </c>
      <c r="AD256" s="74">
        <f t="shared" si="92"/>
        <v>72</v>
      </c>
      <c r="AE256" s="16" t="s">
        <v>264</v>
      </c>
      <c r="AF256" s="16" t="s">
        <v>168</v>
      </c>
      <c r="AG256" s="84">
        <f t="shared" si="93"/>
        <v>634.91253898517937</v>
      </c>
      <c r="AH256" s="84">
        <f t="shared" si="94"/>
        <v>1307.8916943463944</v>
      </c>
      <c r="AI256" s="84">
        <f t="shared" si="95"/>
        <v>48</v>
      </c>
      <c r="AJ256" s="84">
        <f t="shared" si="96"/>
        <v>48</v>
      </c>
      <c r="AK256" s="74" t="s">
        <v>264</v>
      </c>
      <c r="AL256" s="3" t="s">
        <v>167</v>
      </c>
      <c r="AM256" s="84">
        <f t="shared" si="97"/>
        <v>634.91253898517937</v>
      </c>
      <c r="AN256" s="84">
        <f t="shared" si="98"/>
        <v>1307.8916943463944</v>
      </c>
      <c r="AO256" s="84">
        <f t="shared" si="99"/>
        <v>48</v>
      </c>
      <c r="AP256" s="84">
        <f t="shared" si="100"/>
        <v>48</v>
      </c>
      <c r="AR256" s="74"/>
      <c r="AS256" s="74"/>
      <c r="AT256" s="74"/>
      <c r="AX256" s="74"/>
      <c r="AY256" s="74"/>
      <c r="BA256" s="21">
        <f>(TAN(BC256+BC261)*BB256)</f>
        <v>-167.09756228258729</v>
      </c>
      <c r="BB256" s="21">
        <f>(COS(BC256+BC261)*$G$13)</f>
        <v>-109.90179561416117</v>
      </c>
      <c r="BC256" s="22">
        <f>(B256-1)*$H$14+$H$10</f>
        <v>0.20362174606600514</v>
      </c>
      <c r="BD256" s="24"/>
    </row>
    <row r="257" spans="2:56" s="16" customFormat="1" ht="18" customHeight="1" x14ac:dyDescent="0.2">
      <c r="B257" s="16">
        <v>1</v>
      </c>
      <c r="D257" s="16" t="s">
        <v>21</v>
      </c>
      <c r="E257" s="16" t="str">
        <f>"D"&amp;((B260-1)*$J$11+(B261-1)*($J$11*$G$11)+1)</f>
        <v>D70</v>
      </c>
      <c r="F257" s="16" t="str">
        <f t="shared" si="102"/>
        <v>D70</v>
      </c>
      <c r="G257" s="16" t="s">
        <v>253</v>
      </c>
      <c r="I257" s="16" t="s">
        <v>47</v>
      </c>
      <c r="L257" s="16">
        <v>1</v>
      </c>
      <c r="M257" s="73">
        <v>1</v>
      </c>
      <c r="N257" s="73" t="s">
        <v>264</v>
      </c>
      <c r="O257" s="16" t="s">
        <v>10</v>
      </c>
      <c r="P257" s="97">
        <f>BA257+P260</f>
        <v>550.6483333633372</v>
      </c>
      <c r="Q257" s="97">
        <f>(-BB257)+Q260</f>
        <v>1276.771961639108</v>
      </c>
      <c r="R257" s="96">
        <v>28</v>
      </c>
      <c r="S257" s="96">
        <f>R257</f>
        <v>28</v>
      </c>
      <c r="T257" s="99" t="str">
        <f t="shared" si="101"/>
        <v xml:space="preserve">1 550.648333363337 1276.77196163911 0 0 0 0 VCThingLabel 12 </v>
      </c>
      <c r="U257" s="74"/>
      <c r="W257" s="111"/>
      <c r="X257" s="76"/>
      <c r="Y257" s="16" t="s">
        <v>264</v>
      </c>
      <c r="Z257" s="16" t="s">
        <v>283</v>
      </c>
      <c r="AA257" s="84">
        <f t="shared" si="89"/>
        <v>550.6483333633372</v>
      </c>
      <c r="AB257" s="84">
        <f t="shared" si="90"/>
        <v>1276.771961639108</v>
      </c>
      <c r="AC257" s="74">
        <f t="shared" si="91"/>
        <v>42</v>
      </c>
      <c r="AD257" s="74">
        <f t="shared" si="92"/>
        <v>42</v>
      </c>
      <c r="AE257" s="16" t="s">
        <v>264</v>
      </c>
      <c r="AF257" s="16" t="s">
        <v>169</v>
      </c>
      <c r="AG257" s="84">
        <f t="shared" si="93"/>
        <v>550.6483333633372</v>
      </c>
      <c r="AH257" s="84">
        <f t="shared" si="94"/>
        <v>1276.771961639108</v>
      </c>
      <c r="AI257" s="84">
        <f t="shared" si="95"/>
        <v>28</v>
      </c>
      <c r="AJ257" s="84">
        <f t="shared" si="96"/>
        <v>28</v>
      </c>
      <c r="AK257" s="74" t="s">
        <v>264</v>
      </c>
      <c r="AL257" s="3" t="s">
        <v>170</v>
      </c>
      <c r="AM257" s="84">
        <f t="shared" si="97"/>
        <v>550.6483333633372</v>
      </c>
      <c r="AN257" s="84">
        <f t="shared" si="98"/>
        <v>1276.771961639108</v>
      </c>
      <c r="AO257" s="84">
        <f t="shared" si="99"/>
        <v>28</v>
      </c>
      <c r="AP257" s="84">
        <f t="shared" si="100"/>
        <v>28</v>
      </c>
      <c r="AR257" s="74"/>
      <c r="AS257" s="74"/>
      <c r="AT257" s="74"/>
      <c r="AX257" s="74"/>
      <c r="AY257" s="74"/>
      <c r="BA257" s="21">
        <f>(TAN(BC257+BC260+BC261)*BB257)</f>
        <v>-54.400217301987936</v>
      </c>
      <c r="BB257" s="21">
        <f>(COS(BC257+BC260+BC261)*$J$13)</f>
        <v>-44.052427373488648</v>
      </c>
      <c r="BC257" s="23">
        <f>(B257-1)*$K$14+$K$10</f>
        <v>-0.50614548307835561</v>
      </c>
      <c r="BD257" s="24"/>
    </row>
    <row r="258" spans="2:56" s="16" customFormat="1" ht="18" customHeight="1" x14ac:dyDescent="0.2">
      <c r="B258" s="16">
        <f>B257+1</f>
        <v>2</v>
      </c>
      <c r="D258" s="16" t="s">
        <v>21</v>
      </c>
      <c r="E258" s="16" t="str">
        <f>"D"&amp;((B260-1)*$J$11+(B261-1)*($J$11*$G$11)+2)</f>
        <v>D71</v>
      </c>
      <c r="F258" s="16" t="str">
        <f t="shared" si="102"/>
        <v>D71</v>
      </c>
      <c r="G258" s="16" t="s">
        <v>253</v>
      </c>
      <c r="I258" s="16" t="s">
        <v>47</v>
      </c>
      <c r="L258" s="16">
        <v>1</v>
      </c>
      <c r="M258" s="73">
        <v>1</v>
      </c>
      <c r="N258" s="73" t="s">
        <v>264</v>
      </c>
      <c r="O258" s="16" t="s">
        <v>10</v>
      </c>
      <c r="P258" s="97">
        <f>BA258+P260</f>
        <v>536.11200795447053</v>
      </c>
      <c r="Q258" s="97">
        <f>(-BB258)+Q260</f>
        <v>1244.8749067023045</v>
      </c>
      <c r="R258" s="96">
        <v>28</v>
      </c>
      <c r="S258" s="96">
        <f>R258</f>
        <v>28</v>
      </c>
      <c r="T258" s="99" t="str">
        <f t="shared" si="101"/>
        <v xml:space="preserve">1 536.112007954471 1244.8749067023 0 0 0 0 VCThingLabel 12 </v>
      </c>
      <c r="U258" s="74"/>
      <c r="W258" s="111"/>
      <c r="X258" s="76"/>
      <c r="Y258" s="16" t="s">
        <v>264</v>
      </c>
      <c r="Z258" s="16" t="s">
        <v>283</v>
      </c>
      <c r="AA258" s="84">
        <f t="shared" si="89"/>
        <v>536.11200795447053</v>
      </c>
      <c r="AB258" s="84">
        <f t="shared" si="90"/>
        <v>1244.8749067023045</v>
      </c>
      <c r="AC258" s="74">
        <f t="shared" si="91"/>
        <v>42</v>
      </c>
      <c r="AD258" s="74">
        <f t="shared" si="92"/>
        <v>42</v>
      </c>
      <c r="AE258" s="16" t="s">
        <v>264</v>
      </c>
      <c r="AF258" s="16" t="s">
        <v>169</v>
      </c>
      <c r="AG258" s="84">
        <f t="shared" si="93"/>
        <v>536.11200795447053</v>
      </c>
      <c r="AH258" s="84">
        <f t="shared" si="94"/>
        <v>1244.8749067023045</v>
      </c>
      <c r="AI258" s="84">
        <f t="shared" si="95"/>
        <v>28</v>
      </c>
      <c r="AJ258" s="84">
        <f t="shared" si="96"/>
        <v>28</v>
      </c>
      <c r="AK258" s="74" t="s">
        <v>264</v>
      </c>
      <c r="AL258" s="3" t="s">
        <v>170</v>
      </c>
      <c r="AM258" s="84">
        <f t="shared" si="97"/>
        <v>536.11200795447053</v>
      </c>
      <c r="AN258" s="84">
        <f t="shared" si="98"/>
        <v>1244.8749067023045</v>
      </c>
      <c r="AO258" s="84">
        <f t="shared" si="99"/>
        <v>28</v>
      </c>
      <c r="AP258" s="84">
        <f t="shared" si="100"/>
        <v>28</v>
      </c>
      <c r="AR258" s="74"/>
      <c r="AS258" s="74"/>
      <c r="AT258" s="74"/>
      <c r="AX258" s="74"/>
      <c r="AY258" s="74"/>
      <c r="BA258" s="21">
        <f>(TAN(BC258+BC260+BC261)*BB258)</f>
        <v>-68.936542710854567</v>
      </c>
      <c r="BB258" s="21">
        <f>(COS(BC258+BC260+BC261)*$J$13)</f>
        <v>-12.155372436685123</v>
      </c>
      <c r="BC258" s="23">
        <f>(B258-1)*$K$14+$K$10</f>
        <v>0</v>
      </c>
      <c r="BD258" s="24"/>
    </row>
    <row r="259" spans="2:56" s="16" customFormat="1" ht="18" customHeight="1" x14ac:dyDescent="0.2">
      <c r="B259" s="16">
        <f>B258+1</f>
        <v>3</v>
      </c>
      <c r="D259" s="16" t="s">
        <v>21</v>
      </c>
      <c r="E259" s="16" t="str">
        <f>"D"&amp;((B260-1)*$J$11+(B261-1)*($J$11*$G$11)+3)</f>
        <v>D72</v>
      </c>
      <c r="F259" s="16" t="str">
        <f t="shared" si="102"/>
        <v>D72</v>
      </c>
      <c r="G259" s="16" t="s">
        <v>253</v>
      </c>
      <c r="I259" s="16" t="s">
        <v>47</v>
      </c>
      <c r="L259" s="16">
        <v>1</v>
      </c>
      <c r="M259" s="73">
        <v>1</v>
      </c>
      <c r="N259" s="73" t="s">
        <v>264</v>
      </c>
      <c r="O259" s="16" t="s">
        <v>10</v>
      </c>
      <c r="P259" s="97">
        <f>BA259+P260</f>
        <v>538.86225037337294</v>
      </c>
      <c r="Q259" s="97">
        <f>(-BB259)+Q260</f>
        <v>1209.9297634536183</v>
      </c>
      <c r="R259" s="96">
        <v>28</v>
      </c>
      <c r="S259" s="96">
        <f>R259</f>
        <v>28</v>
      </c>
      <c r="T259" s="99" t="str">
        <f t="shared" si="101"/>
        <v xml:space="preserve">1 538.862250373373 1209.92976345362 0 0 0 0 VCThingLabel 12 </v>
      </c>
      <c r="U259" s="74"/>
      <c r="W259" s="111"/>
      <c r="X259" s="76"/>
      <c r="Y259" s="16" t="s">
        <v>264</v>
      </c>
      <c r="Z259" s="16" t="s">
        <v>283</v>
      </c>
      <c r="AA259" s="84">
        <f t="shared" si="89"/>
        <v>538.86225037337294</v>
      </c>
      <c r="AB259" s="84">
        <f t="shared" si="90"/>
        <v>1209.9297634536183</v>
      </c>
      <c r="AC259" s="74">
        <f t="shared" si="91"/>
        <v>42</v>
      </c>
      <c r="AD259" s="74">
        <f t="shared" si="92"/>
        <v>42</v>
      </c>
      <c r="AE259" s="16" t="s">
        <v>264</v>
      </c>
      <c r="AF259" s="16" t="s">
        <v>169</v>
      </c>
      <c r="AG259" s="84">
        <f t="shared" si="93"/>
        <v>538.86225037337294</v>
      </c>
      <c r="AH259" s="84">
        <f t="shared" si="94"/>
        <v>1209.9297634536183</v>
      </c>
      <c r="AI259" s="84">
        <f t="shared" si="95"/>
        <v>28</v>
      </c>
      <c r="AJ259" s="84">
        <f t="shared" si="96"/>
        <v>28</v>
      </c>
      <c r="AK259" s="74" t="s">
        <v>264</v>
      </c>
      <c r="AL259" s="3" t="s">
        <v>170</v>
      </c>
      <c r="AM259" s="84">
        <f t="shared" si="97"/>
        <v>538.86225037337294</v>
      </c>
      <c r="AN259" s="84">
        <f t="shared" si="98"/>
        <v>1209.9297634536183</v>
      </c>
      <c r="AO259" s="84">
        <f t="shared" si="99"/>
        <v>28</v>
      </c>
      <c r="AP259" s="84">
        <f t="shared" si="100"/>
        <v>28</v>
      </c>
      <c r="AR259" s="74"/>
      <c r="AS259" s="74"/>
      <c r="AT259" s="74"/>
      <c r="AX259" s="74"/>
      <c r="AY259" s="74"/>
      <c r="BA259" s="21">
        <f>(TAN(BC259+BC260+BC261)*BB259)</f>
        <v>-66.186300291952193</v>
      </c>
      <c r="BB259" s="21">
        <f>(COS(BC259+BC260+BC261)*$J$13)</f>
        <v>22.789770812000942</v>
      </c>
      <c r="BC259" s="23">
        <f>(B259-1)*$K$14+$K$10</f>
        <v>0.50614548307835561</v>
      </c>
      <c r="BD259" s="24"/>
    </row>
    <row r="260" spans="2:56" s="16" customFormat="1" ht="18" customHeight="1" x14ac:dyDescent="0.2">
      <c r="B260" s="16">
        <f>B256+1</f>
        <v>4</v>
      </c>
      <c r="D260" s="16" t="s">
        <v>21</v>
      </c>
      <c r="E260" s="16" t="str">
        <f>"C"&amp;((B261-1)*$G$11+4)</f>
        <v>C24</v>
      </c>
      <c r="F260" s="16" t="str">
        <f t="shared" si="102"/>
        <v>C24</v>
      </c>
      <c r="G260" s="16" t="s">
        <v>250</v>
      </c>
      <c r="I260" s="16" t="s">
        <v>47</v>
      </c>
      <c r="L260" s="16">
        <v>1</v>
      </c>
      <c r="M260" s="73">
        <v>1</v>
      </c>
      <c r="N260" s="73" t="s">
        <v>264</v>
      </c>
      <c r="O260" s="16" t="s">
        <v>10</v>
      </c>
      <c r="P260" s="97">
        <f>BA260+P261</f>
        <v>605.04855066532514</v>
      </c>
      <c r="Q260" s="97">
        <f>(-BB260)+Q261</f>
        <v>1232.7195342656194</v>
      </c>
      <c r="R260" s="96">
        <v>48</v>
      </c>
      <c r="S260" s="96">
        <f>R260</f>
        <v>48</v>
      </c>
      <c r="T260" s="99" t="str">
        <f>$U$8&amp;" "&amp;P260&amp;" "&amp;Q260&amp;" "&amp;$U$11&amp;" "&amp;$U$12&amp;" "&amp;$U$13&amp;" "&amp;$U$14&amp;" "&amp;$U$15&amp;" "&amp;$V$16&amp;" "&amp;$U$17</f>
        <v xml:space="preserve">1 605.048550665325 1232.71953426562 0 0 0 0 VCThingLabel 18 </v>
      </c>
      <c r="U260" s="74"/>
      <c r="W260" s="110"/>
      <c r="X260" s="20"/>
      <c r="Y260" s="16" t="s">
        <v>264</v>
      </c>
      <c r="Z260" s="16" t="s">
        <v>284</v>
      </c>
      <c r="AA260" s="84">
        <f t="shared" si="89"/>
        <v>605.04855066532514</v>
      </c>
      <c r="AB260" s="84">
        <f t="shared" si="90"/>
        <v>1232.7195342656194</v>
      </c>
      <c r="AC260" s="74">
        <f t="shared" si="91"/>
        <v>72</v>
      </c>
      <c r="AD260" s="74">
        <f t="shared" si="92"/>
        <v>72</v>
      </c>
      <c r="AE260" s="16" t="s">
        <v>264</v>
      </c>
      <c r="AF260" s="16" t="s">
        <v>168</v>
      </c>
      <c r="AG260" s="84">
        <f t="shared" si="93"/>
        <v>605.04855066532514</v>
      </c>
      <c r="AH260" s="84">
        <f t="shared" si="94"/>
        <v>1232.7195342656194</v>
      </c>
      <c r="AI260" s="84">
        <f t="shared" si="95"/>
        <v>48</v>
      </c>
      <c r="AJ260" s="84">
        <f t="shared" si="96"/>
        <v>48</v>
      </c>
      <c r="AK260" s="74" t="s">
        <v>264</v>
      </c>
      <c r="AL260" s="3" t="s">
        <v>167</v>
      </c>
      <c r="AM260" s="84">
        <f t="shared" si="97"/>
        <v>605.04855066532514</v>
      </c>
      <c r="AN260" s="84">
        <f t="shared" si="98"/>
        <v>1232.7195342656194</v>
      </c>
      <c r="AO260" s="84">
        <f t="shared" si="99"/>
        <v>48</v>
      </c>
      <c r="AP260" s="84">
        <f t="shared" si="100"/>
        <v>48</v>
      </c>
      <c r="AR260" s="74"/>
      <c r="AS260" s="74"/>
      <c r="AT260" s="74"/>
      <c r="AX260" s="74"/>
      <c r="AY260" s="74"/>
      <c r="BA260" s="21">
        <f>(TAN(BC260+BC261)*BB260)</f>
        <v>-196.9615506024416</v>
      </c>
      <c r="BB260" s="21">
        <f>(COS(BC260+BC261)*$G$13)</f>
        <v>-34.729635533386066</v>
      </c>
      <c r="BC260" s="22">
        <f>(B260-1)*$H$14+$H$10</f>
        <v>0.6108652381980153</v>
      </c>
      <c r="BD260" s="24"/>
    </row>
    <row r="261" spans="2:56" s="16" customFormat="1" ht="18" customHeight="1" x14ac:dyDescent="0.2">
      <c r="B261" s="16">
        <f>B244+1</f>
        <v>6</v>
      </c>
      <c r="D261" s="16" t="s">
        <v>21</v>
      </c>
      <c r="E261" s="16" t="str">
        <f>"B"&amp;B261</f>
        <v>B6</v>
      </c>
      <c r="F261" s="16" t="str">
        <f t="shared" si="85"/>
        <v>B6</v>
      </c>
      <c r="G261" s="16" t="s">
        <v>11</v>
      </c>
      <c r="I261" s="16" t="s">
        <v>47</v>
      </c>
      <c r="L261" s="16">
        <v>1</v>
      </c>
      <c r="M261" s="73">
        <v>1</v>
      </c>
      <c r="N261" s="73" t="s">
        <v>264</v>
      </c>
      <c r="O261" s="16" t="s">
        <v>10</v>
      </c>
      <c r="P261" s="96">
        <f>BA261+$P$159</f>
        <v>802.01010126776669</v>
      </c>
      <c r="Q261" s="96">
        <f>(-BB261)+$Q$159</f>
        <v>1197.9898987322333</v>
      </c>
      <c r="R261" s="96">
        <v>80</v>
      </c>
      <c r="S261" s="96">
        <v>80</v>
      </c>
      <c r="T261" s="99" t="str">
        <f>$U$8&amp;" "&amp;P261&amp;" "&amp;Q261&amp;" "&amp;$U$11&amp;" "&amp;$U$12&amp;" "&amp;$U$13&amp;" "&amp;$U$14&amp;" "&amp;$U$15&amp;" "&amp;$W$16&amp;" "&amp;$U$17</f>
        <v xml:space="preserve">1 802.010101267767 1197.98989873223 0 0 0 0 VCThingLabel 28 </v>
      </c>
      <c r="U261" s="74"/>
      <c r="W261" s="110"/>
      <c r="X261" s="20"/>
      <c r="Y261" s="16" t="s">
        <v>264</v>
      </c>
      <c r="Z261" s="16" t="s">
        <v>285</v>
      </c>
      <c r="AA261" s="84">
        <f t="shared" si="89"/>
        <v>802.01010126776669</v>
      </c>
      <c r="AB261" s="84">
        <f t="shared" si="90"/>
        <v>1197.9898987322333</v>
      </c>
      <c r="AC261" s="74">
        <f t="shared" si="91"/>
        <v>120</v>
      </c>
      <c r="AD261" s="74">
        <f t="shared" si="92"/>
        <v>120</v>
      </c>
      <c r="AE261" s="16" t="s">
        <v>264</v>
      </c>
      <c r="AF261" s="16" t="s">
        <v>163</v>
      </c>
      <c r="AG261" s="84">
        <f t="shared" si="93"/>
        <v>802.01010126776669</v>
      </c>
      <c r="AH261" s="84">
        <f t="shared" si="94"/>
        <v>1197.9898987322333</v>
      </c>
      <c r="AI261" s="84">
        <f t="shared" si="95"/>
        <v>80</v>
      </c>
      <c r="AJ261" s="84">
        <f t="shared" si="96"/>
        <v>80</v>
      </c>
      <c r="AK261" s="74" t="s">
        <v>264</v>
      </c>
      <c r="AL261" s="3" t="s">
        <v>166</v>
      </c>
      <c r="AM261" s="84">
        <f t="shared" si="97"/>
        <v>802.01010126776669</v>
      </c>
      <c r="AN261" s="84">
        <f t="shared" si="98"/>
        <v>1197.9898987322333</v>
      </c>
      <c r="AO261" s="84">
        <f t="shared" si="99"/>
        <v>80</v>
      </c>
      <c r="AP261" s="84">
        <f t="shared" si="100"/>
        <v>80</v>
      </c>
      <c r="AR261" s="74"/>
      <c r="AS261" s="74"/>
      <c r="AT261" s="74"/>
      <c r="AX261" s="74"/>
      <c r="AY261" s="74"/>
      <c r="BA261" s="20">
        <f>(TAN(BC261)*BB261)</f>
        <v>-197.98989873223329</v>
      </c>
      <c r="BB261" s="20">
        <f>(COS(BC261)*$D$13)</f>
        <v>-197.98989873223334</v>
      </c>
      <c r="BC261" s="24">
        <f>(B261-1)*$E$14+$E$10</f>
        <v>3.9269908169872414</v>
      </c>
      <c r="BD261" s="24"/>
    </row>
    <row r="262" spans="2:56" s="16" customFormat="1" ht="18" customHeight="1" x14ac:dyDescent="0.2">
      <c r="B262" s="16">
        <v>1</v>
      </c>
      <c r="D262" s="16" t="s">
        <v>21</v>
      </c>
      <c r="E262" s="16" t="str">
        <f>"D"&amp;((B265-1)*$J$11+(B278-1)*($J$11*$G$11)+1)</f>
        <v>D73</v>
      </c>
      <c r="F262" s="16" t="str">
        <f t="shared" si="85"/>
        <v>D73</v>
      </c>
      <c r="G262" s="16" t="s">
        <v>254</v>
      </c>
      <c r="I262" s="16" t="s">
        <v>47</v>
      </c>
      <c r="L262" s="16">
        <v>1</v>
      </c>
      <c r="M262" s="73">
        <v>1</v>
      </c>
      <c r="N262" s="73" t="s">
        <v>264</v>
      </c>
      <c r="O262" s="16" t="s">
        <v>10</v>
      </c>
      <c r="P262" s="97">
        <f>BA262+P265</f>
        <v>525.48361086696616</v>
      </c>
      <c r="Q262" s="97">
        <f>(-BB262)+Q265</f>
        <v>1177.630870511151</v>
      </c>
      <c r="R262" s="96">
        <v>28</v>
      </c>
      <c r="S262" s="96">
        <f>R262</f>
        <v>28</v>
      </c>
      <c r="T262" s="99" t="str">
        <f t="shared" ref="T262:T295" si="103">$U$8&amp;" "&amp;P262&amp;" "&amp;Q262&amp;" "&amp;$U$11&amp;" "&amp;$U$12&amp;" "&amp;$U$13&amp;" "&amp;$U$14&amp;" "&amp;$U$15&amp;" "&amp;$U$16&amp;" "&amp;$U$17</f>
        <v xml:space="preserve">1 525.483610866966 1177.63087051115 0 0 0 0 VCThingLabel 12 </v>
      </c>
      <c r="U262" s="74"/>
      <c r="W262" s="111"/>
      <c r="X262" s="76"/>
      <c r="Y262" s="16" t="s">
        <v>264</v>
      </c>
      <c r="Z262" s="16" t="s">
        <v>283</v>
      </c>
      <c r="AA262" s="84">
        <f t="shared" si="89"/>
        <v>525.48361086696616</v>
      </c>
      <c r="AB262" s="84">
        <f t="shared" si="90"/>
        <v>1177.630870511151</v>
      </c>
      <c r="AC262" s="74">
        <f t="shared" si="91"/>
        <v>42</v>
      </c>
      <c r="AD262" s="74">
        <f t="shared" si="92"/>
        <v>42</v>
      </c>
      <c r="AE262" s="16" t="s">
        <v>264</v>
      </c>
      <c r="AF262" s="16" t="s">
        <v>169</v>
      </c>
      <c r="AG262" s="84">
        <f t="shared" si="93"/>
        <v>525.48361086696616</v>
      </c>
      <c r="AH262" s="84">
        <f t="shared" si="94"/>
        <v>1177.630870511151</v>
      </c>
      <c r="AI262" s="84">
        <f t="shared" si="95"/>
        <v>28</v>
      </c>
      <c r="AJ262" s="84">
        <f t="shared" si="96"/>
        <v>28</v>
      </c>
      <c r="AK262" s="74" t="s">
        <v>264</v>
      </c>
      <c r="AL262" s="3" t="s">
        <v>170</v>
      </c>
      <c r="AM262" s="84">
        <f t="shared" si="97"/>
        <v>525.48361086696616</v>
      </c>
      <c r="AN262" s="84">
        <f t="shared" si="98"/>
        <v>1177.630870511151</v>
      </c>
      <c r="AO262" s="84">
        <f t="shared" si="99"/>
        <v>28</v>
      </c>
      <c r="AP262" s="84">
        <f t="shared" si="100"/>
        <v>28</v>
      </c>
      <c r="AR262" s="74"/>
      <c r="AS262" s="74"/>
      <c r="AT262" s="74"/>
      <c r="AX262" s="74"/>
      <c r="AY262" s="74"/>
      <c r="BA262" s="21">
        <f>(TAN(BC262+BC265+BC278)*BB262)</f>
        <v>-30.685980275235423</v>
      </c>
      <c r="BB262" s="21">
        <f>(COS(BC262+BC265+BC278)*$J$13)</f>
        <v>-62.915583240941686</v>
      </c>
      <c r="BC262" s="23">
        <f>(B262-1)*$K$14+$K$10</f>
        <v>-0.50614548307835561</v>
      </c>
      <c r="BD262" s="24"/>
    </row>
    <row r="263" spans="2:56" s="16" customFormat="1" ht="18" customHeight="1" x14ac:dyDescent="0.2">
      <c r="B263" s="16">
        <f>B262+1</f>
        <v>2</v>
      </c>
      <c r="D263" s="16" t="s">
        <v>21</v>
      </c>
      <c r="E263" s="16" t="str">
        <f>"D"&amp;((B265-1)*$J$11+(B278-1)*($J$11*$G$11)+2)</f>
        <v>D74</v>
      </c>
      <c r="F263" s="16" t="str">
        <f t="shared" si="85"/>
        <v>D74</v>
      </c>
      <c r="G263" s="16" t="s">
        <v>254</v>
      </c>
      <c r="I263" s="16" t="s">
        <v>47</v>
      </c>
      <c r="L263" s="16">
        <v>1</v>
      </c>
      <c r="M263" s="73">
        <v>1</v>
      </c>
      <c r="N263" s="73" t="s">
        <v>264</v>
      </c>
      <c r="O263" s="16" t="s">
        <v>10</v>
      </c>
      <c r="P263" s="97">
        <f>BA263+P265</f>
        <v>498.82894804197218</v>
      </c>
      <c r="Q263" s="97">
        <f>(-BB263)+Q265</f>
        <v>1154.8656378147825</v>
      </c>
      <c r="R263" s="96">
        <v>28</v>
      </c>
      <c r="S263" s="96">
        <f>R263</f>
        <v>28</v>
      </c>
      <c r="T263" s="99" t="str">
        <f t="shared" si="103"/>
        <v xml:space="preserve">1 498.828948041972 1154.86563781478 0 0 0 0 VCThingLabel 12 </v>
      </c>
      <c r="U263" s="74"/>
      <c r="W263" s="111"/>
      <c r="X263" s="76"/>
      <c r="Y263" s="16" t="s">
        <v>264</v>
      </c>
      <c r="Z263" s="16" t="s">
        <v>283</v>
      </c>
      <c r="AA263" s="84">
        <f t="shared" si="89"/>
        <v>498.82894804197218</v>
      </c>
      <c r="AB263" s="84">
        <f t="shared" si="90"/>
        <v>1154.8656378147825</v>
      </c>
      <c r="AC263" s="74">
        <f t="shared" si="91"/>
        <v>42</v>
      </c>
      <c r="AD263" s="74">
        <f t="shared" si="92"/>
        <v>42</v>
      </c>
      <c r="AE263" s="16" t="s">
        <v>264</v>
      </c>
      <c r="AF263" s="16" t="s">
        <v>169</v>
      </c>
      <c r="AG263" s="84">
        <f t="shared" si="93"/>
        <v>498.82894804197218</v>
      </c>
      <c r="AH263" s="84">
        <f t="shared" si="94"/>
        <v>1154.8656378147825</v>
      </c>
      <c r="AI263" s="84">
        <f t="shared" si="95"/>
        <v>28</v>
      </c>
      <c r="AJ263" s="84">
        <f t="shared" si="96"/>
        <v>28</v>
      </c>
      <c r="AK263" s="74" t="s">
        <v>264</v>
      </c>
      <c r="AL263" s="3" t="s">
        <v>170</v>
      </c>
      <c r="AM263" s="84">
        <f t="shared" si="97"/>
        <v>498.82894804197218</v>
      </c>
      <c r="AN263" s="84">
        <f t="shared" si="98"/>
        <v>1154.8656378147825</v>
      </c>
      <c r="AO263" s="84">
        <f t="shared" si="99"/>
        <v>28</v>
      </c>
      <c r="AP263" s="84">
        <f t="shared" si="100"/>
        <v>28</v>
      </c>
      <c r="AR263" s="74"/>
      <c r="AS263" s="74"/>
      <c r="AT263" s="74"/>
      <c r="AX263" s="74"/>
      <c r="AY263" s="74"/>
      <c r="BA263" s="21">
        <f>(TAN(BC263+BC265+BC278)*BB263)</f>
        <v>-57.340643100229421</v>
      </c>
      <c r="BB263" s="21">
        <f>(COS(BC263+BC265+BC278)*$J$13)</f>
        <v>-40.15035054457325</v>
      </c>
      <c r="BC263" s="23">
        <f>(B263-1)*$K$14+$K$10</f>
        <v>0</v>
      </c>
      <c r="BD263" s="24"/>
    </row>
    <row r="264" spans="2:56" s="16" customFormat="1" ht="18" customHeight="1" x14ac:dyDescent="0.2">
      <c r="B264" s="16">
        <f>B263+1</f>
        <v>3</v>
      </c>
      <c r="D264" s="16" t="s">
        <v>21</v>
      </c>
      <c r="E264" s="16" t="str">
        <f>"D"&amp;((B265-1)*$J$11+(B278-1)*($J$11*$G$11)+3)</f>
        <v>D75</v>
      </c>
      <c r="F264" s="16" t="str">
        <f t="shared" si="85"/>
        <v>D75</v>
      </c>
      <c r="G264" s="16" t="s">
        <v>254</v>
      </c>
      <c r="I264" s="16" t="s">
        <v>47</v>
      </c>
      <c r="L264" s="16">
        <v>1</v>
      </c>
      <c r="M264" s="73">
        <v>1</v>
      </c>
      <c r="N264" s="73" t="s">
        <v>264</v>
      </c>
      <c r="O264" s="16" t="s">
        <v>10</v>
      </c>
      <c r="P264" s="97">
        <f>BA264+P265</f>
        <v>486.5530584664225</v>
      </c>
      <c r="Q264" s="97">
        <f>(-BB264)+Q265</f>
        <v>1122.0322796989451</v>
      </c>
      <c r="R264" s="96">
        <v>28</v>
      </c>
      <c r="S264" s="96">
        <f>R264</f>
        <v>28</v>
      </c>
      <c r="T264" s="99" t="str">
        <f t="shared" si="103"/>
        <v xml:space="preserve">1 486.553058466422 1122.03227969895 0 0 0 0 VCThingLabel 12 </v>
      </c>
      <c r="U264" s="74"/>
      <c r="W264" s="111"/>
      <c r="X264" s="76"/>
      <c r="Y264" s="16" t="s">
        <v>264</v>
      </c>
      <c r="Z264" s="16" t="s">
        <v>283</v>
      </c>
      <c r="AA264" s="84">
        <f t="shared" si="89"/>
        <v>486.5530584664225</v>
      </c>
      <c r="AB264" s="84">
        <f t="shared" si="90"/>
        <v>1122.0322796989451</v>
      </c>
      <c r="AC264" s="74">
        <f t="shared" si="91"/>
        <v>42</v>
      </c>
      <c r="AD264" s="74">
        <f t="shared" si="92"/>
        <v>42</v>
      </c>
      <c r="AE264" s="16" t="s">
        <v>264</v>
      </c>
      <c r="AF264" s="16" t="s">
        <v>169</v>
      </c>
      <c r="AG264" s="84">
        <f t="shared" si="93"/>
        <v>486.5530584664225</v>
      </c>
      <c r="AH264" s="84">
        <f t="shared" si="94"/>
        <v>1122.0322796989451</v>
      </c>
      <c r="AI264" s="84">
        <f t="shared" si="95"/>
        <v>28</v>
      </c>
      <c r="AJ264" s="84">
        <f t="shared" si="96"/>
        <v>28</v>
      </c>
      <c r="AK264" s="74" t="s">
        <v>264</v>
      </c>
      <c r="AL264" s="3" t="s">
        <v>170</v>
      </c>
      <c r="AM264" s="84">
        <f t="shared" si="97"/>
        <v>486.5530584664225</v>
      </c>
      <c r="AN264" s="84">
        <f t="shared" si="98"/>
        <v>1122.0322796989451</v>
      </c>
      <c r="AO264" s="84">
        <f t="shared" si="99"/>
        <v>28</v>
      </c>
      <c r="AP264" s="84">
        <f t="shared" si="100"/>
        <v>28</v>
      </c>
      <c r="AR264" s="74"/>
      <c r="AS264" s="74"/>
      <c r="AT264" s="74"/>
      <c r="AX264" s="74"/>
      <c r="AY264" s="74"/>
      <c r="BA264" s="21">
        <f>(TAN(BC264+BC265+BC278)*BB264)</f>
        <v>-69.616532675779141</v>
      </c>
      <c r="BB264" s="21">
        <f>(COS(BC264+BC265+BC278)*$J$13)</f>
        <v>-7.3169924287357349</v>
      </c>
      <c r="BC264" s="23">
        <f>(B264-1)*$K$14+$K$10</f>
        <v>0.50614548307835561</v>
      </c>
      <c r="BD264" s="24"/>
    </row>
    <row r="265" spans="2:56" s="16" customFormat="1" ht="18" customHeight="1" x14ac:dyDescent="0.2">
      <c r="B265" s="16">
        <v>1</v>
      </c>
      <c r="D265" s="16" t="s">
        <v>21</v>
      </c>
      <c r="E265" s="16" t="str">
        <f>"C"&amp;((B278-1)*$G$11+1)</f>
        <v>C25</v>
      </c>
      <c r="F265" s="16" t="str">
        <f t="shared" si="85"/>
        <v>C25</v>
      </c>
      <c r="G265" s="16" t="s">
        <v>255</v>
      </c>
      <c r="I265" s="16" t="s">
        <v>47</v>
      </c>
      <c r="L265" s="16">
        <v>1</v>
      </c>
      <c r="M265" s="73">
        <v>1</v>
      </c>
      <c r="N265" s="73" t="s">
        <v>264</v>
      </c>
      <c r="O265" s="16" t="s">
        <v>10</v>
      </c>
      <c r="P265" s="97">
        <f>BA265+P278</f>
        <v>556.16959114220163</v>
      </c>
      <c r="Q265" s="97">
        <f>(-BB265)+Q278</f>
        <v>1114.7152872702093</v>
      </c>
      <c r="R265" s="96">
        <v>48</v>
      </c>
      <c r="S265" s="96">
        <f>R265</f>
        <v>48</v>
      </c>
      <c r="T265" s="99" t="str">
        <f>$U$8&amp;" "&amp;P265&amp;" "&amp;Q265&amp;" "&amp;$U$11&amp;" "&amp;$U$12&amp;" "&amp;$U$13&amp;" "&amp;$U$14&amp;" "&amp;$U$15&amp;" "&amp;$V$16&amp;" "&amp;$U$17</f>
        <v xml:space="preserve">1 556.169591142202 1114.71528727021 0 0 0 0 VCThingLabel 18 </v>
      </c>
      <c r="U265" s="74"/>
      <c r="W265" s="110"/>
      <c r="X265" s="20"/>
      <c r="Y265" s="16" t="s">
        <v>264</v>
      </c>
      <c r="Z265" s="16" t="s">
        <v>284</v>
      </c>
      <c r="AA265" s="84">
        <f t="shared" si="89"/>
        <v>556.16959114220163</v>
      </c>
      <c r="AB265" s="84">
        <f t="shared" si="90"/>
        <v>1114.7152872702093</v>
      </c>
      <c r="AC265" s="74">
        <f t="shared" si="91"/>
        <v>72</v>
      </c>
      <c r="AD265" s="74">
        <f t="shared" si="92"/>
        <v>72</v>
      </c>
      <c r="AE265" s="16" t="s">
        <v>264</v>
      </c>
      <c r="AF265" s="16" t="s">
        <v>168</v>
      </c>
      <c r="AG265" s="84">
        <f t="shared" si="93"/>
        <v>556.16959114220163</v>
      </c>
      <c r="AH265" s="84">
        <f t="shared" si="94"/>
        <v>1114.7152872702093</v>
      </c>
      <c r="AI265" s="84">
        <f t="shared" si="95"/>
        <v>48</v>
      </c>
      <c r="AJ265" s="84">
        <f t="shared" si="96"/>
        <v>48</v>
      </c>
      <c r="AK265" s="74" t="s">
        <v>264</v>
      </c>
      <c r="AL265" s="3" t="s">
        <v>167</v>
      </c>
      <c r="AM265" s="84">
        <f t="shared" si="97"/>
        <v>556.16959114220163</v>
      </c>
      <c r="AN265" s="84">
        <f t="shared" si="98"/>
        <v>1114.7152872702093</v>
      </c>
      <c r="AO265" s="84">
        <f t="shared" si="99"/>
        <v>48</v>
      </c>
      <c r="AP265" s="84">
        <f t="shared" si="100"/>
        <v>48</v>
      </c>
      <c r="AR265" s="74"/>
      <c r="AS265" s="74"/>
      <c r="AT265" s="74"/>
      <c r="AX265" s="74"/>
      <c r="AY265" s="74"/>
      <c r="BA265" s="21">
        <f>(TAN(BC265+BC278)*BB265)</f>
        <v>-163.83040885779832</v>
      </c>
      <c r="BB265" s="21">
        <f>(COS(BC265+BC278)*$G$13)</f>
        <v>-114.71528727020927</v>
      </c>
      <c r="BC265" s="22">
        <f>(B265-1)*$H$14+$H$10</f>
        <v>-0.6108652381980153</v>
      </c>
      <c r="BD265" s="24"/>
    </row>
    <row r="266" spans="2:56" s="16" customFormat="1" ht="18" customHeight="1" x14ac:dyDescent="0.2">
      <c r="B266" s="16">
        <v>1</v>
      </c>
      <c r="D266" s="16" t="s">
        <v>21</v>
      </c>
      <c r="E266" s="16" t="str">
        <f>"D"&amp;((B269-1)*$J$11+(B278-1)*($J$11*$G$11)+1)</f>
        <v>D76</v>
      </c>
      <c r="F266" s="16" t="str">
        <f t="shared" si="85"/>
        <v>D76</v>
      </c>
      <c r="G266" s="16" t="s">
        <v>256</v>
      </c>
      <c r="I266" s="16" t="s">
        <v>47</v>
      </c>
      <c r="L266" s="16">
        <v>1</v>
      </c>
      <c r="M266" s="73">
        <v>1</v>
      </c>
      <c r="N266" s="73" t="s">
        <v>264</v>
      </c>
      <c r="O266" s="16" t="s">
        <v>10</v>
      </c>
      <c r="P266" s="97">
        <f>BA266+P269</f>
        <v>471.03592481246892</v>
      </c>
      <c r="Q266" s="97">
        <f>(-BB266)+Q269</f>
        <v>1086.0595204839094</v>
      </c>
      <c r="R266" s="96">
        <v>28</v>
      </c>
      <c r="S266" s="96">
        <f>R266</f>
        <v>28</v>
      </c>
      <c r="T266" s="99" t="str">
        <f t="shared" si="103"/>
        <v xml:space="preserve">1 471.035924812469 1086.05952048391 0 0 0 0 VCThingLabel 12 </v>
      </c>
      <c r="U266" s="74"/>
      <c r="W266" s="111"/>
      <c r="X266" s="76"/>
      <c r="Y266" s="16" t="s">
        <v>264</v>
      </c>
      <c r="Z266" s="16" t="s">
        <v>283</v>
      </c>
      <c r="AA266" s="84">
        <f t="shared" si="89"/>
        <v>471.03592481246892</v>
      </c>
      <c r="AB266" s="84">
        <f t="shared" si="90"/>
        <v>1086.0595204839094</v>
      </c>
      <c r="AC266" s="74">
        <f t="shared" si="91"/>
        <v>42</v>
      </c>
      <c r="AD266" s="74">
        <f t="shared" si="92"/>
        <v>42</v>
      </c>
      <c r="AE266" s="16" t="s">
        <v>264</v>
      </c>
      <c r="AF266" s="16" t="s">
        <v>169</v>
      </c>
      <c r="AG266" s="84">
        <f t="shared" si="93"/>
        <v>471.03592481246892</v>
      </c>
      <c r="AH266" s="84">
        <f t="shared" si="94"/>
        <v>1086.0595204839094</v>
      </c>
      <c r="AI266" s="84">
        <f t="shared" si="95"/>
        <v>28</v>
      </c>
      <c r="AJ266" s="84">
        <f t="shared" si="96"/>
        <v>28</v>
      </c>
      <c r="AK266" s="74" t="s">
        <v>264</v>
      </c>
      <c r="AL266" s="3" t="s">
        <v>170</v>
      </c>
      <c r="AM266" s="84">
        <f t="shared" si="97"/>
        <v>471.03592481246892</v>
      </c>
      <c r="AN266" s="84">
        <f t="shared" si="98"/>
        <v>1086.0595204839094</v>
      </c>
      <c r="AO266" s="84">
        <f t="shared" si="99"/>
        <v>28</v>
      </c>
      <c r="AP266" s="84">
        <f t="shared" si="100"/>
        <v>28</v>
      </c>
      <c r="AR266" s="74"/>
      <c r="AS266" s="74"/>
      <c r="AT266" s="74"/>
      <c r="AX266" s="74"/>
      <c r="AY266" s="74"/>
      <c r="BA266" s="21">
        <f>(TAN(BC266+BC269+BC278)*BB266)</f>
        <v>-53.095950834420819</v>
      </c>
      <c r="BB266" s="21">
        <f>(COS(BC266+BC269+BC278)*$J$13)</f>
        <v>-45.616006017501867</v>
      </c>
      <c r="BC266" s="23">
        <f>(B266-1)*$K$14+$K$10</f>
        <v>-0.50614548307835561</v>
      </c>
      <c r="BD266" s="24"/>
    </row>
    <row r="267" spans="2:56" s="16" customFormat="1" ht="18" customHeight="1" x14ac:dyDescent="0.2">
      <c r="B267" s="16">
        <f>B266+1</f>
        <v>2</v>
      </c>
      <c r="D267" s="16" t="s">
        <v>21</v>
      </c>
      <c r="E267" s="16" t="str">
        <f>"D"&amp;((B269-1)*$J$11+(B278-1)*($J$11*$G$11)+2)</f>
        <v>D77</v>
      </c>
      <c r="F267" s="16" t="str">
        <f t="shared" si="85"/>
        <v>D77</v>
      </c>
      <c r="G267" s="16" t="s">
        <v>256</v>
      </c>
      <c r="I267" s="16" t="s">
        <v>47</v>
      </c>
      <c r="L267" s="16">
        <v>1</v>
      </c>
      <c r="M267" s="73">
        <v>1</v>
      </c>
      <c r="N267" s="73" t="s">
        <v>264</v>
      </c>
      <c r="O267" s="16" t="s">
        <v>10</v>
      </c>
      <c r="P267" s="97">
        <f>BA267+P269</f>
        <v>455.57803212330111</v>
      </c>
      <c r="Q267" s="97">
        <f>(-BB267)+Q269</f>
        <v>1054.5987445296503</v>
      </c>
      <c r="R267" s="96">
        <v>28</v>
      </c>
      <c r="S267" s="96">
        <f>R267</f>
        <v>28</v>
      </c>
      <c r="T267" s="99" t="str">
        <f t="shared" si="103"/>
        <v xml:space="preserve">1 455.578032123301 1054.59874452965 0 0 0 0 VCThingLabel 12 </v>
      </c>
      <c r="U267" s="74"/>
      <c r="W267" s="111"/>
      <c r="X267" s="76"/>
      <c r="Y267" s="16" t="s">
        <v>264</v>
      </c>
      <c r="Z267" s="16" t="s">
        <v>283</v>
      </c>
      <c r="AA267" s="84">
        <f t="shared" si="89"/>
        <v>455.57803212330111</v>
      </c>
      <c r="AB267" s="84">
        <f t="shared" si="90"/>
        <v>1054.5987445296503</v>
      </c>
      <c r="AC267" s="74">
        <f t="shared" si="91"/>
        <v>42</v>
      </c>
      <c r="AD267" s="74">
        <f t="shared" si="92"/>
        <v>42</v>
      </c>
      <c r="AE267" s="16" t="s">
        <v>264</v>
      </c>
      <c r="AF267" s="16" t="s">
        <v>169</v>
      </c>
      <c r="AG267" s="84">
        <f t="shared" si="93"/>
        <v>455.57803212330111</v>
      </c>
      <c r="AH267" s="84">
        <f t="shared" si="94"/>
        <v>1054.5987445296503</v>
      </c>
      <c r="AI267" s="84">
        <f t="shared" si="95"/>
        <v>28</v>
      </c>
      <c r="AJ267" s="84">
        <f t="shared" si="96"/>
        <v>28</v>
      </c>
      <c r="AK267" s="74" t="s">
        <v>264</v>
      </c>
      <c r="AL267" s="3" t="s">
        <v>170</v>
      </c>
      <c r="AM267" s="84">
        <f t="shared" si="97"/>
        <v>455.57803212330111</v>
      </c>
      <c r="AN267" s="84">
        <f t="shared" si="98"/>
        <v>1054.5987445296503</v>
      </c>
      <c r="AO267" s="84">
        <f t="shared" si="99"/>
        <v>28</v>
      </c>
      <c r="AP267" s="84">
        <f t="shared" si="100"/>
        <v>28</v>
      </c>
      <c r="AR267" s="74"/>
      <c r="AS267" s="74"/>
      <c r="AT267" s="74"/>
      <c r="AX267" s="74"/>
      <c r="AY267" s="74"/>
      <c r="BA267" s="21">
        <f>(TAN(BC267+BC269+BC278)*BB267)</f>
        <v>-68.553843523588597</v>
      </c>
      <c r="BB267" s="21">
        <f>(COS(BC267+BC269+BC278)*$J$13)</f>
        <v>-14.155230063242692</v>
      </c>
      <c r="BC267" s="23">
        <f>(B267-1)*$K$14+$K$10</f>
        <v>0</v>
      </c>
      <c r="BD267" s="24"/>
    </row>
    <row r="268" spans="2:56" s="16" customFormat="1" ht="18" customHeight="1" x14ac:dyDescent="0.2">
      <c r="B268" s="16">
        <f>B267+1</f>
        <v>3</v>
      </c>
      <c r="D268" s="16" t="s">
        <v>21</v>
      </c>
      <c r="E268" s="16" t="str">
        <f>"D"&amp;((B269-1)*$J$11+(B278-1)*($J$11*$G$11)+3)</f>
        <v>D78</v>
      </c>
      <c r="F268" s="16" t="str">
        <f t="shared" si="85"/>
        <v>D78</v>
      </c>
      <c r="G268" s="16" t="s">
        <v>256</v>
      </c>
      <c r="I268" s="16" t="s">
        <v>47</v>
      </c>
      <c r="L268" s="16">
        <v>1</v>
      </c>
      <c r="M268" s="73">
        <v>1</v>
      </c>
      <c r="N268" s="73" t="s">
        <v>264</v>
      </c>
      <c r="O268" s="16" t="s">
        <v>10</v>
      </c>
      <c r="P268" s="97">
        <f>BA268+P269</f>
        <v>457.31074138954853</v>
      </c>
      <c r="Q268" s="97">
        <f>(-BB268)+Q269</f>
        <v>1019.5883947937139</v>
      </c>
      <c r="R268" s="96">
        <v>28</v>
      </c>
      <c r="S268" s="96">
        <f>R268</f>
        <v>28</v>
      </c>
      <c r="T268" s="99" t="str">
        <f t="shared" si="103"/>
        <v xml:space="preserve">1 457.310741389549 1019.58839479371 0 0 0 0 VCThingLabel 12 </v>
      </c>
      <c r="U268" s="74"/>
      <c r="W268" s="111"/>
      <c r="X268" s="76"/>
      <c r="Y268" s="16" t="s">
        <v>264</v>
      </c>
      <c r="Z268" s="16" t="s">
        <v>283</v>
      </c>
      <c r="AA268" s="84">
        <f t="shared" si="89"/>
        <v>457.31074138954853</v>
      </c>
      <c r="AB268" s="84">
        <f t="shared" si="90"/>
        <v>1019.5883947937139</v>
      </c>
      <c r="AC268" s="74">
        <f t="shared" si="91"/>
        <v>42</v>
      </c>
      <c r="AD268" s="74">
        <f t="shared" si="92"/>
        <v>42</v>
      </c>
      <c r="AE268" s="16" t="s">
        <v>264</v>
      </c>
      <c r="AF268" s="16" t="s">
        <v>169</v>
      </c>
      <c r="AG268" s="84">
        <f t="shared" si="93"/>
        <v>457.31074138954853</v>
      </c>
      <c r="AH268" s="84">
        <f t="shared" si="94"/>
        <v>1019.5883947937139</v>
      </c>
      <c r="AI268" s="84">
        <f t="shared" si="95"/>
        <v>28</v>
      </c>
      <c r="AJ268" s="84">
        <f t="shared" si="96"/>
        <v>28</v>
      </c>
      <c r="AK268" s="74" t="s">
        <v>264</v>
      </c>
      <c r="AL268" s="3" t="s">
        <v>170</v>
      </c>
      <c r="AM268" s="84">
        <f t="shared" si="97"/>
        <v>457.31074138954853</v>
      </c>
      <c r="AN268" s="84">
        <f t="shared" si="98"/>
        <v>1019.5883947937139</v>
      </c>
      <c r="AO268" s="84">
        <f t="shared" si="99"/>
        <v>28</v>
      </c>
      <c r="AP268" s="84">
        <f t="shared" si="100"/>
        <v>28</v>
      </c>
      <c r="AR268" s="74"/>
      <c r="AS268" s="74"/>
      <c r="AT268" s="74"/>
      <c r="AX268" s="74"/>
      <c r="AY268" s="74"/>
      <c r="BA268" s="21">
        <f>(TAN(BC268+BC269+BC278)*BB268)</f>
        <v>-66.821134257341242</v>
      </c>
      <c r="BB268" s="21">
        <f>(COS(BC268+BC269+BC278)*$J$13)</f>
        <v>20.855119672693736</v>
      </c>
      <c r="BC268" s="23">
        <f>(B268-1)*$K$14+$K$10</f>
        <v>0.50614548307835561</v>
      </c>
      <c r="BD268" s="24"/>
    </row>
    <row r="269" spans="2:56" s="16" customFormat="1" ht="18" customHeight="1" x14ac:dyDescent="0.2">
      <c r="B269" s="16">
        <f>B265+1</f>
        <v>2</v>
      </c>
      <c r="D269" s="16" t="s">
        <v>21</v>
      </c>
      <c r="E269" s="16" t="str">
        <f>"C"&amp;((B278-1)*$G$11+2)</f>
        <v>C26</v>
      </c>
      <c r="F269" s="16" t="str">
        <f t="shared" si="85"/>
        <v>C26</v>
      </c>
      <c r="G269" s="16" t="s">
        <v>255</v>
      </c>
      <c r="I269" s="16" t="s">
        <v>47</v>
      </c>
      <c r="L269" s="16">
        <v>1</v>
      </c>
      <c r="M269" s="73">
        <v>1</v>
      </c>
      <c r="N269" s="73" t="s">
        <v>264</v>
      </c>
      <c r="O269" s="16" t="s">
        <v>10</v>
      </c>
      <c r="P269" s="97">
        <f>BA269+P278</f>
        <v>524.13187564688974</v>
      </c>
      <c r="Q269" s="97">
        <f>(-BB269)+Q278</f>
        <v>1040.4435144664076</v>
      </c>
      <c r="R269" s="96">
        <v>48</v>
      </c>
      <c r="S269" s="96">
        <f>R269</f>
        <v>48</v>
      </c>
      <c r="T269" s="99" t="str">
        <f>$U$8&amp;" "&amp;P269&amp;" "&amp;Q269&amp;" "&amp;$U$11&amp;" "&amp;$U$12&amp;" "&amp;$U$13&amp;" "&amp;$U$14&amp;" "&amp;$U$15&amp;" "&amp;$V$16&amp;" "&amp;$U$17</f>
        <v xml:space="preserve">1 524.13187564689 1040.44351446641 0 0 0 0 VCThingLabel 18 </v>
      </c>
      <c r="U269" s="74"/>
      <c r="W269" s="110"/>
      <c r="X269" s="20"/>
      <c r="Y269" s="16" t="s">
        <v>264</v>
      </c>
      <c r="Z269" s="16" t="s">
        <v>284</v>
      </c>
      <c r="AA269" s="84">
        <f t="shared" si="89"/>
        <v>524.13187564688974</v>
      </c>
      <c r="AB269" s="84">
        <f t="shared" si="90"/>
        <v>1040.4435144664076</v>
      </c>
      <c r="AC269" s="74">
        <f t="shared" si="91"/>
        <v>72</v>
      </c>
      <c r="AD269" s="74">
        <f t="shared" si="92"/>
        <v>72</v>
      </c>
      <c r="AE269" s="16" t="s">
        <v>264</v>
      </c>
      <c r="AF269" s="16" t="s">
        <v>168</v>
      </c>
      <c r="AG269" s="84">
        <f t="shared" si="93"/>
        <v>524.13187564688974</v>
      </c>
      <c r="AH269" s="84">
        <f t="shared" si="94"/>
        <v>1040.4435144664076</v>
      </c>
      <c r="AI269" s="84">
        <f t="shared" si="95"/>
        <v>48</v>
      </c>
      <c r="AJ269" s="84">
        <f t="shared" si="96"/>
        <v>48</v>
      </c>
      <c r="AK269" s="74" t="s">
        <v>264</v>
      </c>
      <c r="AL269" s="3" t="s">
        <v>167</v>
      </c>
      <c r="AM269" s="84">
        <f t="shared" si="97"/>
        <v>524.13187564688974</v>
      </c>
      <c r="AN269" s="84">
        <f t="shared" si="98"/>
        <v>1040.4435144664076</v>
      </c>
      <c r="AO269" s="84">
        <f t="shared" si="99"/>
        <v>48</v>
      </c>
      <c r="AP269" s="84">
        <f t="shared" si="100"/>
        <v>48</v>
      </c>
      <c r="AR269" s="74"/>
      <c r="AS269" s="74"/>
      <c r="AT269" s="74"/>
      <c r="AX269" s="74"/>
      <c r="AY269" s="74"/>
      <c r="BA269" s="21">
        <f>(TAN(BC269+BC278)*BB269)</f>
        <v>-195.86812435311026</v>
      </c>
      <c r="BB269" s="21">
        <f>(COS(BC269+BC278)*$G$13)</f>
        <v>-40.443514466407692</v>
      </c>
      <c r="BC269" s="22">
        <f>(B269-1)*$H$14+$H$10</f>
        <v>-0.20362174606600508</v>
      </c>
      <c r="BD269" s="24"/>
    </row>
    <row r="270" spans="2:56" s="16" customFormat="1" ht="18" customHeight="1" x14ac:dyDescent="0.2">
      <c r="B270" s="16">
        <v>1</v>
      </c>
      <c r="D270" s="16" t="s">
        <v>21</v>
      </c>
      <c r="E270" s="16" t="str">
        <f>"D"&amp;((B273-1)*$J$11+(B278-1)*($J$11*$G$11)+1)</f>
        <v>D79</v>
      </c>
      <c r="F270" s="16" t="str">
        <f t="shared" si="85"/>
        <v>D79</v>
      </c>
      <c r="G270" s="16" t="s">
        <v>257</v>
      </c>
      <c r="I270" s="16" t="s">
        <v>47</v>
      </c>
      <c r="L270" s="16">
        <v>1</v>
      </c>
      <c r="M270" s="73">
        <v>1</v>
      </c>
      <c r="N270" s="73" t="s">
        <v>264</v>
      </c>
      <c r="O270" s="16" t="s">
        <v>10</v>
      </c>
      <c r="P270" s="97">
        <f>BA270+P273</f>
        <v>457.31074138954853</v>
      </c>
      <c r="Q270" s="97">
        <f>(-BB270)+Q273</f>
        <v>980.41160520628614</v>
      </c>
      <c r="R270" s="96">
        <v>28</v>
      </c>
      <c r="S270" s="96">
        <f>R270</f>
        <v>28</v>
      </c>
      <c r="T270" s="99" t="str">
        <f t="shared" si="103"/>
        <v xml:space="preserve">1 457.310741389549 980.411605206286 0 0 0 0 VCThingLabel 12 </v>
      </c>
      <c r="U270" s="74"/>
      <c r="W270" s="111"/>
      <c r="X270" s="76"/>
      <c r="Y270" s="16" t="s">
        <v>264</v>
      </c>
      <c r="Z270" s="16" t="s">
        <v>283</v>
      </c>
      <c r="AA270" s="84">
        <f t="shared" si="89"/>
        <v>457.31074138954853</v>
      </c>
      <c r="AB270" s="84">
        <f t="shared" si="90"/>
        <v>980.41160520628614</v>
      </c>
      <c r="AC270" s="74">
        <f t="shared" si="91"/>
        <v>42</v>
      </c>
      <c r="AD270" s="74">
        <f t="shared" si="92"/>
        <v>42</v>
      </c>
      <c r="AE270" s="16" t="s">
        <v>264</v>
      </c>
      <c r="AF270" s="16" t="s">
        <v>169</v>
      </c>
      <c r="AG270" s="84">
        <f t="shared" si="93"/>
        <v>457.31074138954853</v>
      </c>
      <c r="AH270" s="84">
        <f t="shared" si="94"/>
        <v>980.41160520628614</v>
      </c>
      <c r="AI270" s="84">
        <f t="shared" si="95"/>
        <v>28</v>
      </c>
      <c r="AJ270" s="84">
        <f t="shared" si="96"/>
        <v>28</v>
      </c>
      <c r="AK270" s="74" t="s">
        <v>264</v>
      </c>
      <c r="AL270" s="3" t="s">
        <v>170</v>
      </c>
      <c r="AM270" s="84">
        <f t="shared" si="97"/>
        <v>457.31074138954853</v>
      </c>
      <c r="AN270" s="84">
        <f t="shared" si="98"/>
        <v>980.41160520628614</v>
      </c>
      <c r="AO270" s="84">
        <f t="shared" si="99"/>
        <v>28</v>
      </c>
      <c r="AP270" s="84">
        <f t="shared" si="100"/>
        <v>28</v>
      </c>
      <c r="AR270" s="74"/>
      <c r="AS270" s="74"/>
      <c r="AT270" s="74"/>
      <c r="AX270" s="74"/>
      <c r="AY270" s="74"/>
      <c r="BA270" s="21">
        <f>(TAN(BC270+BC273+BC278)*BB270)</f>
        <v>-66.821134257341228</v>
      </c>
      <c r="BB270" s="21">
        <f>(COS(BC270+BC273+BC278)*$J$13)</f>
        <v>-20.85511967269376</v>
      </c>
      <c r="BC270" s="23">
        <f>(B270-1)*$K$14+$K$10</f>
        <v>-0.50614548307835561</v>
      </c>
      <c r="BD270" s="24"/>
    </row>
    <row r="271" spans="2:56" s="16" customFormat="1" ht="18" customHeight="1" x14ac:dyDescent="0.2">
      <c r="B271" s="16">
        <f>B270+1</f>
        <v>2</v>
      </c>
      <c r="D271" s="16" t="s">
        <v>21</v>
      </c>
      <c r="E271" s="16" t="str">
        <f>"D"&amp;((B273-1)*$J$11+(B278-1)*($J$11*$G$11)+2)</f>
        <v>D80</v>
      </c>
      <c r="F271" s="16" t="str">
        <f t="shared" si="85"/>
        <v>D80</v>
      </c>
      <c r="G271" s="16" t="s">
        <v>257</v>
      </c>
      <c r="I271" s="16" t="s">
        <v>47</v>
      </c>
      <c r="L271" s="16">
        <v>1</v>
      </c>
      <c r="M271" s="73">
        <v>1</v>
      </c>
      <c r="N271" s="73" t="s">
        <v>264</v>
      </c>
      <c r="O271" s="16" t="s">
        <v>10</v>
      </c>
      <c r="P271" s="97">
        <f>BA271+P273</f>
        <v>455.57803212330111</v>
      </c>
      <c r="Q271" s="97">
        <f>(-BB271)+Q273</f>
        <v>945.40125547034972</v>
      </c>
      <c r="R271" s="96">
        <v>28</v>
      </c>
      <c r="S271" s="96">
        <f>R271</f>
        <v>28</v>
      </c>
      <c r="T271" s="99" t="str">
        <f t="shared" si="103"/>
        <v xml:space="preserve">1 455.578032123301 945.40125547035 0 0 0 0 VCThingLabel 12 </v>
      </c>
      <c r="U271" s="74"/>
      <c r="W271" s="111"/>
      <c r="X271" s="76"/>
      <c r="Y271" s="16" t="s">
        <v>264</v>
      </c>
      <c r="Z271" s="16" t="s">
        <v>283</v>
      </c>
      <c r="AA271" s="84">
        <f t="shared" si="89"/>
        <v>455.57803212330111</v>
      </c>
      <c r="AB271" s="84">
        <f t="shared" si="90"/>
        <v>945.40125547034972</v>
      </c>
      <c r="AC271" s="74">
        <f t="shared" si="91"/>
        <v>42</v>
      </c>
      <c r="AD271" s="74">
        <f t="shared" si="92"/>
        <v>42</v>
      </c>
      <c r="AE271" s="16" t="s">
        <v>264</v>
      </c>
      <c r="AF271" s="16" t="s">
        <v>169</v>
      </c>
      <c r="AG271" s="84">
        <f t="shared" si="93"/>
        <v>455.57803212330111</v>
      </c>
      <c r="AH271" s="84">
        <f t="shared" si="94"/>
        <v>945.40125547034972</v>
      </c>
      <c r="AI271" s="84">
        <f t="shared" si="95"/>
        <v>28</v>
      </c>
      <c r="AJ271" s="84">
        <f t="shared" si="96"/>
        <v>28</v>
      </c>
      <c r="AK271" s="74" t="s">
        <v>264</v>
      </c>
      <c r="AL271" s="3" t="s">
        <v>170</v>
      </c>
      <c r="AM271" s="84">
        <f t="shared" si="97"/>
        <v>455.57803212330111</v>
      </c>
      <c r="AN271" s="84">
        <f t="shared" si="98"/>
        <v>945.40125547034972</v>
      </c>
      <c r="AO271" s="84">
        <f t="shared" si="99"/>
        <v>28</v>
      </c>
      <c r="AP271" s="84">
        <f t="shared" si="100"/>
        <v>28</v>
      </c>
      <c r="AR271" s="74"/>
      <c r="AS271" s="74"/>
      <c r="AT271" s="74"/>
      <c r="AX271" s="74"/>
      <c r="AY271" s="74"/>
      <c r="BA271" s="21">
        <f>(TAN(BC271+BC273+BC278)*BB271)</f>
        <v>-68.553843523588611</v>
      </c>
      <c r="BB271" s="21">
        <f>(COS(BC271+BC273+BC278)*$J$13)</f>
        <v>14.155230063242668</v>
      </c>
      <c r="BC271" s="23">
        <f>(B271-1)*$K$14+$K$10</f>
        <v>0</v>
      </c>
      <c r="BD271" s="24"/>
    </row>
    <row r="272" spans="2:56" s="16" customFormat="1" ht="18" customHeight="1" x14ac:dyDescent="0.2">
      <c r="B272" s="16">
        <f>B271+1</f>
        <v>3</v>
      </c>
      <c r="D272" s="16" t="s">
        <v>21</v>
      </c>
      <c r="E272" s="16" t="str">
        <f>"D"&amp;((B273-1)*$J$11+(B278-1)*($J$11*$G$11)+3)</f>
        <v>D81</v>
      </c>
      <c r="F272" s="16" t="str">
        <f t="shared" si="85"/>
        <v>D81</v>
      </c>
      <c r="G272" s="16" t="s">
        <v>257</v>
      </c>
      <c r="I272" s="16" t="s">
        <v>47</v>
      </c>
      <c r="L272" s="16">
        <v>1</v>
      </c>
      <c r="M272" s="73">
        <v>1</v>
      </c>
      <c r="N272" s="73" t="s">
        <v>264</v>
      </c>
      <c r="O272" s="16" t="s">
        <v>10</v>
      </c>
      <c r="P272" s="97">
        <f>BA272+P273</f>
        <v>471.03592481246892</v>
      </c>
      <c r="Q272" s="97">
        <f>(-BB272)+Q273</f>
        <v>913.94047951609059</v>
      </c>
      <c r="R272" s="96">
        <v>28</v>
      </c>
      <c r="S272" s="96">
        <f>R272</f>
        <v>28</v>
      </c>
      <c r="T272" s="99" t="str">
        <f t="shared" si="103"/>
        <v xml:space="preserve">1 471.035924812469 913.940479516091 0 0 0 0 VCThingLabel 12 </v>
      </c>
      <c r="U272" s="74"/>
      <c r="W272" s="111"/>
      <c r="X272" s="76"/>
      <c r="Y272" s="16" t="s">
        <v>264</v>
      </c>
      <c r="Z272" s="16" t="s">
        <v>283</v>
      </c>
      <c r="AA272" s="84">
        <f t="shared" si="89"/>
        <v>471.03592481246892</v>
      </c>
      <c r="AB272" s="84">
        <f t="shared" si="90"/>
        <v>913.94047951609059</v>
      </c>
      <c r="AC272" s="74">
        <f t="shared" si="91"/>
        <v>42</v>
      </c>
      <c r="AD272" s="74">
        <f t="shared" si="92"/>
        <v>42</v>
      </c>
      <c r="AE272" s="16" t="s">
        <v>264</v>
      </c>
      <c r="AF272" s="16" t="s">
        <v>169</v>
      </c>
      <c r="AG272" s="84">
        <f t="shared" si="93"/>
        <v>471.03592481246892</v>
      </c>
      <c r="AH272" s="84">
        <f t="shared" si="94"/>
        <v>913.94047951609059</v>
      </c>
      <c r="AI272" s="84">
        <f t="shared" si="95"/>
        <v>28</v>
      </c>
      <c r="AJ272" s="84">
        <f t="shared" si="96"/>
        <v>28</v>
      </c>
      <c r="AK272" s="74" t="s">
        <v>264</v>
      </c>
      <c r="AL272" s="3" t="s">
        <v>170</v>
      </c>
      <c r="AM272" s="84">
        <f t="shared" si="97"/>
        <v>471.03592481246892</v>
      </c>
      <c r="AN272" s="84">
        <f t="shared" si="98"/>
        <v>913.94047951609059</v>
      </c>
      <c r="AO272" s="84">
        <f t="shared" si="99"/>
        <v>28</v>
      </c>
      <c r="AP272" s="84">
        <f t="shared" si="100"/>
        <v>28</v>
      </c>
      <c r="AR272" s="74"/>
      <c r="AS272" s="74"/>
      <c r="AT272" s="74"/>
      <c r="AX272" s="74"/>
      <c r="AY272" s="74"/>
      <c r="BA272" s="21">
        <f>(TAN(BC272+BC273+BC278)*BB272)</f>
        <v>-53.09595083442084</v>
      </c>
      <c r="BB272" s="21">
        <f>(COS(BC272+BC273+BC278)*$J$13)</f>
        <v>45.616006017501853</v>
      </c>
      <c r="BC272" s="23">
        <f>(B272-1)*$K$14+$K$10</f>
        <v>0.50614548307835561</v>
      </c>
      <c r="BD272" s="24"/>
    </row>
    <row r="273" spans="2:56" s="16" customFormat="1" ht="18" customHeight="1" x14ac:dyDescent="0.2">
      <c r="B273" s="16">
        <f>B269+1</f>
        <v>3</v>
      </c>
      <c r="D273" s="16" t="s">
        <v>21</v>
      </c>
      <c r="E273" s="16" t="str">
        <f>"C"&amp;((B278-1)*$G$11+3)</f>
        <v>C27</v>
      </c>
      <c r="F273" s="16" t="str">
        <f t="shared" si="85"/>
        <v>C27</v>
      </c>
      <c r="G273" s="16" t="s">
        <v>255</v>
      </c>
      <c r="I273" s="16" t="s">
        <v>47</v>
      </c>
      <c r="L273" s="16">
        <v>1</v>
      </c>
      <c r="M273" s="73">
        <v>1</v>
      </c>
      <c r="N273" s="73" t="s">
        <v>264</v>
      </c>
      <c r="O273" s="16" t="s">
        <v>10</v>
      </c>
      <c r="P273" s="97">
        <f>BA273+P278</f>
        <v>524.13187564688974</v>
      </c>
      <c r="Q273" s="97">
        <f>(-BB273)+Q278</f>
        <v>959.55648553359242</v>
      </c>
      <c r="R273" s="96">
        <v>48</v>
      </c>
      <c r="S273" s="96">
        <f>R273</f>
        <v>48</v>
      </c>
      <c r="T273" s="99" t="str">
        <f>$U$8&amp;" "&amp;P273&amp;" "&amp;Q273&amp;" "&amp;$U$11&amp;" "&amp;$U$12&amp;" "&amp;$U$13&amp;" "&amp;$U$14&amp;" "&amp;$U$15&amp;" "&amp;$V$16&amp;" "&amp;$U$17</f>
        <v xml:space="preserve">1 524.13187564689 959.556485533592 0 0 0 0 VCThingLabel 18 </v>
      </c>
      <c r="U273" s="74"/>
      <c r="W273" s="110"/>
      <c r="X273" s="20"/>
      <c r="Y273" s="16" t="s">
        <v>264</v>
      </c>
      <c r="Z273" s="16" t="s">
        <v>284</v>
      </c>
      <c r="AA273" s="84">
        <f t="shared" si="89"/>
        <v>524.13187564688974</v>
      </c>
      <c r="AB273" s="84">
        <f t="shared" si="90"/>
        <v>959.55648553359242</v>
      </c>
      <c r="AC273" s="74">
        <f t="shared" si="91"/>
        <v>72</v>
      </c>
      <c r="AD273" s="74">
        <f t="shared" si="92"/>
        <v>72</v>
      </c>
      <c r="AE273" s="16" t="s">
        <v>264</v>
      </c>
      <c r="AF273" s="16" t="s">
        <v>168</v>
      </c>
      <c r="AG273" s="84">
        <f t="shared" si="93"/>
        <v>524.13187564688974</v>
      </c>
      <c r="AH273" s="84">
        <f t="shared" si="94"/>
        <v>959.55648553359242</v>
      </c>
      <c r="AI273" s="84">
        <f t="shared" si="95"/>
        <v>48</v>
      </c>
      <c r="AJ273" s="84">
        <f t="shared" si="96"/>
        <v>48</v>
      </c>
      <c r="AK273" s="74" t="s">
        <v>264</v>
      </c>
      <c r="AL273" s="3" t="s">
        <v>167</v>
      </c>
      <c r="AM273" s="84">
        <f t="shared" si="97"/>
        <v>524.13187564688974</v>
      </c>
      <c r="AN273" s="84">
        <f t="shared" si="98"/>
        <v>959.55648553359242</v>
      </c>
      <c r="AO273" s="84">
        <f t="shared" si="99"/>
        <v>48</v>
      </c>
      <c r="AP273" s="84">
        <f t="shared" si="100"/>
        <v>48</v>
      </c>
      <c r="AR273" s="74"/>
      <c r="AS273" s="74"/>
      <c r="AT273" s="74"/>
      <c r="AX273" s="74"/>
      <c r="AY273" s="74"/>
      <c r="BA273" s="21">
        <f>(TAN(BC273+BC278)*BB273)</f>
        <v>-195.86812435311032</v>
      </c>
      <c r="BB273" s="21">
        <f>(COS(BC273+BC278)*$G$13)</f>
        <v>40.44351446640762</v>
      </c>
      <c r="BC273" s="22">
        <f>(B273-1)*$H$14+$H$10</f>
        <v>0.20362174606600514</v>
      </c>
      <c r="BD273" s="24"/>
    </row>
    <row r="274" spans="2:56" s="16" customFormat="1" ht="18" customHeight="1" x14ac:dyDescent="0.2">
      <c r="B274" s="16">
        <v>1</v>
      </c>
      <c r="D274" s="16" t="s">
        <v>21</v>
      </c>
      <c r="E274" s="16" t="str">
        <f>"D"&amp;((B277-1)*$J$11+(B278-1)*($J$11*$G$11)+1)</f>
        <v>D82</v>
      </c>
      <c r="F274" s="16" t="str">
        <f t="shared" si="85"/>
        <v>D82</v>
      </c>
      <c r="G274" s="16" t="s">
        <v>258</v>
      </c>
      <c r="I274" s="16" t="s">
        <v>47</v>
      </c>
      <c r="L274" s="16">
        <v>1</v>
      </c>
      <c r="M274" s="73">
        <v>1</v>
      </c>
      <c r="N274" s="73" t="s">
        <v>264</v>
      </c>
      <c r="O274" s="16" t="s">
        <v>10</v>
      </c>
      <c r="P274" s="97">
        <f>BA274+P277</f>
        <v>486.5530584664225</v>
      </c>
      <c r="Q274" s="97">
        <f>(-BB274)+Q277</f>
        <v>877.96772030105501</v>
      </c>
      <c r="R274" s="96">
        <v>28</v>
      </c>
      <c r="S274" s="96">
        <f>R274</f>
        <v>28</v>
      </c>
      <c r="T274" s="99" t="str">
        <f t="shared" si="103"/>
        <v xml:space="preserve">1 486.553058466422 877.967720301055 0 0 0 0 VCThingLabel 12 </v>
      </c>
      <c r="U274" s="74"/>
      <c r="W274" s="111"/>
      <c r="X274" s="76"/>
      <c r="Y274" s="16" t="s">
        <v>264</v>
      </c>
      <c r="Z274" s="16" t="s">
        <v>283</v>
      </c>
      <c r="AA274" s="84">
        <f t="shared" si="89"/>
        <v>486.5530584664225</v>
      </c>
      <c r="AB274" s="84">
        <f t="shared" si="90"/>
        <v>877.96772030105501</v>
      </c>
      <c r="AC274" s="74">
        <f t="shared" si="91"/>
        <v>42</v>
      </c>
      <c r="AD274" s="74">
        <f t="shared" si="92"/>
        <v>42</v>
      </c>
      <c r="AE274" s="16" t="s">
        <v>264</v>
      </c>
      <c r="AF274" s="16" t="s">
        <v>169</v>
      </c>
      <c r="AG274" s="84">
        <f t="shared" si="93"/>
        <v>486.5530584664225</v>
      </c>
      <c r="AH274" s="84">
        <f t="shared" si="94"/>
        <v>877.96772030105501</v>
      </c>
      <c r="AI274" s="84">
        <f t="shared" si="95"/>
        <v>28</v>
      </c>
      <c r="AJ274" s="84">
        <f t="shared" si="96"/>
        <v>28</v>
      </c>
      <c r="AK274" s="74" t="s">
        <v>264</v>
      </c>
      <c r="AL274" s="3" t="s">
        <v>170</v>
      </c>
      <c r="AM274" s="84">
        <f t="shared" si="97"/>
        <v>486.5530584664225</v>
      </c>
      <c r="AN274" s="84">
        <f t="shared" si="98"/>
        <v>877.96772030105501</v>
      </c>
      <c r="AO274" s="84">
        <f t="shared" si="99"/>
        <v>28</v>
      </c>
      <c r="AP274" s="84">
        <f t="shared" si="100"/>
        <v>28</v>
      </c>
      <c r="AR274" s="74"/>
      <c r="AS274" s="74"/>
      <c r="AT274" s="74"/>
      <c r="AX274" s="74"/>
      <c r="AY274" s="74"/>
      <c r="BA274" s="21">
        <f>(TAN(BC274+BC277+BC278)*BB274)</f>
        <v>-69.616532675779141</v>
      </c>
      <c r="BB274" s="21">
        <f>(COS(BC274+BC277+BC278)*$J$13)</f>
        <v>7.3169924287357091</v>
      </c>
      <c r="BC274" s="23">
        <f>(B274-1)*$K$14+$K$10</f>
        <v>-0.50614548307835561</v>
      </c>
      <c r="BD274" s="24"/>
    </row>
    <row r="275" spans="2:56" s="16" customFormat="1" ht="18" customHeight="1" x14ac:dyDescent="0.2">
      <c r="B275" s="16">
        <f>B274+1</f>
        <v>2</v>
      </c>
      <c r="D275" s="16" t="s">
        <v>21</v>
      </c>
      <c r="E275" s="16" t="str">
        <f>"D"&amp;((B277-1)*$J$11+(B278-1)*($J$11*$G$11)+2)</f>
        <v>D83</v>
      </c>
      <c r="F275" s="16" t="str">
        <f t="shared" si="85"/>
        <v>D83</v>
      </c>
      <c r="G275" s="16" t="s">
        <v>258</v>
      </c>
      <c r="I275" s="16" t="s">
        <v>47</v>
      </c>
      <c r="L275" s="16">
        <v>1</v>
      </c>
      <c r="M275" s="73">
        <v>1</v>
      </c>
      <c r="N275" s="73" t="s">
        <v>264</v>
      </c>
      <c r="O275" s="16" t="s">
        <v>10</v>
      </c>
      <c r="P275" s="97">
        <f>BA275+P277</f>
        <v>498.82894804197218</v>
      </c>
      <c r="Q275" s="97">
        <f>(-BB275)+Q277</f>
        <v>845.13436218521747</v>
      </c>
      <c r="R275" s="96">
        <v>28</v>
      </c>
      <c r="S275" s="96">
        <f>R275</f>
        <v>28</v>
      </c>
      <c r="T275" s="99" t="str">
        <f t="shared" si="103"/>
        <v xml:space="preserve">1 498.828948041972 845.134362185217 0 0 0 0 VCThingLabel 12 </v>
      </c>
      <c r="U275" s="74"/>
      <c r="W275" s="111"/>
      <c r="X275" s="76"/>
      <c r="Y275" s="16" t="s">
        <v>264</v>
      </c>
      <c r="Z275" s="16" t="s">
        <v>283</v>
      </c>
      <c r="AA275" s="84">
        <f t="shared" si="89"/>
        <v>498.82894804197218</v>
      </c>
      <c r="AB275" s="84">
        <f t="shared" si="90"/>
        <v>845.13436218521747</v>
      </c>
      <c r="AC275" s="74">
        <f t="shared" si="91"/>
        <v>42</v>
      </c>
      <c r="AD275" s="74">
        <f t="shared" si="92"/>
        <v>42</v>
      </c>
      <c r="AE275" s="16" t="s">
        <v>264</v>
      </c>
      <c r="AF275" s="16" t="s">
        <v>169</v>
      </c>
      <c r="AG275" s="84">
        <f t="shared" si="93"/>
        <v>498.82894804197218</v>
      </c>
      <c r="AH275" s="84">
        <f t="shared" si="94"/>
        <v>845.13436218521747</v>
      </c>
      <c r="AI275" s="84">
        <f t="shared" si="95"/>
        <v>28</v>
      </c>
      <c r="AJ275" s="84">
        <f t="shared" si="96"/>
        <v>28</v>
      </c>
      <c r="AK275" s="74" t="s">
        <v>264</v>
      </c>
      <c r="AL275" s="3" t="s">
        <v>170</v>
      </c>
      <c r="AM275" s="84">
        <f t="shared" si="97"/>
        <v>498.82894804197218</v>
      </c>
      <c r="AN275" s="84">
        <f t="shared" si="98"/>
        <v>845.13436218521747</v>
      </c>
      <c r="AO275" s="84">
        <f t="shared" si="99"/>
        <v>28</v>
      </c>
      <c r="AP275" s="84">
        <f t="shared" si="100"/>
        <v>28</v>
      </c>
      <c r="AR275" s="74"/>
      <c r="AS275" s="74"/>
      <c r="AT275" s="74"/>
      <c r="AX275" s="74"/>
      <c r="AY275" s="74"/>
      <c r="BA275" s="21">
        <f>(TAN(BC275+BC277+BC278)*BB275)</f>
        <v>-57.340643100229421</v>
      </c>
      <c r="BB275" s="21">
        <f>(COS(BC275+BC277+BC278)*$J$13)</f>
        <v>40.150350544573222</v>
      </c>
      <c r="BC275" s="23">
        <f>(B275-1)*$K$14+$K$10</f>
        <v>0</v>
      </c>
      <c r="BD275" s="24"/>
    </row>
    <row r="276" spans="2:56" s="16" customFormat="1" ht="18" customHeight="1" x14ac:dyDescent="0.2">
      <c r="B276" s="16">
        <f>B275+1</f>
        <v>3</v>
      </c>
      <c r="D276" s="16" t="s">
        <v>21</v>
      </c>
      <c r="E276" s="16" t="str">
        <f>"D"&amp;((B277-1)*$J$11+(B278-1)*($J$11*$G$11)+3)</f>
        <v>D84</v>
      </c>
      <c r="F276" s="16" t="str">
        <f t="shared" si="85"/>
        <v>D84</v>
      </c>
      <c r="G276" s="16" t="s">
        <v>258</v>
      </c>
      <c r="I276" s="16" t="s">
        <v>47</v>
      </c>
      <c r="L276" s="16">
        <v>1</v>
      </c>
      <c r="M276" s="73">
        <v>1</v>
      </c>
      <c r="N276" s="73" t="s">
        <v>264</v>
      </c>
      <c r="O276" s="16" t="s">
        <v>10</v>
      </c>
      <c r="P276" s="97">
        <f>BA276+P277</f>
        <v>525.48361086696616</v>
      </c>
      <c r="Q276" s="97">
        <f>(-BB276)+Q277</f>
        <v>822.36912948884901</v>
      </c>
      <c r="R276" s="96">
        <v>28</v>
      </c>
      <c r="S276" s="96">
        <f>R276</f>
        <v>28</v>
      </c>
      <c r="T276" s="99" t="str">
        <f t="shared" si="103"/>
        <v xml:space="preserve">1 525.483610866966 822.369129488849 0 0 0 0 VCThingLabel 12 </v>
      </c>
      <c r="U276" s="74"/>
      <c r="W276" s="111"/>
      <c r="X276" s="76"/>
      <c r="Y276" s="16" t="s">
        <v>264</v>
      </c>
      <c r="Z276" s="16" t="s">
        <v>283</v>
      </c>
      <c r="AA276" s="84">
        <f t="shared" si="89"/>
        <v>525.48361086696616</v>
      </c>
      <c r="AB276" s="84">
        <f t="shared" si="90"/>
        <v>822.36912948884901</v>
      </c>
      <c r="AC276" s="74">
        <f t="shared" si="91"/>
        <v>42</v>
      </c>
      <c r="AD276" s="74">
        <f t="shared" si="92"/>
        <v>42</v>
      </c>
      <c r="AE276" s="16" t="s">
        <v>264</v>
      </c>
      <c r="AF276" s="16" t="s">
        <v>169</v>
      </c>
      <c r="AG276" s="84">
        <f t="shared" si="93"/>
        <v>525.48361086696616</v>
      </c>
      <c r="AH276" s="84">
        <f t="shared" si="94"/>
        <v>822.36912948884901</v>
      </c>
      <c r="AI276" s="84">
        <f t="shared" si="95"/>
        <v>28</v>
      </c>
      <c r="AJ276" s="84">
        <f t="shared" si="96"/>
        <v>28</v>
      </c>
      <c r="AK276" s="74" t="s">
        <v>264</v>
      </c>
      <c r="AL276" s="3" t="s">
        <v>170</v>
      </c>
      <c r="AM276" s="84">
        <f t="shared" si="97"/>
        <v>525.48361086696616</v>
      </c>
      <c r="AN276" s="84">
        <f t="shared" si="98"/>
        <v>822.36912948884901</v>
      </c>
      <c r="AO276" s="84">
        <f t="shared" si="99"/>
        <v>28</v>
      </c>
      <c r="AP276" s="84">
        <f t="shared" si="100"/>
        <v>28</v>
      </c>
      <c r="AR276" s="74"/>
      <c r="AS276" s="74"/>
      <c r="AT276" s="74"/>
      <c r="AX276" s="74"/>
      <c r="AY276" s="74"/>
      <c r="BA276" s="21">
        <f>(TAN(BC276+BC277+BC278)*BB276)</f>
        <v>-30.685980275235448</v>
      </c>
      <c r="BB276" s="21">
        <f>(COS(BC276+BC277+BC278)*$J$13)</f>
        <v>62.915583240941679</v>
      </c>
      <c r="BC276" s="23">
        <f>(B276-1)*$K$14+$K$10</f>
        <v>0.50614548307835561</v>
      </c>
      <c r="BD276" s="24"/>
    </row>
    <row r="277" spans="2:56" s="16" customFormat="1" ht="18" customHeight="1" x14ac:dyDescent="0.2">
      <c r="B277" s="16">
        <f>B273+1</f>
        <v>4</v>
      </c>
      <c r="D277" s="16" t="s">
        <v>21</v>
      </c>
      <c r="E277" s="16" t="str">
        <f>"C"&amp;((B278-1)*$G$11+4)</f>
        <v>C28</v>
      </c>
      <c r="F277" s="16" t="str">
        <f t="shared" si="85"/>
        <v>C28</v>
      </c>
      <c r="G277" s="16" t="s">
        <v>255</v>
      </c>
      <c r="I277" s="16" t="s">
        <v>47</v>
      </c>
      <c r="L277" s="16">
        <v>1</v>
      </c>
      <c r="M277" s="73">
        <v>1</v>
      </c>
      <c r="N277" s="73" t="s">
        <v>264</v>
      </c>
      <c r="O277" s="16" t="s">
        <v>10</v>
      </c>
      <c r="P277" s="97">
        <f>BA277+P278</f>
        <v>556.16959114220163</v>
      </c>
      <c r="Q277" s="97">
        <f>(-BB277)+Q278</f>
        <v>885.28471272979073</v>
      </c>
      <c r="R277" s="96">
        <v>48</v>
      </c>
      <c r="S277" s="96">
        <f>R277</f>
        <v>48</v>
      </c>
      <c r="T277" s="99" t="str">
        <f>$U$8&amp;" "&amp;P277&amp;" "&amp;Q277&amp;" "&amp;$U$11&amp;" "&amp;$U$12&amp;" "&amp;$U$13&amp;" "&amp;$U$14&amp;" "&amp;$U$15&amp;" "&amp;$V$16&amp;" "&amp;$U$17</f>
        <v xml:space="preserve">1 556.169591142202 885.284712729791 0 0 0 0 VCThingLabel 18 </v>
      </c>
      <c r="U277" s="74"/>
      <c r="W277" s="110"/>
      <c r="X277" s="20"/>
      <c r="Y277" s="16" t="s">
        <v>264</v>
      </c>
      <c r="Z277" s="16" t="s">
        <v>284</v>
      </c>
      <c r="AA277" s="84">
        <f t="shared" si="89"/>
        <v>556.16959114220163</v>
      </c>
      <c r="AB277" s="84">
        <f t="shared" si="90"/>
        <v>885.28471272979073</v>
      </c>
      <c r="AC277" s="74">
        <f t="shared" si="91"/>
        <v>72</v>
      </c>
      <c r="AD277" s="74">
        <f t="shared" si="92"/>
        <v>72</v>
      </c>
      <c r="AE277" s="16" t="s">
        <v>264</v>
      </c>
      <c r="AF277" s="16" t="s">
        <v>168</v>
      </c>
      <c r="AG277" s="84">
        <f t="shared" si="93"/>
        <v>556.16959114220163</v>
      </c>
      <c r="AH277" s="84">
        <f t="shared" si="94"/>
        <v>885.28471272979073</v>
      </c>
      <c r="AI277" s="84">
        <f t="shared" si="95"/>
        <v>48</v>
      </c>
      <c r="AJ277" s="84">
        <f t="shared" si="96"/>
        <v>48</v>
      </c>
      <c r="AK277" s="74" t="s">
        <v>264</v>
      </c>
      <c r="AL277" s="3" t="s">
        <v>167</v>
      </c>
      <c r="AM277" s="84">
        <f t="shared" si="97"/>
        <v>556.16959114220163</v>
      </c>
      <c r="AN277" s="84">
        <f t="shared" si="98"/>
        <v>885.28471272979073</v>
      </c>
      <c r="AO277" s="84">
        <f t="shared" si="99"/>
        <v>48</v>
      </c>
      <c r="AP277" s="84">
        <f t="shared" si="100"/>
        <v>48</v>
      </c>
      <c r="AR277" s="74"/>
      <c r="AS277" s="74"/>
      <c r="AT277" s="74"/>
      <c r="AX277" s="74"/>
      <c r="AY277" s="74"/>
      <c r="BA277" s="21">
        <f>(TAN(BC277+BC278)*BB277)</f>
        <v>-163.83040885779837</v>
      </c>
      <c r="BB277" s="21">
        <f>(COS(BC277+BC278)*$G$13)</f>
        <v>114.71528727020922</v>
      </c>
      <c r="BC277" s="22">
        <f>(B277-1)*$H$14+$H$10</f>
        <v>0.6108652381980153</v>
      </c>
      <c r="BD277" s="24"/>
    </row>
    <row r="278" spans="2:56" s="16" customFormat="1" ht="18" customHeight="1" x14ac:dyDescent="0.2">
      <c r="B278" s="16">
        <f>B261+1</f>
        <v>7</v>
      </c>
      <c r="D278" s="16" t="s">
        <v>21</v>
      </c>
      <c r="E278" s="16" t="str">
        <f>"B"&amp;B278</f>
        <v>B7</v>
      </c>
      <c r="F278" s="16" t="str">
        <f t="shared" si="85"/>
        <v>B7</v>
      </c>
      <c r="G278" s="16" t="s">
        <v>11</v>
      </c>
      <c r="I278" s="16" t="s">
        <v>47</v>
      </c>
      <c r="L278" s="16">
        <v>1</v>
      </c>
      <c r="M278" s="73">
        <v>1</v>
      </c>
      <c r="N278" s="73" t="s">
        <v>264</v>
      </c>
      <c r="O278" s="16" t="s">
        <v>10</v>
      </c>
      <c r="P278" s="96">
        <f>BA278+$P$159</f>
        <v>720</v>
      </c>
      <c r="Q278" s="96">
        <f>(-BB278)+$Q$159</f>
        <v>1000</v>
      </c>
      <c r="R278" s="96">
        <v>80</v>
      </c>
      <c r="S278" s="96">
        <v>80</v>
      </c>
      <c r="T278" s="99" t="str">
        <f>$U$8&amp;" "&amp;P278&amp;" "&amp;Q278&amp;" "&amp;$U$11&amp;" "&amp;$U$12&amp;" "&amp;$U$13&amp;" "&amp;$U$14&amp;" "&amp;$U$15&amp;" "&amp;$W$16&amp;" "&amp;$U$17</f>
        <v xml:space="preserve">1 720 1000 0 0 0 0 VCThingLabel 28 </v>
      </c>
      <c r="U278" s="74"/>
      <c r="W278" s="110"/>
      <c r="X278" s="20"/>
      <c r="Y278" s="16" t="s">
        <v>264</v>
      </c>
      <c r="Z278" s="16" t="s">
        <v>285</v>
      </c>
      <c r="AA278" s="84">
        <f t="shared" si="89"/>
        <v>720</v>
      </c>
      <c r="AB278" s="84">
        <f t="shared" si="90"/>
        <v>1000</v>
      </c>
      <c r="AC278" s="74">
        <f t="shared" si="91"/>
        <v>120</v>
      </c>
      <c r="AD278" s="74">
        <f t="shared" si="92"/>
        <v>120</v>
      </c>
      <c r="AE278" s="16" t="s">
        <v>264</v>
      </c>
      <c r="AF278" s="16" t="s">
        <v>163</v>
      </c>
      <c r="AG278" s="84">
        <f t="shared" si="93"/>
        <v>720</v>
      </c>
      <c r="AH278" s="84">
        <f t="shared" si="94"/>
        <v>1000</v>
      </c>
      <c r="AI278" s="84">
        <f t="shared" si="95"/>
        <v>80</v>
      </c>
      <c r="AJ278" s="84">
        <f t="shared" si="96"/>
        <v>80</v>
      </c>
      <c r="AK278" s="74" t="s">
        <v>264</v>
      </c>
      <c r="AL278" s="3" t="s">
        <v>166</v>
      </c>
      <c r="AM278" s="84">
        <f t="shared" si="97"/>
        <v>720</v>
      </c>
      <c r="AN278" s="84">
        <f t="shared" si="98"/>
        <v>1000</v>
      </c>
      <c r="AO278" s="84">
        <f t="shared" si="99"/>
        <v>80</v>
      </c>
      <c r="AP278" s="84">
        <f t="shared" si="100"/>
        <v>80</v>
      </c>
      <c r="AR278" s="74"/>
      <c r="AS278" s="74"/>
      <c r="AT278" s="74"/>
      <c r="AX278" s="74"/>
      <c r="AY278" s="74"/>
      <c r="BA278" s="20">
        <f>(TAN(BC278)*BB278)</f>
        <v>-280</v>
      </c>
      <c r="BB278" s="20">
        <f>(COS(BC278)*$D$13)</f>
        <v>-5.145623510616204E-14</v>
      </c>
      <c r="BC278" s="24">
        <f>(B278-1)*$E$14+$E$10</f>
        <v>4.7123889803846897</v>
      </c>
      <c r="BD278" s="24"/>
    </row>
    <row r="279" spans="2:56" s="16" customFormat="1" ht="18" customHeight="1" x14ac:dyDescent="0.2">
      <c r="B279" s="16">
        <v>1</v>
      </c>
      <c r="D279" s="16" t="s">
        <v>21</v>
      </c>
      <c r="E279" s="16" t="str">
        <f>"D"&amp;((B282-1)*$J$11+(B295-1)*($J$11*$G$11)+1)</f>
        <v>D85</v>
      </c>
      <c r="F279" s="16" t="str">
        <f t="shared" ref="F279:F294" si="104">E279</f>
        <v>D85</v>
      </c>
      <c r="G279" s="16" t="s">
        <v>259</v>
      </c>
      <c r="I279" s="16" t="s">
        <v>47</v>
      </c>
      <c r="L279" s="16">
        <v>1</v>
      </c>
      <c r="M279" s="73">
        <v>1</v>
      </c>
      <c r="N279" s="73" t="s">
        <v>264</v>
      </c>
      <c r="O279" s="16" t="s">
        <v>10</v>
      </c>
      <c r="P279" s="97">
        <f>BA279+P282</f>
        <v>538.86225037337283</v>
      </c>
      <c r="Q279" s="97">
        <f>(-BB279)+Q282</f>
        <v>790.07023654638158</v>
      </c>
      <c r="R279" s="96">
        <v>28</v>
      </c>
      <c r="S279" s="96">
        <f>R279</f>
        <v>28</v>
      </c>
      <c r="T279" s="99" t="str">
        <f t="shared" si="103"/>
        <v xml:space="preserve">1 538.862250373373 790.070236546382 0 0 0 0 VCThingLabel 12 </v>
      </c>
      <c r="U279" s="74"/>
      <c r="W279" s="111"/>
      <c r="X279" s="76"/>
      <c r="Y279" s="16" t="s">
        <v>264</v>
      </c>
      <c r="Z279" s="16" t="s">
        <v>283</v>
      </c>
      <c r="AA279" s="84">
        <f t="shared" si="89"/>
        <v>538.86225037337283</v>
      </c>
      <c r="AB279" s="84">
        <f t="shared" si="90"/>
        <v>790.07023654638158</v>
      </c>
      <c r="AC279" s="74">
        <f t="shared" si="91"/>
        <v>42</v>
      </c>
      <c r="AD279" s="74">
        <f t="shared" si="92"/>
        <v>42</v>
      </c>
      <c r="AE279" s="16" t="s">
        <v>264</v>
      </c>
      <c r="AF279" s="16" t="s">
        <v>169</v>
      </c>
      <c r="AG279" s="84">
        <f t="shared" si="93"/>
        <v>538.86225037337283</v>
      </c>
      <c r="AH279" s="84">
        <f t="shared" si="94"/>
        <v>790.07023654638158</v>
      </c>
      <c r="AI279" s="84">
        <f t="shared" si="95"/>
        <v>28</v>
      </c>
      <c r="AJ279" s="84">
        <f t="shared" si="96"/>
        <v>28</v>
      </c>
      <c r="AK279" s="74" t="s">
        <v>264</v>
      </c>
      <c r="AL279" s="3" t="s">
        <v>170</v>
      </c>
      <c r="AM279" s="84">
        <f t="shared" si="97"/>
        <v>538.86225037337283</v>
      </c>
      <c r="AN279" s="84">
        <f t="shared" si="98"/>
        <v>790.07023654638158</v>
      </c>
      <c r="AO279" s="84">
        <f t="shared" si="99"/>
        <v>28</v>
      </c>
      <c r="AP279" s="84">
        <f t="shared" si="100"/>
        <v>28</v>
      </c>
      <c r="AR279" s="74"/>
      <c r="AS279" s="74"/>
      <c r="AT279" s="74"/>
      <c r="AX279" s="74"/>
      <c r="AY279" s="74"/>
      <c r="BA279" s="21">
        <f>(TAN(BC279+BC282+BC295)*BB279)</f>
        <v>-66.186300291952179</v>
      </c>
      <c r="BB279" s="21">
        <f>(COS(BC279+BC282+BC295)*$J$13)</f>
        <v>-22.789770812000967</v>
      </c>
      <c r="BC279" s="23">
        <f>(B279-1)*$K$14+$K$10</f>
        <v>-0.50614548307835561</v>
      </c>
      <c r="BD279" s="24"/>
    </row>
    <row r="280" spans="2:56" s="16" customFormat="1" ht="18" customHeight="1" x14ac:dyDescent="0.2">
      <c r="B280" s="16">
        <f>B279+1</f>
        <v>2</v>
      </c>
      <c r="D280" s="16" t="s">
        <v>21</v>
      </c>
      <c r="E280" s="16" t="str">
        <f>"D"&amp;((B282-1)*$J$11+(B295-1)*($J$11*$G$11)+2)</f>
        <v>D86</v>
      </c>
      <c r="F280" s="16" t="str">
        <f t="shared" si="104"/>
        <v>D86</v>
      </c>
      <c r="G280" s="16" t="s">
        <v>259</v>
      </c>
      <c r="I280" s="16" t="s">
        <v>47</v>
      </c>
      <c r="L280" s="16">
        <v>1</v>
      </c>
      <c r="M280" s="73">
        <v>1</v>
      </c>
      <c r="N280" s="73" t="s">
        <v>264</v>
      </c>
      <c r="O280" s="16" t="s">
        <v>10</v>
      </c>
      <c r="P280" s="97">
        <f>BA280+P282</f>
        <v>536.11200795447041</v>
      </c>
      <c r="Q280" s="97">
        <f>(-BB280)+Q282</f>
        <v>755.12509329769557</v>
      </c>
      <c r="R280" s="96">
        <v>28</v>
      </c>
      <c r="S280" s="96">
        <f>R280</f>
        <v>28</v>
      </c>
      <c r="T280" s="99" t="str">
        <f t="shared" si="103"/>
        <v xml:space="preserve">1 536.11200795447 755.125093297696 0 0 0 0 VCThingLabel 12 </v>
      </c>
      <c r="U280" s="74"/>
      <c r="W280" s="111"/>
      <c r="X280" s="76"/>
      <c r="Y280" s="16" t="s">
        <v>264</v>
      </c>
      <c r="Z280" s="16" t="s">
        <v>283</v>
      </c>
      <c r="AA280" s="84">
        <f t="shared" si="89"/>
        <v>536.11200795447041</v>
      </c>
      <c r="AB280" s="84">
        <f t="shared" si="90"/>
        <v>755.12509329769557</v>
      </c>
      <c r="AC280" s="74">
        <f t="shared" si="91"/>
        <v>42</v>
      </c>
      <c r="AD280" s="74">
        <f t="shared" si="92"/>
        <v>42</v>
      </c>
      <c r="AE280" s="16" t="s">
        <v>264</v>
      </c>
      <c r="AF280" s="16" t="s">
        <v>169</v>
      </c>
      <c r="AG280" s="84">
        <f t="shared" si="93"/>
        <v>536.11200795447041</v>
      </c>
      <c r="AH280" s="84">
        <f t="shared" si="94"/>
        <v>755.12509329769557</v>
      </c>
      <c r="AI280" s="84">
        <f t="shared" si="95"/>
        <v>28</v>
      </c>
      <c r="AJ280" s="84">
        <f t="shared" si="96"/>
        <v>28</v>
      </c>
      <c r="AK280" s="74" t="s">
        <v>264</v>
      </c>
      <c r="AL280" s="3" t="s">
        <v>170</v>
      </c>
      <c r="AM280" s="84">
        <f t="shared" si="97"/>
        <v>536.11200795447041</v>
      </c>
      <c r="AN280" s="84">
        <f t="shared" si="98"/>
        <v>755.12509329769557</v>
      </c>
      <c r="AO280" s="84">
        <f t="shared" si="99"/>
        <v>28</v>
      </c>
      <c r="AP280" s="84">
        <f t="shared" si="100"/>
        <v>28</v>
      </c>
      <c r="AR280" s="74"/>
      <c r="AS280" s="74"/>
      <c r="AT280" s="74"/>
      <c r="AX280" s="74"/>
      <c r="AY280" s="74"/>
      <c r="BA280" s="21">
        <f>(TAN(BC280+BC282+BC295)*BB280)</f>
        <v>-68.936542710854582</v>
      </c>
      <c r="BB280" s="21">
        <f>(COS(BC280+BC282+BC295)*$J$13)</f>
        <v>12.155372436685099</v>
      </c>
      <c r="BC280" s="23">
        <f>(B280-1)*$K$14+$K$10</f>
        <v>0</v>
      </c>
      <c r="BD280" s="24"/>
    </row>
    <row r="281" spans="2:56" s="16" customFormat="1" ht="18" customHeight="1" x14ac:dyDescent="0.2">
      <c r="B281" s="16">
        <f>B280+1</f>
        <v>3</v>
      </c>
      <c r="D281" s="16" t="s">
        <v>21</v>
      </c>
      <c r="E281" s="16" t="str">
        <f>"D"&amp;((B282-1)*$J$11+(B295-1)*($J$11*$G$11)+3)</f>
        <v>D87</v>
      </c>
      <c r="F281" s="16" t="str">
        <f t="shared" si="104"/>
        <v>D87</v>
      </c>
      <c r="G281" s="16" t="s">
        <v>259</v>
      </c>
      <c r="I281" s="16" t="s">
        <v>47</v>
      </c>
      <c r="L281" s="16">
        <v>1</v>
      </c>
      <c r="M281" s="73">
        <v>1</v>
      </c>
      <c r="N281" s="73" t="s">
        <v>264</v>
      </c>
      <c r="O281" s="16" t="s">
        <v>10</v>
      </c>
      <c r="P281" s="97">
        <f>BA281+P282</f>
        <v>550.64833336333709</v>
      </c>
      <c r="Q281" s="97">
        <f>(-BB281)+Q282</f>
        <v>723.22803836089201</v>
      </c>
      <c r="R281" s="96">
        <v>28</v>
      </c>
      <c r="S281" s="96">
        <f>R281</f>
        <v>28</v>
      </c>
      <c r="T281" s="99" t="str">
        <f t="shared" si="103"/>
        <v xml:space="preserve">1 550.648333363337 723.228038360892 0 0 0 0 VCThingLabel 12 </v>
      </c>
      <c r="U281" s="74"/>
      <c r="W281" s="111"/>
      <c r="X281" s="76"/>
      <c r="Y281" s="16" t="s">
        <v>264</v>
      </c>
      <c r="Z281" s="16" t="s">
        <v>283</v>
      </c>
      <c r="AA281" s="84">
        <f t="shared" si="89"/>
        <v>550.64833336333709</v>
      </c>
      <c r="AB281" s="84">
        <f t="shared" si="90"/>
        <v>723.22803836089201</v>
      </c>
      <c r="AC281" s="74">
        <f t="shared" si="91"/>
        <v>42</v>
      </c>
      <c r="AD281" s="74">
        <f t="shared" si="92"/>
        <v>42</v>
      </c>
      <c r="AE281" s="16" t="s">
        <v>264</v>
      </c>
      <c r="AF281" s="16" t="s">
        <v>169</v>
      </c>
      <c r="AG281" s="84">
        <f t="shared" si="93"/>
        <v>550.64833336333709</v>
      </c>
      <c r="AH281" s="84">
        <f t="shared" si="94"/>
        <v>723.22803836089201</v>
      </c>
      <c r="AI281" s="84">
        <f t="shared" si="95"/>
        <v>28</v>
      </c>
      <c r="AJ281" s="84">
        <f t="shared" si="96"/>
        <v>28</v>
      </c>
      <c r="AK281" s="74" t="s">
        <v>264</v>
      </c>
      <c r="AL281" s="3" t="s">
        <v>170</v>
      </c>
      <c r="AM281" s="84">
        <f t="shared" si="97"/>
        <v>550.64833336333709</v>
      </c>
      <c r="AN281" s="84">
        <f t="shared" si="98"/>
        <v>723.22803836089201</v>
      </c>
      <c r="AO281" s="84">
        <f t="shared" si="99"/>
        <v>28</v>
      </c>
      <c r="AP281" s="84">
        <f t="shared" si="100"/>
        <v>28</v>
      </c>
      <c r="AR281" s="74"/>
      <c r="AS281" s="74"/>
      <c r="AT281" s="74"/>
      <c r="AX281" s="74"/>
      <c r="AY281" s="74"/>
      <c r="BA281" s="21">
        <f>(TAN(BC281+BC282+BC295)*BB281)</f>
        <v>-54.400217301987965</v>
      </c>
      <c r="BB281" s="21">
        <f>(COS(BC281+BC282+BC295)*$J$13)</f>
        <v>44.052427373488626</v>
      </c>
      <c r="BC281" s="23">
        <f>(B281-1)*$K$14+$K$10</f>
        <v>0.50614548307835561</v>
      </c>
      <c r="BD281" s="24"/>
    </row>
    <row r="282" spans="2:56" s="16" customFormat="1" ht="18" customHeight="1" x14ac:dyDescent="0.2">
      <c r="B282" s="16">
        <v>1</v>
      </c>
      <c r="D282" s="16" t="s">
        <v>21</v>
      </c>
      <c r="E282" s="16" t="str">
        <f>"C"&amp;((B295-1)*$G$11+1)</f>
        <v>C29</v>
      </c>
      <c r="F282" s="16" t="str">
        <f t="shared" si="104"/>
        <v>C29</v>
      </c>
      <c r="G282" s="16" t="s">
        <v>260</v>
      </c>
      <c r="I282" s="16" t="s">
        <v>47</v>
      </c>
      <c r="L282" s="16">
        <v>1</v>
      </c>
      <c r="M282" s="73">
        <v>1</v>
      </c>
      <c r="N282" s="73" t="s">
        <v>264</v>
      </c>
      <c r="O282" s="16" t="s">
        <v>10</v>
      </c>
      <c r="P282" s="97">
        <f>BA282+P295</f>
        <v>605.04855066532502</v>
      </c>
      <c r="Q282" s="97">
        <f>(-BB282)+Q295</f>
        <v>767.28046573438064</v>
      </c>
      <c r="R282" s="96">
        <v>48</v>
      </c>
      <c r="S282" s="96">
        <f>R282</f>
        <v>48</v>
      </c>
      <c r="T282" s="99" t="str">
        <f>$U$8&amp;" "&amp;P282&amp;" "&amp;Q282&amp;" "&amp;$U$11&amp;" "&amp;$U$12&amp;" "&amp;$U$13&amp;" "&amp;$U$14&amp;" "&amp;$U$15&amp;" "&amp;$V$16&amp;" "&amp;$U$17</f>
        <v xml:space="preserve">1 605.048550665325 767.280465734381 0 0 0 0 VCThingLabel 18 </v>
      </c>
      <c r="U282" s="74"/>
      <c r="W282" s="110"/>
      <c r="X282" s="20"/>
      <c r="Y282" s="16" t="s">
        <v>264</v>
      </c>
      <c r="Z282" s="16" t="s">
        <v>284</v>
      </c>
      <c r="AA282" s="84">
        <f t="shared" si="89"/>
        <v>605.04855066532502</v>
      </c>
      <c r="AB282" s="84">
        <f t="shared" si="90"/>
        <v>767.28046573438064</v>
      </c>
      <c r="AC282" s="74">
        <f t="shared" si="91"/>
        <v>72</v>
      </c>
      <c r="AD282" s="74">
        <f t="shared" si="92"/>
        <v>72</v>
      </c>
      <c r="AE282" s="16" t="s">
        <v>264</v>
      </c>
      <c r="AF282" s="16" t="s">
        <v>168</v>
      </c>
      <c r="AG282" s="84">
        <f t="shared" si="93"/>
        <v>605.04855066532502</v>
      </c>
      <c r="AH282" s="84">
        <f t="shared" si="94"/>
        <v>767.28046573438064</v>
      </c>
      <c r="AI282" s="84">
        <f t="shared" si="95"/>
        <v>48</v>
      </c>
      <c r="AJ282" s="84">
        <f t="shared" si="96"/>
        <v>48</v>
      </c>
      <c r="AK282" s="74" t="s">
        <v>264</v>
      </c>
      <c r="AL282" s="3" t="s">
        <v>167</v>
      </c>
      <c r="AM282" s="84">
        <f t="shared" si="97"/>
        <v>605.04855066532502</v>
      </c>
      <c r="AN282" s="84">
        <f t="shared" si="98"/>
        <v>767.28046573438064</v>
      </c>
      <c r="AO282" s="84">
        <f t="shared" si="99"/>
        <v>48</v>
      </c>
      <c r="AP282" s="84">
        <f t="shared" si="100"/>
        <v>48</v>
      </c>
      <c r="AR282" s="74"/>
      <c r="AS282" s="74"/>
      <c r="AT282" s="74"/>
      <c r="AX282" s="74"/>
      <c r="AY282" s="74"/>
      <c r="BA282" s="21">
        <f>(TAN(BC282+BC295)*BB282)</f>
        <v>-196.96155060244163</v>
      </c>
      <c r="BB282" s="21">
        <f>(COS(BC282+BC295)*$G$13)</f>
        <v>34.729635533385995</v>
      </c>
      <c r="BC282" s="22">
        <f>(B282-1)*$H$14+$H$10</f>
        <v>-0.6108652381980153</v>
      </c>
      <c r="BD282" s="24"/>
    </row>
    <row r="283" spans="2:56" s="16" customFormat="1" ht="18" customHeight="1" x14ac:dyDescent="0.2">
      <c r="B283" s="16">
        <v>1</v>
      </c>
      <c r="D283" s="16" t="s">
        <v>21</v>
      </c>
      <c r="E283" s="16" t="str">
        <f>"D"&amp;((B286-1)*$J$11+(B295-1)*($J$11*$G$11)+1)</f>
        <v>D88</v>
      </c>
      <c r="F283" s="16" t="str">
        <f t="shared" si="104"/>
        <v>D88</v>
      </c>
      <c r="G283" s="16" t="s">
        <v>261</v>
      </c>
      <c r="I283" s="16" t="s">
        <v>47</v>
      </c>
      <c r="L283" s="16">
        <v>1</v>
      </c>
      <c r="M283" s="73">
        <v>1</v>
      </c>
      <c r="N283" s="73" t="s">
        <v>264</v>
      </c>
      <c r="O283" s="16" t="s">
        <v>10</v>
      </c>
      <c r="P283" s="97">
        <f>BA283+P286</f>
        <v>565.11264491099098</v>
      </c>
      <c r="Q283" s="97">
        <f>(-BB283)+Q286</f>
        <v>686.81918595066111</v>
      </c>
      <c r="R283" s="96">
        <v>28</v>
      </c>
      <c r="S283" s="96">
        <f>R283</f>
        <v>28</v>
      </c>
      <c r="T283" s="99" t="str">
        <f t="shared" si="103"/>
        <v xml:space="preserve">1 565.112644910991 686.819185950661 0 0 0 0 VCThingLabel 12 </v>
      </c>
      <c r="U283" s="74"/>
      <c r="W283" s="111"/>
      <c r="X283" s="76"/>
      <c r="Y283" s="16" t="s">
        <v>264</v>
      </c>
      <c r="Z283" s="16" t="s">
        <v>283</v>
      </c>
      <c r="AA283" s="84">
        <f t="shared" si="89"/>
        <v>565.11264491099098</v>
      </c>
      <c r="AB283" s="84">
        <f t="shared" si="90"/>
        <v>686.81918595066111</v>
      </c>
      <c r="AC283" s="74">
        <f t="shared" si="91"/>
        <v>42</v>
      </c>
      <c r="AD283" s="74">
        <f t="shared" si="92"/>
        <v>42</v>
      </c>
      <c r="AE283" s="16" t="s">
        <v>264</v>
      </c>
      <c r="AF283" s="16" t="s">
        <v>169</v>
      </c>
      <c r="AG283" s="84">
        <f t="shared" si="93"/>
        <v>565.11264491099098</v>
      </c>
      <c r="AH283" s="84">
        <f t="shared" si="94"/>
        <v>686.81918595066111</v>
      </c>
      <c r="AI283" s="84">
        <f t="shared" si="95"/>
        <v>28</v>
      </c>
      <c r="AJ283" s="84">
        <f t="shared" si="96"/>
        <v>28</v>
      </c>
      <c r="AK283" s="74" t="s">
        <v>264</v>
      </c>
      <c r="AL283" s="3" t="s">
        <v>170</v>
      </c>
      <c r="AM283" s="84">
        <f t="shared" si="97"/>
        <v>565.11264491099098</v>
      </c>
      <c r="AN283" s="84">
        <f t="shared" si="98"/>
        <v>686.81918595066111</v>
      </c>
      <c r="AO283" s="84">
        <f t="shared" si="99"/>
        <v>28</v>
      </c>
      <c r="AP283" s="84">
        <f t="shared" si="100"/>
        <v>28</v>
      </c>
      <c r="AR283" s="74"/>
      <c r="AS283" s="74"/>
      <c r="AT283" s="74"/>
      <c r="AX283" s="74"/>
      <c r="AY283" s="74"/>
      <c r="BA283" s="21">
        <f>(TAN(BC283+BC286+BC295)*BB283)</f>
        <v>-69.799894074188416</v>
      </c>
      <c r="BB283" s="21">
        <f>(COS(BC283+BC286+BC295)*$J$13)</f>
        <v>5.2891197029445554</v>
      </c>
      <c r="BC283" s="23">
        <f>(B283-1)*$K$14+$K$10</f>
        <v>-0.50614548307835561</v>
      </c>
      <c r="BD283" s="24"/>
    </row>
    <row r="284" spans="2:56" s="16" customFormat="1" ht="18" customHeight="1" x14ac:dyDescent="0.2">
      <c r="B284" s="16">
        <f>B283+1</f>
        <v>2</v>
      </c>
      <c r="D284" s="16" t="s">
        <v>21</v>
      </c>
      <c r="E284" s="16" t="str">
        <f>"D"&amp;((B286-1)*$J$11+(B295-1)*($J$11*$G$11)+2)</f>
        <v>D89</v>
      </c>
      <c r="F284" s="16" t="str">
        <f t="shared" si="104"/>
        <v>D89</v>
      </c>
      <c r="G284" s="16" t="s">
        <v>261</v>
      </c>
      <c r="I284" s="16" t="s">
        <v>47</v>
      </c>
      <c r="L284" s="16">
        <v>1</v>
      </c>
      <c r="M284" s="73">
        <v>1</v>
      </c>
      <c r="N284" s="73" t="s">
        <v>264</v>
      </c>
      <c r="O284" s="16" t="s">
        <v>10</v>
      </c>
      <c r="P284" s="97">
        <f>BA284+P286</f>
        <v>576.42839218627375</v>
      </c>
      <c r="Q284" s="97">
        <f>(-BB284)+Q286</f>
        <v>653.64267718864926</v>
      </c>
      <c r="R284" s="96">
        <v>28</v>
      </c>
      <c r="S284" s="96">
        <f>R284</f>
        <v>28</v>
      </c>
      <c r="T284" s="99" t="str">
        <f t="shared" si="103"/>
        <v xml:space="preserve">1 576.428392186274 653.642677188649 0 0 0 0 VCThingLabel 12 </v>
      </c>
      <c r="U284" s="74"/>
      <c r="W284" s="111"/>
      <c r="X284" s="76"/>
      <c r="Y284" s="16" t="s">
        <v>264</v>
      </c>
      <c r="Z284" s="16" t="s">
        <v>283</v>
      </c>
      <c r="AA284" s="84">
        <f t="shared" si="89"/>
        <v>576.42839218627375</v>
      </c>
      <c r="AB284" s="84">
        <f t="shared" si="90"/>
        <v>653.64267718864926</v>
      </c>
      <c r="AC284" s="74">
        <f t="shared" si="91"/>
        <v>42</v>
      </c>
      <c r="AD284" s="74">
        <f t="shared" si="92"/>
        <v>42</v>
      </c>
      <c r="AE284" s="16" t="s">
        <v>264</v>
      </c>
      <c r="AF284" s="16" t="s">
        <v>169</v>
      </c>
      <c r="AG284" s="84">
        <f t="shared" si="93"/>
        <v>576.42839218627375</v>
      </c>
      <c r="AH284" s="84">
        <f t="shared" si="94"/>
        <v>653.64267718864926</v>
      </c>
      <c r="AI284" s="84">
        <f t="shared" si="95"/>
        <v>28</v>
      </c>
      <c r="AJ284" s="84">
        <f t="shared" si="96"/>
        <v>28</v>
      </c>
      <c r="AK284" s="74" t="s">
        <v>264</v>
      </c>
      <c r="AL284" s="3" t="s">
        <v>170</v>
      </c>
      <c r="AM284" s="84">
        <f t="shared" si="97"/>
        <v>576.42839218627375</v>
      </c>
      <c r="AN284" s="84">
        <f t="shared" si="98"/>
        <v>653.64267718864926</v>
      </c>
      <c r="AO284" s="84">
        <f t="shared" si="99"/>
        <v>28</v>
      </c>
      <c r="AP284" s="84">
        <f t="shared" si="100"/>
        <v>28</v>
      </c>
      <c r="AR284" s="74"/>
      <c r="AS284" s="74"/>
      <c r="AT284" s="74"/>
      <c r="AX284" s="74"/>
      <c r="AY284" s="74"/>
      <c r="BA284" s="21">
        <f>(TAN(BC284+BC286+BC295)*BB284)</f>
        <v>-58.48414679890557</v>
      </c>
      <c r="BB284" s="21">
        <f>(COS(BC284+BC286+BC295)*$J$13)</f>
        <v>38.465628464956389</v>
      </c>
      <c r="BC284" s="23">
        <f>(B284-1)*$K$14+$K$10</f>
        <v>0</v>
      </c>
      <c r="BD284" s="24"/>
    </row>
    <row r="285" spans="2:56" s="16" customFormat="1" ht="18" customHeight="1" x14ac:dyDescent="0.2">
      <c r="B285" s="16">
        <f>B284+1</f>
        <v>3</v>
      </c>
      <c r="D285" s="16" t="s">
        <v>21</v>
      </c>
      <c r="E285" s="16" t="str">
        <f>"D"&amp;((B286-1)*$J$11+(B295-1)*($J$11*$G$11)+3)</f>
        <v>D90</v>
      </c>
      <c r="F285" s="16" t="str">
        <f t="shared" si="104"/>
        <v>D90</v>
      </c>
      <c r="G285" s="16" t="s">
        <v>261</v>
      </c>
      <c r="I285" s="16" t="s">
        <v>47</v>
      </c>
      <c r="L285" s="16">
        <v>1</v>
      </c>
      <c r="M285" s="73">
        <v>1</v>
      </c>
      <c r="N285" s="73" t="s">
        <v>264</v>
      </c>
      <c r="O285" s="16" t="s">
        <v>10</v>
      </c>
      <c r="P285" s="97">
        <f>BA285+P286</f>
        <v>602.40965836825535</v>
      </c>
      <c r="Q285" s="97">
        <f>(-BB285)+Q286</f>
        <v>630.11183195064416</v>
      </c>
      <c r="R285" s="96">
        <v>28</v>
      </c>
      <c r="S285" s="96">
        <f>R285</f>
        <v>28</v>
      </c>
      <c r="T285" s="99" t="str">
        <f t="shared" si="103"/>
        <v xml:space="preserve">1 602.409658368255 630.111831950644 0 0 0 0 VCThingLabel 12 </v>
      </c>
      <c r="U285" s="74"/>
      <c r="W285" s="111"/>
      <c r="X285" s="76"/>
      <c r="Y285" s="16" t="s">
        <v>264</v>
      </c>
      <c r="Z285" s="16" t="s">
        <v>283</v>
      </c>
      <c r="AA285" s="84">
        <f t="shared" si="89"/>
        <v>602.40965836825535</v>
      </c>
      <c r="AB285" s="84">
        <f t="shared" si="90"/>
        <v>630.11183195064416</v>
      </c>
      <c r="AC285" s="74">
        <f t="shared" si="91"/>
        <v>42</v>
      </c>
      <c r="AD285" s="74">
        <f t="shared" si="92"/>
        <v>42</v>
      </c>
      <c r="AE285" s="16" t="s">
        <v>264</v>
      </c>
      <c r="AF285" s="16" t="s">
        <v>169</v>
      </c>
      <c r="AG285" s="84">
        <f t="shared" si="93"/>
        <v>602.40965836825535</v>
      </c>
      <c r="AH285" s="84">
        <f t="shared" si="94"/>
        <v>630.11183195064416</v>
      </c>
      <c r="AI285" s="84">
        <f t="shared" si="95"/>
        <v>28</v>
      </c>
      <c r="AJ285" s="84">
        <f t="shared" si="96"/>
        <v>28</v>
      </c>
      <c r="AK285" s="74" t="s">
        <v>264</v>
      </c>
      <c r="AL285" s="3" t="s">
        <v>170</v>
      </c>
      <c r="AM285" s="84">
        <f t="shared" si="97"/>
        <v>602.40965836825535</v>
      </c>
      <c r="AN285" s="84">
        <f t="shared" si="98"/>
        <v>630.11183195064416</v>
      </c>
      <c r="AO285" s="84">
        <f t="shared" si="99"/>
        <v>28</v>
      </c>
      <c r="AP285" s="84">
        <f t="shared" si="100"/>
        <v>28</v>
      </c>
      <c r="AR285" s="74"/>
      <c r="AS285" s="74"/>
      <c r="AT285" s="74"/>
      <c r="AX285" s="74"/>
      <c r="AY285" s="74"/>
      <c r="BA285" s="21">
        <f>(TAN(BC285+BC286+BC295)*BB285)</f>
        <v>-32.502880616923996</v>
      </c>
      <c r="BB285" s="21">
        <f>(COS(BC285+BC286+BC295)*$J$13)</f>
        <v>61.996473702961417</v>
      </c>
      <c r="BC285" s="23">
        <f>(B285-1)*$K$14+$K$10</f>
        <v>0.50614548307835561</v>
      </c>
      <c r="BD285" s="24"/>
    </row>
    <row r="286" spans="2:56" s="16" customFormat="1" ht="18" customHeight="1" x14ac:dyDescent="0.2">
      <c r="B286" s="16">
        <f>B282+1</f>
        <v>2</v>
      </c>
      <c r="D286" s="16" t="s">
        <v>21</v>
      </c>
      <c r="E286" s="16" t="str">
        <f>"C"&amp;((B295-1)*$G$11+2)</f>
        <v>C30</v>
      </c>
      <c r="F286" s="16" t="str">
        <f t="shared" si="104"/>
        <v>C30</v>
      </c>
      <c r="G286" s="16" t="s">
        <v>260</v>
      </c>
      <c r="I286" s="16" t="s">
        <v>47</v>
      </c>
      <c r="L286" s="16">
        <v>1</v>
      </c>
      <c r="M286" s="73">
        <v>1</v>
      </c>
      <c r="N286" s="73" t="s">
        <v>264</v>
      </c>
      <c r="O286" s="16" t="s">
        <v>10</v>
      </c>
      <c r="P286" s="97">
        <f>BA286+P295</f>
        <v>634.91253898517937</v>
      </c>
      <c r="Q286" s="97">
        <f>(-BB286)+Q295</f>
        <v>692.10830565360561</v>
      </c>
      <c r="R286" s="96">
        <v>48</v>
      </c>
      <c r="S286" s="96">
        <f>R286</f>
        <v>48</v>
      </c>
      <c r="T286" s="99" t="str">
        <f>$U$8&amp;" "&amp;P286&amp;" "&amp;Q286&amp;" "&amp;$U$11&amp;" "&amp;$U$12&amp;" "&amp;$U$13&amp;" "&amp;$U$14&amp;" "&amp;$U$15&amp;" "&amp;$V$16&amp;" "&amp;$U$17</f>
        <v xml:space="preserve">1 634.912538985179 692.108305653606 0 0 0 0 VCThingLabel 18 </v>
      </c>
      <c r="U286" s="74"/>
      <c r="W286" s="110"/>
      <c r="X286" s="20"/>
      <c r="Y286" s="16" t="s">
        <v>264</v>
      </c>
      <c r="Z286" s="16" t="s">
        <v>284</v>
      </c>
      <c r="AA286" s="84">
        <f t="shared" si="89"/>
        <v>634.91253898517937</v>
      </c>
      <c r="AB286" s="84">
        <f t="shared" si="90"/>
        <v>692.10830565360561</v>
      </c>
      <c r="AC286" s="74">
        <f t="shared" si="91"/>
        <v>72</v>
      </c>
      <c r="AD286" s="74">
        <f t="shared" si="92"/>
        <v>72</v>
      </c>
      <c r="AE286" s="16" t="s">
        <v>264</v>
      </c>
      <c r="AF286" s="16" t="s">
        <v>168</v>
      </c>
      <c r="AG286" s="84">
        <f t="shared" si="93"/>
        <v>634.91253898517937</v>
      </c>
      <c r="AH286" s="84">
        <f t="shared" si="94"/>
        <v>692.10830565360561</v>
      </c>
      <c r="AI286" s="84">
        <f t="shared" si="95"/>
        <v>48</v>
      </c>
      <c r="AJ286" s="84">
        <f t="shared" si="96"/>
        <v>48</v>
      </c>
      <c r="AK286" s="74" t="s">
        <v>264</v>
      </c>
      <c r="AL286" s="3" t="s">
        <v>167</v>
      </c>
      <c r="AM286" s="84">
        <f t="shared" si="97"/>
        <v>634.91253898517937</v>
      </c>
      <c r="AN286" s="84">
        <f t="shared" si="98"/>
        <v>692.10830565360561</v>
      </c>
      <c r="AO286" s="84">
        <f t="shared" si="99"/>
        <v>48</v>
      </c>
      <c r="AP286" s="84">
        <f t="shared" si="100"/>
        <v>48</v>
      </c>
      <c r="AR286" s="74"/>
      <c r="AS286" s="74"/>
      <c r="AT286" s="74"/>
      <c r="AX286" s="74"/>
      <c r="AY286" s="74"/>
      <c r="BA286" s="21">
        <f>(TAN(BC286+BC295)*BB286)</f>
        <v>-167.09756228258735</v>
      </c>
      <c r="BB286" s="21">
        <f>(COS(BC286+BC295)*$G$13)</f>
        <v>109.90179561416112</v>
      </c>
      <c r="BC286" s="22">
        <f>(B286-1)*$H$14+$H$10</f>
        <v>-0.20362174606600508</v>
      </c>
      <c r="BD286" s="24"/>
    </row>
    <row r="287" spans="2:56" s="16" customFormat="1" ht="18" customHeight="1" x14ac:dyDescent="0.2">
      <c r="B287" s="16">
        <v>1</v>
      </c>
      <c r="D287" s="16" t="s">
        <v>21</v>
      </c>
      <c r="E287" s="16" t="str">
        <f>"D"&amp;((B290-1)*$J$11+(B295-1)*($J$11*$G$11)+1)</f>
        <v>D91</v>
      </c>
      <c r="F287" s="16" t="str">
        <f t="shared" si="104"/>
        <v>D91</v>
      </c>
      <c r="G287" s="16" t="s">
        <v>262</v>
      </c>
      <c r="I287" s="16" t="s">
        <v>47</v>
      </c>
      <c r="L287" s="16">
        <v>1</v>
      </c>
      <c r="M287" s="73">
        <v>1</v>
      </c>
      <c r="N287" s="73" t="s">
        <v>264</v>
      </c>
      <c r="O287" s="16" t="s">
        <v>10</v>
      </c>
      <c r="P287" s="97">
        <f>BA287+P290</f>
        <v>630.11183195064405</v>
      </c>
      <c r="Q287" s="97">
        <f>(-BB287)+Q290</f>
        <v>602.40965836825535</v>
      </c>
      <c r="R287" s="96">
        <v>28</v>
      </c>
      <c r="S287" s="96">
        <f>R287</f>
        <v>28</v>
      </c>
      <c r="T287" s="99" t="str">
        <f t="shared" si="103"/>
        <v xml:space="preserve">1 630.111831950644 602.409658368255 0 0 0 0 VCThingLabel 12 </v>
      </c>
      <c r="U287" s="74"/>
      <c r="W287" s="111"/>
      <c r="X287" s="76"/>
      <c r="Y287" s="16" t="s">
        <v>264</v>
      </c>
      <c r="Z287" s="16" t="s">
        <v>283</v>
      </c>
      <c r="AA287" s="84">
        <f t="shared" si="89"/>
        <v>630.11183195064405</v>
      </c>
      <c r="AB287" s="84">
        <f t="shared" si="90"/>
        <v>602.40965836825535</v>
      </c>
      <c r="AC287" s="74">
        <f t="shared" si="91"/>
        <v>42</v>
      </c>
      <c r="AD287" s="74">
        <f t="shared" si="92"/>
        <v>42</v>
      </c>
      <c r="AE287" s="16" t="s">
        <v>264</v>
      </c>
      <c r="AF287" s="16" t="s">
        <v>169</v>
      </c>
      <c r="AG287" s="84">
        <f t="shared" si="93"/>
        <v>630.11183195064405</v>
      </c>
      <c r="AH287" s="84">
        <f t="shared" si="94"/>
        <v>602.40965836825535</v>
      </c>
      <c r="AI287" s="84">
        <f t="shared" si="95"/>
        <v>28</v>
      </c>
      <c r="AJ287" s="84">
        <f t="shared" si="96"/>
        <v>28</v>
      </c>
      <c r="AK287" s="74" t="s">
        <v>264</v>
      </c>
      <c r="AL287" s="3" t="s">
        <v>170</v>
      </c>
      <c r="AM287" s="84">
        <f t="shared" si="97"/>
        <v>630.11183195064405</v>
      </c>
      <c r="AN287" s="84">
        <f t="shared" si="98"/>
        <v>602.40965836825535</v>
      </c>
      <c r="AO287" s="84">
        <f t="shared" si="99"/>
        <v>28</v>
      </c>
      <c r="AP287" s="84">
        <f t="shared" si="100"/>
        <v>28</v>
      </c>
      <c r="AR287" s="74"/>
      <c r="AS287" s="74"/>
      <c r="AT287" s="74"/>
      <c r="AX287" s="74"/>
      <c r="AY287" s="74"/>
      <c r="BA287" s="21">
        <f>(TAN(BC287+BC290+BC295)*BB287)</f>
        <v>-61.996473702961431</v>
      </c>
      <c r="BB287" s="21">
        <f>(COS(BC287+BC290+BC295)*$J$13)</f>
        <v>32.502880616923967</v>
      </c>
      <c r="BC287" s="23">
        <f>(B287-1)*$K$14+$K$10</f>
        <v>-0.50614548307835561</v>
      </c>
      <c r="BD287" s="24"/>
    </row>
    <row r="288" spans="2:56" s="16" customFormat="1" ht="18" customHeight="1" x14ac:dyDescent="0.2">
      <c r="B288" s="16">
        <f>B287+1</f>
        <v>2</v>
      </c>
      <c r="D288" s="16" t="s">
        <v>21</v>
      </c>
      <c r="E288" s="16" t="str">
        <f>"D"&amp;((B290-1)*$J$11+(B295-1)*($J$11*$G$11)+2)</f>
        <v>D92</v>
      </c>
      <c r="F288" s="16" t="str">
        <f t="shared" si="104"/>
        <v>D92</v>
      </c>
      <c r="G288" s="16" t="s">
        <v>262</v>
      </c>
      <c r="I288" s="16" t="s">
        <v>47</v>
      </c>
      <c r="L288" s="16">
        <v>1</v>
      </c>
      <c r="M288" s="73">
        <v>1</v>
      </c>
      <c r="N288" s="73" t="s">
        <v>264</v>
      </c>
      <c r="O288" s="16" t="s">
        <v>10</v>
      </c>
      <c r="P288" s="97">
        <f>BA288+P290</f>
        <v>653.64267718864903</v>
      </c>
      <c r="Q288" s="97">
        <f>(-BB288)+Q290</f>
        <v>576.42839218627387</v>
      </c>
      <c r="R288" s="96">
        <v>28</v>
      </c>
      <c r="S288" s="96">
        <f>R288</f>
        <v>28</v>
      </c>
      <c r="T288" s="99" t="str">
        <f t="shared" si="103"/>
        <v xml:space="preserve">1 653.642677188649 576.428392186274 0 0 0 0 VCThingLabel 12 </v>
      </c>
      <c r="U288" s="74"/>
      <c r="W288" s="111"/>
      <c r="X288" s="76"/>
      <c r="Y288" s="16" t="s">
        <v>264</v>
      </c>
      <c r="Z288" s="16" t="s">
        <v>283</v>
      </c>
      <c r="AA288" s="84">
        <f t="shared" ref="AA288:AA295" si="105">P288</f>
        <v>653.64267718864903</v>
      </c>
      <c r="AB288" s="84">
        <f t="shared" ref="AB288:AB295" si="106">Q288</f>
        <v>576.42839218627387</v>
      </c>
      <c r="AC288" s="74">
        <f t="shared" ref="AC288:AC295" si="107">R288*1.5</f>
        <v>42</v>
      </c>
      <c r="AD288" s="74">
        <f t="shared" ref="AD288:AD295" si="108">S288*1.5</f>
        <v>42</v>
      </c>
      <c r="AE288" s="16" t="s">
        <v>264</v>
      </c>
      <c r="AF288" s="16" t="s">
        <v>169</v>
      </c>
      <c r="AG288" s="84">
        <f t="shared" ref="AG288:AG295" si="109">P288</f>
        <v>653.64267718864903</v>
      </c>
      <c r="AH288" s="84">
        <f t="shared" ref="AH288:AH295" si="110">Q288</f>
        <v>576.42839218627387</v>
      </c>
      <c r="AI288" s="84">
        <f t="shared" ref="AI288:AI295" si="111">R288</f>
        <v>28</v>
      </c>
      <c r="AJ288" s="84">
        <f t="shared" ref="AJ288:AJ295" si="112">S288</f>
        <v>28</v>
      </c>
      <c r="AK288" s="74" t="s">
        <v>264</v>
      </c>
      <c r="AL288" s="3" t="s">
        <v>170</v>
      </c>
      <c r="AM288" s="84">
        <f t="shared" ref="AM288:AM295" si="113">P288</f>
        <v>653.64267718864903</v>
      </c>
      <c r="AN288" s="84">
        <f t="shared" ref="AN288:AN295" si="114">Q288</f>
        <v>576.42839218627387</v>
      </c>
      <c r="AO288" s="84">
        <f t="shared" ref="AO288:AO295" si="115">R288</f>
        <v>28</v>
      </c>
      <c r="AP288" s="84">
        <f t="shared" ref="AP288:AP295" si="116">S288</f>
        <v>28</v>
      </c>
      <c r="AR288" s="74"/>
      <c r="AS288" s="74"/>
      <c r="AT288" s="74"/>
      <c r="AX288" s="74"/>
      <c r="AY288" s="74"/>
      <c r="BA288" s="21">
        <f>(TAN(BC288+BC290+BC295)*BB288)</f>
        <v>-38.465628464956417</v>
      </c>
      <c r="BB288" s="21">
        <f>(COS(BC288+BC290+BC295)*$J$13)</f>
        <v>58.484146798905556</v>
      </c>
      <c r="BC288" s="23">
        <f>(B288-1)*$K$14+$K$10</f>
        <v>0</v>
      </c>
      <c r="BD288" s="24"/>
    </row>
    <row r="289" spans="2:56" s="16" customFormat="1" ht="18" customHeight="1" x14ac:dyDescent="0.2">
      <c r="B289" s="16">
        <f>B288+1</f>
        <v>3</v>
      </c>
      <c r="D289" s="16" t="s">
        <v>21</v>
      </c>
      <c r="E289" s="16" t="str">
        <f>"D"&amp;((B290-1)*$J$11+(B295-1)*($J$11*$G$11)+3)</f>
        <v>D93</v>
      </c>
      <c r="F289" s="16" t="str">
        <f t="shared" si="104"/>
        <v>D93</v>
      </c>
      <c r="G289" s="16" t="s">
        <v>262</v>
      </c>
      <c r="I289" s="16" t="s">
        <v>47</v>
      </c>
      <c r="L289" s="16">
        <v>1</v>
      </c>
      <c r="M289" s="73">
        <v>1</v>
      </c>
      <c r="N289" s="73" t="s">
        <v>264</v>
      </c>
      <c r="O289" s="16" t="s">
        <v>10</v>
      </c>
      <c r="P289" s="97">
        <f>BA289+P290</f>
        <v>686.81918595066088</v>
      </c>
      <c r="Q289" s="97">
        <f>(-BB289)+Q290</f>
        <v>565.11264491099098</v>
      </c>
      <c r="R289" s="96">
        <v>28</v>
      </c>
      <c r="S289" s="96">
        <f>R289</f>
        <v>28</v>
      </c>
      <c r="T289" s="99" t="str">
        <f t="shared" si="103"/>
        <v xml:space="preserve">1 686.819185950661 565.112644910991 0 0 0 0 VCThingLabel 12 </v>
      </c>
      <c r="U289" s="74"/>
      <c r="W289" s="111"/>
      <c r="X289" s="76"/>
      <c r="Y289" s="16" t="s">
        <v>264</v>
      </c>
      <c r="Z289" s="16" t="s">
        <v>283</v>
      </c>
      <c r="AA289" s="84">
        <f t="shared" si="105"/>
        <v>686.81918595066088</v>
      </c>
      <c r="AB289" s="84">
        <f t="shared" si="106"/>
        <v>565.11264491099098</v>
      </c>
      <c r="AC289" s="74">
        <f t="shared" si="107"/>
        <v>42</v>
      </c>
      <c r="AD289" s="74">
        <f t="shared" si="108"/>
        <v>42</v>
      </c>
      <c r="AE289" s="16" t="s">
        <v>264</v>
      </c>
      <c r="AF289" s="16" t="s">
        <v>169</v>
      </c>
      <c r="AG289" s="84">
        <f t="shared" si="109"/>
        <v>686.81918595066088</v>
      </c>
      <c r="AH289" s="84">
        <f t="shared" si="110"/>
        <v>565.11264491099098</v>
      </c>
      <c r="AI289" s="84">
        <f t="shared" si="111"/>
        <v>28</v>
      </c>
      <c r="AJ289" s="84">
        <f t="shared" si="112"/>
        <v>28</v>
      </c>
      <c r="AK289" s="74" t="s">
        <v>264</v>
      </c>
      <c r="AL289" s="3" t="s">
        <v>170</v>
      </c>
      <c r="AM289" s="84">
        <f t="shared" si="113"/>
        <v>686.81918595066088</v>
      </c>
      <c r="AN289" s="84">
        <f t="shared" si="114"/>
        <v>565.11264491099098</v>
      </c>
      <c r="AO289" s="84">
        <f t="shared" si="115"/>
        <v>28</v>
      </c>
      <c r="AP289" s="84">
        <f t="shared" si="116"/>
        <v>28</v>
      </c>
      <c r="AR289" s="74"/>
      <c r="AS289" s="74"/>
      <c r="AT289" s="74"/>
      <c r="AX289" s="74"/>
      <c r="AY289" s="74"/>
      <c r="BA289" s="21">
        <f>(TAN(BC289+BC290+BC295)*BB289)</f>
        <v>-5.2891197029445856</v>
      </c>
      <c r="BB289" s="21">
        <f>(COS(BC289+BC290+BC295)*$J$13)</f>
        <v>69.799894074188416</v>
      </c>
      <c r="BC289" s="23">
        <f>(B289-1)*$K$14+$K$10</f>
        <v>0.50614548307835561</v>
      </c>
      <c r="BD289" s="24"/>
    </row>
    <row r="290" spans="2:56" s="16" customFormat="1" ht="18" customHeight="1" x14ac:dyDescent="0.2">
      <c r="B290" s="16">
        <f>B286+1</f>
        <v>3</v>
      </c>
      <c r="D290" s="16" t="s">
        <v>21</v>
      </c>
      <c r="E290" s="16" t="str">
        <f>"C"&amp;((B295-1)*$G$11+3)</f>
        <v>C31</v>
      </c>
      <c r="F290" s="16" t="str">
        <f t="shared" si="104"/>
        <v>C31</v>
      </c>
      <c r="G290" s="16" t="s">
        <v>260</v>
      </c>
      <c r="I290" s="16" t="s">
        <v>47</v>
      </c>
      <c r="L290" s="16">
        <v>1</v>
      </c>
      <c r="M290" s="73">
        <v>1</v>
      </c>
      <c r="N290" s="73" t="s">
        <v>264</v>
      </c>
      <c r="O290" s="16" t="s">
        <v>10</v>
      </c>
      <c r="P290" s="97">
        <f>BA290+P295</f>
        <v>692.1083056536055</v>
      </c>
      <c r="Q290" s="97">
        <f>(-BB290)+Q295</f>
        <v>634.91253898517937</v>
      </c>
      <c r="R290" s="96">
        <v>48</v>
      </c>
      <c r="S290" s="96">
        <f>R290</f>
        <v>48</v>
      </c>
      <c r="T290" s="99" t="str">
        <f>$U$8&amp;" "&amp;P290&amp;" "&amp;Q290&amp;" "&amp;$U$11&amp;" "&amp;$U$12&amp;" "&amp;$U$13&amp;" "&amp;$U$14&amp;" "&amp;$U$15&amp;" "&amp;$V$16&amp;" "&amp;$U$17</f>
        <v xml:space="preserve">1 692.108305653605 634.912538985179 0 0 0 0 VCThingLabel 18 </v>
      </c>
      <c r="U290" s="74"/>
      <c r="W290" s="110"/>
      <c r="X290" s="20"/>
      <c r="Y290" s="16" t="s">
        <v>264</v>
      </c>
      <c r="Z290" s="16" t="s">
        <v>284</v>
      </c>
      <c r="AA290" s="84">
        <f t="shared" si="105"/>
        <v>692.1083056536055</v>
      </c>
      <c r="AB290" s="84">
        <f t="shared" si="106"/>
        <v>634.91253898517937</v>
      </c>
      <c r="AC290" s="74">
        <f t="shared" si="107"/>
        <v>72</v>
      </c>
      <c r="AD290" s="74">
        <f t="shared" si="108"/>
        <v>72</v>
      </c>
      <c r="AE290" s="16" t="s">
        <v>264</v>
      </c>
      <c r="AF290" s="16" t="s">
        <v>168</v>
      </c>
      <c r="AG290" s="84">
        <f t="shared" si="109"/>
        <v>692.1083056536055</v>
      </c>
      <c r="AH290" s="84">
        <f t="shared" si="110"/>
        <v>634.91253898517937</v>
      </c>
      <c r="AI290" s="84">
        <f t="shared" si="111"/>
        <v>48</v>
      </c>
      <c r="AJ290" s="84">
        <f t="shared" si="112"/>
        <v>48</v>
      </c>
      <c r="AK290" s="74" t="s">
        <v>264</v>
      </c>
      <c r="AL290" s="3" t="s">
        <v>167</v>
      </c>
      <c r="AM290" s="84">
        <f t="shared" si="113"/>
        <v>692.1083056536055</v>
      </c>
      <c r="AN290" s="84">
        <f t="shared" si="114"/>
        <v>634.91253898517937</v>
      </c>
      <c r="AO290" s="84">
        <f t="shared" si="115"/>
        <v>48</v>
      </c>
      <c r="AP290" s="84">
        <f t="shared" si="116"/>
        <v>48</v>
      </c>
      <c r="AR290" s="74"/>
      <c r="AS290" s="74"/>
      <c r="AT290" s="74"/>
      <c r="AX290" s="74"/>
      <c r="AY290" s="74"/>
      <c r="BA290" s="21">
        <f>(TAN(BC290+BC295)*BB290)</f>
        <v>-109.90179561416117</v>
      </c>
      <c r="BB290" s="21">
        <f>(COS(BC290+BC295)*$G$13)</f>
        <v>167.09756228258729</v>
      </c>
      <c r="BC290" s="22">
        <f>(B290-1)*$H$14+$H$10</f>
        <v>0.20362174606600514</v>
      </c>
      <c r="BD290" s="24"/>
    </row>
    <row r="291" spans="2:56" s="16" customFormat="1" ht="18" customHeight="1" x14ac:dyDescent="0.2">
      <c r="B291" s="16">
        <v>1</v>
      </c>
      <c r="D291" s="16" t="s">
        <v>21</v>
      </c>
      <c r="E291" s="16" t="str">
        <f>"D"&amp;((B294-1)*$J$11+(B295-1)*($J$11*$G$11)+1)</f>
        <v>D94</v>
      </c>
      <c r="F291" s="16" t="str">
        <f t="shared" si="104"/>
        <v>D94</v>
      </c>
      <c r="G291" s="16" t="s">
        <v>263</v>
      </c>
      <c r="I291" s="16" t="s">
        <v>47</v>
      </c>
      <c r="L291" s="16">
        <v>1</v>
      </c>
      <c r="M291" s="73">
        <v>1</v>
      </c>
      <c r="N291" s="73" t="s">
        <v>264</v>
      </c>
      <c r="O291" s="16" t="s">
        <v>10</v>
      </c>
      <c r="P291" s="97">
        <f>BA291+P294</f>
        <v>723.22803836089201</v>
      </c>
      <c r="Q291" s="97">
        <f>(-BB291)+Q294</f>
        <v>550.6483333633372</v>
      </c>
      <c r="R291" s="96">
        <v>28</v>
      </c>
      <c r="S291" s="96">
        <f>R291</f>
        <v>28</v>
      </c>
      <c r="T291" s="99" t="str">
        <f t="shared" si="103"/>
        <v xml:space="preserve">1 723.228038360892 550.648333363337 0 0 0 0 VCThingLabel 12 </v>
      </c>
      <c r="U291" s="74"/>
      <c r="W291" s="111"/>
      <c r="X291" s="76"/>
      <c r="Y291" s="16" t="s">
        <v>264</v>
      </c>
      <c r="Z291" s="16" t="s">
        <v>283</v>
      </c>
      <c r="AA291" s="84">
        <f t="shared" si="105"/>
        <v>723.22803836089201</v>
      </c>
      <c r="AB291" s="84">
        <f t="shared" si="106"/>
        <v>550.6483333633372</v>
      </c>
      <c r="AC291" s="74">
        <f t="shared" si="107"/>
        <v>42</v>
      </c>
      <c r="AD291" s="74">
        <f t="shared" si="108"/>
        <v>42</v>
      </c>
      <c r="AE291" s="16" t="s">
        <v>264</v>
      </c>
      <c r="AF291" s="16" t="s">
        <v>169</v>
      </c>
      <c r="AG291" s="84">
        <f t="shared" si="109"/>
        <v>723.22803836089201</v>
      </c>
      <c r="AH291" s="84">
        <f t="shared" si="110"/>
        <v>550.6483333633372</v>
      </c>
      <c r="AI291" s="84">
        <f t="shared" si="111"/>
        <v>28</v>
      </c>
      <c r="AJ291" s="84">
        <f t="shared" si="112"/>
        <v>28</v>
      </c>
      <c r="AK291" s="74" t="s">
        <v>264</v>
      </c>
      <c r="AL291" s="3" t="s">
        <v>170</v>
      </c>
      <c r="AM291" s="84">
        <f t="shared" si="113"/>
        <v>723.22803836089201</v>
      </c>
      <c r="AN291" s="84">
        <f t="shared" si="114"/>
        <v>550.6483333633372</v>
      </c>
      <c r="AO291" s="84">
        <f t="shared" si="115"/>
        <v>28</v>
      </c>
      <c r="AP291" s="84">
        <f t="shared" si="116"/>
        <v>28</v>
      </c>
      <c r="AR291" s="74"/>
      <c r="AS291" s="74"/>
      <c r="AT291" s="74"/>
      <c r="AX291" s="74"/>
      <c r="AY291" s="74"/>
      <c r="BA291" s="21">
        <f>(TAN(BC291+BC294+BC295)*BB291)</f>
        <v>-44.052427373488648</v>
      </c>
      <c r="BB291" s="21">
        <f>(COS(BC291+BC294+BC295)*$J$13)</f>
        <v>54.400217301987936</v>
      </c>
      <c r="BC291" s="23">
        <f>(B291-1)*$K$14+$K$10</f>
        <v>-0.50614548307835561</v>
      </c>
      <c r="BD291" s="24"/>
    </row>
    <row r="292" spans="2:56" s="16" customFormat="1" ht="18" customHeight="1" x14ac:dyDescent="0.2">
      <c r="B292" s="16">
        <f>B291+1</f>
        <v>2</v>
      </c>
      <c r="D292" s="16" t="s">
        <v>21</v>
      </c>
      <c r="E292" s="16" t="str">
        <f>"D"&amp;((B294-1)*$J$11+(B295-1)*($J$11*$G$11)+2)</f>
        <v>D95</v>
      </c>
      <c r="F292" s="16" t="str">
        <f t="shared" si="104"/>
        <v>D95</v>
      </c>
      <c r="G292" s="16" t="s">
        <v>263</v>
      </c>
      <c r="I292" s="16" t="s">
        <v>47</v>
      </c>
      <c r="L292" s="16">
        <v>1</v>
      </c>
      <c r="M292" s="73">
        <v>1</v>
      </c>
      <c r="N292" s="73" t="s">
        <v>264</v>
      </c>
      <c r="O292" s="16" t="s">
        <v>10</v>
      </c>
      <c r="P292" s="97">
        <f>BA292+P294</f>
        <v>755.12509329769546</v>
      </c>
      <c r="Q292" s="97">
        <f>(-BB292)+Q294</f>
        <v>536.11200795447053</v>
      </c>
      <c r="R292" s="96">
        <v>28</v>
      </c>
      <c r="S292" s="96">
        <f>R292</f>
        <v>28</v>
      </c>
      <c r="T292" s="99" t="str">
        <f t="shared" si="103"/>
        <v xml:space="preserve">1 755.125093297695 536.112007954471 0 0 0 0 VCThingLabel 12 </v>
      </c>
      <c r="U292" s="74"/>
      <c r="W292" s="111"/>
      <c r="X292" s="76"/>
      <c r="Y292" s="16" t="s">
        <v>264</v>
      </c>
      <c r="Z292" s="16" t="s">
        <v>283</v>
      </c>
      <c r="AA292" s="84">
        <f t="shared" si="105"/>
        <v>755.12509329769546</v>
      </c>
      <c r="AB292" s="84">
        <f t="shared" si="106"/>
        <v>536.11200795447053</v>
      </c>
      <c r="AC292" s="74">
        <f t="shared" si="107"/>
        <v>42</v>
      </c>
      <c r="AD292" s="74">
        <f t="shared" si="108"/>
        <v>42</v>
      </c>
      <c r="AE292" s="16" t="s">
        <v>264</v>
      </c>
      <c r="AF292" s="16" t="s">
        <v>169</v>
      </c>
      <c r="AG292" s="84">
        <f t="shared" si="109"/>
        <v>755.12509329769546</v>
      </c>
      <c r="AH292" s="84">
        <f t="shared" si="110"/>
        <v>536.11200795447053</v>
      </c>
      <c r="AI292" s="84">
        <f t="shared" si="111"/>
        <v>28</v>
      </c>
      <c r="AJ292" s="84">
        <f t="shared" si="112"/>
        <v>28</v>
      </c>
      <c r="AK292" s="74" t="s">
        <v>264</v>
      </c>
      <c r="AL292" s="3" t="s">
        <v>170</v>
      </c>
      <c r="AM292" s="84">
        <f t="shared" si="113"/>
        <v>755.12509329769546</v>
      </c>
      <c r="AN292" s="84">
        <f t="shared" si="114"/>
        <v>536.11200795447053</v>
      </c>
      <c r="AO292" s="84">
        <f t="shared" si="115"/>
        <v>28</v>
      </c>
      <c r="AP292" s="84">
        <f t="shared" si="116"/>
        <v>28</v>
      </c>
      <c r="AR292" s="74"/>
      <c r="AS292" s="74"/>
      <c r="AT292" s="74"/>
      <c r="AX292" s="74"/>
      <c r="AY292" s="74"/>
      <c r="BA292" s="21">
        <f>(TAN(BC292+BC294+BC295)*BB292)</f>
        <v>-12.155372436685127</v>
      </c>
      <c r="BB292" s="21">
        <f>(COS(BC292+BC294+BC295)*$J$13)</f>
        <v>68.936542710854567</v>
      </c>
      <c r="BC292" s="23">
        <f>(B292-1)*$K$14+$K$10</f>
        <v>0</v>
      </c>
      <c r="BD292" s="24"/>
    </row>
    <row r="293" spans="2:56" s="16" customFormat="1" ht="18" customHeight="1" x14ac:dyDescent="0.2">
      <c r="B293" s="16">
        <f>B292+1</f>
        <v>3</v>
      </c>
      <c r="D293" s="16" t="s">
        <v>21</v>
      </c>
      <c r="E293" s="16" t="str">
        <f>"D"&amp;((B294-1)*$J$11+(B295-1)*($J$11*$G$11)+3)</f>
        <v>D96</v>
      </c>
      <c r="F293" s="16" t="str">
        <f t="shared" si="104"/>
        <v>D96</v>
      </c>
      <c r="G293" s="16" t="s">
        <v>263</v>
      </c>
      <c r="I293" s="16" t="s">
        <v>47</v>
      </c>
      <c r="L293" s="16">
        <v>1</v>
      </c>
      <c r="M293" s="73">
        <v>1</v>
      </c>
      <c r="N293" s="73" t="s">
        <v>264</v>
      </c>
      <c r="O293" s="16" t="s">
        <v>10</v>
      </c>
      <c r="P293" s="97">
        <f>BA293+P294</f>
        <v>790.07023654638158</v>
      </c>
      <c r="Q293" s="97">
        <f>(-BB293)+Q294</f>
        <v>538.86225037337294</v>
      </c>
      <c r="R293" s="96">
        <v>28</v>
      </c>
      <c r="S293" s="96">
        <f>R293</f>
        <v>28</v>
      </c>
      <c r="T293" s="99" t="str">
        <f t="shared" si="103"/>
        <v xml:space="preserve">1 790.070236546382 538.862250373373 0 0 0 0 VCThingLabel 12 </v>
      </c>
      <c r="U293" s="74"/>
      <c r="W293" s="111"/>
      <c r="X293" s="76"/>
      <c r="Y293" s="16" t="s">
        <v>264</v>
      </c>
      <c r="Z293" s="16" t="s">
        <v>283</v>
      </c>
      <c r="AA293" s="84">
        <f t="shared" si="105"/>
        <v>790.07023654638158</v>
      </c>
      <c r="AB293" s="84">
        <f t="shared" si="106"/>
        <v>538.86225037337294</v>
      </c>
      <c r="AC293" s="74">
        <f t="shared" si="107"/>
        <v>42</v>
      </c>
      <c r="AD293" s="74">
        <f t="shared" si="108"/>
        <v>42</v>
      </c>
      <c r="AE293" s="16" t="s">
        <v>264</v>
      </c>
      <c r="AF293" s="16" t="s">
        <v>169</v>
      </c>
      <c r="AG293" s="84">
        <f t="shared" si="109"/>
        <v>790.07023654638158</v>
      </c>
      <c r="AH293" s="84">
        <f t="shared" si="110"/>
        <v>538.86225037337294</v>
      </c>
      <c r="AI293" s="84">
        <f t="shared" si="111"/>
        <v>28</v>
      </c>
      <c r="AJ293" s="84">
        <f t="shared" si="112"/>
        <v>28</v>
      </c>
      <c r="AK293" s="74" t="s">
        <v>264</v>
      </c>
      <c r="AL293" s="3" t="s">
        <v>170</v>
      </c>
      <c r="AM293" s="84">
        <f t="shared" si="113"/>
        <v>790.07023654638158</v>
      </c>
      <c r="AN293" s="84">
        <f t="shared" si="114"/>
        <v>538.86225037337294</v>
      </c>
      <c r="AO293" s="84">
        <f t="shared" si="115"/>
        <v>28</v>
      </c>
      <c r="AP293" s="84">
        <f t="shared" si="116"/>
        <v>28</v>
      </c>
      <c r="AR293" s="74"/>
      <c r="AS293" s="74"/>
      <c r="AT293" s="74"/>
      <c r="AX293" s="74"/>
      <c r="AY293" s="74"/>
      <c r="BA293" s="21">
        <f>(TAN(BC293+BC294+BC295)*BB293)</f>
        <v>22.789770812000938</v>
      </c>
      <c r="BB293" s="21">
        <f>(COS(BC293+BC294+BC295)*$J$13)</f>
        <v>66.186300291952193</v>
      </c>
      <c r="BC293" s="23">
        <f>(B293-1)*$K$14+$K$10</f>
        <v>0.50614548307835561</v>
      </c>
      <c r="BD293" s="24"/>
    </row>
    <row r="294" spans="2:56" s="16" customFormat="1" ht="18" customHeight="1" x14ac:dyDescent="0.2">
      <c r="B294" s="16">
        <f>B290+1</f>
        <v>4</v>
      </c>
      <c r="D294" s="16" t="s">
        <v>21</v>
      </c>
      <c r="E294" s="16" t="str">
        <f>"C"&amp;((B295-1)*$G$11+4)</f>
        <v>C32</v>
      </c>
      <c r="F294" s="16" t="str">
        <f t="shared" si="104"/>
        <v>C32</v>
      </c>
      <c r="G294" s="16" t="s">
        <v>260</v>
      </c>
      <c r="I294" s="16" t="s">
        <v>47</v>
      </c>
      <c r="L294" s="16">
        <v>1</v>
      </c>
      <c r="M294" s="73">
        <v>1</v>
      </c>
      <c r="N294" s="73" t="s">
        <v>264</v>
      </c>
      <c r="O294" s="16" t="s">
        <v>10</v>
      </c>
      <c r="P294" s="97">
        <f>BA294+P295</f>
        <v>767.28046573438064</v>
      </c>
      <c r="Q294" s="97">
        <f>(-BB294)+Q295</f>
        <v>605.04855066532514</v>
      </c>
      <c r="R294" s="96">
        <v>48</v>
      </c>
      <c r="S294" s="96">
        <f>R294</f>
        <v>48</v>
      </c>
      <c r="T294" s="99" t="str">
        <f>$U$8&amp;" "&amp;P294&amp;" "&amp;Q294&amp;" "&amp;$U$11&amp;" "&amp;$U$12&amp;" "&amp;$U$13&amp;" "&amp;$U$14&amp;" "&amp;$U$15&amp;" "&amp;$V$16&amp;" "&amp;$U$17</f>
        <v xml:space="preserve">1 767.280465734381 605.048550665325 0 0 0 0 VCThingLabel 18 </v>
      </c>
      <c r="U294" s="74"/>
      <c r="W294" s="110"/>
      <c r="X294" s="20"/>
      <c r="Y294" s="16" t="s">
        <v>264</v>
      </c>
      <c r="Z294" s="16" t="s">
        <v>284</v>
      </c>
      <c r="AA294" s="84">
        <f t="shared" si="105"/>
        <v>767.28046573438064</v>
      </c>
      <c r="AB294" s="84">
        <f t="shared" si="106"/>
        <v>605.04855066532514</v>
      </c>
      <c r="AC294" s="74">
        <f t="shared" si="107"/>
        <v>72</v>
      </c>
      <c r="AD294" s="74">
        <f t="shared" si="108"/>
        <v>72</v>
      </c>
      <c r="AE294" s="16" t="s">
        <v>264</v>
      </c>
      <c r="AF294" s="16" t="s">
        <v>168</v>
      </c>
      <c r="AG294" s="84">
        <f t="shared" si="109"/>
        <v>767.28046573438064</v>
      </c>
      <c r="AH294" s="84">
        <f t="shared" si="110"/>
        <v>605.04855066532514</v>
      </c>
      <c r="AI294" s="84">
        <f t="shared" si="111"/>
        <v>48</v>
      </c>
      <c r="AJ294" s="84">
        <f t="shared" si="112"/>
        <v>48</v>
      </c>
      <c r="AK294" s="74" t="s">
        <v>264</v>
      </c>
      <c r="AL294" s="3" t="s">
        <v>167</v>
      </c>
      <c r="AM294" s="84">
        <f t="shared" si="113"/>
        <v>767.28046573438064</v>
      </c>
      <c r="AN294" s="84">
        <f t="shared" si="114"/>
        <v>605.04855066532514</v>
      </c>
      <c r="AO294" s="84">
        <f t="shared" si="115"/>
        <v>48</v>
      </c>
      <c r="AP294" s="84">
        <f t="shared" si="116"/>
        <v>48</v>
      </c>
      <c r="AR294" s="74"/>
      <c r="AS294" s="74"/>
      <c r="AT294" s="74"/>
      <c r="AX294" s="74"/>
      <c r="AY294" s="74"/>
      <c r="BA294" s="21">
        <f>(TAN(BC294+BC295)*BB294)</f>
        <v>-34.729635533386073</v>
      </c>
      <c r="BB294" s="21">
        <f>(COS(BC294+BC295)*$G$13)</f>
        <v>196.9615506024416</v>
      </c>
      <c r="BC294" s="22">
        <f>(B294-1)*$H$14+$H$10</f>
        <v>0.6108652381980153</v>
      </c>
      <c r="BD294" s="24"/>
    </row>
    <row r="295" spans="2:56" s="16" customFormat="1" ht="18" customHeight="1" x14ac:dyDescent="0.2">
      <c r="B295" s="16">
        <f>B278+1</f>
        <v>8</v>
      </c>
      <c r="D295" s="16" t="s">
        <v>21</v>
      </c>
      <c r="E295" s="16" t="str">
        <f>"B"&amp;B295</f>
        <v>B8</v>
      </c>
      <c r="F295" s="16" t="str">
        <f t="shared" si="85"/>
        <v>B8</v>
      </c>
      <c r="G295" s="16" t="s">
        <v>11</v>
      </c>
      <c r="I295" s="16" t="s">
        <v>47</v>
      </c>
      <c r="L295" s="16">
        <v>1</v>
      </c>
      <c r="M295" s="73">
        <v>1</v>
      </c>
      <c r="N295" s="73" t="s">
        <v>264</v>
      </c>
      <c r="O295" s="16" t="s">
        <v>10</v>
      </c>
      <c r="P295" s="96">
        <f>BA295+$P$159</f>
        <v>802.01010126776669</v>
      </c>
      <c r="Q295" s="96">
        <f>(-BB295)+$Q$159</f>
        <v>802.01010126776669</v>
      </c>
      <c r="R295" s="96">
        <v>80</v>
      </c>
      <c r="S295" s="96">
        <v>80</v>
      </c>
      <c r="T295" s="99" t="str">
        <f>$U$8&amp;" "&amp;P295&amp;" "&amp;Q295&amp;" "&amp;$U$11&amp;" "&amp;$U$12&amp;" "&amp;$U$13&amp;" "&amp;$U$14&amp;" "&amp;$U$15&amp;" "&amp;$W$16&amp;" "&amp;$U$17</f>
        <v xml:space="preserve">1 802.010101267767 802.010101267767 0 0 0 0 VCThingLabel 28 </v>
      </c>
      <c r="U295" s="74"/>
      <c r="W295" s="110"/>
      <c r="X295" s="20"/>
      <c r="Y295" s="16" t="s">
        <v>264</v>
      </c>
      <c r="Z295" s="16" t="s">
        <v>285</v>
      </c>
      <c r="AA295" s="84">
        <f t="shared" si="105"/>
        <v>802.01010126776669</v>
      </c>
      <c r="AB295" s="84">
        <f t="shared" si="106"/>
        <v>802.01010126776669</v>
      </c>
      <c r="AC295" s="74">
        <f t="shared" si="107"/>
        <v>120</v>
      </c>
      <c r="AD295" s="74">
        <f t="shared" si="108"/>
        <v>120</v>
      </c>
      <c r="AE295" s="16" t="s">
        <v>264</v>
      </c>
      <c r="AF295" s="16" t="s">
        <v>163</v>
      </c>
      <c r="AG295" s="84">
        <f t="shared" si="109"/>
        <v>802.01010126776669</v>
      </c>
      <c r="AH295" s="84">
        <f t="shared" si="110"/>
        <v>802.01010126776669</v>
      </c>
      <c r="AI295" s="84">
        <f t="shared" si="111"/>
        <v>80</v>
      </c>
      <c r="AJ295" s="84">
        <f t="shared" si="112"/>
        <v>80</v>
      </c>
      <c r="AK295" s="74" t="s">
        <v>264</v>
      </c>
      <c r="AL295" s="3" t="s">
        <v>166</v>
      </c>
      <c r="AM295" s="84">
        <f t="shared" si="113"/>
        <v>802.01010126776669</v>
      </c>
      <c r="AN295" s="84">
        <f t="shared" si="114"/>
        <v>802.01010126776669</v>
      </c>
      <c r="AO295" s="84">
        <f t="shared" si="115"/>
        <v>80</v>
      </c>
      <c r="AP295" s="84">
        <f t="shared" si="116"/>
        <v>80</v>
      </c>
      <c r="AR295" s="74"/>
      <c r="AS295" s="74"/>
      <c r="AT295" s="74"/>
      <c r="AX295" s="74"/>
      <c r="AY295" s="74"/>
      <c r="BA295" s="20">
        <f t="shared" ref="BA295" si="117">(TAN(BC295)*BB295)</f>
        <v>-197.98989873223334</v>
      </c>
      <c r="BB295" s="20">
        <f t="shared" ref="BB295" si="118">(COS(BC295)*$D$13)</f>
        <v>197.98989873223326</v>
      </c>
      <c r="BC295" s="24">
        <f>(B295-1)*$E$14+$E$10</f>
        <v>5.497787143782138</v>
      </c>
      <c r="BD295" s="24"/>
    </row>
    <row r="296" spans="2:56" x14ac:dyDescent="0.2">
      <c r="D296" s="16"/>
      <c r="H296" s="16"/>
      <c r="L296" s="25"/>
      <c r="Q296" s="92"/>
      <c r="U296" s="67"/>
      <c r="V296" s="25"/>
      <c r="X296" s="68"/>
      <c r="AA296" s="25"/>
      <c r="AC296" s="67"/>
      <c r="AK296" s="67"/>
      <c r="AL296" s="25"/>
      <c r="AQ296" s="25"/>
      <c r="AT296" s="67"/>
      <c r="AW296" s="25"/>
      <c r="AY296" s="67"/>
      <c r="BC296" s="25"/>
      <c r="BD296" s="69"/>
    </row>
    <row r="297" spans="2:56" x14ac:dyDescent="0.2">
      <c r="L297" s="25"/>
      <c r="Q297" s="92"/>
      <c r="U297" s="67"/>
      <c r="V297" s="25"/>
      <c r="X297" s="68"/>
      <c r="AA297" s="25"/>
      <c r="AC297" s="67"/>
      <c r="AK297" s="67"/>
      <c r="AL297" s="25"/>
      <c r="AQ297" s="25"/>
      <c r="AT297" s="67"/>
      <c r="AW297" s="25"/>
      <c r="AY297" s="67"/>
      <c r="BC297" s="25"/>
      <c r="BD297" s="69"/>
    </row>
    <row r="298" spans="2:56" x14ac:dyDescent="0.2">
      <c r="L298" s="25"/>
      <c r="Q298" s="92"/>
      <c r="U298" s="67"/>
      <c r="V298" s="25"/>
      <c r="X298" s="68"/>
      <c r="AA298" s="25"/>
      <c r="AC298" s="67"/>
      <c r="AK298" s="67"/>
      <c r="AL298" s="25"/>
      <c r="AQ298" s="25"/>
      <c r="AT298" s="67"/>
      <c r="AW298" s="25"/>
      <c r="AY298" s="67"/>
      <c r="BC298" s="25"/>
      <c r="BD298" s="69"/>
    </row>
    <row r="299" spans="2:56" x14ac:dyDescent="0.2">
      <c r="L299" s="25"/>
      <c r="Q299" s="92"/>
      <c r="U299" s="67"/>
      <c r="V299" s="25"/>
      <c r="X299" s="68"/>
      <c r="AA299" s="25"/>
      <c r="AC299" s="67"/>
      <c r="AK299" s="67"/>
      <c r="AL299" s="25"/>
      <c r="AQ299" s="25"/>
      <c r="AT299" s="67"/>
      <c r="AW299" s="25"/>
      <c r="AY299" s="67"/>
      <c r="BC299" s="25"/>
      <c r="BD299" s="69"/>
    </row>
    <row r="300" spans="2:56" x14ac:dyDescent="0.2">
      <c r="L300" s="25"/>
      <c r="Q300" s="92"/>
      <c r="U300" s="67"/>
      <c r="V300" s="25"/>
      <c r="X300" s="68"/>
      <c r="AA300" s="25"/>
      <c r="AC300" s="67"/>
      <c r="AK300" s="67"/>
      <c r="AL300" s="25"/>
      <c r="AQ300" s="25"/>
      <c r="AT300" s="67"/>
      <c r="AW300" s="25"/>
      <c r="AY300" s="67"/>
      <c r="BC300" s="25"/>
      <c r="BD300" s="69"/>
    </row>
    <row r="301" spans="2:56" x14ac:dyDescent="0.2">
      <c r="L301" s="25"/>
      <c r="Q301" s="92"/>
      <c r="U301" s="67"/>
      <c r="V301" s="25"/>
      <c r="X301" s="68"/>
      <c r="AA301" s="25"/>
      <c r="AC301" s="67"/>
      <c r="AK301" s="67"/>
      <c r="AL301" s="25"/>
      <c r="AQ301" s="25"/>
      <c r="AT301" s="67"/>
      <c r="AW301" s="25"/>
      <c r="AY301" s="67"/>
      <c r="BC301" s="25"/>
      <c r="BD301" s="69"/>
    </row>
    <row r="302" spans="2:56" x14ac:dyDescent="0.2">
      <c r="L302" s="25"/>
      <c r="Q302" s="92"/>
      <c r="U302" s="67"/>
      <c r="V302" s="25"/>
      <c r="X302" s="68"/>
      <c r="AA302" s="25"/>
      <c r="AC302" s="67"/>
      <c r="AK302" s="67"/>
      <c r="AL302" s="25"/>
      <c r="AQ302" s="25"/>
      <c r="AT302" s="67"/>
      <c r="AW302" s="25"/>
      <c r="AY302" s="67"/>
      <c r="BC302" s="25"/>
      <c r="BD302" s="69"/>
    </row>
    <row r="303" spans="2:56" x14ac:dyDescent="0.2">
      <c r="L303" s="25"/>
      <c r="Q303" s="92"/>
      <c r="U303" s="67"/>
      <c r="V303" s="25"/>
      <c r="X303" s="68"/>
      <c r="AA303" s="25"/>
      <c r="AC303" s="67"/>
      <c r="AK303" s="67"/>
      <c r="AL303" s="25"/>
      <c r="AQ303" s="25"/>
      <c r="AT303" s="67"/>
      <c r="AW303" s="25"/>
      <c r="AY303" s="67"/>
      <c r="BC303" s="25"/>
      <c r="BD303" s="69"/>
    </row>
    <row r="304" spans="2:56" x14ac:dyDescent="0.2">
      <c r="L304" s="25"/>
      <c r="Q304" s="92"/>
      <c r="U304" s="67"/>
      <c r="V304" s="25"/>
      <c r="X304" s="68"/>
      <c r="AA304" s="25"/>
      <c r="AC304" s="67"/>
      <c r="AK304" s="67"/>
      <c r="AL304" s="25"/>
      <c r="AQ304" s="25"/>
      <c r="AT304" s="67"/>
      <c r="AW304" s="25"/>
      <c r="AY304" s="67"/>
      <c r="BC304" s="25"/>
      <c r="BD304" s="69"/>
    </row>
    <row r="305" spans="12:56" x14ac:dyDescent="0.2">
      <c r="L305" s="25"/>
      <c r="Q305" s="92"/>
      <c r="U305" s="67"/>
      <c r="V305" s="25"/>
      <c r="X305" s="68"/>
      <c r="AA305" s="25"/>
      <c r="AC305" s="67"/>
      <c r="AK305" s="67"/>
      <c r="AL305" s="25"/>
      <c r="AQ305" s="25"/>
      <c r="AT305" s="67"/>
      <c r="AW305" s="25"/>
      <c r="AY305" s="67"/>
      <c r="BC305" s="25"/>
      <c r="BD305" s="69"/>
    </row>
    <row r="306" spans="12:56" x14ac:dyDescent="0.2">
      <c r="L306" s="25"/>
      <c r="Q306" s="92"/>
      <c r="U306" s="67"/>
      <c r="V306" s="25"/>
      <c r="X306" s="68"/>
      <c r="AA306" s="25"/>
      <c r="AC306" s="67"/>
      <c r="AK306" s="67"/>
      <c r="AL306" s="25"/>
      <c r="AQ306" s="25"/>
      <c r="AT306" s="67"/>
      <c r="AW306" s="25"/>
      <c r="AY306" s="67"/>
      <c r="BC306" s="25"/>
      <c r="BD306" s="69"/>
    </row>
    <row r="307" spans="12:56" x14ac:dyDescent="0.2">
      <c r="L307" s="25"/>
      <c r="Q307" s="92"/>
      <c r="U307" s="67"/>
      <c r="V307" s="25"/>
      <c r="X307" s="68"/>
      <c r="AA307" s="25"/>
      <c r="AC307" s="67"/>
      <c r="AK307" s="67"/>
      <c r="AL307" s="25"/>
      <c r="AQ307" s="25"/>
      <c r="AT307" s="67"/>
      <c r="AW307" s="25"/>
      <c r="AY307" s="67"/>
      <c r="BC307" s="25"/>
      <c r="BD307" s="69"/>
    </row>
    <row r="308" spans="12:56" x14ac:dyDescent="0.2">
      <c r="L308" s="25"/>
      <c r="Q308" s="92"/>
      <c r="U308" s="67"/>
      <c r="V308" s="25"/>
      <c r="X308" s="68"/>
      <c r="AA308" s="25"/>
      <c r="AC308" s="67"/>
      <c r="AK308" s="67"/>
      <c r="AL308" s="25"/>
      <c r="AQ308" s="25"/>
      <c r="AT308" s="67"/>
      <c r="AW308" s="25"/>
      <c r="AY308" s="67"/>
      <c r="BC308" s="25"/>
      <c r="BD308" s="69"/>
    </row>
    <row r="309" spans="12:56" x14ac:dyDescent="0.2">
      <c r="L309" s="25"/>
      <c r="Q309" s="92"/>
      <c r="U309" s="67"/>
      <c r="V309" s="25"/>
      <c r="X309" s="68"/>
      <c r="AA309" s="25"/>
      <c r="AC309" s="67"/>
      <c r="AK309" s="67"/>
      <c r="AL309" s="25"/>
      <c r="AQ309" s="25"/>
      <c r="AT309" s="67"/>
      <c r="AW309" s="25"/>
      <c r="AY309" s="67"/>
      <c r="BC309" s="25"/>
      <c r="BD309" s="69"/>
    </row>
    <row r="310" spans="12:56" x14ac:dyDescent="0.2">
      <c r="L310" s="25"/>
      <c r="Q310" s="92"/>
      <c r="U310" s="67"/>
      <c r="V310" s="25"/>
      <c r="X310" s="68"/>
      <c r="AA310" s="25"/>
      <c r="AC310" s="67"/>
      <c r="AK310" s="67"/>
      <c r="AL310" s="25"/>
      <c r="AQ310" s="25"/>
      <c r="AT310" s="67"/>
      <c r="AW310" s="25"/>
      <c r="AY310" s="67"/>
      <c r="BC310" s="25"/>
      <c r="BD310" s="69"/>
    </row>
    <row r="311" spans="12:56" x14ac:dyDescent="0.2">
      <c r="L311" s="25"/>
      <c r="Q311" s="92"/>
      <c r="U311" s="67"/>
      <c r="V311" s="25"/>
      <c r="X311" s="68"/>
      <c r="AA311" s="25"/>
      <c r="AC311" s="67"/>
      <c r="AK311" s="67"/>
      <c r="AL311" s="25"/>
      <c r="AQ311" s="25"/>
      <c r="AT311" s="67"/>
      <c r="AW311" s="25"/>
      <c r="AY311" s="67"/>
      <c r="BC311" s="25"/>
      <c r="BD311" s="69"/>
    </row>
    <row r="312" spans="12:56" x14ac:dyDescent="0.2">
      <c r="L312" s="25"/>
      <c r="Q312" s="92"/>
      <c r="U312" s="67"/>
      <c r="V312" s="25"/>
      <c r="X312" s="68"/>
      <c r="AA312" s="25"/>
      <c r="AC312" s="67"/>
      <c r="AK312" s="67"/>
      <c r="AL312" s="25"/>
      <c r="AQ312" s="25"/>
      <c r="AT312" s="67"/>
      <c r="AW312" s="25"/>
      <c r="AY312" s="67"/>
      <c r="BC312" s="25"/>
      <c r="BD312" s="69"/>
    </row>
    <row r="313" spans="12:56" x14ac:dyDescent="0.2">
      <c r="L313" s="25"/>
      <c r="Q313" s="92"/>
      <c r="U313" s="67"/>
      <c r="V313" s="25"/>
      <c r="X313" s="68"/>
      <c r="AA313" s="25"/>
      <c r="AC313" s="67"/>
      <c r="AK313" s="67"/>
      <c r="AL313" s="25"/>
      <c r="AQ313" s="25"/>
      <c r="AT313" s="67"/>
      <c r="AW313" s="25"/>
      <c r="AY313" s="67"/>
      <c r="BC313" s="25"/>
      <c r="BD313" s="69"/>
    </row>
    <row r="314" spans="12:56" x14ac:dyDescent="0.2">
      <c r="L314" s="25"/>
      <c r="Q314" s="92"/>
      <c r="U314" s="67"/>
      <c r="V314" s="25"/>
      <c r="X314" s="68"/>
      <c r="AA314" s="25"/>
      <c r="AC314" s="67"/>
      <c r="AK314" s="67"/>
      <c r="AL314" s="25"/>
      <c r="AQ314" s="25"/>
      <c r="AT314" s="67"/>
      <c r="AW314" s="25"/>
      <c r="AY314" s="67"/>
      <c r="BC314" s="25"/>
      <c r="BD314" s="69"/>
    </row>
    <row r="315" spans="12:56" x14ac:dyDescent="0.2">
      <c r="L315" s="25"/>
      <c r="Q315" s="92"/>
      <c r="U315" s="67"/>
      <c r="V315" s="25"/>
      <c r="X315" s="68"/>
      <c r="AA315" s="25"/>
      <c r="AC315" s="67"/>
      <c r="AK315" s="67"/>
      <c r="AL315" s="25"/>
      <c r="AQ315" s="25"/>
      <c r="AT315" s="67"/>
      <c r="AW315" s="25"/>
      <c r="AY315" s="67"/>
      <c r="BC315" s="25"/>
      <c r="BD315" s="69"/>
    </row>
    <row r="316" spans="12:56" x14ac:dyDescent="0.2">
      <c r="L316" s="25"/>
      <c r="Q316" s="92"/>
      <c r="U316" s="67"/>
      <c r="V316" s="25"/>
      <c r="X316" s="68"/>
      <c r="AA316" s="25"/>
      <c r="AC316" s="67"/>
      <c r="AK316" s="67"/>
      <c r="AL316" s="25"/>
      <c r="AQ316" s="25"/>
      <c r="AT316" s="67"/>
      <c r="AW316" s="25"/>
      <c r="AY316" s="67"/>
      <c r="BC316" s="25"/>
      <c r="BD316" s="69"/>
    </row>
    <row r="317" spans="12:56" x14ac:dyDescent="0.2">
      <c r="L317" s="25"/>
      <c r="Q317" s="92"/>
      <c r="U317" s="67"/>
      <c r="V317" s="25"/>
      <c r="X317" s="68"/>
      <c r="AA317" s="25"/>
      <c r="AC317" s="67"/>
      <c r="AK317" s="67"/>
      <c r="AL317" s="25"/>
      <c r="AQ317" s="25"/>
      <c r="AT317" s="67"/>
      <c r="AW317" s="25"/>
      <c r="AY317" s="67"/>
      <c r="BC317" s="25"/>
      <c r="BD317" s="69"/>
    </row>
    <row r="318" spans="12:56" x14ac:dyDescent="0.2">
      <c r="L318" s="25"/>
      <c r="Q318" s="92"/>
      <c r="U318" s="67"/>
      <c r="V318" s="25"/>
      <c r="X318" s="68"/>
      <c r="AA318" s="25"/>
      <c r="AC318" s="67"/>
      <c r="AK318" s="67"/>
      <c r="AL318" s="25"/>
      <c r="AQ318" s="25"/>
      <c r="AT318" s="67"/>
      <c r="AW318" s="25"/>
      <c r="AY318" s="67"/>
      <c r="BC318" s="25"/>
      <c r="BD318" s="69"/>
    </row>
    <row r="319" spans="12:56" x14ac:dyDescent="0.2">
      <c r="L319" s="25"/>
      <c r="Q319" s="92"/>
      <c r="U319" s="67"/>
      <c r="V319" s="25"/>
      <c r="X319" s="68"/>
      <c r="AA319" s="25"/>
      <c r="AC319" s="67"/>
      <c r="AK319" s="67"/>
      <c r="AL319" s="25"/>
      <c r="AQ319" s="25"/>
      <c r="AT319" s="67"/>
      <c r="AW319" s="25"/>
      <c r="AY319" s="67"/>
      <c r="BC319" s="25"/>
      <c r="BD319" s="69"/>
    </row>
  </sheetData>
  <mergeCells count="5">
    <mergeCell ref="AA5:AD5"/>
    <mergeCell ref="P5:S5"/>
    <mergeCell ref="AG5:AJ5"/>
    <mergeCell ref="AM5:AP5"/>
    <mergeCell ref="AQ5:AW5"/>
  </mergeCells>
  <dataValidations count="3">
    <dataValidation type="list" allowBlank="1" showInputMessage="1" showErrorMessage="1" sqref="AW21:AW156">
      <formula1>routing</formula1>
    </dataValidation>
    <dataValidation type="list" allowBlank="1" showInputMessage="1" showErrorMessage="1" sqref="AU21:AU156">
      <formula1>lineoffsetkind</formula1>
    </dataValidation>
    <dataValidation type="list" allowBlank="1" showInputMessage="1" showErrorMessage="1" sqref="AT21:AT156">
      <formula1>directions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1:E39"/>
  <sheetViews>
    <sheetView workbookViewId="0">
      <selection activeCell="B30" sqref="B30"/>
    </sheetView>
  </sheetViews>
  <sheetFormatPr baseColWidth="10" defaultRowHeight="16" x14ac:dyDescent="0.2"/>
  <cols>
    <col min="1" max="1" width="19" customWidth="1"/>
    <col min="2" max="2" width="138.6640625" customWidth="1"/>
    <col min="3" max="3" width="26.33203125" customWidth="1"/>
    <col min="4" max="4" width="41.83203125" customWidth="1"/>
    <col min="5" max="5" width="31.33203125" customWidth="1"/>
  </cols>
  <sheetData>
    <row r="1" spans="2:5" s="5" customFormat="1" ht="26" customHeight="1" x14ac:dyDescent="0.2">
      <c r="B1" s="5" t="s">
        <v>132</v>
      </c>
      <c r="C1" s="5" t="s">
        <v>133</v>
      </c>
      <c r="D1" s="5" t="s">
        <v>134</v>
      </c>
      <c r="E1" s="5" t="s">
        <v>135</v>
      </c>
    </row>
    <row r="10" spans="2:5" ht="31" customHeight="1" x14ac:dyDescent="0.2"/>
    <row r="11" spans="2:5" ht="31" customHeight="1" x14ac:dyDescent="0.2"/>
    <row r="12" spans="2:5" ht="31" customHeight="1" x14ac:dyDescent="0.2"/>
    <row r="13" spans="2:5" ht="31" customHeight="1" x14ac:dyDescent="0.2"/>
    <row r="14" spans="2:5" ht="31" customHeight="1" x14ac:dyDescent="0.2"/>
    <row r="15" spans="2:5" ht="31" customHeight="1" x14ac:dyDescent="0.2"/>
    <row r="16" spans="2:5" ht="31" customHeight="1" x14ac:dyDescent="0.2"/>
    <row r="17" spans="2:5" ht="31" customHeight="1" x14ac:dyDescent="0.2"/>
    <row r="18" spans="2:5" ht="31" customHeight="1" x14ac:dyDescent="0.2"/>
    <row r="19" spans="2:5" ht="31" customHeight="1" x14ac:dyDescent="0.2"/>
    <row r="20" spans="2:5" ht="31" customHeight="1" x14ac:dyDescent="0.2">
      <c r="B20" t="str">
        <f>C20&amp;Structure!A10&amp;Story!D20&amp;Structure!B10&amp;Story!E20</f>
        <v>&lt;a href="#/?+++&amp;gotoz= " class=slide hover"&gt;  &lt;span style="color:black"&gt;&lt;/span&gt; &lt;/a&gt;</v>
      </c>
      <c r="C20" t="s">
        <v>136</v>
      </c>
      <c r="D20" t="s">
        <v>137</v>
      </c>
      <c r="E20" t="s">
        <v>138</v>
      </c>
    </row>
    <row r="21" spans="2:5" ht="31" customHeight="1" x14ac:dyDescent="0.2">
      <c r="B21" t="str">
        <f>C21&amp;Structure!A11&amp;Story!D21&amp;Structure!B11&amp;Story!E21</f>
        <v>&lt;a href="#/?+++&amp;gotoz= " class=slide hover"&gt;  &lt;span style="color:black"&gt;&lt;/span&gt; &lt;/a&gt;</v>
      </c>
      <c r="C21" t="s">
        <v>136</v>
      </c>
      <c r="D21" t="s">
        <v>137</v>
      </c>
      <c r="E21" t="s">
        <v>138</v>
      </c>
    </row>
    <row r="22" spans="2:5" ht="31" customHeight="1" x14ac:dyDescent="0.2">
      <c r="B22" t="str">
        <f>C22&amp;Structure!A12&amp;Story!D22&amp;Structure!B12&amp;Story!E22</f>
        <v>&lt;a href="#/?+++&amp;gotoz= " class=slide hover"&gt;  &lt;span style="color:black"&gt;&lt;/span&gt; &lt;/a&gt;</v>
      </c>
      <c r="C22" t="s">
        <v>136</v>
      </c>
      <c r="D22" t="s">
        <v>137</v>
      </c>
      <c r="E22" t="s">
        <v>138</v>
      </c>
    </row>
    <row r="23" spans="2:5" ht="31" customHeight="1" x14ac:dyDescent="0.2">
      <c r="B23" t="str">
        <f>C23&amp;Structure!A13&amp;Story!D23&amp;Structure!B13&amp;Story!E23</f>
        <v>&lt;a href="#/?+++&amp;gotoz= " class=slide hover"&gt;  &lt;span style="color:black"&gt;&lt;/span&gt; &lt;/a&gt;</v>
      </c>
      <c r="C23" t="s">
        <v>136</v>
      </c>
      <c r="D23" t="s">
        <v>137</v>
      </c>
      <c r="E23" t="s">
        <v>138</v>
      </c>
    </row>
    <row r="24" spans="2:5" ht="31" customHeight="1" x14ac:dyDescent="0.2">
      <c r="B24" t="str">
        <f>C24&amp;Structure!A14&amp;Story!D24&amp;Structure!B14&amp;Story!E24</f>
        <v>&lt;a href="#/?+++&amp;gotoz= " class=slide hover"&gt;  &lt;span style="color:black"&gt;&lt;/span&gt; &lt;/a&gt;</v>
      </c>
      <c r="C24" t="s">
        <v>136</v>
      </c>
      <c r="D24" t="s">
        <v>137</v>
      </c>
      <c r="E24" t="s">
        <v>138</v>
      </c>
    </row>
    <row r="25" spans="2:5" ht="31" customHeight="1" x14ac:dyDescent="0.2">
      <c r="B25" t="str">
        <f>C25&amp;Structure!A15&amp;Story!D25&amp;Structure!B15&amp;Story!E25</f>
        <v>&lt;a href="#/?+++&amp;gotoz= " class=slide hover"&gt;  &lt;span style="color:black"&gt;&lt;/span&gt; &lt;/a&gt;</v>
      </c>
      <c r="C25" t="s">
        <v>136</v>
      </c>
      <c r="D25" t="s">
        <v>137</v>
      </c>
      <c r="E25" t="s">
        <v>138</v>
      </c>
    </row>
    <row r="26" spans="2:5" ht="31" customHeight="1" x14ac:dyDescent="0.2">
      <c r="B26" t="str">
        <f>C26&amp;Structure!A16&amp;Story!D26&amp;Structure!B16&amp;Story!E26</f>
        <v>&lt;a href="#/?+++&amp;gotoz= " class=slide hover"&gt;  &lt;span style="color:black"&gt;&lt;/span&gt; &lt;/a&gt;</v>
      </c>
      <c r="C26" t="s">
        <v>136</v>
      </c>
      <c r="D26" t="s">
        <v>137</v>
      </c>
      <c r="E26" t="s">
        <v>138</v>
      </c>
    </row>
    <row r="27" spans="2:5" ht="31" customHeight="1" x14ac:dyDescent="0.2">
      <c r="B27" t="str">
        <f>C27&amp;Structure!A17&amp;Story!D27&amp;Structure!B17&amp;Story!E27</f>
        <v>&lt;a href="#/?+++&amp;gotoz= " class=slide hover"&gt;  &lt;span style="color:black"&gt;&lt;/span&gt; &lt;/a&gt;</v>
      </c>
      <c r="C27" t="s">
        <v>136</v>
      </c>
      <c r="D27" t="s">
        <v>137</v>
      </c>
      <c r="E27" t="s">
        <v>138</v>
      </c>
    </row>
    <row r="28" spans="2:5" ht="31" customHeight="1" x14ac:dyDescent="0.2">
      <c r="B28" t="str">
        <f>C28&amp;Structure!A18&amp;Story!D28&amp;Structure!B18&amp;Story!E28</f>
        <v>&lt;a href="#/?+++&amp;gotoz= " class=slide hover"&gt;  &lt;span style="color:black"&gt;&lt;/span&gt; &lt;/a&gt;</v>
      </c>
      <c r="C28" t="s">
        <v>136</v>
      </c>
      <c r="D28" t="s">
        <v>137</v>
      </c>
      <c r="E28" t="s">
        <v>138</v>
      </c>
    </row>
    <row r="29" spans="2:5" ht="31" customHeight="1" x14ac:dyDescent="0.2">
      <c r="B29" t="str">
        <f>C29&amp;Structure!A19&amp;Story!D29&amp;Structure!B19&amp;Story!E29</f>
        <v>&lt;a href="#/?+++&amp;gotoz= " class=slide hover"&gt;  &lt;span style="color:black"&gt;&lt;/span&gt; &lt;/a&gt;</v>
      </c>
      <c r="C29" t="s">
        <v>136</v>
      </c>
      <c r="D29" t="s">
        <v>137</v>
      </c>
      <c r="E29" t="s">
        <v>138</v>
      </c>
    </row>
    <row r="30" spans="2:5" x14ac:dyDescent="0.2">
      <c r="B30" t="str">
        <f>C30&amp;Structure!A20&amp;Story!D30&amp;Structure!B20&amp;Story!E30</f>
        <v>&lt;a href="#/?+++&amp;gotoz=1to1 " class=slide hover"&gt;  &lt;span style="color:black"&gt;1to1&lt;/span&gt; &lt;/a&gt;</v>
      </c>
      <c r="C30" t="s">
        <v>136</v>
      </c>
      <c r="D30" t="s">
        <v>137</v>
      </c>
      <c r="E30" t="s">
        <v>138</v>
      </c>
    </row>
    <row r="31" spans="2:5" x14ac:dyDescent="0.2">
      <c r="B31" t="str">
        <f>C31&amp;Structure!A21&amp;Story!D31&amp;Structure!B21&amp;Story!E31</f>
        <v>&lt;a href="#/?+++&amp;gotoz=1to1 " class=slide hover"&gt;  &lt;span style="color:black"&gt;1to1&lt;/span&gt; &lt;/a&gt;</v>
      </c>
      <c r="C31" t="s">
        <v>136</v>
      </c>
      <c r="D31" t="s">
        <v>137</v>
      </c>
      <c r="E31" t="s">
        <v>138</v>
      </c>
    </row>
    <row r="32" spans="2:5" x14ac:dyDescent="0.2">
      <c r="B32" t="str">
        <f>C32&amp;Structure!A22&amp;Story!D32&amp;Structure!B22&amp;Story!E32</f>
        <v>&lt;a href="#/?+++&amp;gotoz=1to1 " class=slide hover"&gt;  &lt;span style="color:black"&gt;1to1&lt;/span&gt; &lt;/a&gt;</v>
      </c>
      <c r="C32" t="s">
        <v>136</v>
      </c>
      <c r="D32" t="s">
        <v>137</v>
      </c>
      <c r="E32" t="s">
        <v>138</v>
      </c>
    </row>
    <row r="33" spans="2:5" x14ac:dyDescent="0.2">
      <c r="B33" t="str">
        <f>C33&amp;Structure!A23&amp;Story!D33&amp;Structure!B23&amp;Story!E33</f>
        <v>&lt;a href="#/?+++&amp;gotoz=1to1 " class=slide hover"&gt;  &lt;span style="color:black"&gt;1to1&lt;/span&gt; &lt;/a&gt;</v>
      </c>
      <c r="C33" t="s">
        <v>136</v>
      </c>
      <c r="D33" t="s">
        <v>137</v>
      </c>
      <c r="E33" t="s">
        <v>138</v>
      </c>
    </row>
    <row r="34" spans="2:5" x14ac:dyDescent="0.2">
      <c r="B34" t="str">
        <f>C34&amp;Structure!A24&amp;Story!D34&amp;Structure!B24&amp;Story!E34</f>
        <v>&lt;a href="#/?+++&amp;gotoz=1to1 " class=slide hover"&gt;  &lt;span style="color:black"&gt;1to1&lt;/span&gt; &lt;/a&gt;</v>
      </c>
      <c r="C34" t="s">
        <v>136</v>
      </c>
      <c r="D34" t="s">
        <v>137</v>
      </c>
      <c r="E34" t="s">
        <v>138</v>
      </c>
    </row>
    <row r="35" spans="2:5" x14ac:dyDescent="0.2">
      <c r="B35" t="str">
        <f>C35&amp;Structure!A25&amp;Story!D35&amp;Structure!B25&amp;Story!E35</f>
        <v>&lt;a href="#/?+++&amp;gotoz=1to1 " class=slide hover"&gt;  &lt;span style="color:black"&gt;1to1&lt;/span&gt; &lt;/a&gt;</v>
      </c>
      <c r="C35" t="s">
        <v>136</v>
      </c>
      <c r="D35" t="s">
        <v>137</v>
      </c>
      <c r="E35" t="s">
        <v>138</v>
      </c>
    </row>
    <row r="36" spans="2:5" x14ac:dyDescent="0.2">
      <c r="B36" t="str">
        <f>C36&amp;Structure!A26&amp;Story!D36&amp;Structure!B26&amp;Story!E36</f>
        <v>&lt;a href="#/?+++&amp;gotoz=1to1 " class=slide hover"&gt;  &lt;span style="color:black"&gt;1to1&lt;/span&gt; &lt;/a&gt;</v>
      </c>
      <c r="C36" t="s">
        <v>136</v>
      </c>
      <c r="D36" t="s">
        <v>137</v>
      </c>
      <c r="E36" t="s">
        <v>138</v>
      </c>
    </row>
    <row r="37" spans="2:5" x14ac:dyDescent="0.2">
      <c r="B37" t="str">
        <f>C37&amp;Structure!A27&amp;Story!D37&amp;Structure!B27&amp;Story!E37</f>
        <v>&lt;a href="#/?+++&amp;gotoz=1to1 " class=slide hover"&gt;  &lt;span style="color:black"&gt;1to1&lt;/span&gt; &lt;/a&gt;</v>
      </c>
      <c r="C37" t="s">
        <v>136</v>
      </c>
      <c r="D37" t="s">
        <v>137</v>
      </c>
      <c r="E37" t="s">
        <v>138</v>
      </c>
    </row>
    <row r="38" spans="2:5" x14ac:dyDescent="0.2">
      <c r="B38" t="str">
        <f>C38&amp;Structure!A28&amp;Story!D38&amp;Structure!B28&amp;Story!E38</f>
        <v>&lt;a href="#/?+++&amp;gotoz=1to1 " class=slide hover"&gt;  &lt;span style="color:black"&gt;1to1&lt;/span&gt; &lt;/a&gt;</v>
      </c>
      <c r="C38" t="s">
        <v>136</v>
      </c>
      <c r="D38" t="s">
        <v>137</v>
      </c>
      <c r="E38" t="s">
        <v>138</v>
      </c>
    </row>
    <row r="39" spans="2:5" x14ac:dyDescent="0.2">
      <c r="B39" t="str">
        <f>C39&amp;Structure!A29&amp;Story!D39&amp;Structure!B29&amp;Story!E39</f>
        <v>&lt;a href="#/?+++&amp;gotoz=1to1 " class=slide hover"&gt;  &lt;span style="color:black"&gt;1to1&lt;/span&gt; &lt;/a&gt;</v>
      </c>
      <c r="C39" t="s">
        <v>136</v>
      </c>
      <c r="D39" t="s">
        <v>137</v>
      </c>
      <c r="E39" t="s">
        <v>138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E40"/>
  <sheetViews>
    <sheetView workbookViewId="0">
      <selection activeCell="B19" sqref="B19"/>
    </sheetView>
  </sheetViews>
  <sheetFormatPr baseColWidth="10" defaultRowHeight="16" x14ac:dyDescent="0.2"/>
  <cols>
    <col min="1" max="1" width="40" style="15" customWidth="1"/>
    <col min="2" max="2" width="89.5" customWidth="1"/>
    <col min="3" max="3" width="41.5" customWidth="1"/>
    <col min="4" max="4" width="43.33203125" customWidth="1"/>
    <col min="5" max="5" width="12.33203125" customWidth="1"/>
  </cols>
  <sheetData>
    <row r="1" spans="1:2" s="5" customFormat="1" ht="25" customHeight="1" x14ac:dyDescent="0.2">
      <c r="A1" s="14"/>
      <c r="B1" s="5" t="s">
        <v>139</v>
      </c>
    </row>
    <row r="10" spans="1:2" ht="27" customHeight="1" x14ac:dyDescent="0.2"/>
    <row r="11" spans="1:2" ht="27" customHeight="1" x14ac:dyDescent="0.2"/>
    <row r="12" spans="1:2" ht="27" customHeight="1" x14ac:dyDescent="0.2"/>
    <row r="13" spans="1:2" ht="27" customHeight="1" x14ac:dyDescent="0.2"/>
    <row r="14" spans="1:2" ht="27" customHeight="1" x14ac:dyDescent="0.2"/>
    <row r="15" spans="1:2" ht="27" customHeight="1" x14ac:dyDescent="0.2"/>
    <row r="16" spans="1:2" ht="27" customHeight="1" x14ac:dyDescent="0.2"/>
    <row r="17" spans="1:5" ht="27" customHeight="1" x14ac:dyDescent="0.2"/>
    <row r="18" spans="1:5" ht="27" customHeight="1" x14ac:dyDescent="0.2"/>
    <row r="19" spans="1:5" ht="27" customHeight="1" x14ac:dyDescent="0.2"/>
    <row r="20" spans="1:5" ht="27" customHeight="1" x14ac:dyDescent="0.2">
      <c r="A20" s="15" t="s">
        <v>140</v>
      </c>
      <c r="B20" t="str">
        <f>C20&amp;Structure!B10&amp;D20</f>
        <v>{ "segment_1": { "id": ",  elements": [</v>
      </c>
      <c r="C20" t="s">
        <v>141</v>
      </c>
      <c r="D20" t="s">
        <v>142</v>
      </c>
    </row>
    <row r="21" spans="1:5" ht="27" customHeight="1" x14ac:dyDescent="0.2">
      <c r="B21" t="str">
        <f>C21&amp;Structure!A11&amp;D21&amp;Structure!A11&amp;E21</f>
        <v>{ "type" : "url", "content" : "?+++&amp;gotoz="" } , { "type" : "audio", "content" : "audio/.mp3" },</v>
      </c>
      <c r="C21" t="s">
        <v>143</v>
      </c>
      <c r="D21" t="s">
        <v>144</v>
      </c>
      <c r="E21" t="s">
        <v>145</v>
      </c>
    </row>
    <row r="22" spans="1:5" ht="27" customHeight="1" x14ac:dyDescent="0.2">
      <c r="B22" t="str">
        <f>C22&amp;Structure!A12&amp;D22&amp;Structure!A12&amp;E22</f>
        <v>{ "type" : "url", "content" : "?+++&amp;gotoz="" } , { "type" : "audio", "content" : "audio/.mp3" },</v>
      </c>
      <c r="C22" t="s">
        <v>143</v>
      </c>
      <c r="D22" t="s">
        <v>144</v>
      </c>
      <c r="E22" t="s">
        <v>145</v>
      </c>
    </row>
    <row r="23" spans="1:5" ht="27" customHeight="1" x14ac:dyDescent="0.2">
      <c r="B23" t="str">
        <f>C23&amp;Structure!A13&amp;D23&amp;Structure!A13&amp;E23</f>
        <v>{ "type" : "url", "content" : "?+++&amp;gotoz="" } , { "type" : "audio", "content" : "audio/.mp3" },</v>
      </c>
      <c r="C23" t="s">
        <v>143</v>
      </c>
      <c r="D23" t="s">
        <v>144</v>
      </c>
      <c r="E23" t="s">
        <v>145</v>
      </c>
    </row>
    <row r="24" spans="1:5" ht="27" customHeight="1" x14ac:dyDescent="0.2">
      <c r="B24" t="str">
        <f>C24&amp;Structure!A14&amp;D24&amp;Structure!A14&amp;E24</f>
        <v>{ "type" : "url", "content" : "?+++&amp;gotoz="" } , { "type" : "audio", "content" : "audio/.mp3" },</v>
      </c>
      <c r="C24" t="s">
        <v>143</v>
      </c>
      <c r="D24" t="s">
        <v>144</v>
      </c>
      <c r="E24" t="s">
        <v>145</v>
      </c>
    </row>
    <row r="25" spans="1:5" ht="27" customHeight="1" x14ac:dyDescent="0.2">
      <c r="B25" t="str">
        <f>C25&amp;Structure!A15&amp;D25&amp;Structure!A15&amp;E25</f>
        <v>{ "type" : "url", "content" : "?+++&amp;gotoz="" } , { "type" : "audio", "content" : "audio/.mp3" },</v>
      </c>
      <c r="C25" t="s">
        <v>143</v>
      </c>
      <c r="D25" t="s">
        <v>144</v>
      </c>
      <c r="E25" t="s">
        <v>145</v>
      </c>
    </row>
    <row r="26" spans="1:5" ht="27" customHeight="1" x14ac:dyDescent="0.2">
      <c r="B26" t="str">
        <f>C26&amp;Structure!A16&amp;D26&amp;Structure!A16&amp;E26</f>
        <v>{ "type" : "url", "content" : "?+++&amp;gotoz="" } , { "type" : "audio", "content" : "audio/.mp3" },</v>
      </c>
      <c r="C26" t="s">
        <v>143</v>
      </c>
      <c r="D26" t="s">
        <v>144</v>
      </c>
      <c r="E26" t="s">
        <v>145</v>
      </c>
    </row>
    <row r="27" spans="1:5" ht="27" customHeight="1" x14ac:dyDescent="0.2">
      <c r="B27" t="str">
        <f>C27&amp;Structure!A17&amp;D27&amp;Structure!A17&amp;E27</f>
        <v>{ "type" : "url", "content" : "?+++&amp;gotoz="" } , { "type" : "audio", "content" : "audio/.mp3" },</v>
      </c>
      <c r="C27" t="s">
        <v>143</v>
      </c>
      <c r="D27" t="s">
        <v>144</v>
      </c>
      <c r="E27" t="s">
        <v>145</v>
      </c>
    </row>
    <row r="28" spans="1:5" ht="27" customHeight="1" x14ac:dyDescent="0.2">
      <c r="B28" t="str">
        <f>C28&amp;Structure!A18&amp;D28&amp;Structure!A18&amp;E28</f>
        <v>{ "type" : "url", "content" : "?+++&amp;gotoz="" } , { "type" : "audio", "content" : "audio/.mp3" },</v>
      </c>
      <c r="C28" t="s">
        <v>143</v>
      </c>
      <c r="D28" t="s">
        <v>144</v>
      </c>
      <c r="E28" t="s">
        <v>145</v>
      </c>
    </row>
    <row r="29" spans="1:5" ht="27" customHeight="1" x14ac:dyDescent="0.2">
      <c r="B29" t="str">
        <f>C29&amp;Structure!A19&amp;D29&amp;Structure!A19&amp;E29</f>
        <v>{ "type" : "url", "content" : "?+++&amp;gotoz="" } , { "type" : "audio", "content" : "audio/.mp3" },</v>
      </c>
      <c r="C29" t="s">
        <v>143</v>
      </c>
      <c r="D29" t="s">
        <v>144</v>
      </c>
      <c r="E29" t="s">
        <v>145</v>
      </c>
    </row>
    <row r="30" spans="1:5" ht="53" customHeight="1" x14ac:dyDescent="0.2">
      <c r="B30" t="str">
        <f>C30&amp;Structure!A20&amp;D30&amp;Structure!A20&amp;E30</f>
        <v>{ "type" : "url", "content" : "?+++&amp;gotoz=""1to1 } , { "type" : "audio", "content" : "audio/1to1.mp3" },</v>
      </c>
      <c r="C30" t="s">
        <v>143</v>
      </c>
      <c r="D30" t="s">
        <v>144</v>
      </c>
      <c r="E30" t="s">
        <v>145</v>
      </c>
    </row>
    <row r="31" spans="1:5" x14ac:dyDescent="0.2">
      <c r="B31" t="str">
        <f>C31&amp;Structure!A21&amp;D31&amp;Structure!A21&amp;E31</f>
        <v>{ "type" : "url", "content" : "?+++&amp;gotoz=""1to1 } , { "type" : "audio", "content" : "audio/1to1.mp3" },</v>
      </c>
      <c r="C31" t="s">
        <v>143</v>
      </c>
      <c r="D31" t="s">
        <v>144</v>
      </c>
      <c r="E31" t="s">
        <v>145</v>
      </c>
    </row>
    <row r="32" spans="1:5" x14ac:dyDescent="0.2">
      <c r="B32" t="str">
        <f>C32&amp;Structure!A22&amp;D32&amp;Structure!A22&amp;E32</f>
        <v>{ "type" : "url", "content" : "?+++&amp;gotoz=""1to1 } , { "type" : "audio", "content" : "audio/1to1.mp3" },</v>
      </c>
      <c r="C32" t="s">
        <v>143</v>
      </c>
      <c r="D32" t="s">
        <v>144</v>
      </c>
      <c r="E32" t="s">
        <v>145</v>
      </c>
    </row>
    <row r="33" spans="1:5" x14ac:dyDescent="0.2">
      <c r="B33" t="str">
        <f>C33&amp;Structure!A23&amp;D33&amp;Structure!A23&amp;E33</f>
        <v>{ "type" : "url", "content" : "?+++&amp;gotoz=""1to1 } , { "type" : "audio", "content" : "audio/1to1.mp3" },</v>
      </c>
      <c r="C33" t="s">
        <v>143</v>
      </c>
      <c r="D33" t="s">
        <v>144</v>
      </c>
      <c r="E33" t="s">
        <v>145</v>
      </c>
    </row>
    <row r="34" spans="1:5" x14ac:dyDescent="0.2">
      <c r="B34" t="str">
        <f>C34&amp;Structure!A24&amp;D34&amp;Structure!A24&amp;E34</f>
        <v>{ "type" : "url", "content" : "?+++&amp;gotoz=""1to1 } , { "type" : "audio", "content" : "audio/1to1.mp3" },</v>
      </c>
      <c r="C34" t="s">
        <v>143</v>
      </c>
      <c r="D34" t="s">
        <v>144</v>
      </c>
      <c r="E34" t="s">
        <v>145</v>
      </c>
    </row>
    <row r="35" spans="1:5" x14ac:dyDescent="0.2">
      <c r="B35" t="str">
        <f>C35&amp;Structure!A25&amp;D35&amp;Structure!A25&amp;E35</f>
        <v>{ "type" : "url", "content" : "?+++&amp;gotoz=""1to1 } , { "type" : "audio", "content" : "audio/1to1.mp3" },</v>
      </c>
      <c r="C35" t="s">
        <v>143</v>
      </c>
      <c r="D35" t="s">
        <v>144</v>
      </c>
      <c r="E35" t="s">
        <v>145</v>
      </c>
    </row>
    <row r="36" spans="1:5" x14ac:dyDescent="0.2">
      <c r="B36" t="str">
        <f>C36&amp;Structure!A26&amp;D36&amp;Structure!A26&amp;E36</f>
        <v>{ "type" : "url", "content" : "?+++&amp;gotoz=""1to1 } , { "type" : "audio", "content" : "audio/1to1.mp3" },</v>
      </c>
      <c r="C36" t="s">
        <v>143</v>
      </c>
      <c r="D36" t="s">
        <v>144</v>
      </c>
      <c r="E36" t="s">
        <v>145</v>
      </c>
    </row>
    <row r="37" spans="1:5" x14ac:dyDescent="0.2">
      <c r="B37" t="str">
        <f>C37&amp;Structure!A27&amp;D37&amp;Structure!A27&amp;E37</f>
        <v>{ "type" : "url", "content" : "?+++&amp;gotoz=""1to1 } , { "type" : "audio", "content" : "audio/1to1.mp3" },</v>
      </c>
      <c r="C37" t="s">
        <v>143</v>
      </c>
      <c r="D37" t="s">
        <v>144</v>
      </c>
      <c r="E37" t="s">
        <v>145</v>
      </c>
    </row>
    <row r="38" spans="1:5" x14ac:dyDescent="0.2">
      <c r="B38" t="str">
        <f>C38&amp;Structure!A28&amp;D38&amp;Structure!A28&amp;E38</f>
        <v>{ "type" : "url", "content" : "?+++&amp;gotoz=""1to1 } , { "type" : "audio", "content" : "audio/1to1.mp3" },</v>
      </c>
      <c r="C38" t="s">
        <v>143</v>
      </c>
      <c r="D38" t="s">
        <v>144</v>
      </c>
      <c r="E38" t="s">
        <v>145</v>
      </c>
    </row>
    <row r="39" spans="1:5" x14ac:dyDescent="0.2">
      <c r="A39" s="15" t="s">
        <v>146</v>
      </c>
      <c r="B39" t="str">
        <f>C39&amp;Structure!A29&amp;D39&amp;Structure!A29&amp;E39</f>
        <v>{ "type" : "url", "content" : "?+++&amp;gotoz=""1to1 } , { "type" : "audio", "content" : "audio/1to1.mp3" }</v>
      </c>
      <c r="C39" t="s">
        <v>143</v>
      </c>
      <c r="D39" t="s">
        <v>144</v>
      </c>
      <c r="E39" t="s">
        <v>147</v>
      </c>
    </row>
    <row r="40" spans="1:5" x14ac:dyDescent="0.2">
      <c r="A40" s="15" t="s">
        <v>148</v>
      </c>
      <c r="B40" t="s">
        <v>149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44"/>
  <sheetViews>
    <sheetView workbookViewId="0">
      <selection activeCell="B35" sqref="B35:B37"/>
    </sheetView>
  </sheetViews>
  <sheetFormatPr baseColWidth="10" defaultRowHeight="16" x14ac:dyDescent="0.2"/>
  <cols>
    <col min="1" max="1" width="16.6640625" style="5" customWidth="1"/>
    <col min="2" max="2" width="16.1640625" customWidth="1"/>
    <col min="3" max="3" width="113" customWidth="1"/>
    <col min="4" max="4" width="20.83203125" customWidth="1"/>
  </cols>
  <sheetData>
    <row r="1" spans="1:3" s="6" customFormat="1" ht="19" x14ac:dyDescent="0.25">
      <c r="A1" s="6" t="s">
        <v>74</v>
      </c>
      <c r="B1" s="6" t="s">
        <v>73</v>
      </c>
      <c r="C1" s="6" t="s">
        <v>42</v>
      </c>
    </row>
    <row r="3" spans="1:3" x14ac:dyDescent="0.2">
      <c r="A3" s="5" t="s">
        <v>68</v>
      </c>
      <c r="B3" t="s">
        <v>69</v>
      </c>
    </row>
    <row r="4" spans="1:3" x14ac:dyDescent="0.2">
      <c r="B4" t="s">
        <v>70</v>
      </c>
    </row>
    <row r="5" spans="1:3" x14ac:dyDescent="0.2">
      <c r="B5" t="s">
        <v>46</v>
      </c>
    </row>
    <row r="10" spans="1:3" x14ac:dyDescent="0.2">
      <c r="A10" s="5" t="s">
        <v>71</v>
      </c>
      <c r="B10" t="s">
        <v>54</v>
      </c>
    </row>
    <row r="20" spans="1:2" x14ac:dyDescent="0.2">
      <c r="A20" s="5" t="s">
        <v>72</v>
      </c>
      <c r="B20" t="s">
        <v>54</v>
      </c>
    </row>
    <row r="30" spans="1:2" x14ac:dyDescent="0.2">
      <c r="A30" s="5" t="s">
        <v>67</v>
      </c>
      <c r="B30" t="s">
        <v>97</v>
      </c>
    </row>
    <row r="31" spans="1:2" x14ac:dyDescent="0.2">
      <c r="B31" t="s">
        <v>98</v>
      </c>
    </row>
    <row r="32" spans="1:2" x14ac:dyDescent="0.2">
      <c r="B32" t="s">
        <v>99</v>
      </c>
    </row>
    <row r="33" spans="1:2" x14ac:dyDescent="0.2">
      <c r="B33" t="s">
        <v>100</v>
      </c>
    </row>
    <row r="35" spans="1:2" x14ac:dyDescent="0.2">
      <c r="A35" s="5" t="s">
        <v>110</v>
      </c>
      <c r="B35" t="s">
        <v>97</v>
      </c>
    </row>
    <row r="36" spans="1:2" x14ac:dyDescent="0.2">
      <c r="B36" t="s">
        <v>108</v>
      </c>
    </row>
    <row r="37" spans="1:2" x14ac:dyDescent="0.2">
      <c r="B37" t="s">
        <v>109</v>
      </c>
    </row>
    <row r="40" spans="1:2" x14ac:dyDescent="0.2">
      <c r="A40" s="5" t="s">
        <v>64</v>
      </c>
      <c r="B40" t="s">
        <v>103</v>
      </c>
    </row>
    <row r="41" spans="1:2" x14ac:dyDescent="0.2">
      <c r="B41" t="s">
        <v>104</v>
      </c>
    </row>
    <row r="42" spans="1:2" x14ac:dyDescent="0.2">
      <c r="B42" t="s">
        <v>105</v>
      </c>
    </row>
    <row r="43" spans="1:2" x14ac:dyDescent="0.2">
      <c r="B43" t="s">
        <v>106</v>
      </c>
    </row>
    <row r="44" spans="1:2" x14ac:dyDescent="0.2">
      <c r="B44" t="s">
        <v>107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11"/>
  <sheetViews>
    <sheetView workbookViewId="0">
      <selection activeCell="B5" sqref="B5"/>
    </sheetView>
  </sheetViews>
  <sheetFormatPr baseColWidth="10" defaultRowHeight="19" x14ac:dyDescent="0.2"/>
  <cols>
    <col min="1" max="1" width="42.33203125" style="2" customWidth="1"/>
    <col min="2" max="2" width="162" style="1" customWidth="1"/>
    <col min="3" max="16384" width="10.83203125" style="1"/>
  </cols>
  <sheetData>
    <row r="1" spans="1:2" ht="70" customHeight="1" x14ac:dyDescent="0.2"/>
    <row r="2" spans="1:2" ht="70" customHeight="1" x14ac:dyDescent="0.2"/>
    <row r="3" spans="1:2" ht="70" customHeight="1" x14ac:dyDescent="0.2"/>
    <row r="4" spans="1:2" ht="70" customHeight="1" x14ac:dyDescent="0.2">
      <c r="A4" s="2" t="s">
        <v>94</v>
      </c>
      <c r="B4" s="7" t="s">
        <v>95</v>
      </c>
    </row>
    <row r="5" spans="1:2" ht="70" customHeight="1" x14ac:dyDescent="0.2"/>
    <row r="6" spans="1:2" ht="70" customHeight="1" x14ac:dyDescent="0.2">
      <c r="A6" s="2" t="s">
        <v>13</v>
      </c>
      <c r="B6" s="1" t="s">
        <v>14</v>
      </c>
    </row>
    <row r="7" spans="1:2" ht="84" customHeight="1" x14ac:dyDescent="0.2">
      <c r="A7" s="2" t="s">
        <v>80</v>
      </c>
      <c r="B7" s="1" t="s">
        <v>81</v>
      </c>
    </row>
    <row r="8" spans="1:2" x14ac:dyDescent="0.2">
      <c r="A8" s="2" t="s">
        <v>82</v>
      </c>
      <c r="B8" s="1" t="s">
        <v>83</v>
      </c>
    </row>
    <row r="9" spans="1:2" x14ac:dyDescent="0.2">
      <c r="A9" s="2" t="s">
        <v>84</v>
      </c>
      <c r="B9" s="1" t="s">
        <v>85</v>
      </c>
    </row>
    <row r="10" spans="1:2" x14ac:dyDescent="0.2">
      <c r="A10" s="2" t="s">
        <v>101</v>
      </c>
      <c r="B10" s="1" t="s">
        <v>102</v>
      </c>
    </row>
    <row r="11" spans="1:2" ht="17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Render</vt:lpstr>
      <vt:lpstr>Story</vt:lpstr>
      <vt:lpstr>Animation</vt:lpstr>
      <vt:lpstr>Datatypes</vt:lpstr>
      <vt:lpstr>Inststructions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Clemens</dc:creator>
  <cp:lastModifiedBy>Marshall Clemens</cp:lastModifiedBy>
  <dcterms:created xsi:type="dcterms:W3CDTF">2015-07-08T14:49:04Z</dcterms:created>
  <dcterms:modified xsi:type="dcterms:W3CDTF">2016-11-26T17:20:24Z</dcterms:modified>
</cp:coreProperties>
</file>