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clemens/Dropbox/Systems Agency/SMP dev/gsap/authorized/demo/fold/"/>
    </mc:Choice>
  </mc:AlternateContent>
  <bookViews>
    <workbookView xWindow="4820" yWindow="1260" windowWidth="43580" windowHeight="29560"/>
  </bookViews>
  <sheets>
    <sheet name="Structure" sheetId="2" r:id="rId1"/>
    <sheet name="Render" sheetId="3" r:id="rId2"/>
    <sheet name="Original" sheetId="1" r:id="rId3"/>
  </sheets>
  <definedNames>
    <definedName name="csvdata">Render!$D$1:$BL$112</definedName>
    <definedName name="csvname">Render!$B$16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2" l="1"/>
  <c r="Z23" i="2"/>
  <c r="Z22" i="2"/>
  <c r="Z21" i="2"/>
  <c r="Z20" i="2"/>
  <c r="H20" i="2"/>
  <c r="G24" i="2"/>
  <c r="F24" i="3"/>
  <c r="B24" i="2"/>
  <c r="H24" i="2"/>
  <c r="F23" i="3"/>
  <c r="B23" i="2"/>
  <c r="H23" i="2"/>
  <c r="G23" i="2"/>
  <c r="F22" i="3"/>
  <c r="B22" i="2"/>
  <c r="H22" i="2"/>
  <c r="G22" i="2"/>
  <c r="F21" i="3"/>
  <c r="B21" i="2"/>
  <c r="H21" i="2"/>
  <c r="G21" i="2"/>
  <c r="F20" i="3"/>
  <c r="B20" i="2"/>
  <c r="G20" i="2"/>
  <c r="A24" i="2"/>
  <c r="A23" i="2"/>
  <c r="A22" i="2"/>
  <c r="A21" i="2"/>
  <c r="A20" i="2"/>
  <c r="AE20" i="3"/>
  <c r="AC20" i="3"/>
  <c r="AC21" i="3"/>
  <c r="AE21" i="3"/>
  <c r="AC22" i="3"/>
  <c r="AE22" i="3"/>
  <c r="AC23" i="3"/>
  <c r="AE23" i="3"/>
  <c r="AC24" i="3"/>
  <c r="AE24" i="3"/>
  <c r="AK24" i="3"/>
  <c r="AI24" i="3"/>
  <c r="AK23" i="3"/>
  <c r="AI23" i="3"/>
  <c r="AK22" i="3"/>
  <c r="AI22" i="3"/>
  <c r="AK21" i="3"/>
  <c r="AI21" i="3"/>
  <c r="AK20" i="3"/>
  <c r="AI20" i="3"/>
  <c r="B21" i="3"/>
  <c r="B22" i="3"/>
  <c r="B23" i="3"/>
  <c r="B24" i="3"/>
  <c r="AG24" i="3"/>
  <c r="AG23" i="3"/>
  <c r="AG22" i="3"/>
  <c r="AG21" i="3"/>
  <c r="AG20" i="3"/>
  <c r="W24" i="3"/>
  <c r="W23" i="3"/>
  <c r="W22" i="3"/>
  <c r="W21" i="3"/>
  <c r="W20" i="3"/>
  <c r="AB20" i="3"/>
  <c r="AB21" i="3"/>
  <c r="AB22" i="3"/>
  <c r="AB23" i="3"/>
  <c r="AB24" i="3"/>
  <c r="AO24" i="3"/>
  <c r="AN24" i="3"/>
  <c r="AJ24" i="3"/>
  <c r="AH24" i="3"/>
  <c r="AD24" i="3"/>
  <c r="AO23" i="3"/>
  <c r="AN23" i="3"/>
  <c r="AJ23" i="3"/>
  <c r="AH23" i="3"/>
  <c r="AD23" i="3"/>
  <c r="AO22" i="3"/>
  <c r="AN22" i="3"/>
  <c r="AJ22" i="3"/>
  <c r="AH22" i="3"/>
  <c r="AD22" i="3"/>
  <c r="AO21" i="3"/>
  <c r="AN21" i="3"/>
  <c r="AJ21" i="3"/>
  <c r="AH21" i="3"/>
  <c r="AD21" i="3"/>
  <c r="AJ20" i="3"/>
  <c r="AD20" i="3"/>
  <c r="AO20" i="3"/>
  <c r="AN20" i="3"/>
  <c r="AH20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comments1.xml><?xml version="1.0" encoding="utf-8"?>
<comments xmlns="http://schemas.openxmlformats.org/spreadsheetml/2006/main">
  <authors>
    <author>Jessica Choy</author>
  </authors>
  <commentList>
    <comment ref="J14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Job title to be amended
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Job title to be amended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Need to check if this is a suitable sub family name as there are no named sub families within Design and Engineering
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Need to check if this will sit as a sub family or just within Design and Engineering
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Need to check if this will sit as a sub family or just within Design and Engineering
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Still part of finance sub family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Still part of finance sub family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Still part of finance sub family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Still part of finance sub family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Still part of finance sub family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Still part of finance sub family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Jessica Choy:</t>
        </r>
        <r>
          <rPr>
            <sz val="9"/>
            <color indexed="81"/>
            <rFont val="Tahoma"/>
            <family val="2"/>
          </rPr>
          <t xml:space="preserve">
Still part of finance sub family</t>
        </r>
      </text>
    </comment>
  </commentList>
</comments>
</file>

<file path=xl/sharedStrings.xml><?xml version="1.0" encoding="utf-8"?>
<sst xmlns="http://schemas.openxmlformats.org/spreadsheetml/2006/main" count="637" uniqueCount="422">
  <si>
    <t>ARCHITECTURE &amp; DESIGN</t>
  </si>
  <si>
    <t>CLIENT DEVELOPMENT</t>
  </si>
  <si>
    <t>Account Leadership</t>
  </si>
  <si>
    <t>CONSULTING</t>
  </si>
  <si>
    <t>COST MANAGEMENT</t>
  </si>
  <si>
    <t>DESIGN &amp; ENGINEERING</t>
  </si>
  <si>
    <t>Design &amp; Engineering</t>
  </si>
  <si>
    <t>Technicians</t>
  </si>
  <si>
    <t>Project Management</t>
  </si>
  <si>
    <t>Program Management</t>
  </si>
  <si>
    <t>SPECIALISTS &amp; SCIENTISTS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</si>
  <si>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</si>
  <si>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</si>
  <si>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</si>
  <si>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</si>
  <si>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</si>
  <si>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</si>
  <si>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</si>
  <si>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</si>
  <si>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</si>
  <si>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</si>
  <si>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</si>
  <si>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</si>
  <si>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Trainee Consultant</t>
  </si>
  <si>
    <t>Junior Consultant</t>
  </si>
  <si>
    <t>Consultant</t>
  </si>
  <si>
    <t>Senior Consultant</t>
  </si>
  <si>
    <t>Principal Consultant</t>
  </si>
  <si>
    <t>Associate</t>
  </si>
  <si>
    <t>Director</t>
  </si>
  <si>
    <t>Senior Director</t>
  </si>
  <si>
    <t>Regional Director</t>
  </si>
  <si>
    <t>Apprentice Cost Consultant</t>
  </si>
  <si>
    <t>Year Out/Placement Cost Consultant</t>
  </si>
  <si>
    <t>Graduate Cost Consultant</t>
  </si>
  <si>
    <t>Assistant Cost Consultant</t>
  </si>
  <si>
    <t>Project Cost Consultant</t>
  </si>
  <si>
    <t>Senior Cost Consultant</t>
  </si>
  <si>
    <t>Apprentice Project Manager</t>
  </si>
  <si>
    <t>Junior/Trainee Project Manageer</t>
  </si>
  <si>
    <t>Graduate Project Manager</t>
  </si>
  <si>
    <t>Assistant Project Manager</t>
  </si>
  <si>
    <t>Project Manager</t>
  </si>
  <si>
    <t>Senior Project Manager</t>
  </si>
  <si>
    <t>Project Director</t>
  </si>
  <si>
    <t>Junior/Trainee Programme Co-ordinator/ Programme Support</t>
  </si>
  <si>
    <t>Programme Manager</t>
  </si>
  <si>
    <t>Senior Programme Co-ordinator /Senior Programme Support</t>
  </si>
  <si>
    <t>Assistant Programme Manager</t>
  </si>
  <si>
    <t>Programme Director</t>
  </si>
  <si>
    <t>Apprentice</t>
  </si>
  <si>
    <t>Year Out/Placement</t>
  </si>
  <si>
    <t>Analyst/Graduate</t>
  </si>
  <si>
    <t>Practitioner (Assistant)</t>
  </si>
  <si>
    <t>Senior (Project Level)</t>
  </si>
  <si>
    <t>Manager (Senior Level)</t>
  </si>
  <si>
    <t>Leader (Associate Level)</t>
  </si>
  <si>
    <t>Head of (SP Level)</t>
  </si>
  <si>
    <t>Portfolio Management</t>
  </si>
  <si>
    <t>Assistant Portfolio Manager</t>
  </si>
  <si>
    <t>Portfolio Manager</t>
  </si>
  <si>
    <t>Senior Portfolio Manager</t>
  </si>
  <si>
    <t>Assistant Consultant</t>
  </si>
  <si>
    <t>Associate/Senior Associate</t>
  </si>
  <si>
    <t>Internship</t>
  </si>
  <si>
    <t>Graduate Consultant</t>
  </si>
  <si>
    <t>Associate Technical Director</t>
  </si>
  <si>
    <t>Technical Director</t>
  </si>
  <si>
    <t>Senior Technical Director</t>
  </si>
  <si>
    <t>Level 2</t>
  </si>
  <si>
    <t>Labourer</t>
  </si>
  <si>
    <t>Equipment Technician</t>
  </si>
  <si>
    <t>Graduate Engineer</t>
  </si>
  <si>
    <t>Apprentice Engineer</t>
  </si>
  <si>
    <t>Student Engineer</t>
  </si>
  <si>
    <t>Assistant Engineer/Engineer</t>
  </si>
  <si>
    <t>Senior Engineer</t>
  </si>
  <si>
    <t>Principal Engineer</t>
  </si>
  <si>
    <t>Senior Technician/CAD Manager</t>
  </si>
  <si>
    <t>Principal Technician</t>
  </si>
  <si>
    <t>Technicial Assistant/Technician</t>
  </si>
  <si>
    <t>BIM</t>
  </si>
  <si>
    <t>BIM Trainee</t>
  </si>
  <si>
    <t>BIM Modeller/Senior BIM Modeller</t>
  </si>
  <si>
    <t>BIM Co-ordinator</t>
  </si>
  <si>
    <t>Senior BIM Co-ordinator</t>
  </si>
  <si>
    <t>BIM Manager</t>
  </si>
  <si>
    <t>BIM Consultant?</t>
  </si>
  <si>
    <t>Senior Programme Manager</t>
  </si>
  <si>
    <t>Asset Strategy and Performance</t>
  </si>
  <si>
    <t>Business Transformation</t>
  </si>
  <si>
    <t>Investment and Finance</t>
  </si>
  <si>
    <t>Technology and Information</t>
  </si>
  <si>
    <t>Cost and Commercial Management</t>
  </si>
  <si>
    <t>Bid Management</t>
  </si>
  <si>
    <t>Assistant Data Technician</t>
  </si>
  <si>
    <t>Data Technician</t>
  </si>
  <si>
    <t>Graphics, Visualisation and Data Management</t>
  </si>
  <si>
    <t>Senior Data Technician</t>
  </si>
  <si>
    <t>Environmental Planning</t>
  </si>
  <si>
    <t>Safety Risk Management</t>
  </si>
  <si>
    <t>Site Investigation</t>
  </si>
  <si>
    <t>Logistics Manager</t>
  </si>
  <si>
    <t>D4</t>
  </si>
  <si>
    <t>Logistics</t>
  </si>
  <si>
    <t>Development Planning</t>
  </si>
  <si>
    <t>Landscape Architecture</t>
  </si>
  <si>
    <t>Associate Commercial Director</t>
  </si>
  <si>
    <t>Commercial Director</t>
  </si>
  <si>
    <t>PROJECT &amp; PROGRAM MANAGEMENT</t>
  </si>
  <si>
    <t>Program &amp; Project Controls</t>
  </si>
  <si>
    <t>Contract Solutions</t>
  </si>
  <si>
    <t>ENABLING FUNCTIONS</t>
  </si>
  <si>
    <t>Finance</t>
  </si>
  <si>
    <t>Support and Administration</t>
  </si>
  <si>
    <t>HR, Resourcing and L&amp;D</t>
  </si>
  <si>
    <t>Legal</t>
  </si>
  <si>
    <t>Marketing and Communications</t>
  </si>
  <si>
    <t>Information Technology</t>
  </si>
  <si>
    <t>Graduate Consultant
Field Engineer</t>
  </si>
  <si>
    <t>Internship
Assistant Field Engineer</t>
  </si>
  <si>
    <t>Consultant
Senior Field Engineer</t>
  </si>
  <si>
    <t>HoCS
Capability Leader</t>
  </si>
  <si>
    <t>Portfolio Director
Business Change Director</t>
  </si>
  <si>
    <t>Programme Co-ordinator 
Programme Support</t>
  </si>
  <si>
    <t>Assistant Programme Co-ordinator
Assistant Programme Support</t>
  </si>
  <si>
    <t>Apprentice Technician
Junior Technician</t>
  </si>
  <si>
    <t xml:space="preserve">Senior Commercial Director
Executive Commercial Director </t>
  </si>
  <si>
    <t>Account Leader</t>
  </si>
  <si>
    <t>Senior Account Leader
Commercial &amp; Operations Director - Small</t>
  </si>
  <si>
    <t xml:space="preserve">
Account Director - Client Focus - Core
Account Director - RSL - Small
Account Director - City Exec - Small
Account Director - VPL - Core
Commercial &amp; Operations Director - Core</t>
  </si>
  <si>
    <t>Account Director - Client Focus - Large
Account Director - Client Focus - Very Large
Account Director - RSL - Core
Account Director - Large
Account Director - City Exec - Core
Account Director - City Exec - Large
Account Director - VPL - Large
Commercial&amp; Operations Director - Core
Commercial &amp; Operations - Large</t>
  </si>
  <si>
    <t>Associate Project Manager</t>
  </si>
  <si>
    <t>Senior Project Director
Executive Project Director</t>
  </si>
  <si>
    <t>Assistant Designer
Marketing Assistant</t>
  </si>
  <si>
    <t>Graphics Assistant</t>
  </si>
  <si>
    <t>Internal Communications Executive
Senior Digital Executive
Senior Marketing Executive</t>
  </si>
  <si>
    <t>Senior Designer
Senior Marketing Manager</t>
  </si>
  <si>
    <t>Digital Executive
Senior Corporate Communications Manager</t>
  </si>
  <si>
    <t>Internal Communications Manager
Senior Campaign Manager</t>
  </si>
  <si>
    <t>Head of Coporate Communiucations</t>
  </si>
  <si>
    <t>Head of Marketing and Communications</t>
  </si>
  <si>
    <t>Procurement</t>
  </si>
  <si>
    <t>Administrative Assistant
Procurement Assistant</t>
  </si>
  <si>
    <t>Senior Procurement Assistant</t>
  </si>
  <si>
    <t>Facilities &amp; Procurement Assistant</t>
  </si>
  <si>
    <t>Procurement Executive</t>
  </si>
  <si>
    <t>Senior Procurement Executive</t>
  </si>
  <si>
    <t>Head of Procurement</t>
  </si>
  <si>
    <t>Risk</t>
  </si>
  <si>
    <t>SHE</t>
  </si>
  <si>
    <t>Shared Services</t>
  </si>
  <si>
    <t>Work Space</t>
  </si>
  <si>
    <t>Administrative Assistant</t>
  </si>
  <si>
    <t>Office Administrator
Receptionist</t>
  </si>
  <si>
    <t>Secretary
Senior Receptionist</t>
  </si>
  <si>
    <t>Senior Secretary</t>
  </si>
  <si>
    <t>Offices Facilities Manager
Property Executive</t>
  </si>
  <si>
    <t>Regional Facilities Manager</t>
  </si>
  <si>
    <t>Head of Property &amp; Facilities Management</t>
  </si>
  <si>
    <t>Finance Administrator</t>
  </si>
  <si>
    <t>Assistant Finance Manager</t>
  </si>
  <si>
    <t>Finance Manager L1</t>
  </si>
  <si>
    <t>Finance Manager L2</t>
  </si>
  <si>
    <t>BU Financial Controller L1</t>
  </si>
  <si>
    <t>BU Financial Controller L2</t>
  </si>
  <si>
    <t>Finance - Credit Control</t>
  </si>
  <si>
    <t>Credit Controller</t>
  </si>
  <si>
    <t>Credit Control Supervisor</t>
  </si>
  <si>
    <t>Head of Credit Control</t>
  </si>
  <si>
    <t>Finance -  Financial Controller</t>
  </si>
  <si>
    <t>Expenses Clerk</t>
  </si>
  <si>
    <t>AP Supervisor
Expenses Supervisor
Cashier</t>
  </si>
  <si>
    <t>Assistant Finance Accountant L1</t>
  </si>
  <si>
    <t>Assistant Finance Accountant L2</t>
  </si>
  <si>
    <t>Financial Accounting Manager
Financial Processing Manager</t>
  </si>
  <si>
    <t>Finance - Management Reporting</t>
  </si>
  <si>
    <t>Assistant Management Accountant</t>
  </si>
  <si>
    <t>Management Accountant L1</t>
  </si>
  <si>
    <t>Management Accountant L2</t>
  </si>
  <si>
    <t>Finance - Payroll</t>
  </si>
  <si>
    <t>Payroll Assistant</t>
  </si>
  <si>
    <t>Payroll Supervisor</t>
  </si>
  <si>
    <t>Payroll Manager</t>
  </si>
  <si>
    <t>Finance - Pension</t>
  </si>
  <si>
    <t>Head of Pensions</t>
  </si>
  <si>
    <t>Finance - Project Controls</t>
  </si>
  <si>
    <t>Project Administrator</t>
  </si>
  <si>
    <t>Senior Project Administrator</t>
  </si>
  <si>
    <t>Finance - Tax</t>
  </si>
  <si>
    <t>Tax &amp; Treasury Manager</t>
  </si>
  <si>
    <t>Head of Project Admin &amp; Controls</t>
  </si>
  <si>
    <t>Head of Partnership Finance</t>
  </si>
  <si>
    <t>Head of  Tax</t>
  </si>
  <si>
    <t>Site Investigation, Evaluation and Restoration</t>
  </si>
  <si>
    <t>Strategic EHS Consultancy</t>
  </si>
  <si>
    <t>Remediation &amp; Demolition</t>
  </si>
  <si>
    <t>id</t>
  </si>
  <si>
    <t>label</t>
  </si>
  <si>
    <t>synonyms</t>
  </si>
  <si>
    <t>kind</t>
  </si>
  <si>
    <t>level</t>
  </si>
  <si>
    <t>value</t>
  </si>
  <si>
    <t>shortDescription</t>
  </si>
  <si>
    <t>longDescription</t>
  </si>
  <si>
    <t>webLinks</t>
  </si>
  <si>
    <t>references</t>
  </si>
  <si>
    <t>connections</t>
  </si>
  <si>
    <t>notes</t>
  </si>
  <si>
    <t>onhover</t>
  </si>
  <si>
    <t>onclick</t>
  </si>
  <si>
    <t>ondoubleclick</t>
  </si>
  <si>
    <t>onDimming</t>
  </si>
  <si>
    <t>tooltip</t>
  </si>
  <si>
    <t>css</t>
  </si>
  <si>
    <t>target</t>
  </si>
  <si>
    <t>ttPosition</t>
  </si>
  <si>
    <t>ttTopOffset</t>
  </si>
  <si>
    <t>ttLeftOffset</t>
  </si>
  <si>
    <t>onURL</t>
  </si>
  <si>
    <t>offURL</t>
  </si>
  <si>
    <t>openURL</t>
  </si>
  <si>
    <t>closeURL</t>
  </si>
  <si>
    <t xml:space="preserve">onCSS </t>
  </si>
  <si>
    <t>offCSS</t>
  </si>
  <si>
    <t>openCSS</t>
  </si>
  <si>
    <t>closeCSS</t>
  </si>
  <si>
    <t>ttStyle</t>
  </si>
  <si>
    <t>C</t>
  </si>
  <si>
    <t>Notes</t>
  </si>
  <si>
    <t>Num</t>
  </si>
  <si>
    <t>render</t>
  </si>
  <si>
    <t>labelPlace</t>
  </si>
  <si>
    <t>imchildof</t>
  </si>
  <si>
    <t>childof</t>
  </si>
  <si>
    <t>type</t>
  </si>
  <si>
    <t>unoa</t>
  </si>
  <si>
    <t>unob</t>
  </si>
  <si>
    <t>direction</t>
  </si>
  <si>
    <t>lineoffsetkind</t>
  </si>
  <si>
    <t>lineoffset</t>
  </si>
  <si>
    <t>routing</t>
  </si>
  <si>
    <t>classifier</t>
  </si>
  <si>
    <t>library</t>
  </si>
  <si>
    <t>scale</t>
  </si>
  <si>
    <t>opacity</t>
  </si>
  <si>
    <t>ooosymbol</t>
  </si>
  <si>
    <t>offsetAngle</t>
  </si>
  <si>
    <t>radius</t>
  </si>
  <si>
    <t>xOffset</t>
  </si>
  <si>
    <t>yOffset</t>
  </si>
  <si>
    <t>ooox</t>
  </si>
  <si>
    <t>oooy</t>
  </si>
  <si>
    <t>ooow</t>
  </si>
  <si>
    <t>oooh</t>
  </si>
  <si>
    <t>cccsymbol</t>
  </si>
  <si>
    <t>cccx</t>
  </si>
  <si>
    <t>cccy</t>
  </si>
  <si>
    <t>cccw</t>
  </si>
  <si>
    <t>ccch</t>
  </si>
  <si>
    <t>labeloffsetx</t>
  </si>
  <si>
    <t>labeloffsety</t>
  </si>
  <si>
    <t>labelx</t>
  </si>
  <si>
    <t>labely</t>
  </si>
  <si>
    <t>labelw</t>
  </si>
  <si>
    <t>labelh</t>
  </si>
  <si>
    <t>labelpstyle</t>
  </si>
  <si>
    <t>labelgstyle</t>
  </si>
  <si>
    <t>fontsize</t>
  </si>
  <si>
    <t>foresymbol</t>
  </si>
  <si>
    <t>fsssx</t>
  </si>
  <si>
    <t>fsssy</t>
  </si>
  <si>
    <t>fsssw</t>
  </si>
  <si>
    <t>fsssh</t>
  </si>
  <si>
    <t>backsymbol</t>
  </si>
  <si>
    <t>bsssx</t>
  </si>
  <si>
    <t>bsssy</t>
  </si>
  <si>
    <t>bsssw</t>
  </si>
  <si>
    <t>bsssh</t>
  </si>
  <si>
    <t>vvvsymbol</t>
  </si>
  <si>
    <t>vvvx</t>
  </si>
  <si>
    <t>vvvy</t>
  </si>
  <si>
    <t>vvvw</t>
  </si>
  <si>
    <t>vvvh</t>
  </si>
  <si>
    <t>Column Number</t>
  </si>
  <si>
    <t>What</t>
  </si>
  <si>
    <t>ID fo DB</t>
  </si>
  <si>
    <t>Label/Name of the UNO</t>
  </si>
  <si>
    <t xml:space="preserve">Immediatre child of parent UNO </t>
  </si>
  <si>
    <t>Child of parent UNO</t>
  </si>
  <si>
    <t>Category of the UNO</t>
  </si>
  <si>
    <t>First UNO of the connection</t>
  </si>
  <si>
    <t>Second UNO of the connection</t>
  </si>
  <si>
    <t>Direction of the Connection</t>
  </si>
  <si>
    <t>Kind of line offset</t>
  </si>
  <si>
    <t>Amount of offset</t>
  </si>
  <si>
    <t>UNO's CSS Class(es)</t>
  </si>
  <si>
    <t>Illustrator file name</t>
  </si>
  <si>
    <t>A multiplier to be applied to all symbols and Connection stroke values.</t>
  </si>
  <si>
    <t>Opacity</t>
  </si>
  <si>
    <t>Symbol Height</t>
  </si>
  <si>
    <t>Symbol X position</t>
  </si>
  <si>
    <t>Symbol y position</t>
  </si>
  <si>
    <t>Symbol Width</t>
  </si>
  <si>
    <t>Label X offset</t>
  </si>
  <si>
    <t>Label Y offset</t>
  </si>
  <si>
    <t>Label X position</t>
  </si>
  <si>
    <t>Label Y position</t>
  </si>
  <si>
    <t>Label width</t>
  </si>
  <si>
    <t>Label height</t>
  </si>
  <si>
    <t>Paragraph Style to apply to the label.</t>
  </si>
  <si>
    <t>Graphic Style to apply to the label.</t>
  </si>
  <si>
    <t>The font size to set the label to</t>
  </si>
  <si>
    <t>Description</t>
  </si>
  <si>
    <t>Scratch column - can be used for calculations or numberign things as needed.</t>
  </si>
  <si>
    <t>An X to mark rows that should be rendered.</t>
  </si>
  <si>
    <t>Unique object ID used as the ID in the database.</t>
  </si>
  <si>
    <t>Text label for the UNO</t>
  </si>
  <si>
    <t>0 = do not place the label 
1 = put the label in the static foreground sss  group - as point text
2 = the label should be interactive and is put into both the ooo and ccc groups - as point text.  Text that is to be used as a ooo/ccc trigger object should have an stroked graphic style applied to make a more solid mouse target (although this add more vectors and has a performance hit).
3 = place the label text in a text box - sized to oooh oooy - at labelx labely</t>
  </si>
  <si>
    <t>The parent UNO whose body should contain this UNO</t>
  </si>
  <si>
    <t>The parent UNO whose vvv should contain this UNO</t>
  </si>
  <si>
    <t>Things (the default) - Connections (must be specified) - radialSubstep things</t>
  </si>
  <si>
    <t>only used by connection kind.</t>
  </si>
  <si>
    <t>Specifies if the connection is generic- to- from- or both (bi-directionsl)</t>
  </si>
  <si>
    <t>Type of line offet from the ooo permimeter to use</t>
  </si>
  <si>
    <t>The extra offset to add to the permiter around the UNO's ooo</t>
  </si>
  <si>
    <t>Sets CSS class(es) for the UNO.</t>
  </si>
  <si>
    <t>Transparency setting for the Symbol.</t>
  </si>
  <si>
    <t>Used for 'kind' Radial or Tree to specify an offset from the 0.  For the kind 'angular' - it specifes the absolute angle - used in conjunction with radius - to plot the UNO.</t>
  </si>
  <si>
    <t>Used for 'kind' Radial or Tree</t>
  </si>
  <si>
    <t>Horizontal position from the upper left corner of the artboard to the center point of the symbol.  If the Kind is Radial - this value is the radius</t>
  </si>
  <si>
    <t>Vertical position from the upper left corner of the artboard to the center point of the symbol - in positive points (going down) from the upper left corner.  If the Kind is Radial - this value is the offset angle from 0 degrees.</t>
  </si>
  <si>
    <t>Horizontal position from the upper left corner of the artboard to the center point of the symbol.</t>
  </si>
  <si>
    <t>Vertical position from the upper left corner of the artboard to the center point of the symbol - in positive points (going down) from the upper left corner</t>
  </si>
  <si>
    <t>A  label offset (relative to the label x position) for point-type - or as a padding value for area-type</t>
  </si>
  <si>
    <t>Label x center position</t>
  </si>
  <si>
    <t>Label y center position</t>
  </si>
  <si>
    <t xml:space="preserve">Label offet relative to the symbol center. </t>
  </si>
  <si>
    <t>Label offet relative to the symbol center - in positive points (going down) from the upper left corner</t>
  </si>
  <si>
    <t>Name of the Illustrator Paragraph Style to apply to the lable.</t>
  </si>
  <si>
    <t xml:space="preserve">Name of the Illustrator Graphic Style to apply to the lable.  </t>
  </si>
  <si>
    <t>If labelpstyle starts with "VC" ( for Vertical Center) then the baseline shift of the label will be adjusted to center-height of the text</t>
  </si>
  <si>
    <t xml:space="preserve">Symbol width.  </t>
  </si>
  <si>
    <t xml:space="preserve">Symbol width. </t>
  </si>
  <si>
    <t>A capital 'X' or blank</t>
  </si>
  <si>
    <t>Only used by Connection kind.</t>
  </si>
  <si>
    <t>The ooo position - and often the size - are used as the key to which all other elements are either set equal to - of offset/calcualted from.</t>
  </si>
  <si>
    <t>Often just copied from the ooo coordinates and size.  The ooo coordinates are the default 'location' of the object.
If this is a symbol for a Connection- the x-y coordinates are not specified here- but are calculated from the line-routing algorithm.</t>
  </si>
  <si>
    <t>Optional for connections - if blank the value will be calculated by the renderer.</t>
  </si>
  <si>
    <t>Used to size area type text frames</t>
  </si>
  <si>
    <t>Area text labels (labelPlace = 3) - if there is overflow text - their font size will be reduced until all the text fits in the text frame defined by labelw lebelh</t>
  </si>
  <si>
    <t>This would be used to create stroked text; to stand out from the background and/or as bigger mouse target for an active lable in the ooo/ccc.</t>
  </si>
  <si>
    <t>Often just copied from the ooo coordinates and size.  The ooo coordinates are the default 'location' of the object.</t>
  </si>
  <si>
    <t>Entry type/units</t>
  </si>
  <si>
    <t>Camel-case text</t>
  </si>
  <si>
    <t>Text</t>
  </si>
  <si>
    <t>0- 1- or 2</t>
  </si>
  <si>
    <t>UNO id</t>
  </si>
  <si>
    <t>keyword</t>
  </si>
  <si>
    <t>name of offset type</t>
  </si>
  <si>
    <t>points</t>
  </si>
  <si>
    <t>name of routing algorithm</t>
  </si>
  <si>
    <t>valid CSS class names- without the 'class:' prefix- multiple classes separated by a space.</t>
  </si>
  <si>
    <t>path/filename</t>
  </si>
  <si>
    <t>A multiple number</t>
  </si>
  <si>
    <t>0 to 1.0</t>
  </si>
  <si>
    <t>degrees</t>
  </si>
  <si>
    <t>points or degrees (for Radial Kinds)</t>
  </si>
  <si>
    <t>name</t>
  </si>
  <si>
    <t xml:space="preserve">name </t>
  </si>
  <si>
    <t>X</t>
  </si>
  <si>
    <t>Thing</t>
  </si>
  <si>
    <t>myQtipStyle</t>
  </si>
  <si>
    <t>Sub-category of the UNO</t>
  </si>
  <si>
    <t>csvname</t>
  </si>
  <si>
    <t>framewrk</t>
  </si>
  <si>
    <t>Y</t>
  </si>
  <si>
    <t>Optional.  Import a symbol library that contains the symbols- graphic styles- and paragraph styles specfied in the rendering.  Also must Y for a normal object render.</t>
  </si>
  <si>
    <t>ccckind</t>
  </si>
  <si>
    <t>oookind</t>
  </si>
  <si>
    <t>What to draw for ooo</t>
  </si>
  <si>
    <t>A varible that specifies what to draw for the ooo:  symbol | rect | ellipse</t>
  </si>
  <si>
    <t>If oookind is 'symbol' then this is specifies an Illustrator symbol name - else - for 'rect' or 'ellipes' it specifies a Graphic Style - or - for a connection a graphic style to use for the line.  If blank nothing will be put in the ooo group.</t>
  </si>
  <si>
    <t>The Symbol or Graphic Style to use.</t>
  </si>
  <si>
    <t>What to draw for ccc</t>
  </si>
  <si>
    <t>A varible that specifies what to draw for the ccc:  symbol | rect | ellipse</t>
  </si>
  <si>
    <t>If ccckind is 'symbol' then this is specifies an Illustrator symbol name - else - for 'rect' or 'ellipes' it specifies a Graphic Style - or - for a connection a graphic style to use for the line.  If blank nothing will be put in the ooo group.</t>
  </si>
  <si>
    <t>forekind</t>
  </si>
  <si>
    <t>What to draw for the foreground object</t>
  </si>
  <si>
    <t>A varible that specifies what to draw:  symbol | rect | ellipse</t>
  </si>
  <si>
    <t>If the kind is 'symbol' then this is specifies an Illustrator symbol name - else - for 'rect' or 'ellipes' it specifies a Graphic Style - or - for a connection a graphic style to use for the line.  If blank nothing will be put in the ooo group.</t>
  </si>
  <si>
    <t>backkind</t>
  </si>
  <si>
    <t>vvvkind</t>
  </si>
  <si>
    <t>Symbol width.</t>
  </si>
  <si>
    <t>Valid Illustrator Symbol or Graphic Style name</t>
  </si>
  <si>
    <t>rect</t>
  </si>
  <si>
    <t>VCTitle</t>
  </si>
  <si>
    <t xml:space="preserve"> </t>
  </si>
  <si>
    <t>closed</t>
  </si>
  <si>
    <t>open</t>
  </si>
  <si>
    <t>w</t>
  </si>
  <si>
    <t>h</t>
  </si>
  <si>
    <t>Level 0</t>
  </si>
  <si>
    <t>Level 1</t>
  </si>
  <si>
    <t>A</t>
  </si>
  <si>
    <t>B</t>
  </si>
  <si>
    <t>D</t>
  </si>
  <si>
    <t>E</t>
  </si>
  <si>
    <t>A center</t>
  </si>
  <si>
    <t>?+++&amp;run=moveTest,'@B, @C, @D, @E',1,t,0,250</t>
  </si>
  <si>
    <t>?+++&amp;run=moveTest,'@B, @C, @D, @E',1,t,0,-250</t>
  </si>
  <si>
    <t>?+++&amp;run=moveTest,'@C, @D, @E',1,t,0,250</t>
  </si>
  <si>
    <t>?+++&amp;run=moveTest,'@C, @D, @E',1,t,0,-250</t>
  </si>
  <si>
    <t>?+++&amp;run=moveTest,'@D, @E',1,t,0,250</t>
  </si>
  <si>
    <t>?+++&amp;run=moveTest,'@D, @E',1,t,0,-250</t>
  </si>
  <si>
    <t>?+++&amp;run=moveTest,'@E',1,t,0,250</t>
  </si>
  <si>
    <t>?+++&amp;run=moveTest,'@E',1,t,0,-250</t>
  </si>
  <si>
    <t>?+++&amp;run=moveTest,'@B, @C, @D, @E',0.3,t,0,-250</t>
  </si>
  <si>
    <t>?+++&amp;run=moveTest,'@C, @D, @E',0.3,t,0,-250</t>
  </si>
  <si>
    <t>?+++&amp;run=moveTest,'@D, @E',0.3,t,0,-250</t>
  </si>
  <si>
    <t>?+++&amp;run=moveTest,'@E',0.3,t,0,-250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</si>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</sst>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Myriad Pro"/>
    </font>
    <font>
      <b/>
      <sz val="11"/>
      <name val="Myriad Pro"/>
    </font>
    <font>
      <b/>
      <sz val="11"/>
      <color theme="1"/>
      <name val="Myriad Pro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Myriad Pro"/>
    </font>
    <font>
      <sz val="11"/>
      <color theme="1"/>
      <name val="Myriad Pro"/>
    </font>
    <font>
      <sz val="10"/>
      <color theme="1"/>
      <name val="Myriad Pr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00"/>
        <bgColor indexed="64"/>
      </patternFill>
    </fill>
    <fill>
      <patternFill patternType="solid">
        <fgColor rgb="FFBBFF00"/>
        <bgColor indexed="64"/>
      </patternFill>
    </fill>
    <fill>
      <patternFill patternType="solid">
        <fgColor rgb="FF97CE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4CDEC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wrapText="1"/>
    </xf>
    <xf numFmtId="0" fontId="0" fillId="3" borderId="1" xfId="0" applyFont="1" applyFill="1" applyBorder="1"/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readingOrder="1"/>
    </xf>
    <xf numFmtId="0" fontId="5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readingOrder="1"/>
    </xf>
    <xf numFmtId="0" fontId="0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0" fillId="10" borderId="1" xfId="0" applyFont="1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7" fillId="0" borderId="0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5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1" fillId="12" borderId="1" xfId="0" applyFont="1" applyFill="1" applyBorder="1"/>
    <xf numFmtId="0" fontId="0" fillId="1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1" fillId="10" borderId="1" xfId="0" applyFont="1" applyFill="1" applyBorder="1"/>
    <xf numFmtId="0" fontId="0" fillId="7" borderId="1" xfId="0" applyFill="1" applyBorder="1"/>
    <xf numFmtId="0" fontId="1" fillId="11" borderId="1" xfId="0" applyFont="1" applyFill="1" applyBorder="1"/>
    <xf numFmtId="0" fontId="0" fillId="11" borderId="1" xfId="0" applyFill="1" applyBorder="1"/>
    <xf numFmtId="1" fontId="12" fillId="0" borderId="0" xfId="0" applyNumberFormat="1" applyFont="1" applyFill="1" applyBorder="1" applyAlignment="1">
      <alignment vertical="top" wrapText="1"/>
    </xf>
    <xf numFmtId="1" fontId="14" fillId="0" borderId="0" xfId="0" applyNumberFormat="1" applyFont="1" applyFill="1" applyBorder="1" applyAlignment="1">
      <alignment vertical="top" wrapText="1"/>
    </xf>
    <xf numFmtId="164" fontId="14" fillId="0" borderId="0" xfId="0" applyNumberFormat="1" applyFont="1" applyFill="1" applyBorder="1" applyAlignment="1">
      <alignment vertical="top" wrapText="1"/>
    </xf>
    <xf numFmtId="1" fontId="14" fillId="0" borderId="0" xfId="0" applyNumberFormat="1" applyFont="1" applyFill="1" applyBorder="1" applyAlignment="1">
      <alignment vertical="top"/>
    </xf>
    <xf numFmtId="1" fontId="14" fillId="0" borderId="0" xfId="0" applyNumberFormat="1" applyFont="1" applyFill="1" applyBorder="1" applyAlignment="1">
      <alignment horizontal="left" vertical="top"/>
    </xf>
    <xf numFmtId="1" fontId="14" fillId="0" borderId="0" xfId="0" applyNumberFormat="1" applyFont="1" applyFill="1" applyBorder="1" applyAlignment="1">
      <alignment horizontal="left" vertical="top" wrapText="1"/>
    </xf>
    <xf numFmtId="1" fontId="12" fillId="0" borderId="0" xfId="0" applyNumberFormat="1" applyFont="1" applyFill="1" applyBorder="1" applyAlignment="1">
      <alignment horizontal="left" vertical="top" wrapText="1"/>
    </xf>
    <xf numFmtId="1" fontId="12" fillId="0" borderId="0" xfId="0" applyNumberFormat="1" applyFont="1" applyFill="1" applyBorder="1" applyAlignment="1">
      <alignment horizontal="center" vertical="top" wrapText="1"/>
    </xf>
    <xf numFmtId="164" fontId="12" fillId="0" borderId="0" xfId="0" applyNumberFormat="1" applyFont="1" applyFill="1" applyBorder="1" applyAlignment="1">
      <alignment vertical="top" wrapText="1"/>
    </xf>
    <xf numFmtId="1" fontId="12" fillId="0" borderId="0" xfId="0" applyNumberFormat="1" applyFont="1" applyFill="1" applyBorder="1" applyAlignment="1">
      <alignment horizontal="center" vertical="top"/>
    </xf>
    <xf numFmtId="1" fontId="12" fillId="0" borderId="0" xfId="0" applyNumberFormat="1" applyFont="1" applyFill="1" applyBorder="1" applyAlignment="1">
      <alignment horizontal="left" vertical="top"/>
    </xf>
    <xf numFmtId="1" fontId="14" fillId="0" borderId="0" xfId="0" applyNumberFormat="1" applyFont="1" applyFill="1" applyBorder="1" applyAlignment="1">
      <alignment horizontal="center" vertical="top" wrapText="1"/>
    </xf>
    <xf numFmtId="1" fontId="13" fillId="0" borderId="0" xfId="0" applyNumberFormat="1" applyFont="1" applyFill="1" applyBorder="1" applyAlignment="1">
      <alignment horizontal="left" vertical="top" wrapText="1"/>
    </xf>
    <xf numFmtId="1" fontId="13" fillId="0" borderId="0" xfId="0" applyNumberFormat="1" applyFont="1" applyFill="1" applyBorder="1" applyAlignment="1">
      <alignment horizontal="center" vertical="top" wrapText="1"/>
    </xf>
    <xf numFmtId="164" fontId="13" fillId="0" borderId="0" xfId="0" applyNumberFormat="1" applyFont="1" applyFill="1" applyBorder="1" applyAlignment="1">
      <alignment vertical="top" wrapText="1"/>
    </xf>
    <xf numFmtId="1" fontId="13" fillId="0" borderId="0" xfId="0" applyNumberFormat="1" applyFont="1" applyFill="1" applyBorder="1" applyAlignment="1">
      <alignment vertical="top" wrapText="1"/>
    </xf>
    <xf numFmtId="1" fontId="13" fillId="0" borderId="0" xfId="0" applyNumberFormat="1" applyFont="1" applyFill="1" applyBorder="1" applyAlignment="1">
      <alignment horizontal="left" vertical="top"/>
    </xf>
    <xf numFmtId="1" fontId="9" fillId="0" borderId="0" xfId="0" applyNumberFormat="1" applyFont="1" applyFill="1" applyBorder="1" applyAlignment="1">
      <alignment vertical="top" wrapText="1"/>
    </xf>
    <xf numFmtId="1" fontId="13" fillId="0" borderId="0" xfId="0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Fill="1" applyBorder="1" applyAlignment="1">
      <alignment vertical="top"/>
    </xf>
    <xf numFmtId="1" fontId="14" fillId="0" borderId="0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0" xfId="0" applyBorder="1" applyAlignment="1">
      <alignment horizontal="center" vertical="top"/>
    </xf>
    <xf numFmtId="1" fontId="13" fillId="0" borderId="0" xfId="0" applyNumberFormat="1" applyFont="1" applyFill="1" applyBorder="1" applyAlignment="1">
      <alignment vertical="top" wrapText="1"/>
    </xf>
    <xf numFmtId="1" fontId="13" fillId="0" borderId="0" xfId="0" applyNumberFormat="1" applyFont="1" applyFill="1" applyBorder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FFE600"/>
      <color rgb="FF04CDEC"/>
      <color rgb="FF97CE00"/>
      <color rgb="FFBBFF00"/>
      <color rgb="FFDBEAEC"/>
      <color rgb="FFFF8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32"/>
  <sheetViews>
    <sheetView tabSelected="1" topLeftCell="G1" zoomScale="160" zoomScaleNormal="160" zoomScalePageLayoutView="160" workbookViewId="0">
      <pane ySplit="3100" topLeftCell="A10" activePane="bottomLeft"/>
      <selection activeCell="AA1" sqref="AA1:AA1048576"/>
      <selection pane="bottomLeft" activeCell="Z26" sqref="Z26"/>
    </sheetView>
  </sheetViews>
  <sheetFormatPr baseColWidth="10" defaultColWidth="8.83203125" defaultRowHeight="16" customHeight="1" x14ac:dyDescent="0.2"/>
  <cols>
    <col min="1" max="1" width="10.5" style="14" customWidth="1"/>
    <col min="2" max="2" width="11.6640625" style="14" customWidth="1"/>
    <col min="3" max="5" width="12.6640625" style="14" customWidth="1"/>
    <col min="6" max="6" width="12.6640625" style="36" customWidth="1"/>
    <col min="7" max="8" width="39" style="14" customWidth="1"/>
    <col min="9" max="12" width="1.33203125" style="14" customWidth="1"/>
    <col min="13" max="14" width="7.6640625" style="14" customWidth="1"/>
    <col min="15" max="15" width="15.5" style="14" customWidth="1"/>
    <col min="16" max="16" width="1.5" style="14" customWidth="1"/>
    <col min="17" max="18" width="9.1640625" style="14" customWidth="1"/>
    <col min="19" max="23" width="1.33203125" style="14" customWidth="1"/>
    <col min="24" max="25" width="8.83203125" style="14"/>
    <col min="26" max="27" width="65.6640625" style="14" customWidth="1"/>
    <col min="28" max="16384" width="8.83203125" style="14"/>
  </cols>
  <sheetData>
    <row r="1" spans="1:32" s="20" customFormat="1" ht="24" customHeight="1" x14ac:dyDescent="0.2">
      <c r="A1" s="20" t="s">
        <v>197</v>
      </c>
      <c r="B1" s="20" t="s">
        <v>198</v>
      </c>
      <c r="C1" s="20" t="s">
        <v>199</v>
      </c>
      <c r="D1" s="20" t="s">
        <v>200</v>
      </c>
      <c r="E1" s="20" t="s">
        <v>201</v>
      </c>
      <c r="F1" s="34" t="s">
        <v>202</v>
      </c>
      <c r="G1" s="21" t="s">
        <v>203</v>
      </c>
      <c r="H1" s="22" t="s">
        <v>204</v>
      </c>
      <c r="I1" s="20" t="s">
        <v>205</v>
      </c>
      <c r="J1" s="20" t="s">
        <v>206</v>
      </c>
      <c r="K1" s="20" t="s">
        <v>207</v>
      </c>
      <c r="L1" s="20" t="s">
        <v>208</v>
      </c>
      <c r="M1" s="20" t="s">
        <v>209</v>
      </c>
      <c r="N1" s="20" t="s">
        <v>210</v>
      </c>
      <c r="O1" s="20" t="s">
        <v>211</v>
      </c>
      <c r="P1" s="23" t="s">
        <v>212</v>
      </c>
      <c r="Q1" s="23" t="s">
        <v>213</v>
      </c>
      <c r="R1" s="23" t="s">
        <v>421</v>
      </c>
      <c r="S1" s="20" t="s">
        <v>214</v>
      </c>
      <c r="T1" s="20" t="s">
        <v>215</v>
      </c>
      <c r="U1" s="20" t="s">
        <v>216</v>
      </c>
      <c r="V1" s="20" t="s">
        <v>217</v>
      </c>
      <c r="W1" s="20" t="s">
        <v>218</v>
      </c>
      <c r="X1" s="20" t="s">
        <v>219</v>
      </c>
      <c r="Y1" s="20" t="s">
        <v>220</v>
      </c>
      <c r="Z1" s="20" t="s">
        <v>221</v>
      </c>
      <c r="AA1" s="20" t="s">
        <v>222</v>
      </c>
      <c r="AB1" s="24" t="s">
        <v>223</v>
      </c>
      <c r="AC1" s="24" t="s">
        <v>224</v>
      </c>
      <c r="AD1" s="24" t="s">
        <v>225</v>
      </c>
      <c r="AE1" s="24" t="s">
        <v>226</v>
      </c>
      <c r="AF1" s="25" t="s">
        <v>227</v>
      </c>
    </row>
    <row r="2" spans="1:32" s="33" customFormat="1" ht="24" customHeight="1" x14ac:dyDescent="0.2">
      <c r="C2" s="32"/>
      <c r="D2" s="32"/>
      <c r="E2" s="32"/>
      <c r="F2" s="35"/>
      <c r="G2" s="32"/>
      <c r="H2" s="32"/>
      <c r="I2" s="32"/>
      <c r="J2" s="32"/>
      <c r="K2" s="32"/>
      <c r="L2" s="32"/>
      <c r="M2" s="32"/>
      <c r="N2" s="32"/>
    </row>
    <row r="3" spans="1:32" s="33" customFormat="1" ht="14" customHeight="1" x14ac:dyDescent="0.2">
      <c r="C3" s="32"/>
      <c r="D3" s="32"/>
      <c r="E3" s="32"/>
      <c r="F3" s="35"/>
      <c r="G3" s="32"/>
      <c r="H3" s="32"/>
      <c r="I3" s="32"/>
      <c r="J3" s="32"/>
      <c r="K3" s="32"/>
      <c r="L3" s="32"/>
      <c r="M3" s="32"/>
      <c r="N3" s="32"/>
    </row>
    <row r="4" spans="1:32" s="33" customFormat="1" ht="14" customHeight="1" x14ac:dyDescent="0.2">
      <c r="C4" s="32"/>
      <c r="D4" s="32"/>
      <c r="E4" s="32"/>
      <c r="F4" s="35"/>
      <c r="G4" s="32"/>
      <c r="H4" s="32"/>
      <c r="I4" s="32"/>
      <c r="J4" s="32"/>
      <c r="K4" s="32"/>
      <c r="L4" s="32"/>
      <c r="M4" s="32"/>
      <c r="N4" s="32"/>
    </row>
    <row r="5" spans="1:32" s="33" customFormat="1" ht="14" customHeight="1" x14ac:dyDescent="0.2">
      <c r="C5" s="32"/>
      <c r="D5" s="32"/>
      <c r="E5" s="32"/>
      <c r="F5" s="35"/>
      <c r="G5" s="32"/>
      <c r="H5" s="32"/>
      <c r="I5" s="32"/>
      <c r="J5" s="32"/>
      <c r="K5" s="32"/>
      <c r="L5" s="32"/>
      <c r="M5" s="32"/>
      <c r="N5" s="32"/>
    </row>
    <row r="6" spans="1:32" s="33" customFormat="1" ht="14" customHeight="1" x14ac:dyDescent="0.2">
      <c r="C6" s="32"/>
      <c r="D6" s="32"/>
      <c r="E6" s="32"/>
      <c r="F6" s="35"/>
      <c r="G6" s="32"/>
      <c r="H6" s="32"/>
      <c r="I6" s="32"/>
      <c r="J6" s="32"/>
      <c r="K6" s="32"/>
      <c r="L6" s="32"/>
      <c r="M6" s="32"/>
      <c r="N6" s="32"/>
    </row>
    <row r="7" spans="1:32" s="33" customFormat="1" ht="14" customHeight="1" x14ac:dyDescent="0.2">
      <c r="C7" s="32"/>
      <c r="D7" s="32"/>
      <c r="E7" s="32"/>
      <c r="F7" s="35"/>
      <c r="G7" s="32"/>
      <c r="H7" s="32"/>
      <c r="I7" s="32"/>
      <c r="J7" s="32"/>
      <c r="K7" s="32"/>
      <c r="L7" s="32"/>
      <c r="M7" s="32"/>
      <c r="N7" s="32"/>
    </row>
    <row r="8" spans="1:32" s="33" customFormat="1" ht="14" customHeight="1" x14ac:dyDescent="0.2">
      <c r="C8" s="32"/>
      <c r="D8" s="32"/>
      <c r="E8" s="32"/>
      <c r="F8" s="35"/>
      <c r="G8" s="32"/>
      <c r="H8" s="32"/>
      <c r="I8" s="32"/>
      <c r="J8" s="32"/>
      <c r="K8" s="32"/>
      <c r="L8" s="32"/>
      <c r="M8" s="32"/>
      <c r="N8" s="32"/>
    </row>
    <row r="9" spans="1:32" s="33" customFormat="1" ht="14" customHeight="1" x14ac:dyDescent="0.2">
      <c r="C9" s="32"/>
      <c r="D9" s="32"/>
      <c r="E9" s="32"/>
      <c r="F9" s="35"/>
      <c r="G9" s="32"/>
      <c r="H9" s="32"/>
      <c r="I9" s="32"/>
      <c r="J9" s="32"/>
      <c r="K9" s="32"/>
      <c r="L9" s="32"/>
      <c r="M9" s="32"/>
      <c r="N9" s="32"/>
    </row>
    <row r="10" spans="1:32" s="33" customFormat="1" ht="14" customHeight="1" x14ac:dyDescent="0.2">
      <c r="C10" s="32"/>
      <c r="D10" s="32"/>
      <c r="E10" s="32"/>
      <c r="F10" s="35"/>
      <c r="G10" s="32"/>
      <c r="H10" s="32"/>
      <c r="I10" s="32"/>
      <c r="J10" s="32"/>
      <c r="K10" s="32"/>
      <c r="L10" s="32"/>
      <c r="M10" s="32"/>
      <c r="N10" s="32"/>
    </row>
    <row r="11" spans="1:32" s="33" customFormat="1" ht="14" customHeight="1" x14ac:dyDescent="0.2">
      <c r="C11" s="32"/>
      <c r="D11" s="32"/>
      <c r="E11" s="32"/>
      <c r="F11" s="35"/>
      <c r="G11" s="32"/>
      <c r="H11" s="32"/>
      <c r="I11" s="32"/>
      <c r="J11" s="32"/>
      <c r="K11" s="32"/>
      <c r="L11" s="32"/>
      <c r="M11" s="32"/>
      <c r="N11" s="32"/>
    </row>
    <row r="12" spans="1:32" s="33" customFormat="1" ht="14" customHeight="1" x14ac:dyDescent="0.2">
      <c r="C12" s="32"/>
      <c r="D12" s="32"/>
      <c r="E12" s="32"/>
      <c r="F12" s="35"/>
      <c r="G12" s="32"/>
      <c r="H12" s="32"/>
      <c r="I12" s="32"/>
      <c r="J12" s="32"/>
      <c r="K12" s="32"/>
      <c r="L12" s="32"/>
      <c r="M12" s="32"/>
      <c r="N12" s="32"/>
    </row>
    <row r="13" spans="1:32" s="33" customFormat="1" ht="14" customHeight="1" x14ac:dyDescent="0.2">
      <c r="C13" s="32"/>
      <c r="D13" s="32"/>
      <c r="E13" s="32"/>
      <c r="F13" s="35"/>
      <c r="G13" s="32"/>
      <c r="H13" s="32"/>
      <c r="I13" s="32"/>
      <c r="J13" s="32"/>
      <c r="K13" s="32"/>
      <c r="L13" s="32"/>
      <c r="M13" s="32"/>
      <c r="N13" s="32"/>
    </row>
    <row r="14" spans="1:32" s="33" customFormat="1" ht="14" customHeight="1" x14ac:dyDescent="0.2">
      <c r="C14" s="32"/>
      <c r="D14" s="32"/>
      <c r="E14" s="32"/>
      <c r="F14" s="35"/>
      <c r="G14" s="32"/>
      <c r="H14" s="32"/>
      <c r="I14" s="32"/>
      <c r="J14" s="32"/>
      <c r="K14" s="32"/>
      <c r="L14" s="32"/>
      <c r="M14" s="32"/>
      <c r="N14" s="32"/>
    </row>
    <row r="15" spans="1:32" s="33" customFormat="1" ht="14" customHeight="1" x14ac:dyDescent="0.2">
      <c r="C15" s="32"/>
      <c r="D15" s="32"/>
      <c r="E15" s="32"/>
      <c r="F15" s="35"/>
      <c r="G15" s="32"/>
      <c r="H15" s="32"/>
      <c r="I15" s="32"/>
      <c r="J15" s="32"/>
      <c r="K15" s="32"/>
      <c r="L15" s="32"/>
      <c r="M15" s="32"/>
      <c r="N15" s="32"/>
    </row>
    <row r="16" spans="1:32" s="33" customFormat="1" ht="14" customHeight="1" x14ac:dyDescent="0.2">
      <c r="C16" s="32"/>
      <c r="D16" s="32"/>
      <c r="E16" s="32"/>
      <c r="F16" s="35"/>
      <c r="G16" s="32"/>
      <c r="H16" s="32"/>
      <c r="I16" s="32"/>
      <c r="J16" s="32"/>
      <c r="K16" s="32"/>
      <c r="L16" s="32"/>
      <c r="M16" s="32"/>
      <c r="N16" s="32"/>
    </row>
    <row r="17" spans="1:32" s="33" customFormat="1" ht="14" customHeight="1" x14ac:dyDescent="0.2">
      <c r="C17" s="32"/>
      <c r="D17" s="32"/>
      <c r="E17" s="32"/>
      <c r="F17" s="35"/>
      <c r="G17" s="32"/>
      <c r="H17" s="32"/>
      <c r="I17" s="32"/>
      <c r="J17" s="32"/>
      <c r="K17" s="32"/>
      <c r="L17" s="32"/>
      <c r="M17" s="32"/>
      <c r="N17" s="32"/>
    </row>
    <row r="18" spans="1:32" s="33" customFormat="1" ht="14" customHeight="1" x14ac:dyDescent="0.2">
      <c r="C18" s="32"/>
      <c r="D18" s="32"/>
      <c r="E18" s="32"/>
      <c r="F18" s="35"/>
      <c r="G18" s="32"/>
      <c r="H18" s="32"/>
      <c r="I18" s="32"/>
      <c r="J18" s="32"/>
      <c r="K18" s="32"/>
      <c r="L18" s="32"/>
      <c r="M18" s="32"/>
      <c r="N18" s="32"/>
    </row>
    <row r="19" spans="1:32" s="13" customFormat="1" ht="14" customHeight="1" x14ac:dyDescent="0.2">
      <c r="C19" s="73"/>
      <c r="D19" s="73"/>
      <c r="E19" s="73"/>
      <c r="F19" s="74"/>
      <c r="G19" s="73"/>
      <c r="H19" s="73"/>
      <c r="I19" s="73"/>
      <c r="J19" s="73"/>
      <c r="K19" s="73"/>
      <c r="L19" s="73"/>
      <c r="M19" s="73"/>
      <c r="N19" s="73"/>
    </row>
    <row r="20" spans="1:32" ht="32" customHeight="1" x14ac:dyDescent="0.2">
      <c r="A20" s="14" t="str">
        <f>Render!E20</f>
        <v>A</v>
      </c>
      <c r="B20" s="14" t="str">
        <f>Render!F20</f>
        <v>A</v>
      </c>
      <c r="E20" s="14">
        <v>1</v>
      </c>
      <c r="G20" s="14" t="str">
        <f>"This is thing "&amp;B20</f>
        <v>This is thing A</v>
      </c>
      <c r="H20" s="14" t="str">
        <f>"This is **thing "&amp;B20&amp;"**"</f>
        <v>This is **thing A**</v>
      </c>
      <c r="M20" s="14">
        <v>1</v>
      </c>
      <c r="N20" s="14">
        <v>1</v>
      </c>
      <c r="Q20" s="14">
        <v>1</v>
      </c>
      <c r="R20" s="14">
        <v>0</v>
      </c>
      <c r="Z20" s="14" t="str">
        <f>"?+++&amp;run=moveTest,'@B, @C, @D, @E',0.3,t,0,250"&amp;"&amp;infotext="&amp;H20</f>
        <v>?+++&amp;run=moveTest,'@B, @C, @D, @E',0.3,t,0,250&amp;infotext=This is **thing A**</v>
      </c>
      <c r="AA20" s="14" t="s">
        <v>417</v>
      </c>
      <c r="AF20" s="13" t="s">
        <v>372</v>
      </c>
    </row>
    <row r="21" spans="1:32" ht="32" customHeight="1" x14ac:dyDescent="0.2">
      <c r="A21" s="14" t="str">
        <f>Render!E21</f>
        <v>B</v>
      </c>
      <c r="B21" s="14" t="str">
        <f>Render!F21</f>
        <v>B</v>
      </c>
      <c r="E21" s="14">
        <v>2</v>
      </c>
      <c r="G21" s="14" t="str">
        <f t="shared" ref="G21:G24" si="0">"This is thing "&amp;B21</f>
        <v>This is thing B</v>
      </c>
      <c r="H21" s="14" t="str">
        <f t="shared" ref="H21:H24" si="1">"This is thing "&amp;B21</f>
        <v>This is thing B</v>
      </c>
      <c r="M21" s="14">
        <v>1</v>
      </c>
      <c r="N21" s="14">
        <v>1</v>
      </c>
      <c r="Q21" s="14">
        <v>1</v>
      </c>
      <c r="R21" s="14">
        <v>0</v>
      </c>
      <c r="Z21" s="14" t="str">
        <f>"?+++&amp;run=moveTest,'@C, @D, @E',0.3,t,0,250"&amp;"&amp;infotext="&amp;H21</f>
        <v>?+++&amp;run=moveTest,'@C, @D, @E',0.3,t,0,250&amp;infotext=This is thing B</v>
      </c>
      <c r="AA21" s="14" t="s">
        <v>418</v>
      </c>
      <c r="AF21" s="13" t="s">
        <v>372</v>
      </c>
    </row>
    <row r="22" spans="1:32" ht="32" customHeight="1" x14ac:dyDescent="0.2">
      <c r="A22" s="14" t="str">
        <f>Render!E22</f>
        <v>C</v>
      </c>
      <c r="B22" s="14" t="str">
        <f>Render!F22</f>
        <v>C</v>
      </c>
      <c r="E22" s="14">
        <v>3</v>
      </c>
      <c r="G22" s="14" t="str">
        <f t="shared" si="0"/>
        <v>This is thing C</v>
      </c>
      <c r="H22" s="14" t="str">
        <f t="shared" si="1"/>
        <v>This is thing C</v>
      </c>
      <c r="M22" s="14">
        <v>1</v>
      </c>
      <c r="N22" s="14">
        <v>1</v>
      </c>
      <c r="Q22" s="14">
        <v>1</v>
      </c>
      <c r="R22" s="14">
        <v>0</v>
      </c>
      <c r="Z22" s="14" t="str">
        <f>"?+++&amp;run=moveTest,'@D, @E',0.3,t,0,250"&amp;"&amp;infotext="&amp;H22</f>
        <v>?+++&amp;run=moveTest,'@D, @E',0.3,t,0,250&amp;infotext=This is thing C</v>
      </c>
      <c r="AA22" s="14" t="s">
        <v>419</v>
      </c>
      <c r="AF22" s="13" t="s">
        <v>372</v>
      </c>
    </row>
    <row r="23" spans="1:32" ht="32" customHeight="1" x14ac:dyDescent="0.2">
      <c r="A23" s="14" t="str">
        <f>Render!E23</f>
        <v>D</v>
      </c>
      <c r="B23" s="14" t="str">
        <f>Render!F23</f>
        <v>D</v>
      </c>
      <c r="E23" s="14">
        <v>4</v>
      </c>
      <c r="G23" s="14" t="str">
        <f t="shared" si="0"/>
        <v>This is thing D</v>
      </c>
      <c r="H23" s="14" t="str">
        <f t="shared" si="1"/>
        <v>This is thing D</v>
      </c>
      <c r="M23" s="14">
        <v>1</v>
      </c>
      <c r="N23" s="14">
        <v>1</v>
      </c>
      <c r="Q23" s="14">
        <v>1</v>
      </c>
      <c r="R23" s="14">
        <v>0</v>
      </c>
      <c r="Z23" s="14" t="str">
        <f>"?+++&amp;run=moveTest,'@E',0.3,t,0,250"&amp;"&amp;infotext="&amp;H23</f>
        <v>?+++&amp;run=moveTest,'@E',0.3,t,0,250&amp;infotext=This is thing D</v>
      </c>
      <c r="AA23" s="14" t="s">
        <v>420</v>
      </c>
      <c r="AF23" s="13" t="s">
        <v>372</v>
      </c>
    </row>
    <row r="24" spans="1:32" ht="32" customHeight="1" x14ac:dyDescent="0.2">
      <c r="A24" s="14" t="str">
        <f>Render!E24</f>
        <v>E</v>
      </c>
      <c r="B24" s="14" t="str">
        <f>Render!F24</f>
        <v>E</v>
      </c>
      <c r="E24" s="14">
        <v>5</v>
      </c>
      <c r="G24" s="14" t="str">
        <f>"This is thing "&amp;B24&amp;
"    [This is a job](#/?+++&amp;infotext=This is a job desciption)"</f>
        <v>This is thing E    [This is a job](#/?+++&amp;infotext=This is a job desciption)</v>
      </c>
      <c r="H24" s="14" t="str">
        <f t="shared" si="1"/>
        <v>This is thing E</v>
      </c>
      <c r="M24" s="14">
        <v>1</v>
      </c>
      <c r="N24" s="14">
        <v>1</v>
      </c>
      <c r="Q24" s="14">
        <v>1</v>
      </c>
      <c r="R24" s="14">
        <v>0</v>
      </c>
      <c r="Z24" s="14" t="str">
        <f>"?+++&amp;infotext="&amp;H24</f>
        <v>?+++&amp;infotext=This is thing E</v>
      </c>
      <c r="AF24" s="13" t="s">
        <v>372</v>
      </c>
    </row>
    <row r="25" spans="1:32" ht="16" customHeight="1" x14ac:dyDescent="0.2">
      <c r="AF25" s="13"/>
    </row>
    <row r="29" spans="1:32" ht="16" customHeight="1" x14ac:dyDescent="0.2">
      <c r="Z29" s="14" t="s">
        <v>409</v>
      </c>
      <c r="AA29" s="14" t="s">
        <v>410</v>
      </c>
    </row>
    <row r="30" spans="1:32" ht="16" customHeight="1" x14ac:dyDescent="0.2">
      <c r="Z30" s="14" t="s">
        <v>411</v>
      </c>
      <c r="AA30" s="14" t="s">
        <v>412</v>
      </c>
    </row>
    <row r="31" spans="1:32" ht="16" customHeight="1" x14ac:dyDescent="0.2">
      <c r="Z31" s="14" t="s">
        <v>413</v>
      </c>
      <c r="AA31" s="14" t="s">
        <v>414</v>
      </c>
    </row>
    <row r="32" spans="1:32" ht="16" customHeight="1" x14ac:dyDescent="0.2">
      <c r="Z32" s="14" t="s">
        <v>415</v>
      </c>
      <c r="AA32" s="14" t="s">
        <v>416</v>
      </c>
    </row>
  </sheetData>
  <pageMargins left="0.7" right="0.7" top="0.75" bottom="0.75" header="0.3" footer="0.3"/>
  <pageSetup paperSize="8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"/>
  <sheetViews>
    <sheetView workbookViewId="0">
      <pane xSplit="9620" ySplit="6140" topLeftCell="H5" activePane="bottomRight"/>
      <selection activeCell="E11" sqref="E11"/>
      <selection pane="topRight" activeCell="G1" sqref="G1:G1048576"/>
      <selection pane="bottomLeft" activeCell="C11" sqref="C11"/>
      <selection pane="bottomRight" activeCell="AI21" sqref="AI21:AI24"/>
    </sheetView>
  </sheetViews>
  <sheetFormatPr baseColWidth="10" defaultRowHeight="15" x14ac:dyDescent="0.2"/>
  <cols>
    <col min="1" max="5" width="10.83203125" style="68"/>
    <col min="6" max="6" width="9.1640625" style="69" customWidth="1"/>
    <col min="7" max="7" width="6.6640625" style="68" customWidth="1"/>
    <col min="8" max="10" width="10.83203125" style="68"/>
    <col min="11" max="17" width="3.33203125" style="68" customWidth="1"/>
    <col min="18" max="18" width="11.6640625" style="68" customWidth="1"/>
    <col min="19" max="19" width="7.83203125" style="70" customWidth="1"/>
    <col min="20" max="21" width="3.33203125" style="68" customWidth="1"/>
    <col min="22" max="23" width="11.1640625" style="68" customWidth="1"/>
    <col min="24" max="27" width="3" style="68" customWidth="1"/>
    <col min="28" max="46" width="10.83203125" style="68"/>
    <col min="47" max="59" width="11.1640625" style="68" customWidth="1"/>
    <col min="60" max="16384" width="10.83203125" style="68"/>
  </cols>
  <sheetData>
    <row r="1" spans="1:68" s="56" customFormat="1" ht="30" customHeight="1" x14ac:dyDescent="0.2">
      <c r="A1" s="55" t="s">
        <v>229</v>
      </c>
      <c r="B1" s="56" t="s">
        <v>230</v>
      </c>
      <c r="C1" s="56" t="s">
        <v>230</v>
      </c>
      <c r="D1" s="56" t="s">
        <v>231</v>
      </c>
      <c r="E1" s="55" t="s">
        <v>197</v>
      </c>
      <c r="F1" s="57" t="s">
        <v>198</v>
      </c>
      <c r="G1" s="56" t="s">
        <v>232</v>
      </c>
      <c r="H1" s="56" t="s">
        <v>233</v>
      </c>
      <c r="I1" s="49" t="s">
        <v>234</v>
      </c>
      <c r="J1" s="58" t="s">
        <v>200</v>
      </c>
      <c r="K1" s="56" t="s">
        <v>235</v>
      </c>
      <c r="L1" s="55" t="s">
        <v>236</v>
      </c>
      <c r="M1" s="59" t="s">
        <v>237</v>
      </c>
      <c r="N1" s="58" t="s">
        <v>238</v>
      </c>
      <c r="O1" s="58" t="s">
        <v>239</v>
      </c>
      <c r="P1" s="58" t="s">
        <v>240</v>
      </c>
      <c r="Q1" s="58" t="s">
        <v>241</v>
      </c>
      <c r="R1" s="59" t="s">
        <v>242</v>
      </c>
      <c r="S1" s="60" t="s">
        <v>243</v>
      </c>
      <c r="T1" s="55" t="s">
        <v>244</v>
      </c>
      <c r="U1" s="55" t="s">
        <v>245</v>
      </c>
      <c r="V1" s="55" t="s">
        <v>379</v>
      </c>
      <c r="W1" s="55" t="s">
        <v>246</v>
      </c>
      <c r="X1" s="55" t="s">
        <v>247</v>
      </c>
      <c r="Y1" s="55" t="s">
        <v>248</v>
      </c>
      <c r="Z1" s="55" t="s">
        <v>249</v>
      </c>
      <c r="AA1" s="55" t="s">
        <v>250</v>
      </c>
      <c r="AB1" s="55" t="s">
        <v>251</v>
      </c>
      <c r="AC1" s="55" t="s">
        <v>252</v>
      </c>
      <c r="AD1" s="55" t="s">
        <v>253</v>
      </c>
      <c r="AE1" s="55" t="s">
        <v>254</v>
      </c>
      <c r="AF1" s="55" t="s">
        <v>378</v>
      </c>
      <c r="AG1" s="55" t="s">
        <v>255</v>
      </c>
      <c r="AH1" s="55" t="s">
        <v>256</v>
      </c>
      <c r="AI1" s="55" t="s">
        <v>257</v>
      </c>
      <c r="AJ1" s="55" t="s">
        <v>258</v>
      </c>
      <c r="AK1" s="55" t="s">
        <v>259</v>
      </c>
      <c r="AL1" s="55" t="s">
        <v>260</v>
      </c>
      <c r="AM1" s="55" t="s">
        <v>261</v>
      </c>
      <c r="AN1" s="55" t="s">
        <v>262</v>
      </c>
      <c r="AO1" s="55" t="s">
        <v>263</v>
      </c>
      <c r="AP1" s="55" t="s">
        <v>264</v>
      </c>
      <c r="AQ1" s="55" t="s">
        <v>265</v>
      </c>
      <c r="AR1" s="55" t="s">
        <v>266</v>
      </c>
      <c r="AS1" s="56" t="s">
        <v>267</v>
      </c>
      <c r="AT1" s="56" t="s">
        <v>268</v>
      </c>
      <c r="AU1" s="55" t="s">
        <v>387</v>
      </c>
      <c r="AV1" s="56" t="s">
        <v>269</v>
      </c>
      <c r="AW1" s="56" t="s">
        <v>270</v>
      </c>
      <c r="AX1" s="56" t="s">
        <v>271</v>
      </c>
      <c r="AY1" s="56" t="s">
        <v>272</v>
      </c>
      <c r="AZ1" s="56" t="s">
        <v>273</v>
      </c>
      <c r="BA1" s="56" t="s">
        <v>391</v>
      </c>
      <c r="BB1" s="56" t="s">
        <v>274</v>
      </c>
      <c r="BC1" s="56" t="s">
        <v>275</v>
      </c>
      <c r="BD1" s="56" t="s">
        <v>276</v>
      </c>
      <c r="BE1" s="56" t="s">
        <v>277</v>
      </c>
      <c r="BF1" s="56" t="s">
        <v>278</v>
      </c>
      <c r="BG1" s="56" t="s">
        <v>392</v>
      </c>
      <c r="BH1" s="56" t="s">
        <v>279</v>
      </c>
      <c r="BI1" s="56" t="s">
        <v>280</v>
      </c>
      <c r="BJ1" s="56" t="s">
        <v>281</v>
      </c>
      <c r="BK1" s="56" t="s">
        <v>282</v>
      </c>
      <c r="BL1" s="56" t="s">
        <v>283</v>
      </c>
    </row>
    <row r="2" spans="1:68" s="62" customFormat="1" ht="13" customHeight="1" x14ac:dyDescent="0.2">
      <c r="A2" s="61" t="s">
        <v>284</v>
      </c>
      <c r="B2" s="62">
        <f>COLUMN()</f>
        <v>2</v>
      </c>
      <c r="C2" s="62">
        <f>COLUMN()</f>
        <v>3</v>
      </c>
      <c r="D2" s="62">
        <f>COLUMN()</f>
        <v>4</v>
      </c>
      <c r="E2" s="62">
        <f>COLUMN()</f>
        <v>5</v>
      </c>
      <c r="F2" s="62">
        <f>COLUMN()</f>
        <v>6</v>
      </c>
      <c r="G2" s="62">
        <f>COLUMN()</f>
        <v>7</v>
      </c>
      <c r="H2" s="62">
        <f>COLUMN()</f>
        <v>8</v>
      </c>
      <c r="I2" s="62">
        <f>COLUMN()</f>
        <v>9</v>
      </c>
      <c r="J2" s="62">
        <f>COLUMN()</f>
        <v>10</v>
      </c>
      <c r="K2" s="62">
        <f>COLUMN()</f>
        <v>11</v>
      </c>
      <c r="L2" s="62">
        <f>COLUMN()</f>
        <v>12</v>
      </c>
      <c r="M2" s="62">
        <f>COLUMN()</f>
        <v>13</v>
      </c>
      <c r="N2" s="62">
        <f>COLUMN()</f>
        <v>14</v>
      </c>
      <c r="O2" s="62">
        <f>COLUMN()</f>
        <v>15</v>
      </c>
      <c r="P2" s="62">
        <f>COLUMN()</f>
        <v>16</v>
      </c>
      <c r="Q2" s="62">
        <f>COLUMN()</f>
        <v>17</v>
      </c>
      <c r="R2" s="62">
        <f>COLUMN()</f>
        <v>18</v>
      </c>
      <c r="S2" s="62">
        <f>COLUMN()</f>
        <v>19</v>
      </c>
      <c r="T2" s="62">
        <f>COLUMN()</f>
        <v>20</v>
      </c>
      <c r="U2" s="62">
        <f>COLUMN()</f>
        <v>21</v>
      </c>
      <c r="V2" s="62">
        <f>COLUMN()</f>
        <v>22</v>
      </c>
      <c r="W2" s="62">
        <f>COLUMN()</f>
        <v>23</v>
      </c>
      <c r="X2" s="62">
        <f>COLUMN()</f>
        <v>24</v>
      </c>
      <c r="Y2" s="62">
        <f>COLUMN()</f>
        <v>25</v>
      </c>
      <c r="Z2" s="62">
        <f>COLUMN()</f>
        <v>26</v>
      </c>
      <c r="AA2" s="62">
        <f>COLUMN()</f>
        <v>27</v>
      </c>
      <c r="AB2" s="62">
        <f>COLUMN()</f>
        <v>28</v>
      </c>
      <c r="AC2" s="62">
        <f>COLUMN()</f>
        <v>29</v>
      </c>
      <c r="AD2" s="62">
        <f>COLUMN()</f>
        <v>30</v>
      </c>
      <c r="AE2" s="62">
        <f>COLUMN()</f>
        <v>31</v>
      </c>
      <c r="AF2" s="62">
        <f>COLUMN()</f>
        <v>32</v>
      </c>
      <c r="AG2" s="62">
        <f>COLUMN()</f>
        <v>33</v>
      </c>
      <c r="AH2" s="62">
        <f>COLUMN()</f>
        <v>34</v>
      </c>
      <c r="AI2" s="62">
        <f>COLUMN()</f>
        <v>35</v>
      </c>
      <c r="AJ2" s="62">
        <f>COLUMN()</f>
        <v>36</v>
      </c>
      <c r="AK2" s="62">
        <f>COLUMN()</f>
        <v>37</v>
      </c>
      <c r="AL2" s="62">
        <f>COLUMN()</f>
        <v>38</v>
      </c>
      <c r="AM2" s="62">
        <f>COLUMN()</f>
        <v>39</v>
      </c>
      <c r="AN2" s="62">
        <f>COLUMN()</f>
        <v>40</v>
      </c>
      <c r="AO2" s="62">
        <f>COLUMN()</f>
        <v>41</v>
      </c>
      <c r="AP2" s="62">
        <f>COLUMN()</f>
        <v>42</v>
      </c>
      <c r="AQ2" s="62">
        <f>COLUMN()</f>
        <v>43</v>
      </c>
      <c r="AR2" s="62">
        <f>COLUMN()</f>
        <v>44</v>
      </c>
      <c r="AS2" s="62">
        <f>COLUMN()</f>
        <v>45</v>
      </c>
      <c r="AT2" s="62">
        <f>COLUMN()</f>
        <v>46</v>
      </c>
      <c r="AU2" s="62">
        <f>COLUMN()</f>
        <v>47</v>
      </c>
      <c r="AV2" s="62">
        <f>COLUMN()</f>
        <v>48</v>
      </c>
      <c r="AW2" s="62">
        <f>COLUMN()</f>
        <v>49</v>
      </c>
      <c r="AX2" s="62">
        <f>COLUMN()</f>
        <v>50</v>
      </c>
      <c r="AY2" s="62">
        <f>COLUMN()</f>
        <v>51</v>
      </c>
      <c r="AZ2" s="62">
        <f>COLUMN()</f>
        <v>52</v>
      </c>
      <c r="BA2" s="62">
        <f>COLUMN()</f>
        <v>53</v>
      </c>
      <c r="BB2" s="62">
        <f>COLUMN()</f>
        <v>54</v>
      </c>
      <c r="BC2" s="62">
        <f>COLUMN()</f>
        <v>55</v>
      </c>
      <c r="BD2" s="62">
        <f>COLUMN()</f>
        <v>56</v>
      </c>
      <c r="BE2" s="62">
        <f>COLUMN()</f>
        <v>57</v>
      </c>
      <c r="BF2" s="62">
        <f>COLUMN()</f>
        <v>58</v>
      </c>
      <c r="BG2" s="62">
        <f>COLUMN()</f>
        <v>59</v>
      </c>
      <c r="BH2" s="62">
        <f>COLUMN()</f>
        <v>60</v>
      </c>
      <c r="BI2" s="62">
        <f>COLUMN()</f>
        <v>61</v>
      </c>
      <c r="BJ2" s="62">
        <f>COLUMN()</f>
        <v>62</v>
      </c>
      <c r="BK2" s="62">
        <f>COLUMN()</f>
        <v>63</v>
      </c>
      <c r="BL2" s="62">
        <f>COLUMN()</f>
        <v>64</v>
      </c>
      <c r="BP2" s="61"/>
    </row>
    <row r="3" spans="1:68" s="50" customFormat="1" ht="43" customHeight="1" x14ac:dyDescent="0.2">
      <c r="A3" s="49" t="s">
        <v>285</v>
      </c>
      <c r="E3" s="50" t="s">
        <v>286</v>
      </c>
      <c r="F3" s="51" t="s">
        <v>287</v>
      </c>
      <c r="H3" s="50" t="s">
        <v>288</v>
      </c>
      <c r="I3" s="50" t="s">
        <v>289</v>
      </c>
      <c r="J3" s="52" t="s">
        <v>290</v>
      </c>
      <c r="K3" s="50" t="s">
        <v>373</v>
      </c>
      <c r="L3" s="50" t="s">
        <v>291</v>
      </c>
      <c r="M3" s="50" t="s">
        <v>292</v>
      </c>
      <c r="N3" s="50" t="s">
        <v>293</v>
      </c>
      <c r="O3" s="50" t="s">
        <v>294</v>
      </c>
      <c r="P3" s="50" t="s">
        <v>295</v>
      </c>
      <c r="R3" s="53" t="s">
        <v>296</v>
      </c>
      <c r="S3" s="50" t="s">
        <v>297</v>
      </c>
      <c r="T3" s="50" t="s">
        <v>298</v>
      </c>
      <c r="U3" s="50" t="s">
        <v>299</v>
      </c>
      <c r="V3" s="50" t="s">
        <v>380</v>
      </c>
      <c r="W3" s="50" t="s">
        <v>383</v>
      </c>
      <c r="AE3" s="50" t="s">
        <v>300</v>
      </c>
      <c r="AF3" s="50" t="s">
        <v>384</v>
      </c>
      <c r="AG3" s="50" t="s">
        <v>383</v>
      </c>
      <c r="AH3" s="50" t="s">
        <v>301</v>
      </c>
      <c r="AI3" s="50" t="s">
        <v>302</v>
      </c>
      <c r="AJ3" s="50" t="s">
        <v>303</v>
      </c>
      <c r="AK3" s="50" t="s">
        <v>300</v>
      </c>
      <c r="AL3" s="50" t="s">
        <v>304</v>
      </c>
      <c r="AM3" s="50" t="s">
        <v>305</v>
      </c>
      <c r="AN3" s="50" t="s">
        <v>306</v>
      </c>
      <c r="AO3" s="50" t="s">
        <v>307</v>
      </c>
      <c r="AP3" s="50" t="s">
        <v>308</v>
      </c>
      <c r="AQ3" s="50" t="s">
        <v>309</v>
      </c>
      <c r="AR3" s="50" t="s">
        <v>310</v>
      </c>
      <c r="AS3" s="50" t="s">
        <v>311</v>
      </c>
      <c r="AT3" s="50" t="s">
        <v>312</v>
      </c>
      <c r="AU3" s="50" t="s">
        <v>388</v>
      </c>
      <c r="AV3" s="50" t="s">
        <v>383</v>
      </c>
      <c r="AW3" s="50" t="s">
        <v>301</v>
      </c>
      <c r="AX3" s="50" t="s">
        <v>302</v>
      </c>
      <c r="AY3" s="50" t="s">
        <v>303</v>
      </c>
      <c r="AZ3" s="50" t="s">
        <v>300</v>
      </c>
      <c r="BA3" s="50" t="s">
        <v>388</v>
      </c>
      <c r="BB3" s="50" t="s">
        <v>397</v>
      </c>
      <c r="BC3" s="50" t="s">
        <v>301</v>
      </c>
      <c r="BD3" s="50" t="s">
        <v>302</v>
      </c>
      <c r="BE3" s="50" t="s">
        <v>303</v>
      </c>
      <c r="BF3" s="50" t="s">
        <v>300</v>
      </c>
      <c r="BG3" s="50" t="s">
        <v>388</v>
      </c>
      <c r="BH3" s="50" t="s">
        <v>383</v>
      </c>
      <c r="BI3" s="50" t="s">
        <v>301</v>
      </c>
      <c r="BJ3" s="50" t="s">
        <v>302</v>
      </c>
      <c r="BK3" s="50" t="s">
        <v>303</v>
      </c>
      <c r="BL3" s="50" t="s">
        <v>300</v>
      </c>
      <c r="BP3" s="54"/>
    </row>
    <row r="4" spans="1:68" s="50" customFormat="1" ht="154" customHeight="1" x14ac:dyDescent="0.2">
      <c r="A4" s="49" t="s">
        <v>313</v>
      </c>
      <c r="B4" s="50" t="s">
        <v>314</v>
      </c>
      <c r="C4" s="50" t="s">
        <v>314</v>
      </c>
      <c r="D4" s="50" t="s">
        <v>315</v>
      </c>
      <c r="E4" s="50" t="s">
        <v>316</v>
      </c>
      <c r="F4" s="51" t="s">
        <v>317</v>
      </c>
      <c r="G4" s="50" t="s">
        <v>318</v>
      </c>
      <c r="H4" s="50" t="s">
        <v>319</v>
      </c>
      <c r="I4" s="50" t="s">
        <v>320</v>
      </c>
      <c r="J4" s="52" t="s">
        <v>321</v>
      </c>
      <c r="L4" s="50" t="s">
        <v>322</v>
      </c>
      <c r="N4" s="50" t="s">
        <v>323</v>
      </c>
      <c r="O4" s="50" t="s">
        <v>324</v>
      </c>
      <c r="P4" s="50" t="s">
        <v>325</v>
      </c>
      <c r="R4" s="53" t="s">
        <v>326</v>
      </c>
      <c r="S4" s="50" t="s">
        <v>377</v>
      </c>
      <c r="U4" s="50" t="s">
        <v>327</v>
      </c>
      <c r="V4" s="50" t="s">
        <v>381</v>
      </c>
      <c r="W4" s="50" t="s">
        <v>382</v>
      </c>
      <c r="X4" s="50" t="s">
        <v>328</v>
      </c>
      <c r="Y4" s="50" t="s">
        <v>329</v>
      </c>
      <c r="AA4" s="50" t="s">
        <v>329</v>
      </c>
      <c r="AB4" s="50" t="s">
        <v>330</v>
      </c>
      <c r="AC4" s="50" t="s">
        <v>331</v>
      </c>
      <c r="AD4" s="50" t="s">
        <v>342</v>
      </c>
      <c r="AE4" s="50" t="s">
        <v>342</v>
      </c>
      <c r="AF4" s="50" t="s">
        <v>385</v>
      </c>
      <c r="AG4" s="50" t="s">
        <v>386</v>
      </c>
      <c r="AH4" s="50" t="s">
        <v>332</v>
      </c>
      <c r="AI4" s="50" t="s">
        <v>333</v>
      </c>
      <c r="AJ4" s="50" t="s">
        <v>343</v>
      </c>
      <c r="AK4" s="50" t="s">
        <v>343</v>
      </c>
      <c r="AL4" s="50" t="s">
        <v>334</v>
      </c>
      <c r="AM4" s="50" t="s">
        <v>334</v>
      </c>
      <c r="AN4" s="50" t="s">
        <v>335</v>
      </c>
      <c r="AO4" s="50" t="s">
        <v>336</v>
      </c>
      <c r="AP4" s="50" t="s">
        <v>337</v>
      </c>
      <c r="AQ4" s="50" t="s">
        <v>338</v>
      </c>
      <c r="AR4" s="50" t="s">
        <v>339</v>
      </c>
      <c r="AS4" s="50" t="s">
        <v>340</v>
      </c>
      <c r="AT4" s="50" t="s">
        <v>341</v>
      </c>
      <c r="AU4" s="50" t="s">
        <v>389</v>
      </c>
      <c r="AV4" s="50" t="s">
        <v>390</v>
      </c>
      <c r="AW4" s="50" t="s">
        <v>332</v>
      </c>
      <c r="AX4" s="50" t="s">
        <v>333</v>
      </c>
      <c r="AY4" s="50" t="s">
        <v>342</v>
      </c>
      <c r="AZ4" s="50" t="s">
        <v>343</v>
      </c>
      <c r="BA4" s="50" t="s">
        <v>389</v>
      </c>
      <c r="BB4" s="50" t="s">
        <v>390</v>
      </c>
      <c r="BC4" s="50" t="s">
        <v>332</v>
      </c>
      <c r="BD4" s="50" t="s">
        <v>333</v>
      </c>
      <c r="BE4" s="50" t="s">
        <v>343</v>
      </c>
      <c r="BF4" s="50" t="s">
        <v>342</v>
      </c>
      <c r="BG4" s="50" t="s">
        <v>389</v>
      </c>
      <c r="BH4" s="50" t="s">
        <v>390</v>
      </c>
      <c r="BI4" s="50" t="s">
        <v>332</v>
      </c>
      <c r="BJ4" s="50" t="s">
        <v>333</v>
      </c>
      <c r="BK4" s="50" t="s">
        <v>393</v>
      </c>
      <c r="BL4" s="50" t="s">
        <v>343</v>
      </c>
      <c r="BP4" s="54"/>
    </row>
    <row r="5" spans="1:68" s="64" customFormat="1" ht="23" customHeight="1" x14ac:dyDescent="0.2">
      <c r="A5" s="66" t="s">
        <v>229</v>
      </c>
      <c r="D5" s="64" t="s">
        <v>344</v>
      </c>
      <c r="F5" s="63"/>
      <c r="J5" s="67"/>
      <c r="L5" s="77" t="s">
        <v>345</v>
      </c>
      <c r="M5" s="77"/>
      <c r="N5" s="77"/>
      <c r="O5" s="77"/>
      <c r="P5" s="77"/>
      <c r="Q5" s="77"/>
      <c r="R5" s="65"/>
      <c r="AB5" s="76" t="s">
        <v>346</v>
      </c>
      <c r="AC5" s="76"/>
      <c r="AD5" s="76"/>
      <c r="AE5" s="76"/>
      <c r="AH5" s="76" t="s">
        <v>347</v>
      </c>
      <c r="AI5" s="76"/>
      <c r="AJ5" s="76"/>
      <c r="AK5" s="76"/>
      <c r="AN5" s="64" t="s">
        <v>348</v>
      </c>
      <c r="AO5" s="64" t="s">
        <v>348</v>
      </c>
      <c r="AP5" s="64" t="s">
        <v>349</v>
      </c>
      <c r="AQ5" s="64" t="s">
        <v>349</v>
      </c>
      <c r="AR5" s="64" t="s">
        <v>350</v>
      </c>
      <c r="AS5" s="64" t="s">
        <v>351</v>
      </c>
      <c r="AW5" s="76" t="s">
        <v>352</v>
      </c>
      <c r="AX5" s="76"/>
      <c r="AY5" s="76"/>
      <c r="AZ5" s="76"/>
      <c r="BC5" s="76" t="s">
        <v>352</v>
      </c>
      <c r="BD5" s="76"/>
      <c r="BE5" s="76"/>
      <c r="BF5" s="76"/>
      <c r="BI5" s="76" t="s">
        <v>352</v>
      </c>
      <c r="BJ5" s="76"/>
      <c r="BK5" s="76"/>
      <c r="BL5" s="76"/>
      <c r="BP5" s="61"/>
    </row>
    <row r="6" spans="1:68" s="60" customFormat="1" ht="36" customHeight="1" x14ac:dyDescent="0.2">
      <c r="A6" s="54" t="s">
        <v>353</v>
      </c>
      <c r="E6" s="54" t="s">
        <v>354</v>
      </c>
      <c r="F6" s="51" t="s">
        <v>355</v>
      </c>
      <c r="G6" s="60" t="s">
        <v>356</v>
      </c>
      <c r="H6" s="60" t="s">
        <v>357</v>
      </c>
      <c r="I6" s="50" t="s">
        <v>357</v>
      </c>
      <c r="J6" s="72"/>
      <c r="L6" s="54" t="s">
        <v>357</v>
      </c>
      <c r="M6" s="54" t="s">
        <v>357</v>
      </c>
      <c r="N6" s="60" t="s">
        <v>358</v>
      </c>
      <c r="O6" s="60" t="s">
        <v>359</v>
      </c>
      <c r="P6" s="60" t="s">
        <v>360</v>
      </c>
      <c r="Q6" s="60" t="s">
        <v>361</v>
      </c>
      <c r="R6" s="53" t="s">
        <v>362</v>
      </c>
      <c r="S6" s="60" t="s">
        <v>363</v>
      </c>
      <c r="T6" s="54" t="s">
        <v>364</v>
      </c>
      <c r="U6" s="54" t="s">
        <v>365</v>
      </c>
      <c r="V6" s="54"/>
      <c r="W6" s="60" t="s">
        <v>394</v>
      </c>
      <c r="X6" s="54" t="s">
        <v>366</v>
      </c>
      <c r="Y6" s="54" t="s">
        <v>360</v>
      </c>
      <c r="Z6" s="54"/>
      <c r="AA6" s="54"/>
      <c r="AB6" s="54" t="s">
        <v>367</v>
      </c>
      <c r="AC6" s="54"/>
      <c r="AD6" s="54"/>
      <c r="AE6" s="54" t="s">
        <v>360</v>
      </c>
      <c r="AF6" s="54"/>
      <c r="AG6" s="60" t="s">
        <v>394</v>
      </c>
      <c r="AH6" s="54" t="s">
        <v>360</v>
      </c>
      <c r="AI6" s="54" t="s">
        <v>360</v>
      </c>
      <c r="AJ6" s="54" t="s">
        <v>360</v>
      </c>
      <c r="AK6" s="54" t="s">
        <v>360</v>
      </c>
      <c r="AL6" s="54" t="s">
        <v>360</v>
      </c>
      <c r="AM6" s="54" t="s">
        <v>360</v>
      </c>
      <c r="AN6" s="54" t="s">
        <v>360</v>
      </c>
      <c r="AO6" s="54" t="s">
        <v>360</v>
      </c>
      <c r="AP6" s="54" t="s">
        <v>360</v>
      </c>
      <c r="AQ6" s="54" t="s">
        <v>360</v>
      </c>
      <c r="AR6" s="54" t="s">
        <v>368</v>
      </c>
      <c r="AS6" s="60" t="s">
        <v>369</v>
      </c>
      <c r="AT6" s="60" t="s">
        <v>360</v>
      </c>
      <c r="AU6" s="54"/>
      <c r="AV6" s="60" t="s">
        <v>394</v>
      </c>
      <c r="AW6" s="60" t="s">
        <v>360</v>
      </c>
      <c r="AX6" s="60" t="s">
        <v>360</v>
      </c>
      <c r="AY6" s="60" t="s">
        <v>360</v>
      </c>
      <c r="AZ6" s="60" t="s">
        <v>360</v>
      </c>
      <c r="BB6" s="60" t="s">
        <v>394</v>
      </c>
      <c r="BC6" s="60" t="s">
        <v>360</v>
      </c>
      <c r="BD6" s="60" t="s">
        <v>360</v>
      </c>
      <c r="BE6" s="60" t="s">
        <v>360</v>
      </c>
      <c r="BF6" s="60" t="s">
        <v>360</v>
      </c>
      <c r="BH6" s="60" t="s">
        <v>394</v>
      </c>
      <c r="BI6" s="60" t="s">
        <v>360</v>
      </c>
      <c r="BJ6" s="60" t="s">
        <v>360</v>
      </c>
      <c r="BK6" s="60" t="s">
        <v>360</v>
      </c>
      <c r="BL6" s="60" t="s">
        <v>360</v>
      </c>
      <c r="BP6" s="54"/>
    </row>
    <row r="7" spans="1:68" x14ac:dyDescent="0.2">
      <c r="B7" s="75" t="s">
        <v>402</v>
      </c>
      <c r="C7" s="75"/>
      <c r="D7" s="75" t="s">
        <v>403</v>
      </c>
      <c r="E7" s="75"/>
    </row>
    <row r="8" spans="1:68" x14ac:dyDescent="0.2">
      <c r="B8" s="68" t="s">
        <v>400</v>
      </c>
      <c r="C8" s="68" t="s">
        <v>401</v>
      </c>
      <c r="D8" s="68" t="s">
        <v>400</v>
      </c>
      <c r="E8" s="68" t="s">
        <v>401</v>
      </c>
    </row>
    <row r="9" spans="1:68" x14ac:dyDescent="0.2">
      <c r="A9" s="68" t="s">
        <v>398</v>
      </c>
      <c r="B9" s="68">
        <v>1000</v>
      </c>
      <c r="C9" s="68">
        <v>50</v>
      </c>
    </row>
    <row r="10" spans="1:68" x14ac:dyDescent="0.2">
      <c r="A10" s="68" t="s">
        <v>399</v>
      </c>
      <c r="B10" s="68">
        <v>1000</v>
      </c>
      <c r="C10" s="68">
        <v>300</v>
      </c>
    </row>
    <row r="13" spans="1:68" x14ac:dyDescent="0.2">
      <c r="A13" s="71"/>
      <c r="B13" s="71"/>
    </row>
    <row r="14" spans="1:68" x14ac:dyDescent="0.2">
      <c r="A14" s="71" t="s">
        <v>408</v>
      </c>
      <c r="B14" s="71">
        <v>1000</v>
      </c>
      <c r="C14" s="68">
        <v>200</v>
      </c>
    </row>
    <row r="16" spans="1:68" x14ac:dyDescent="0.2">
      <c r="A16" s="71" t="s">
        <v>374</v>
      </c>
      <c r="B16" s="68" t="s">
        <v>375</v>
      </c>
    </row>
    <row r="20" spans="2:46" ht="32" customHeight="1" x14ac:dyDescent="0.2">
      <c r="B20" s="68">
        <v>1</v>
      </c>
      <c r="D20" s="68" t="s">
        <v>370</v>
      </c>
      <c r="E20" s="68" t="s">
        <v>404</v>
      </c>
      <c r="F20" s="69" t="str">
        <f>E20</f>
        <v>A</v>
      </c>
      <c r="G20" s="68">
        <v>1</v>
      </c>
      <c r="J20" s="68" t="s">
        <v>371</v>
      </c>
      <c r="S20" s="70" t="s">
        <v>376</v>
      </c>
      <c r="T20" s="68">
        <v>1</v>
      </c>
      <c r="U20" s="68">
        <v>1</v>
      </c>
      <c r="V20" s="68" t="s">
        <v>395</v>
      </c>
      <c r="W20" s="68" t="str">
        <f>B20&amp;"open"</f>
        <v>1open</v>
      </c>
      <c r="AB20" s="68">
        <f>B14</f>
        <v>1000</v>
      </c>
      <c r="AC20" s="68">
        <f>C14-AE20/2</f>
        <v>175</v>
      </c>
      <c r="AD20" s="68">
        <f>$B$9</f>
        <v>1000</v>
      </c>
      <c r="AE20" s="68">
        <f>$C$9</f>
        <v>50</v>
      </c>
      <c r="AF20" s="68" t="s">
        <v>395</v>
      </c>
      <c r="AG20" s="68" t="str">
        <f>B20&amp;"close"</f>
        <v>1close</v>
      </c>
      <c r="AH20" s="68">
        <f>AB20</f>
        <v>1000</v>
      </c>
      <c r="AI20" s="68">
        <f>AC20-AE20/2+AK20/2</f>
        <v>300</v>
      </c>
      <c r="AJ20" s="68">
        <f>$B$10</f>
        <v>1000</v>
      </c>
      <c r="AK20" s="68">
        <f>$C$10</f>
        <v>300</v>
      </c>
      <c r="AL20" s="68">
        <v>-400</v>
      </c>
      <c r="AM20" s="68">
        <v>30</v>
      </c>
      <c r="AN20" s="68">
        <f>AB20</f>
        <v>1000</v>
      </c>
      <c r="AO20" s="68">
        <f>AC20</f>
        <v>175</v>
      </c>
      <c r="AR20" s="68" t="s">
        <v>396</v>
      </c>
      <c r="AT20" s="68">
        <v>80</v>
      </c>
    </row>
    <row r="21" spans="2:46" ht="32" customHeight="1" x14ac:dyDescent="0.2">
      <c r="B21" s="68">
        <f>B20+1</f>
        <v>2</v>
      </c>
      <c r="D21" s="68" t="s">
        <v>370</v>
      </c>
      <c r="E21" s="68" t="s">
        <v>405</v>
      </c>
      <c r="F21" s="69" t="str">
        <f t="shared" ref="F21:F24" si="0">E21</f>
        <v>B</v>
      </c>
      <c r="G21" s="68">
        <v>1</v>
      </c>
      <c r="J21" s="68" t="s">
        <v>371</v>
      </c>
      <c r="S21" s="70" t="s">
        <v>376</v>
      </c>
      <c r="T21" s="68">
        <v>1</v>
      </c>
      <c r="U21" s="68">
        <v>1</v>
      </c>
      <c r="V21" s="68" t="s">
        <v>395</v>
      </c>
      <c r="W21" s="68" t="str">
        <f t="shared" ref="W21:W24" si="1">B21&amp;"open"</f>
        <v>2open</v>
      </c>
      <c r="AB21" s="68">
        <f>AB20</f>
        <v>1000</v>
      </c>
      <c r="AC21" s="68">
        <f>AC20+AE20</f>
        <v>225</v>
      </c>
      <c r="AD21" s="68">
        <f t="shared" ref="AD21:AD24" si="2">$B$9</f>
        <v>1000</v>
      </c>
      <c r="AE21" s="68">
        <f t="shared" ref="AE21:AE24" si="3">$C$9</f>
        <v>50</v>
      </c>
      <c r="AF21" s="68" t="s">
        <v>395</v>
      </c>
      <c r="AG21" s="68" t="str">
        <f t="shared" ref="AG21:AG24" si="4">B21&amp;"close"</f>
        <v>2close</v>
      </c>
      <c r="AH21" s="68">
        <f t="shared" ref="AH21:AH24" si="5">AB21</f>
        <v>1000</v>
      </c>
      <c r="AI21" s="68">
        <f t="shared" ref="AI21:AI24" si="6">AC21-AE21/2+AK21/2</f>
        <v>350</v>
      </c>
      <c r="AJ21" s="68">
        <f t="shared" ref="AJ21:AJ24" si="7">$B$10</f>
        <v>1000</v>
      </c>
      <c r="AK21" s="68">
        <f t="shared" ref="AK21:AK24" si="8">$C$10</f>
        <v>300</v>
      </c>
      <c r="AL21" s="68">
        <v>-400</v>
      </c>
      <c r="AM21" s="68">
        <v>30</v>
      </c>
      <c r="AN21" s="68">
        <f t="shared" ref="AN21:AN24" si="9">AB21</f>
        <v>1000</v>
      </c>
      <c r="AO21" s="68">
        <f t="shared" ref="AO21:AO24" si="10">AC21</f>
        <v>225</v>
      </c>
      <c r="AR21" s="68" t="s">
        <v>396</v>
      </c>
      <c r="AT21" s="68">
        <v>80</v>
      </c>
    </row>
    <row r="22" spans="2:46" ht="32" customHeight="1" x14ac:dyDescent="0.2">
      <c r="B22" s="68">
        <f t="shared" ref="B22:B24" si="11">B21+1</f>
        <v>3</v>
      </c>
      <c r="D22" s="68" t="s">
        <v>370</v>
      </c>
      <c r="E22" s="68" t="s">
        <v>228</v>
      </c>
      <c r="F22" s="69" t="str">
        <f t="shared" si="0"/>
        <v>C</v>
      </c>
      <c r="G22" s="68">
        <v>1</v>
      </c>
      <c r="J22" s="68" t="s">
        <v>371</v>
      </c>
      <c r="S22" s="70" t="s">
        <v>376</v>
      </c>
      <c r="T22" s="68">
        <v>1</v>
      </c>
      <c r="U22" s="68">
        <v>1</v>
      </c>
      <c r="V22" s="68" t="s">
        <v>395</v>
      </c>
      <c r="W22" s="68" t="str">
        <f t="shared" si="1"/>
        <v>3open</v>
      </c>
      <c r="AB22" s="68">
        <f>AB21</f>
        <v>1000</v>
      </c>
      <c r="AC22" s="68">
        <f t="shared" ref="AC22:AC24" si="12">AC21+AE21</f>
        <v>275</v>
      </c>
      <c r="AD22" s="68">
        <f t="shared" si="2"/>
        <v>1000</v>
      </c>
      <c r="AE22" s="68">
        <f t="shared" si="3"/>
        <v>50</v>
      </c>
      <c r="AF22" s="68" t="s">
        <v>395</v>
      </c>
      <c r="AG22" s="68" t="str">
        <f t="shared" si="4"/>
        <v>3close</v>
      </c>
      <c r="AH22" s="68">
        <f t="shared" si="5"/>
        <v>1000</v>
      </c>
      <c r="AI22" s="68">
        <f t="shared" si="6"/>
        <v>400</v>
      </c>
      <c r="AJ22" s="68">
        <f t="shared" si="7"/>
        <v>1000</v>
      </c>
      <c r="AK22" s="68">
        <f t="shared" si="8"/>
        <v>300</v>
      </c>
      <c r="AL22" s="68">
        <v>-400</v>
      </c>
      <c r="AM22" s="68">
        <v>30</v>
      </c>
      <c r="AN22" s="68">
        <f t="shared" si="9"/>
        <v>1000</v>
      </c>
      <c r="AO22" s="68">
        <f t="shared" si="10"/>
        <v>275</v>
      </c>
      <c r="AR22" s="68" t="s">
        <v>396</v>
      </c>
      <c r="AT22" s="68">
        <v>80</v>
      </c>
    </row>
    <row r="23" spans="2:46" ht="32" customHeight="1" x14ac:dyDescent="0.2">
      <c r="B23" s="68">
        <f t="shared" si="11"/>
        <v>4</v>
      </c>
      <c r="D23" s="68" t="s">
        <v>370</v>
      </c>
      <c r="E23" s="68" t="s">
        <v>406</v>
      </c>
      <c r="F23" s="69" t="str">
        <f t="shared" si="0"/>
        <v>D</v>
      </c>
      <c r="G23" s="68">
        <v>1</v>
      </c>
      <c r="J23" s="68" t="s">
        <v>371</v>
      </c>
      <c r="S23" s="70" t="s">
        <v>376</v>
      </c>
      <c r="T23" s="68">
        <v>1</v>
      </c>
      <c r="U23" s="68">
        <v>1</v>
      </c>
      <c r="V23" s="68" t="s">
        <v>395</v>
      </c>
      <c r="W23" s="68" t="str">
        <f t="shared" si="1"/>
        <v>4open</v>
      </c>
      <c r="AB23" s="68">
        <f>AB22</f>
        <v>1000</v>
      </c>
      <c r="AC23" s="68">
        <f t="shared" si="12"/>
        <v>325</v>
      </c>
      <c r="AD23" s="68">
        <f t="shared" si="2"/>
        <v>1000</v>
      </c>
      <c r="AE23" s="68">
        <f t="shared" si="3"/>
        <v>50</v>
      </c>
      <c r="AF23" s="68" t="s">
        <v>395</v>
      </c>
      <c r="AG23" s="68" t="str">
        <f t="shared" si="4"/>
        <v>4close</v>
      </c>
      <c r="AH23" s="68">
        <f t="shared" si="5"/>
        <v>1000</v>
      </c>
      <c r="AI23" s="68">
        <f t="shared" si="6"/>
        <v>450</v>
      </c>
      <c r="AJ23" s="68">
        <f t="shared" si="7"/>
        <v>1000</v>
      </c>
      <c r="AK23" s="68">
        <f t="shared" si="8"/>
        <v>300</v>
      </c>
      <c r="AL23" s="68">
        <v>-400</v>
      </c>
      <c r="AM23" s="68">
        <v>30</v>
      </c>
      <c r="AN23" s="68">
        <f t="shared" si="9"/>
        <v>1000</v>
      </c>
      <c r="AO23" s="68">
        <f t="shared" si="10"/>
        <v>325</v>
      </c>
      <c r="AR23" s="68" t="s">
        <v>396</v>
      </c>
      <c r="AT23" s="68">
        <v>80</v>
      </c>
    </row>
    <row r="24" spans="2:46" ht="32" customHeight="1" x14ac:dyDescent="0.2">
      <c r="B24" s="68">
        <f t="shared" si="11"/>
        <v>5</v>
      </c>
      <c r="D24" s="68" t="s">
        <v>370</v>
      </c>
      <c r="E24" s="68" t="s">
        <v>407</v>
      </c>
      <c r="F24" s="69" t="str">
        <f t="shared" si="0"/>
        <v>E</v>
      </c>
      <c r="G24" s="68">
        <v>1</v>
      </c>
      <c r="J24" s="68" t="s">
        <v>371</v>
      </c>
      <c r="S24" s="70" t="s">
        <v>376</v>
      </c>
      <c r="T24" s="68">
        <v>1</v>
      </c>
      <c r="U24" s="68">
        <v>1</v>
      </c>
      <c r="V24" s="68" t="s">
        <v>395</v>
      </c>
      <c r="W24" s="68" t="str">
        <f t="shared" si="1"/>
        <v>5open</v>
      </c>
      <c r="AB24" s="68">
        <f>AB23</f>
        <v>1000</v>
      </c>
      <c r="AC24" s="68">
        <f t="shared" si="12"/>
        <v>375</v>
      </c>
      <c r="AD24" s="68">
        <f t="shared" si="2"/>
        <v>1000</v>
      </c>
      <c r="AE24" s="68">
        <f t="shared" si="3"/>
        <v>50</v>
      </c>
      <c r="AF24" s="68" t="s">
        <v>395</v>
      </c>
      <c r="AG24" s="68" t="str">
        <f t="shared" si="4"/>
        <v>5close</v>
      </c>
      <c r="AH24" s="68">
        <f t="shared" si="5"/>
        <v>1000</v>
      </c>
      <c r="AI24" s="68">
        <f t="shared" si="6"/>
        <v>500</v>
      </c>
      <c r="AJ24" s="68">
        <f t="shared" si="7"/>
        <v>1000</v>
      </c>
      <c r="AK24" s="68">
        <f t="shared" si="8"/>
        <v>300</v>
      </c>
      <c r="AL24" s="68">
        <v>-400</v>
      </c>
      <c r="AM24" s="68">
        <v>30</v>
      </c>
      <c r="AN24" s="68">
        <f t="shared" si="9"/>
        <v>1000</v>
      </c>
      <c r="AO24" s="68">
        <f t="shared" si="10"/>
        <v>375</v>
      </c>
      <c r="AR24" s="68" t="s">
        <v>396</v>
      </c>
      <c r="AT24" s="68">
        <v>80</v>
      </c>
    </row>
  </sheetData>
  <mergeCells count="8">
    <mergeCell ref="B7:C7"/>
    <mergeCell ref="D7:E7"/>
    <mergeCell ref="BI5:BL5"/>
    <mergeCell ref="L5:Q5"/>
    <mergeCell ref="AB5:AE5"/>
    <mergeCell ref="AH5:AK5"/>
    <mergeCell ref="AW5:AZ5"/>
    <mergeCell ref="BC5:BF5"/>
  </mergeCells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3"/>
  <sheetViews>
    <sheetView zoomScale="110" zoomScaleNormal="110" zoomScalePageLayoutView="110" workbookViewId="0">
      <pane ySplit="1" topLeftCell="A9" activePane="bottomLeft" state="frozen"/>
      <selection activeCell="H1" sqref="H1"/>
      <selection pane="bottomLeft" activeCell="B36" sqref="B36:B53"/>
    </sheetView>
  </sheetViews>
  <sheetFormatPr baseColWidth="10" defaultColWidth="22.83203125" defaultRowHeight="15" x14ac:dyDescent="0.2"/>
  <cols>
    <col min="1" max="1" width="47" style="2" customWidth="1"/>
    <col min="2" max="16384" width="22.83203125" style="2"/>
  </cols>
  <sheetData>
    <row r="1" spans="1:14" x14ac:dyDescent="0.2">
      <c r="B1" s="5" t="s">
        <v>69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</row>
    <row r="2" spans="1:14" s="39" customFormat="1" x14ac:dyDescent="0.2">
      <c r="A2" s="37" t="s">
        <v>0</v>
      </c>
      <c r="B2" s="38"/>
    </row>
    <row r="3" spans="1:14" s="6" customFormat="1" x14ac:dyDescent="0.2">
      <c r="A3" s="8" t="s">
        <v>105</v>
      </c>
      <c r="B3" s="8"/>
      <c r="D3" s="2" t="s">
        <v>64</v>
      </c>
      <c r="E3" s="2" t="s">
        <v>65</v>
      </c>
      <c r="F3" s="2" t="s">
        <v>25</v>
      </c>
      <c r="G3" s="2" t="s">
        <v>26</v>
      </c>
      <c r="H3" s="2" t="s">
        <v>27</v>
      </c>
      <c r="I3" s="2" t="s">
        <v>66</v>
      </c>
      <c r="J3" s="2" t="s">
        <v>67</v>
      </c>
      <c r="K3" s="2" t="s">
        <v>68</v>
      </c>
    </row>
    <row r="4" spans="1:14" x14ac:dyDescent="0.2">
      <c r="A4" s="2" t="s">
        <v>106</v>
      </c>
      <c r="D4" s="2" t="s">
        <v>64</v>
      </c>
      <c r="E4" s="2" t="s">
        <v>65</v>
      </c>
      <c r="F4" s="2" t="s">
        <v>25</v>
      </c>
      <c r="G4" s="2" t="s">
        <v>26</v>
      </c>
      <c r="H4" s="2" t="s">
        <v>27</v>
      </c>
      <c r="I4" s="2" t="s">
        <v>66</v>
      </c>
      <c r="J4" s="2" t="s">
        <v>67</v>
      </c>
      <c r="K4" s="2" t="s">
        <v>68</v>
      </c>
    </row>
    <row r="5" spans="1:14" s="40" customFormat="1" x14ac:dyDescent="0.2">
      <c r="A5" s="26" t="s">
        <v>1</v>
      </c>
    </row>
    <row r="6" spans="1:14" s="9" customFormat="1" ht="240" x14ac:dyDescent="0.2">
      <c r="A6" s="9" t="s">
        <v>2</v>
      </c>
      <c r="I6" s="10" t="s">
        <v>128</v>
      </c>
      <c r="J6" s="11" t="s">
        <v>129</v>
      </c>
      <c r="K6" s="9" t="s">
        <v>130</v>
      </c>
      <c r="L6" s="9" t="s">
        <v>131</v>
      </c>
    </row>
    <row r="7" spans="1:14" ht="21" x14ac:dyDescent="0.2">
      <c r="A7" s="2" t="s">
        <v>94</v>
      </c>
      <c r="J7" s="12"/>
    </row>
    <row r="8" spans="1:14" s="42" customFormat="1" x14ac:dyDescent="0.2">
      <c r="A8" s="41" t="s">
        <v>3</v>
      </c>
    </row>
    <row r="9" spans="1:14" s="6" customFormat="1" x14ac:dyDescent="0.2">
      <c r="A9" s="1" t="s">
        <v>89</v>
      </c>
      <c r="D9" s="6" t="s">
        <v>23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  <c r="J9" s="6" t="s">
        <v>29</v>
      </c>
      <c r="K9" s="6" t="s">
        <v>30</v>
      </c>
      <c r="L9" s="6" t="s">
        <v>31</v>
      </c>
    </row>
    <row r="10" spans="1:14" s="6" customFormat="1" x14ac:dyDescent="0.2">
      <c r="A10" s="1" t="s">
        <v>90</v>
      </c>
      <c r="D10" s="6" t="s">
        <v>23</v>
      </c>
      <c r="E10" s="6" t="s">
        <v>24</v>
      </c>
      <c r="F10" s="6" t="s">
        <v>25</v>
      </c>
      <c r="G10" s="6" t="s">
        <v>26</v>
      </c>
      <c r="H10" s="6" t="s">
        <v>27</v>
      </c>
      <c r="I10" s="6" t="s">
        <v>28</v>
      </c>
      <c r="J10" s="6" t="s">
        <v>29</v>
      </c>
      <c r="K10" s="6" t="s">
        <v>30</v>
      </c>
      <c r="L10" s="6" t="s">
        <v>31</v>
      </c>
    </row>
    <row r="11" spans="1:14" s="6" customFormat="1" x14ac:dyDescent="0.2">
      <c r="A11" s="1" t="s">
        <v>91</v>
      </c>
      <c r="D11" s="6" t="s">
        <v>23</v>
      </c>
      <c r="E11" s="6" t="s">
        <v>24</v>
      </c>
      <c r="F11" s="6" t="s">
        <v>25</v>
      </c>
      <c r="G11" s="6" t="s">
        <v>26</v>
      </c>
      <c r="H11" s="6" t="s">
        <v>27</v>
      </c>
      <c r="I11" s="6" t="s">
        <v>28</v>
      </c>
      <c r="J11" s="6" t="s">
        <v>29</v>
      </c>
      <c r="K11" s="6" t="s">
        <v>30</v>
      </c>
      <c r="L11" s="6" t="s">
        <v>31</v>
      </c>
    </row>
    <row r="12" spans="1:14" x14ac:dyDescent="0.2">
      <c r="A12" s="1" t="s">
        <v>92</v>
      </c>
      <c r="D12" s="2" t="s">
        <v>23</v>
      </c>
      <c r="E12" s="2" t="s">
        <v>24</v>
      </c>
      <c r="F12" s="2" t="s">
        <v>25</v>
      </c>
      <c r="G12" s="2" t="s">
        <v>26</v>
      </c>
      <c r="H12" s="2" t="s">
        <v>27</v>
      </c>
      <c r="I12" s="2" t="s">
        <v>28</v>
      </c>
      <c r="J12" s="2" t="s">
        <v>29</v>
      </c>
      <c r="K12" s="2" t="s">
        <v>30</v>
      </c>
      <c r="L12" s="2" t="s">
        <v>31</v>
      </c>
    </row>
    <row r="13" spans="1:14" s="43" customFormat="1" x14ac:dyDescent="0.2">
      <c r="A13" s="28" t="s">
        <v>4</v>
      </c>
    </row>
    <row r="14" spans="1:14" ht="45" x14ac:dyDescent="0.2">
      <c r="A14" s="13" t="s">
        <v>93</v>
      </c>
      <c r="C14" s="2" t="s">
        <v>32</v>
      </c>
      <c r="D14" s="2" t="s">
        <v>33</v>
      </c>
      <c r="E14" s="2" t="s">
        <v>34</v>
      </c>
      <c r="F14" s="2" t="s">
        <v>35</v>
      </c>
      <c r="G14" s="2" t="s">
        <v>36</v>
      </c>
      <c r="H14" s="2" t="s">
        <v>37</v>
      </c>
      <c r="I14" s="2" t="s">
        <v>107</v>
      </c>
      <c r="J14" s="2" t="s">
        <v>108</v>
      </c>
      <c r="K14" s="3" t="s">
        <v>127</v>
      </c>
    </row>
    <row r="15" spans="1:14" s="44" customFormat="1" x14ac:dyDescent="0.2">
      <c r="A15" s="29" t="s">
        <v>5</v>
      </c>
    </row>
    <row r="16" spans="1:14" x14ac:dyDescent="0.2">
      <c r="A16" s="2" t="s">
        <v>6</v>
      </c>
      <c r="C16" s="2" t="s">
        <v>74</v>
      </c>
      <c r="D16" s="2" t="s">
        <v>73</v>
      </c>
      <c r="E16" s="2" t="s">
        <v>72</v>
      </c>
      <c r="F16" s="2" t="s">
        <v>75</v>
      </c>
      <c r="G16" s="2" t="s">
        <v>76</v>
      </c>
      <c r="H16" s="2" t="s">
        <v>77</v>
      </c>
      <c r="I16" s="2" t="s">
        <v>66</v>
      </c>
      <c r="J16" s="2" t="s">
        <v>67</v>
      </c>
    </row>
    <row r="17" spans="1:11" ht="30" x14ac:dyDescent="0.2">
      <c r="A17" s="2" t="s">
        <v>7</v>
      </c>
      <c r="D17" s="3" t="s">
        <v>126</v>
      </c>
      <c r="E17" s="2" t="s">
        <v>80</v>
      </c>
      <c r="F17" s="2" t="s">
        <v>78</v>
      </c>
      <c r="G17" s="2" t="s">
        <v>79</v>
      </c>
    </row>
    <row r="18" spans="1:11" x14ac:dyDescent="0.2">
      <c r="A18" s="2" t="s">
        <v>81</v>
      </c>
      <c r="D18" s="2" t="s">
        <v>82</v>
      </c>
      <c r="E18" s="2" t="s">
        <v>83</v>
      </c>
      <c r="F18" s="2" t="s">
        <v>84</v>
      </c>
      <c r="G18" s="2" t="s">
        <v>85</v>
      </c>
      <c r="H18" s="2" t="s">
        <v>86</v>
      </c>
      <c r="I18" s="2" t="s">
        <v>87</v>
      </c>
    </row>
    <row r="19" spans="1:11" s="45" customFormat="1" x14ac:dyDescent="0.2">
      <c r="A19" s="30" t="s">
        <v>109</v>
      </c>
    </row>
    <row r="20" spans="1:11" ht="30" x14ac:dyDescent="0.2">
      <c r="A20" s="2" t="s">
        <v>8</v>
      </c>
      <c r="C20" s="2" t="s">
        <v>38</v>
      </c>
      <c r="D20" s="2" t="s">
        <v>39</v>
      </c>
      <c r="E20" s="2" t="s">
        <v>40</v>
      </c>
      <c r="F20" s="2" t="s">
        <v>41</v>
      </c>
      <c r="G20" s="2" t="s">
        <v>42</v>
      </c>
      <c r="H20" s="2" t="s">
        <v>43</v>
      </c>
      <c r="I20" s="2" t="s">
        <v>132</v>
      </c>
      <c r="J20" s="2" t="s">
        <v>44</v>
      </c>
      <c r="K20" s="17" t="s">
        <v>133</v>
      </c>
    </row>
    <row r="21" spans="1:11" s="3" customFormat="1" ht="60" x14ac:dyDescent="0.2">
      <c r="A21" s="3" t="s">
        <v>9</v>
      </c>
      <c r="D21" s="4" t="s">
        <v>45</v>
      </c>
      <c r="E21" s="3" t="s">
        <v>125</v>
      </c>
      <c r="F21" s="3" t="s">
        <v>124</v>
      </c>
      <c r="G21" s="3" t="s">
        <v>47</v>
      </c>
      <c r="H21" s="3" t="s">
        <v>48</v>
      </c>
      <c r="I21" s="3" t="s">
        <v>46</v>
      </c>
      <c r="J21" s="3" t="s">
        <v>88</v>
      </c>
      <c r="K21" s="3" t="s">
        <v>49</v>
      </c>
    </row>
    <row r="22" spans="1:11" x14ac:dyDescent="0.2">
      <c r="A22" s="2" t="s">
        <v>110</v>
      </c>
      <c r="C22" s="2" t="s">
        <v>50</v>
      </c>
      <c r="D22" s="2" t="s">
        <v>51</v>
      </c>
      <c r="E22" s="2" t="s">
        <v>52</v>
      </c>
      <c r="F22" s="2" t="s">
        <v>53</v>
      </c>
      <c r="G22" s="2" t="s">
        <v>54</v>
      </c>
      <c r="H22" s="2" t="s">
        <v>55</v>
      </c>
      <c r="I22" s="2" t="s">
        <v>56</v>
      </c>
      <c r="J22" s="2" t="s">
        <v>57</v>
      </c>
      <c r="K22" s="2" t="s">
        <v>29</v>
      </c>
    </row>
    <row r="23" spans="1:11" ht="30" x14ac:dyDescent="0.2">
      <c r="A23" s="2" t="s">
        <v>58</v>
      </c>
      <c r="H23" s="2" t="s">
        <v>59</v>
      </c>
      <c r="I23" s="2" t="s">
        <v>60</v>
      </c>
      <c r="J23" s="2" t="s">
        <v>61</v>
      </c>
      <c r="K23" s="3" t="s">
        <v>123</v>
      </c>
    </row>
    <row r="24" spans="1:11" ht="30" x14ac:dyDescent="0.2">
      <c r="A24" s="2" t="s">
        <v>111</v>
      </c>
      <c r="F24" s="2" t="s">
        <v>62</v>
      </c>
      <c r="G24" s="2" t="s">
        <v>25</v>
      </c>
      <c r="H24" s="2" t="s">
        <v>26</v>
      </c>
      <c r="I24" s="2" t="s">
        <v>63</v>
      </c>
      <c r="J24" s="15" t="s">
        <v>122</v>
      </c>
      <c r="K24" s="3" t="s">
        <v>122</v>
      </c>
    </row>
    <row r="25" spans="1:11" s="46" customFormat="1" x14ac:dyDescent="0.2">
      <c r="A25" s="27" t="s">
        <v>10</v>
      </c>
    </row>
    <row r="26" spans="1:11" x14ac:dyDescent="0.2">
      <c r="A26" s="1" t="s">
        <v>194</v>
      </c>
      <c r="D26" s="2" t="s">
        <v>64</v>
      </c>
      <c r="E26" s="2" t="s">
        <v>65</v>
      </c>
      <c r="F26" s="2" t="s">
        <v>25</v>
      </c>
      <c r="G26" s="2" t="s">
        <v>26</v>
      </c>
      <c r="H26" s="2" t="s">
        <v>27</v>
      </c>
      <c r="I26" s="2" t="s">
        <v>66</v>
      </c>
      <c r="J26" s="2" t="s">
        <v>67</v>
      </c>
      <c r="K26" s="2" t="s">
        <v>68</v>
      </c>
    </row>
    <row r="27" spans="1:11" x14ac:dyDescent="0.2">
      <c r="A27" s="1" t="s">
        <v>99</v>
      </c>
      <c r="D27" s="2" t="s">
        <v>64</v>
      </c>
      <c r="E27" s="2" t="s">
        <v>65</v>
      </c>
      <c r="F27" s="2" t="s">
        <v>25</v>
      </c>
      <c r="G27" s="2" t="s">
        <v>26</v>
      </c>
      <c r="H27" s="2" t="s">
        <v>27</v>
      </c>
      <c r="I27" s="2" t="s">
        <v>66</v>
      </c>
      <c r="J27" s="2" t="s">
        <v>67</v>
      </c>
      <c r="K27" s="2" t="s">
        <v>68</v>
      </c>
    </row>
    <row r="28" spans="1:11" x14ac:dyDescent="0.2">
      <c r="A28" s="19" t="s">
        <v>195</v>
      </c>
      <c r="D28" s="2" t="s">
        <v>64</v>
      </c>
      <c r="E28" s="2" t="s">
        <v>65</v>
      </c>
      <c r="F28" s="2" t="s">
        <v>25</v>
      </c>
      <c r="G28" s="2" t="s">
        <v>26</v>
      </c>
      <c r="H28" s="2" t="s">
        <v>27</v>
      </c>
      <c r="I28" s="2" t="s">
        <v>66</v>
      </c>
      <c r="J28" s="2" t="s">
        <v>67</v>
      </c>
      <c r="K28" s="2" t="s">
        <v>68</v>
      </c>
    </row>
    <row r="29" spans="1:11" x14ac:dyDescent="0.2">
      <c r="A29" s="1" t="s">
        <v>100</v>
      </c>
      <c r="D29" s="2" t="s">
        <v>64</v>
      </c>
      <c r="E29" s="2" t="s">
        <v>65</v>
      </c>
      <c r="F29" s="2" t="s">
        <v>25</v>
      </c>
      <c r="G29" s="2" t="s">
        <v>26</v>
      </c>
      <c r="H29" s="2" t="s">
        <v>27</v>
      </c>
      <c r="I29" s="2" t="s">
        <v>66</v>
      </c>
      <c r="J29" s="2" t="s">
        <v>67</v>
      </c>
      <c r="K29" s="2" t="s">
        <v>68</v>
      </c>
    </row>
    <row r="30" spans="1:11" x14ac:dyDescent="0.2">
      <c r="A30" s="1" t="s">
        <v>97</v>
      </c>
      <c r="D30" s="2" t="s">
        <v>95</v>
      </c>
      <c r="E30" s="2" t="s">
        <v>96</v>
      </c>
      <c r="F30" s="2" t="s">
        <v>98</v>
      </c>
      <c r="G30" s="2" t="s">
        <v>26</v>
      </c>
      <c r="H30" s="2" t="s">
        <v>27</v>
      </c>
      <c r="J30" s="2" t="s">
        <v>67</v>
      </c>
      <c r="K30" s="2" t="s">
        <v>68</v>
      </c>
    </row>
    <row r="31" spans="1:11" s="3" customFormat="1" ht="30" x14ac:dyDescent="0.2">
      <c r="A31" s="18" t="s">
        <v>101</v>
      </c>
      <c r="B31" s="3" t="s">
        <v>70</v>
      </c>
      <c r="C31" s="3" t="s">
        <v>71</v>
      </c>
      <c r="D31" s="3" t="s">
        <v>120</v>
      </c>
      <c r="E31" s="3" t="s">
        <v>119</v>
      </c>
      <c r="F31" s="3" t="s">
        <v>121</v>
      </c>
      <c r="G31" s="3" t="s">
        <v>26</v>
      </c>
      <c r="H31" s="3" t="s">
        <v>27</v>
      </c>
      <c r="I31" s="3" t="s">
        <v>66</v>
      </c>
      <c r="J31" s="3" t="s">
        <v>67</v>
      </c>
    </row>
    <row r="32" spans="1:11" s="3" customFormat="1" ht="30" x14ac:dyDescent="0.2">
      <c r="A32" s="3" t="s">
        <v>196</v>
      </c>
      <c r="B32" s="3" t="s">
        <v>70</v>
      </c>
      <c r="C32" s="3" t="s">
        <v>71</v>
      </c>
      <c r="D32" s="3" t="s">
        <v>120</v>
      </c>
      <c r="E32" s="3" t="s">
        <v>119</v>
      </c>
      <c r="F32" s="3" t="s">
        <v>121</v>
      </c>
      <c r="G32" s="3" t="s">
        <v>26</v>
      </c>
      <c r="H32" s="3" t="s">
        <v>27</v>
      </c>
      <c r="I32" s="3" t="s">
        <v>66</v>
      </c>
      <c r="J32" s="3" t="s">
        <v>67</v>
      </c>
    </row>
    <row r="33" spans="1:11" s="3" customFormat="1" ht="30" x14ac:dyDescent="0.2">
      <c r="A33" s="18" t="s">
        <v>103</v>
      </c>
      <c r="B33" s="3" t="s">
        <v>70</v>
      </c>
      <c r="C33" s="3" t="s">
        <v>71</v>
      </c>
      <c r="D33" s="3" t="s">
        <v>120</v>
      </c>
      <c r="E33" s="3" t="s">
        <v>119</v>
      </c>
      <c r="F33" s="3" t="s">
        <v>121</v>
      </c>
      <c r="G33" s="3" t="s">
        <v>26</v>
      </c>
      <c r="H33" s="3" t="s">
        <v>27</v>
      </c>
      <c r="I33" s="3" t="s">
        <v>66</v>
      </c>
      <c r="J33" s="3" t="s">
        <v>67</v>
      </c>
    </row>
    <row r="34" spans="1:11" x14ac:dyDescent="0.2">
      <c r="A34" s="18" t="s">
        <v>104</v>
      </c>
      <c r="C34" s="3" t="s">
        <v>71</v>
      </c>
      <c r="E34" s="2" t="s">
        <v>102</v>
      </c>
    </row>
    <row r="35" spans="1:11" s="48" customFormat="1" x14ac:dyDescent="0.2">
      <c r="A35" s="47" t="s">
        <v>112</v>
      </c>
    </row>
    <row r="36" spans="1:11" x14ac:dyDescent="0.2">
      <c r="A36" s="7" t="s">
        <v>113</v>
      </c>
      <c r="B36" s="31"/>
      <c r="D36" s="2" t="s">
        <v>160</v>
      </c>
      <c r="E36" s="2" t="s">
        <v>161</v>
      </c>
      <c r="F36" s="2" t="s">
        <v>162</v>
      </c>
      <c r="G36" s="2" t="s">
        <v>163</v>
      </c>
      <c r="I36" s="2" t="s">
        <v>164</v>
      </c>
      <c r="J36" s="2" t="s">
        <v>165</v>
      </c>
    </row>
    <row r="37" spans="1:11" s="14" customFormat="1" x14ac:dyDescent="0.2">
      <c r="A37" s="16" t="s">
        <v>166</v>
      </c>
      <c r="B37" s="31"/>
      <c r="D37" s="14" t="s">
        <v>167</v>
      </c>
      <c r="E37" s="14" t="s">
        <v>168</v>
      </c>
      <c r="G37" s="14" t="s">
        <v>169</v>
      </c>
    </row>
    <row r="38" spans="1:11" s="14" customFormat="1" ht="60" x14ac:dyDescent="0.2">
      <c r="A38" s="16" t="s">
        <v>170</v>
      </c>
      <c r="B38" s="31"/>
      <c r="C38" s="14" t="s">
        <v>171</v>
      </c>
      <c r="D38" s="15" t="s">
        <v>172</v>
      </c>
      <c r="E38" s="14" t="s">
        <v>173</v>
      </c>
      <c r="F38" s="14" t="s">
        <v>174</v>
      </c>
      <c r="H38" s="15" t="s">
        <v>175</v>
      </c>
    </row>
    <row r="39" spans="1:11" s="14" customFormat="1" x14ac:dyDescent="0.2">
      <c r="A39" s="16" t="s">
        <v>176</v>
      </c>
      <c r="B39" s="31"/>
      <c r="D39" s="15"/>
      <c r="F39" s="14" t="s">
        <v>177</v>
      </c>
      <c r="G39" s="14" t="s">
        <v>178</v>
      </c>
      <c r="H39" s="15" t="s">
        <v>179</v>
      </c>
    </row>
    <row r="40" spans="1:11" s="14" customFormat="1" x14ac:dyDescent="0.2">
      <c r="A40" s="16" t="s">
        <v>180</v>
      </c>
      <c r="B40" s="31"/>
      <c r="C40" s="14" t="s">
        <v>181</v>
      </c>
      <c r="D40" s="15"/>
      <c r="E40" s="14" t="s">
        <v>182</v>
      </c>
      <c r="G40" s="14" t="s">
        <v>183</v>
      </c>
      <c r="H40" s="15"/>
    </row>
    <row r="41" spans="1:11" s="14" customFormat="1" x14ac:dyDescent="0.2">
      <c r="A41" s="16" t="s">
        <v>184</v>
      </c>
      <c r="B41" s="31"/>
      <c r="D41" s="15"/>
      <c r="H41" s="15"/>
      <c r="J41" s="14" t="s">
        <v>185</v>
      </c>
    </row>
    <row r="42" spans="1:11" s="14" customFormat="1" x14ac:dyDescent="0.2">
      <c r="A42" s="16" t="s">
        <v>186</v>
      </c>
      <c r="B42" s="31"/>
      <c r="D42" s="14" t="s">
        <v>187</v>
      </c>
      <c r="E42" s="14" t="s">
        <v>188</v>
      </c>
      <c r="G42" s="14" t="s">
        <v>191</v>
      </c>
      <c r="H42" s="15"/>
    </row>
    <row r="43" spans="1:11" s="14" customFormat="1" x14ac:dyDescent="0.2">
      <c r="A43" s="16" t="s">
        <v>189</v>
      </c>
      <c r="B43" s="31"/>
      <c r="G43" s="14" t="s">
        <v>190</v>
      </c>
      <c r="H43" s="15"/>
      <c r="I43" s="14" t="s">
        <v>192</v>
      </c>
      <c r="J43" s="14" t="s">
        <v>193</v>
      </c>
    </row>
    <row r="44" spans="1:11" x14ac:dyDescent="0.2">
      <c r="A44" s="7" t="s">
        <v>114</v>
      </c>
      <c r="B44" s="31"/>
    </row>
    <row r="45" spans="1:11" x14ac:dyDescent="0.2">
      <c r="A45" s="7" t="s">
        <v>115</v>
      </c>
      <c r="B45" s="31"/>
    </row>
    <row r="46" spans="1:11" x14ac:dyDescent="0.2">
      <c r="A46" s="7" t="s">
        <v>116</v>
      </c>
      <c r="B46" s="31"/>
    </row>
    <row r="47" spans="1:11" ht="60" x14ac:dyDescent="0.2">
      <c r="A47" s="7" t="s">
        <v>117</v>
      </c>
      <c r="B47" s="31"/>
      <c r="D47" s="15" t="s">
        <v>134</v>
      </c>
      <c r="E47" s="2" t="s">
        <v>135</v>
      </c>
      <c r="F47" s="15" t="s">
        <v>136</v>
      </c>
      <c r="G47" s="15" t="s">
        <v>137</v>
      </c>
      <c r="H47" s="15" t="s">
        <v>138</v>
      </c>
      <c r="I47" s="15" t="s">
        <v>139</v>
      </c>
      <c r="J47" s="2" t="s">
        <v>140</v>
      </c>
      <c r="K47" s="2" t="s">
        <v>141</v>
      </c>
    </row>
    <row r="48" spans="1:11" x14ac:dyDescent="0.2">
      <c r="A48" s="7" t="s">
        <v>118</v>
      </c>
      <c r="B48" s="31"/>
    </row>
    <row r="49" spans="1:10" ht="30" x14ac:dyDescent="0.2">
      <c r="A49" s="7" t="s">
        <v>142</v>
      </c>
      <c r="B49" s="31"/>
      <c r="C49" s="2" t="s">
        <v>50</v>
      </c>
      <c r="D49" s="15" t="s">
        <v>143</v>
      </c>
      <c r="E49" s="2" t="s">
        <v>144</v>
      </c>
      <c r="F49" s="2" t="s">
        <v>145</v>
      </c>
      <c r="G49" s="2" t="s">
        <v>146</v>
      </c>
      <c r="H49" s="2" t="s">
        <v>147</v>
      </c>
      <c r="I49" s="2" t="s">
        <v>28</v>
      </c>
      <c r="J49" s="2" t="s">
        <v>148</v>
      </c>
    </row>
    <row r="50" spans="1:10" x14ac:dyDescent="0.2">
      <c r="A50" s="2" t="s">
        <v>149</v>
      </c>
      <c r="B50" s="31"/>
    </row>
    <row r="51" spans="1:10" x14ac:dyDescent="0.2">
      <c r="A51" s="2" t="s">
        <v>150</v>
      </c>
      <c r="B51" s="31"/>
    </row>
    <row r="52" spans="1:10" x14ac:dyDescent="0.2">
      <c r="A52" s="2" t="s">
        <v>151</v>
      </c>
      <c r="B52" s="31"/>
    </row>
    <row r="53" spans="1:10" ht="30" x14ac:dyDescent="0.2">
      <c r="A53" s="2" t="s">
        <v>152</v>
      </c>
      <c r="B53" s="31"/>
      <c r="C53" s="2" t="s">
        <v>153</v>
      </c>
      <c r="D53" s="15" t="s">
        <v>154</v>
      </c>
      <c r="E53" s="15" t="s">
        <v>155</v>
      </c>
      <c r="F53" s="2" t="s">
        <v>156</v>
      </c>
      <c r="G53" s="15" t="s">
        <v>157</v>
      </c>
      <c r="H53" s="2" t="s">
        <v>158</v>
      </c>
      <c r="J53" s="2" t="s">
        <v>159</v>
      </c>
    </row>
  </sheetData>
  <pageMargins left="0.7" right="0.7" top="0.75" bottom="0.75" header="0.3" footer="0.3"/>
  <pageSetup paperSize="8" scale="4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Render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Choy</dc:creator>
  <cp:lastModifiedBy>Marshall Clemens</cp:lastModifiedBy>
  <cp:lastPrinted>2016-08-15T09:30:45Z</cp:lastPrinted>
  <dcterms:created xsi:type="dcterms:W3CDTF">2016-08-11T15:22:52Z</dcterms:created>
  <dcterms:modified xsi:type="dcterms:W3CDTF">2016-11-03T19:53:25Z</dcterms:modified>
</cp:coreProperties>
</file>