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8" i="1"/>
  <c r="G8" i="1" l="1"/>
  <c r="F8" i="1"/>
  <c r="G14" i="1"/>
  <c r="C8" i="1"/>
  <c r="C7" i="1"/>
  <c r="C6" i="1"/>
  <c r="C5" i="1"/>
  <c r="C4" i="1"/>
  <c r="C3" i="1"/>
  <c r="H8" i="1" l="1"/>
</calcChain>
</file>

<file path=xl/sharedStrings.xml><?xml version="1.0" encoding="utf-8"?>
<sst xmlns="http://schemas.openxmlformats.org/spreadsheetml/2006/main" count="34" uniqueCount="30">
  <si>
    <t>Conduction Loss</t>
  </si>
  <si>
    <t>25C</t>
  </si>
  <si>
    <t>50C</t>
  </si>
  <si>
    <t>75C</t>
  </si>
  <si>
    <t>100C</t>
  </si>
  <si>
    <t>125C</t>
  </si>
  <si>
    <t>150C</t>
  </si>
  <si>
    <t>TEMP</t>
  </si>
  <si>
    <t>VDS @10A</t>
  </si>
  <si>
    <t>RDS</t>
  </si>
  <si>
    <t>Irms</t>
  </si>
  <si>
    <t>Vdc</t>
  </si>
  <si>
    <t>Ffund</t>
  </si>
  <si>
    <t>Fsw</t>
  </si>
  <si>
    <t>VSD @-8A</t>
  </si>
  <si>
    <t>DeadTime</t>
  </si>
  <si>
    <t>PF</t>
  </si>
  <si>
    <t>LoadAngle</t>
  </si>
  <si>
    <t>PosTurnOn</t>
  </si>
  <si>
    <t>PosTurnOff</t>
  </si>
  <si>
    <t>NegTurnOn</t>
  </si>
  <si>
    <t>NegTurnOff</t>
  </si>
  <si>
    <t>Switching Loss</t>
  </si>
  <si>
    <t>Pon</t>
  </si>
  <si>
    <t>Poff</t>
  </si>
  <si>
    <t>Ptotal</t>
  </si>
  <si>
    <t>Pos and Neg stands for current direction</t>
  </si>
  <si>
    <t>Pcond</t>
  </si>
  <si>
    <t>Switching Energy (Vdc 270, Isw 11.3A, Ron 20, Roff 2, Temp 150)</t>
  </si>
  <si>
    <t>Enter Switching Energy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</si>
</sst>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11" fontId="0" fillId="0" borderId="0" xfId="0" applyNumberFormat="1"/>
    <xf numFmtId="0" fontId="0" fillId="0" borderId="0" xfId="0" applyNumberFormat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11" fontId="0" fillId="0" borderId="0" xfId="0" applyNumberForma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K16" sqref="K16"/>
    </sheetView>
  </sheetViews>
  <sheetFormatPr defaultRowHeight="15" x14ac:dyDescent="0.25"/>
  <cols>
    <col min="1" max="1" width="10.85546875" bestFit="1" customWidth="1"/>
    <col min="2" max="2" width="20" customWidth="1"/>
    <col min="3" max="3" width="13.7109375" customWidth="1"/>
    <col min="4" max="4" width="17.140625" customWidth="1"/>
    <col min="5" max="5" width="12.140625" customWidth="1"/>
    <col min="6" max="7" width="12" bestFit="1" customWidth="1"/>
    <col min="11" max="11" width="10.7109375" bestFit="1" customWidth="1"/>
    <col min="12" max="12" width="11" bestFit="1" customWidth="1"/>
    <col min="13" max="13" width="11.140625" bestFit="1" customWidth="1"/>
    <col min="14" max="14" width="11.42578125" bestFit="1" customWidth="1"/>
  </cols>
  <sheetData>
    <row r="1" spans="1:9" x14ac:dyDescent="0.25">
      <c r="A1" s="17" t="s">
        <v>0</v>
      </c>
      <c r="B1" s="17"/>
      <c r="C1" s="17"/>
      <c r="D1" s="17"/>
      <c r="E1" s="17"/>
      <c r="F1" s="17" t="s">
        <v>22</v>
      </c>
      <c r="G1" s="17"/>
      <c r="H1" s="12"/>
    </row>
    <row r="2" spans="1:9" x14ac:dyDescent="0.25">
      <c r="A2" s="3" t="s">
        <v>7</v>
      </c>
      <c r="B2" s="3" t="s">
        <v>8</v>
      </c>
      <c r="C2" s="3" t="s">
        <v>9</v>
      </c>
      <c r="D2" s="3" t="s">
        <v>14</v>
      </c>
      <c r="E2" s="3" t="s">
        <v>27</v>
      </c>
      <c r="F2" s="10" t="s">
        <v>23</v>
      </c>
      <c r="G2" s="10" t="s">
        <v>24</v>
      </c>
      <c r="H2" s="10" t="s">
        <v>25</v>
      </c>
    </row>
    <row r="3" spans="1:9" x14ac:dyDescent="0.25">
      <c r="A3" s="2" t="s">
        <v>1</v>
      </c>
      <c r="B3" s="2">
        <v>0.51</v>
      </c>
      <c r="C3" s="2">
        <f t="shared" ref="C3:C8" si="0">B3/10</f>
        <v>5.1000000000000004E-2</v>
      </c>
      <c r="D3" s="2">
        <v>5.4</v>
      </c>
      <c r="E3" s="2">
        <f>((POWER(B14,2)*C3*(1/C14/2-G14/PI()/2/C14-D14*E14/2))+(POWER(B14,2)*C3*(G14/PI()/2/C14-D14*E14/2))+(B14*SQRT(2)/PI()*D3*D14*E14/2))*C14</f>
        <v>2.9238832428993495</v>
      </c>
      <c r="F3" s="2"/>
      <c r="G3" s="2"/>
      <c r="H3" s="2"/>
      <c r="I3" s="2"/>
    </row>
    <row r="4" spans="1:9" x14ac:dyDescent="0.25">
      <c r="A4" s="2" t="s">
        <v>2</v>
      </c>
      <c r="B4" s="2">
        <v>0.66</v>
      </c>
      <c r="C4" s="2">
        <f t="shared" si="0"/>
        <v>6.6000000000000003E-2</v>
      </c>
      <c r="D4" s="2">
        <v>5.53</v>
      </c>
      <c r="E4" s="2">
        <f>((POWER(B14,2)*C4*(1/C14/2-G14/PI()/2/C14-D14*E14/2))+(POWER(B14,2)*C4*(G14/PI()/2/C14-D14*E14/2))+(B14*SQRT(2)/PI()*D4*D14*E14/2))*C14</f>
        <v>3.2586996913395194</v>
      </c>
      <c r="F4" s="2"/>
      <c r="G4" s="2"/>
      <c r="H4" s="2"/>
    </row>
    <row r="5" spans="1:9" x14ac:dyDescent="0.25">
      <c r="A5" s="2" t="s">
        <v>3</v>
      </c>
      <c r="B5" s="2">
        <v>0.81</v>
      </c>
      <c r="C5" s="2">
        <f t="shared" si="0"/>
        <v>8.1000000000000003E-2</v>
      </c>
      <c r="D5" s="2">
        <v>5.5</v>
      </c>
      <c r="E5" s="2">
        <f>((POWER(B14,2)*C5*(1/C14/2-G14/PI()/2/C14-D14*E14/2))+(POWER(B14,2)*C5*(G14/PI()/2/C14-D14*E14/2))+(B14*SQRT(2)/PI()*D5*D14*E14/2))*C14</f>
        <v>3.5358958955456337</v>
      </c>
      <c r="F5" s="7"/>
      <c r="G5" s="2"/>
      <c r="H5" s="2"/>
    </row>
    <row r="6" spans="1:9" x14ac:dyDescent="0.25">
      <c r="A6" s="2" t="s">
        <v>4</v>
      </c>
      <c r="B6" s="2">
        <v>0.99</v>
      </c>
      <c r="C6" s="2">
        <f t="shared" si="0"/>
        <v>9.9000000000000005E-2</v>
      </c>
      <c r="D6" s="7">
        <v>5.77</v>
      </c>
      <c r="E6" s="2">
        <f>((POWER(B14,2)*C6*(1/C14/2-G14/PI()/2/C14-D14*E14/2))+(POWER(B14,2)*C6*(G14/PI()/2/C14-D14*E14/2))+(B14*SQRT(2)/PI()*D6*D14*E14/2))*C14</f>
        <v>3.9787300576906013</v>
      </c>
      <c r="F6" s="2"/>
      <c r="G6" s="2"/>
      <c r="H6" s="2"/>
    </row>
    <row r="7" spans="1:9" x14ac:dyDescent="0.25">
      <c r="A7" s="2" t="s">
        <v>5</v>
      </c>
      <c r="B7" s="2">
        <v>1.1499999999999999</v>
      </c>
      <c r="C7" s="2">
        <f t="shared" si="0"/>
        <v>0.11499999999999999</v>
      </c>
      <c r="D7" s="7">
        <v>5.9</v>
      </c>
      <c r="E7" s="2">
        <f>((POWER(B14,2)*C7*(1/C14/2-G14/PI()/2/C14-D14*E14/2))+(POWER(B14,2)*C7*(G14/PI()/2/C14-D14*E14/2))+(B14*SQRT(2)/PI()*D7*D14*E14/2))*C14</f>
        <v>4.3327465061307704</v>
      </c>
      <c r="F7" s="11"/>
      <c r="G7" s="11"/>
      <c r="H7" s="10"/>
    </row>
    <row r="8" spans="1:9" x14ac:dyDescent="0.25">
      <c r="A8" s="2" t="s">
        <v>6</v>
      </c>
      <c r="B8" s="2">
        <v>1.33</v>
      </c>
      <c r="C8" s="2">
        <f t="shared" si="0"/>
        <v>0.13300000000000001</v>
      </c>
      <c r="D8" s="2">
        <v>6.02</v>
      </c>
      <c r="E8" s="2">
        <f>((POWER(B14,2)*C8*(1/C14/2-G14/PI()/2/C14-D14*E14/2))+(POWER(B14,2)*C8*(G14/PI()/2/C14-D14*E14/2))+(B14*SQRT(2)/PI()*D8*D14*E14/2))*C14</f>
        <v>4.7215616893063119</v>
      </c>
      <c r="F8" s="2">
        <f>(A19+C19)*D14*C14/PI()/2</f>
        <v>11.650141834326739</v>
      </c>
      <c r="G8" s="2">
        <f>(B19+D19)*C14*D14/PI()/2</f>
        <v>3.3196538030107532</v>
      </c>
      <c r="H8">
        <f>E8+F8+G8</f>
        <v>19.691357326643804</v>
      </c>
    </row>
    <row r="13" spans="1:9" x14ac:dyDescent="0.25">
      <c r="A13" s="1" t="s">
        <v>11</v>
      </c>
      <c r="B13" s="4" t="s">
        <v>10</v>
      </c>
      <c r="C13" s="1" t="s">
        <v>12</v>
      </c>
      <c r="D13" s="1" t="s">
        <v>13</v>
      </c>
      <c r="E13" s="8" t="s">
        <v>15</v>
      </c>
      <c r="F13" s="8" t="s">
        <v>16</v>
      </c>
      <c r="G13" s="8" t="s">
        <v>17</v>
      </c>
    </row>
    <row r="14" spans="1:9" x14ac:dyDescent="0.25">
      <c r="A14">
        <v>270</v>
      </c>
      <c r="B14" s="2">
        <v>8</v>
      </c>
      <c r="C14">
        <v>50</v>
      </c>
      <c r="D14" s="6">
        <v>40000</v>
      </c>
      <c r="E14" s="9">
        <v>9.9999999999999995E-8</v>
      </c>
      <c r="F14" s="6">
        <v>0.9</v>
      </c>
      <c r="G14">
        <f>ACOS(F14)</f>
        <v>0.45102681179626236</v>
      </c>
    </row>
    <row r="17" spans="1:7" x14ac:dyDescent="0.25">
      <c r="A17" s="15" t="s">
        <v>29</v>
      </c>
      <c r="B17" s="15"/>
      <c r="C17" s="15"/>
      <c r="D17" s="15"/>
      <c r="E17" s="13"/>
    </row>
    <row r="18" spans="1:7" x14ac:dyDescent="0.25">
      <c r="A18" s="1" t="s">
        <v>18</v>
      </c>
      <c r="B18" s="1" t="s">
        <v>19</v>
      </c>
      <c r="C18" s="1" t="s">
        <v>20</v>
      </c>
      <c r="D18" s="1" t="s">
        <v>21</v>
      </c>
      <c r="E18" s="14"/>
      <c r="F18" s="14"/>
      <c r="G18" s="14"/>
    </row>
    <row r="19" spans="1:7" x14ac:dyDescent="0.25">
      <c r="A19" s="5">
        <v>4.0800000000000002E-5</v>
      </c>
      <c r="B19" s="5">
        <v>5.1490000000000002E-6</v>
      </c>
      <c r="C19" s="5">
        <v>-4.1999999999999996E-6</v>
      </c>
      <c r="D19" s="5">
        <v>5.2800000000000003E-6</v>
      </c>
    </row>
    <row r="24" spans="1:7" x14ac:dyDescent="0.25">
      <c r="A24" s="15" t="s">
        <v>28</v>
      </c>
      <c r="B24" s="15"/>
      <c r="C24" s="15"/>
      <c r="D24" s="15"/>
      <c r="E24" s="13"/>
    </row>
    <row r="25" spans="1:7" x14ac:dyDescent="0.25">
      <c r="A25" s="1" t="s">
        <v>18</v>
      </c>
      <c r="B25" s="1" t="s">
        <v>19</v>
      </c>
      <c r="C25" s="1" t="s">
        <v>20</v>
      </c>
      <c r="D25" s="1" t="s">
        <v>21</v>
      </c>
      <c r="E25" s="16" t="s">
        <v>26</v>
      </c>
      <c r="F25" s="16"/>
      <c r="G25" s="16"/>
    </row>
    <row r="26" spans="1:7" x14ac:dyDescent="0.25">
      <c r="A26" s="5">
        <v>4.0800000000000002E-5</v>
      </c>
      <c r="B26" s="5">
        <v>5.1490000000000002E-6</v>
      </c>
      <c r="C26" s="5">
        <v>-4.1999999999999996E-6</v>
      </c>
      <c r="D26" s="5">
        <v>5.2800000000000003E-6</v>
      </c>
    </row>
  </sheetData>
  <mergeCells count="5">
    <mergeCell ref="A24:D24"/>
    <mergeCell ref="E25:G25"/>
    <mergeCell ref="A1:E1"/>
    <mergeCell ref="A17:D17"/>
    <mergeCell ref="F1:G1"/>
  </mergeCells>
  <conditionalFormatting sqref="F2:G6 H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{983D9C7B-7A0D-4EB0-B9A7-57B848CB9640}</x14:id>
        </ext>
      </extLst>
    </cfRule>
  </conditionalFormatting>
  <conditionalFormatting sqref="A3:E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{221A22F0-197A-4E51-B8F8-E3F592256288}</x14:id>
        </ext>
      </extLst>
    </cfRule>
  </conditionalFormatting>
  <conditionalFormatting sqref="E3:H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{81E0BBFF-1C6F-4619-9AE2-21C98DB3EFE2}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3D9C7B-7A0D-4EB0-B9A7-57B848CB96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F2:G6 H2</xm:sqref>
        </x14:conditionalFormatting>
        <x14:conditionalFormatting xmlns:xm="http://schemas.microsoft.com/office/excel/2006/main">
          <x14:cfRule type="dataBar" id="{221A22F0-197A-4E51-B8F8-E3F5922562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A3:E8</xm:sqref>
        </x14:conditionalFormatting>
        <x14:conditionalFormatting xmlns:xm="http://schemas.microsoft.com/office/excel/2006/main">
          <x14:cfRule type="dataBar" id="{81E0BBFF-1C6F-4619-9AE2-21C98DB3EF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E3:H8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2019-02-06T10:08:19Z</dcterms:modified>
</cp:coreProperties>
</file>