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kat\OneDrive\Documents\Programming\Blog\eti-blog\content\blog\DH\"/>
    </mc:Choice>
  </mc:AlternateContent>
  <xr:revisionPtr revIDLastSave="0" documentId="8_{4761A179-6492-48DA-9E0F-9BA8FB2B946F}" xr6:coauthVersionLast="47" xr6:coauthVersionMax="47" xr10:uidLastSave="{00000000-0000-0000-0000-000000000000}"/>
  <bookViews>
    <workbookView xWindow="-108" yWindow="-108" windowWidth="23256" windowHeight="12456" xr2:uid="{7B1EFD27-E7A9-4511-B124-4379698E9A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J24" i="1"/>
  <c r="E25" i="1"/>
  <c r="J25" i="1"/>
  <c r="E26" i="1"/>
  <c r="J26" i="1"/>
  <c r="E27" i="1"/>
  <c r="J27" i="1"/>
  <c r="E28" i="1"/>
  <c r="J28" i="1"/>
  <c r="E29" i="1"/>
  <c r="J29" i="1"/>
  <c r="E30" i="1"/>
  <c r="J30" i="1"/>
  <c r="E31" i="1"/>
  <c r="J31" i="1"/>
  <c r="E32" i="1"/>
  <c r="J32" i="1"/>
  <c r="E33" i="1"/>
  <c r="J33" i="1"/>
  <c r="E34" i="1"/>
  <c r="J34" i="1"/>
  <c r="E35" i="1"/>
  <c r="J35" i="1"/>
  <c r="E36" i="1"/>
  <c r="J36" i="1"/>
  <c r="E37" i="1"/>
  <c r="J37" i="1"/>
  <c r="E38" i="1"/>
  <c r="J38" i="1"/>
  <c r="E39" i="1"/>
  <c r="J39" i="1"/>
  <c r="E40" i="1"/>
  <c r="J40" i="1"/>
  <c r="E41" i="1"/>
  <c r="J41" i="1"/>
  <c r="E42" i="1"/>
  <c r="J42" i="1"/>
  <c r="E43" i="1"/>
  <c r="J43" i="1"/>
  <c r="M5" i="1"/>
  <c r="M6" i="1" s="1"/>
  <c r="M7" i="1" s="1"/>
  <c r="M8" i="1" s="1"/>
  <c r="M9" i="1" s="1"/>
  <c r="M10" i="1" s="1"/>
  <c r="M11" i="1" s="1"/>
  <c r="M12" i="1" s="1"/>
  <c r="M13" i="1" s="1"/>
  <c r="M4" i="1"/>
  <c r="J14" i="1"/>
  <c r="J15" i="1"/>
  <c r="J16" i="1"/>
  <c r="J17" i="1"/>
  <c r="J18" i="1"/>
  <c r="J19" i="1"/>
  <c r="J20" i="1"/>
  <c r="J21" i="1"/>
  <c r="J22" i="1"/>
  <c r="J23" i="1"/>
  <c r="G5" i="1"/>
  <c r="E14" i="1"/>
  <c r="E15" i="1"/>
  <c r="E16" i="1"/>
  <c r="E17" i="1"/>
  <c r="E18" i="1"/>
  <c r="E19" i="1"/>
  <c r="E20" i="1"/>
  <c r="E21" i="1"/>
  <c r="E22" i="1"/>
  <c r="E23" i="1"/>
  <c r="G4" i="1"/>
  <c r="F4" i="1"/>
  <c r="F5" i="1" s="1"/>
  <c r="E5" i="1"/>
  <c r="E12" i="1"/>
  <c r="E13" i="1"/>
  <c r="E4" i="1"/>
  <c r="D5" i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D13" i="1"/>
  <c r="D4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K14" i="1" s="1"/>
  <c r="F6" i="1" l="1"/>
  <c r="F7" i="1" s="1"/>
  <c r="M14" i="1"/>
  <c r="I4" i="1"/>
  <c r="L4" i="1" s="1"/>
  <c r="N4" i="1" s="1"/>
  <c r="I5" i="1"/>
  <c r="G6" i="1"/>
  <c r="L5" i="1"/>
  <c r="N5" i="1" s="1"/>
  <c r="H14" i="1" l="1"/>
  <c r="G7" i="1"/>
  <c r="I6" i="1"/>
  <c r="L6" i="1" s="1"/>
  <c r="N6" i="1" s="1"/>
  <c r="F8" i="1"/>
  <c r="K15" i="1" l="1"/>
  <c r="M15" i="1" s="1"/>
  <c r="G8" i="1"/>
  <c r="I7" i="1"/>
  <c r="L7" i="1" s="1"/>
  <c r="N7" i="1" s="1"/>
  <c r="F9" i="1"/>
  <c r="H15" i="1" l="1"/>
  <c r="K16" i="1" s="1"/>
  <c r="M16" i="1"/>
  <c r="G9" i="1"/>
  <c r="I8" i="1"/>
  <c r="L8" i="1" s="1"/>
  <c r="N8" i="1" s="1"/>
  <c r="F10" i="1"/>
  <c r="H16" i="1" l="1"/>
  <c r="G10" i="1"/>
  <c r="I9" i="1"/>
  <c r="L9" i="1" s="1"/>
  <c r="N9" i="1" s="1"/>
  <c r="F11" i="1"/>
  <c r="K17" i="1" l="1"/>
  <c r="M17" i="1" s="1"/>
  <c r="H17" i="1"/>
  <c r="K18" i="1" s="1"/>
  <c r="G11" i="1"/>
  <c r="I10" i="1"/>
  <c r="L10" i="1" s="1"/>
  <c r="N10" i="1" s="1"/>
  <c r="F12" i="1"/>
  <c r="H18" i="1" l="1"/>
  <c r="K19" i="1" s="1"/>
  <c r="M18" i="1"/>
  <c r="G12" i="1"/>
  <c r="I11" i="1"/>
  <c r="L11" i="1" s="1"/>
  <c r="N11" i="1" s="1"/>
  <c r="F13" i="1"/>
  <c r="M19" i="1" l="1"/>
  <c r="H19" i="1"/>
  <c r="K20" i="1" s="1"/>
  <c r="G13" i="1"/>
  <c r="I12" i="1"/>
  <c r="L12" i="1" s="1"/>
  <c r="N12" i="1" s="1"/>
  <c r="F14" i="1"/>
  <c r="H20" i="1" l="1"/>
  <c r="K21" i="1" s="1"/>
  <c r="M20" i="1"/>
  <c r="M21" i="1"/>
  <c r="I13" i="1"/>
  <c r="L13" i="1" s="1"/>
  <c r="N13" i="1" s="1"/>
  <c r="G14" i="1"/>
  <c r="F15" i="1"/>
  <c r="H21" i="1" l="1"/>
  <c r="K22" i="1" s="1"/>
  <c r="M22" i="1" s="1"/>
  <c r="G15" i="1"/>
  <c r="I14" i="1"/>
  <c r="L14" i="1" s="1"/>
  <c r="N14" i="1" s="1"/>
  <c r="F16" i="1"/>
  <c r="H22" i="1" l="1"/>
  <c r="K23" i="1" s="1"/>
  <c r="G16" i="1"/>
  <c r="I15" i="1"/>
  <c r="L15" i="1" s="1"/>
  <c r="N15" i="1" s="1"/>
  <c r="F17" i="1"/>
  <c r="G17" i="1" l="1"/>
  <c r="I16" i="1"/>
  <c r="L16" i="1" s="1"/>
  <c r="N16" i="1" s="1"/>
  <c r="F18" i="1"/>
  <c r="M23" i="1" l="1"/>
  <c r="H23" i="1"/>
  <c r="K24" i="1" s="1"/>
  <c r="G18" i="1"/>
  <c r="I17" i="1"/>
  <c r="L17" i="1" s="1"/>
  <c r="N17" i="1" s="1"/>
  <c r="F19" i="1"/>
  <c r="H24" i="1" l="1"/>
  <c r="K25" i="1" s="1"/>
  <c r="G19" i="1"/>
  <c r="I18" i="1"/>
  <c r="L18" i="1" s="1"/>
  <c r="N18" i="1" s="1"/>
  <c r="F20" i="1"/>
  <c r="H25" i="1" l="1"/>
  <c r="K26" i="1" s="1"/>
  <c r="M24" i="1"/>
  <c r="G20" i="1"/>
  <c r="I19" i="1"/>
  <c r="L19" i="1" s="1"/>
  <c r="N19" i="1" s="1"/>
  <c r="F21" i="1"/>
  <c r="H26" i="1" l="1"/>
  <c r="K27" i="1" s="1"/>
  <c r="M25" i="1"/>
  <c r="G21" i="1"/>
  <c r="I20" i="1"/>
  <c r="L20" i="1" s="1"/>
  <c r="N20" i="1" s="1"/>
  <c r="F22" i="1"/>
  <c r="M26" i="1" l="1"/>
  <c r="G22" i="1"/>
  <c r="I21" i="1"/>
  <c r="L21" i="1" s="1"/>
  <c r="N21" i="1" s="1"/>
  <c r="F23" i="1"/>
  <c r="F24" i="1" s="1"/>
  <c r="F25" i="1" l="1"/>
  <c r="M27" i="1"/>
  <c r="H27" i="1"/>
  <c r="K28" i="1" s="1"/>
  <c r="G23" i="1"/>
  <c r="I22" i="1"/>
  <c r="L22" i="1" s="1"/>
  <c r="N22" i="1" s="1"/>
  <c r="I23" i="1" l="1"/>
  <c r="L23" i="1" s="1"/>
  <c r="N23" i="1" s="1"/>
  <c r="G24" i="1"/>
  <c r="F26" i="1"/>
  <c r="M28" i="1"/>
  <c r="G25" i="1" l="1"/>
  <c r="I24" i="1"/>
  <c r="L24" i="1" s="1"/>
  <c r="N24" i="1" s="1"/>
  <c r="F27" i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H28" i="1"/>
  <c r="K29" i="1" s="1"/>
  <c r="G26" i="1" l="1"/>
  <c r="I25" i="1"/>
  <c r="L25" i="1" s="1"/>
  <c r="N25" i="1" s="1"/>
  <c r="M29" i="1"/>
  <c r="G27" i="1" l="1"/>
  <c r="I26" i="1"/>
  <c r="L26" i="1" s="1"/>
  <c r="N26" i="1" s="1"/>
  <c r="H29" i="1"/>
  <c r="K30" i="1" s="1"/>
  <c r="G28" i="1" l="1"/>
  <c r="I27" i="1"/>
  <c r="L27" i="1" s="1"/>
  <c r="N27" i="1" s="1"/>
  <c r="M30" i="1"/>
  <c r="G29" i="1" l="1"/>
  <c r="I28" i="1"/>
  <c r="L28" i="1" s="1"/>
  <c r="N28" i="1" s="1"/>
  <c r="H30" i="1"/>
  <c r="K31" i="1" s="1"/>
  <c r="G30" i="1" l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I29" i="1"/>
  <c r="L29" i="1" s="1"/>
  <c r="N29" i="1" s="1"/>
  <c r="M31" i="1"/>
  <c r="I30" i="1"/>
  <c r="L30" i="1" s="1"/>
  <c r="N30" i="1" s="1"/>
  <c r="H31" i="1" l="1"/>
  <c r="K32" i="1" s="1"/>
  <c r="I31" i="1" l="1"/>
  <c r="L31" i="1" s="1"/>
  <c r="N31" i="1" s="1"/>
  <c r="M32" i="1"/>
  <c r="H32" i="1" l="1"/>
  <c r="K33" i="1" s="1"/>
  <c r="I32" i="1" l="1"/>
  <c r="L32" i="1" s="1"/>
  <c r="N32" i="1" s="1"/>
  <c r="M33" i="1"/>
  <c r="H33" i="1" l="1"/>
  <c r="K34" i="1" s="1"/>
  <c r="M34" i="1" l="1"/>
  <c r="I33" i="1"/>
  <c r="L33" i="1" s="1"/>
  <c r="N33" i="1" s="1"/>
  <c r="H34" i="1" l="1"/>
  <c r="K35" i="1" s="1"/>
  <c r="M35" i="1" l="1"/>
  <c r="I34" i="1"/>
  <c r="L34" i="1" s="1"/>
  <c r="N34" i="1" s="1"/>
  <c r="H35" i="1" l="1"/>
  <c r="K36" i="1" s="1"/>
  <c r="I35" i="1" l="1"/>
  <c r="L35" i="1" s="1"/>
  <c r="N35" i="1" s="1"/>
  <c r="M36" i="1"/>
  <c r="H36" i="1" l="1"/>
  <c r="K37" i="1" s="1"/>
  <c r="M37" i="1" l="1"/>
  <c r="I36" i="1"/>
  <c r="L36" i="1" s="1"/>
  <c r="N36" i="1" s="1"/>
  <c r="H37" i="1" l="1"/>
  <c r="K38" i="1" s="1"/>
  <c r="I37" i="1" l="1"/>
  <c r="L37" i="1" s="1"/>
  <c r="N37" i="1" s="1"/>
  <c r="M38" i="1"/>
  <c r="H38" i="1" l="1"/>
  <c r="K39" i="1" s="1"/>
  <c r="M39" i="1" l="1"/>
  <c r="I38" i="1"/>
  <c r="L38" i="1" s="1"/>
  <c r="N38" i="1" s="1"/>
  <c r="H39" i="1" l="1"/>
  <c r="K40" i="1" s="1"/>
  <c r="M40" i="1" l="1"/>
  <c r="I39" i="1"/>
  <c r="L39" i="1" s="1"/>
  <c r="N39" i="1" s="1"/>
  <c r="H40" i="1" l="1"/>
  <c r="K41" i="1" s="1"/>
  <c r="I40" i="1" l="1"/>
  <c r="L40" i="1" s="1"/>
  <c r="N40" i="1" s="1"/>
  <c r="M41" i="1"/>
  <c r="H41" i="1" l="1"/>
  <c r="K42" i="1" s="1"/>
  <c r="I41" i="1" l="1"/>
  <c r="L41" i="1" s="1"/>
  <c r="N41" i="1" s="1"/>
  <c r="M42" i="1"/>
  <c r="H42" i="1" l="1"/>
  <c r="K43" i="1" s="1"/>
  <c r="I42" i="1" l="1"/>
  <c r="L42" i="1" s="1"/>
  <c r="N42" i="1" s="1"/>
  <c r="M43" i="1" l="1"/>
  <c r="H43" i="1"/>
  <c r="I43" i="1" s="1"/>
  <c r="L43" i="1" s="1"/>
  <c r="N43" i="1" l="1"/>
</calcChain>
</file>

<file path=xl/sharedStrings.xml><?xml version="1.0" encoding="utf-8"?>
<sst xmlns="http://schemas.openxmlformats.org/spreadsheetml/2006/main" count="18" uniqueCount="18">
  <si>
    <t>DH1</t>
  </si>
  <si>
    <t>DH2</t>
  </si>
  <si>
    <t>Félév</t>
  </si>
  <si>
    <t>Tandíj</t>
  </si>
  <si>
    <t>DH1+DH2</t>
  </si>
  <si>
    <t>k</t>
  </si>
  <si>
    <t>r</t>
  </si>
  <si>
    <t>Asset</t>
  </si>
  <si>
    <t>Debt DH2</t>
  </si>
  <si>
    <t>Debt DH1</t>
  </si>
  <si>
    <t>Debt Total</t>
  </si>
  <si>
    <t>Bér</t>
  </si>
  <si>
    <t>Törlesztő</t>
  </si>
  <si>
    <t>Törlesztő DH2</t>
  </si>
  <si>
    <t>Törlesztő DH1</t>
  </si>
  <si>
    <t>Asset-Debt Total</t>
  </si>
  <si>
    <t>Opportunity cost</t>
  </si>
  <si>
    <t>Net winnings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</si>
</sst>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298654636711882E-2"/>
          <c:y val="3.7722908093278461E-2"/>
          <c:w val="0.90356820268772409"/>
          <c:h val="0.8045494313210849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Asset-Debt 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Sheet1!$L$4:$L$17</c:f>
              <c:numCache>
                <c:formatCode>General</c:formatCode>
                <c:ptCount val="14"/>
                <c:pt idx="0">
                  <c:v>0</c:v>
                </c:pt>
                <c:pt idx="1">
                  <c:v>60000</c:v>
                </c:pt>
                <c:pt idx="2">
                  <c:v>189600</c:v>
                </c:pt>
                <c:pt idx="3">
                  <c:v>399648.00000000047</c:v>
                </c:pt>
                <c:pt idx="4">
                  <c:v>702393.60000000149</c:v>
                </c:pt>
                <c:pt idx="5">
                  <c:v>1111660.1856000014</c:v>
                </c:pt>
                <c:pt idx="6">
                  <c:v>1643037.9356160015</c:v>
                </c:pt>
                <c:pt idx="7">
                  <c:v>2314100.1567436829</c:v>
                </c:pt>
                <c:pt idx="8">
                  <c:v>3144645.7511608358</c:v>
                </c:pt>
                <c:pt idx="9">
                  <c:v>4156970.9599323627</c:v>
                </c:pt>
                <c:pt idx="10">
                  <c:v>5736173.9025017619</c:v>
                </c:pt>
                <c:pt idx="11">
                  <c:v>7504895.8552745897</c:v>
                </c:pt>
                <c:pt idx="12">
                  <c:v>9485879.6857590638</c:v>
                </c:pt>
                <c:pt idx="13">
                  <c:v>11704597.429015735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0A-4302-9824-35F1D83AA421}"/>
            </c:ext>
          </c:extLst>
        </c:ser>
        <c:ser>
          <c:idx val="1"/>
          <c:order val="1"/>
          <c:tx>
            <c:strRef>
              <c:f>Sheet1!$M$3</c:f>
              <c:strCache>
                <c:ptCount val="1"/>
                <c:pt idx="0">
                  <c:v>Opportunity cost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Sheet1!$M$4:$M$17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360000</c:v>
                </c:pt>
                <c:pt idx="11">
                  <c:v>763200</c:v>
                </c:pt>
                <c:pt idx="12">
                  <c:v>1214784</c:v>
                </c:pt>
                <c:pt idx="13">
                  <c:v>1720558.08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0A-4302-9824-35F1D83AA421}"/>
            </c:ext>
          </c:extLst>
        </c:ser>
        <c:ser>
          <c:idx val="2"/>
          <c:order val="2"/>
          <c:tx>
            <c:strRef>
              <c:f>Sheet1!$N$3</c:f>
              <c:strCache>
                <c:ptCount val="1"/>
                <c:pt idx="0">
                  <c:v>Net winnings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Sheet1!$B$4:$B$17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Sheet1!$N$4:$N$17</c:f>
              <c:numCache>
                <c:formatCode>General</c:formatCode>
                <c:ptCount val="14"/>
                <c:pt idx="0">
                  <c:v>0</c:v>
                </c:pt>
                <c:pt idx="1">
                  <c:v>60000</c:v>
                </c:pt>
                <c:pt idx="2">
                  <c:v>189600</c:v>
                </c:pt>
                <c:pt idx="3">
                  <c:v>399648.00000000047</c:v>
                </c:pt>
                <c:pt idx="4">
                  <c:v>702393.60000000149</c:v>
                </c:pt>
                <c:pt idx="5">
                  <c:v>1111660.1856000014</c:v>
                </c:pt>
                <c:pt idx="6">
                  <c:v>1643037.9356160015</c:v>
                </c:pt>
                <c:pt idx="7">
                  <c:v>2314100.1567436829</c:v>
                </c:pt>
                <c:pt idx="8">
                  <c:v>3144645.7511608358</c:v>
                </c:pt>
                <c:pt idx="9">
                  <c:v>4156970.9599323627</c:v>
                </c:pt>
                <c:pt idx="10">
                  <c:v>5376173.9025017619</c:v>
                </c:pt>
                <c:pt idx="11">
                  <c:v>6741695.8552745897</c:v>
                </c:pt>
                <c:pt idx="12">
                  <c:v>8271095.6857590638</c:v>
                </c:pt>
                <c:pt idx="13">
                  <c:v>9984039.3490157351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0A-4302-9824-35F1D83AA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753087"/>
        <c:axId val="228753567"/>
      </c:scatterChart>
      <c:valAx>
        <c:axId val="22875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28753567"/>
        <c:crosses val="autoZero"/>
        <c:crossBetween val="midCat"/>
      </c:valAx>
      <c:valAx>
        <c:axId val="22875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28753087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2</xdr:row>
      <xdr:rowOff>182880</xdr:rowOff>
    </xdr:from>
    <xdr:to>
      <xdr:col>12</xdr:col>
      <xdr:colOff>586740</xdr:colOff>
      <xdr:row>23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F9E86E-B549-5358-8B63-425CAA413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3CF4E-88C5-43A7-9AD6-BF2F3F719C5B}">
  <dimension ref="A2:R43"/>
  <sheetViews>
    <sheetView tabSelected="1" workbookViewId="0">
      <selection activeCell="A7" sqref="A7"/>
    </sheetView>
  </sheetViews>
  <sheetFormatPr defaultRowHeight="14.4" x14ac:dyDescent="0.3"/>
  <cols>
    <col min="5" max="5" width="10.109375" customWidth="1"/>
    <col min="6" max="7" width="11" bestFit="1" customWidth="1"/>
    <col min="9" max="9" width="11" bestFit="1" customWidth="1"/>
    <col min="10" max="10" width="14.21875" customWidth="1"/>
    <col min="11" max="11" width="13.44140625" customWidth="1"/>
    <col min="12" max="12" width="15.5546875" customWidth="1"/>
    <col min="13" max="13" width="15.6640625" customWidth="1"/>
    <col min="14" max="14" width="17.77734375" customWidth="1"/>
  </cols>
  <sheetData>
    <row r="2" spans="1:18" x14ac:dyDescent="0.3">
      <c r="Q2" t="s">
        <v>12</v>
      </c>
    </row>
    <row r="3" spans="1:18" ht="15" thickBot="1" x14ac:dyDescent="0.35">
      <c r="A3" s="2" t="s">
        <v>3</v>
      </c>
      <c r="B3" s="2" t="s">
        <v>2</v>
      </c>
      <c r="C3" s="2" t="s">
        <v>0</v>
      </c>
      <c r="D3" s="2" t="s">
        <v>1</v>
      </c>
      <c r="E3" s="2" t="s">
        <v>4</v>
      </c>
      <c r="F3" s="2" t="s">
        <v>7</v>
      </c>
      <c r="G3" s="2" t="s">
        <v>9</v>
      </c>
      <c r="H3" s="2" t="s">
        <v>8</v>
      </c>
      <c r="I3" s="2" t="s">
        <v>10</v>
      </c>
      <c r="J3" s="2" t="s">
        <v>14</v>
      </c>
      <c r="K3" s="2" t="s">
        <v>13</v>
      </c>
      <c r="L3" s="2" t="s">
        <v>15</v>
      </c>
      <c r="M3" s="2" t="s">
        <v>16</v>
      </c>
      <c r="N3" s="2" t="s">
        <v>17</v>
      </c>
      <c r="Q3">
        <v>0</v>
      </c>
      <c r="R3" s="1">
        <v>0.04</v>
      </c>
    </row>
    <row r="4" spans="1:18" ht="15" thickTop="1" x14ac:dyDescent="0.3">
      <c r="A4">
        <v>0</v>
      </c>
      <c r="B4">
        <v>1</v>
      </c>
      <c r="C4">
        <v>750000</v>
      </c>
      <c r="D4">
        <f>$A$4</f>
        <v>0</v>
      </c>
      <c r="E4">
        <f>C4+D4</f>
        <v>750000</v>
      </c>
      <c r="F4">
        <f>E4</f>
        <v>750000</v>
      </c>
      <c r="G4">
        <f>C4</f>
        <v>750000</v>
      </c>
      <c r="H4">
        <f>D4</f>
        <v>0</v>
      </c>
      <c r="I4">
        <f>G4+H4</f>
        <v>750000</v>
      </c>
      <c r="J4">
        <v>0</v>
      </c>
      <c r="K4">
        <v>0</v>
      </c>
      <c r="L4">
        <f>F4-I4</f>
        <v>0</v>
      </c>
      <c r="M4">
        <f>J4+K4</f>
        <v>0</v>
      </c>
      <c r="N4">
        <f>L4-M4</f>
        <v>0</v>
      </c>
      <c r="Q4">
        <v>1000000</v>
      </c>
      <c r="R4" s="1">
        <v>0.05</v>
      </c>
    </row>
    <row r="5" spans="1:18" x14ac:dyDescent="0.3">
      <c r="A5" t="s">
        <v>5</v>
      </c>
      <c r="B5">
        <v>2</v>
      </c>
      <c r="C5">
        <v>750000</v>
      </c>
      <c r="D5">
        <f t="shared" ref="D5:D13" si="0">$A$4</f>
        <v>0</v>
      </c>
      <c r="E5">
        <f t="shared" ref="E5:E23" si="1">C5+D5</f>
        <v>750000</v>
      </c>
      <c r="F5">
        <f>F4*(1+$A$8)+E5</f>
        <v>1590000</v>
      </c>
      <c r="G5">
        <f>G4*(1+$A$6)+C5</f>
        <v>1530000</v>
      </c>
      <c r="H5">
        <f>MAX(H4+D5-K5,0)</f>
        <v>0</v>
      </c>
      <c r="I5">
        <f t="shared" ref="I5:I23" si="2">G5+H5</f>
        <v>1530000</v>
      </c>
      <c r="J5">
        <v>0</v>
      </c>
      <c r="K5">
        <v>0</v>
      </c>
      <c r="L5">
        <f>F5-I5</f>
        <v>60000</v>
      </c>
      <c r="M5">
        <f>M4*(1+$A$8)+J5+K5</f>
        <v>0</v>
      </c>
      <c r="N5">
        <f t="shared" ref="N5:N23" si="3">L5-M5</f>
        <v>60000</v>
      </c>
      <c r="Q5">
        <v>2000000</v>
      </c>
      <c r="R5" s="1">
        <v>7.0000000000000007E-2</v>
      </c>
    </row>
    <row r="6" spans="1:18" x14ac:dyDescent="0.3">
      <c r="A6">
        <v>0.04</v>
      </c>
      <c r="B6">
        <v>3</v>
      </c>
      <c r="C6">
        <v>750000</v>
      </c>
      <c r="D6">
        <f t="shared" si="0"/>
        <v>0</v>
      </c>
      <c r="E6">
        <f t="shared" si="1"/>
        <v>750000</v>
      </c>
      <c r="F6">
        <f t="shared" ref="F6:F23" si="4">F5*(1+$A$8)+E6</f>
        <v>2530800</v>
      </c>
      <c r="G6">
        <f t="shared" ref="G6:G23" si="5">G5*(1+$A$6)+C6</f>
        <v>2341200</v>
      </c>
      <c r="H6">
        <f t="shared" ref="H6:H43" si="6">MAX(H5+D6-K6,0)</f>
        <v>0</v>
      </c>
      <c r="I6">
        <f t="shared" si="2"/>
        <v>2341200</v>
      </c>
      <c r="J6">
        <v>0</v>
      </c>
      <c r="K6">
        <v>0</v>
      </c>
      <c r="L6">
        <f t="shared" ref="L5:L23" si="7">F6-I6</f>
        <v>189600</v>
      </c>
      <c r="M6">
        <f t="shared" ref="M6:M23" si="8">M5*(1+$A$8)+J6+K6</f>
        <v>0</v>
      </c>
      <c r="N6">
        <f t="shared" si="3"/>
        <v>189600</v>
      </c>
      <c r="Q6">
        <v>3000000</v>
      </c>
      <c r="R6" s="1">
        <v>0.09</v>
      </c>
    </row>
    <row r="7" spans="1:18" x14ac:dyDescent="0.3">
      <c r="A7" t="s">
        <v>6</v>
      </c>
      <c r="B7">
        <v>4</v>
      </c>
      <c r="C7">
        <v>750000</v>
      </c>
      <c r="D7">
        <f t="shared" si="0"/>
        <v>0</v>
      </c>
      <c r="E7">
        <f t="shared" si="1"/>
        <v>750000</v>
      </c>
      <c r="F7">
        <f t="shared" si="4"/>
        <v>3584496.0000000005</v>
      </c>
      <c r="G7">
        <f t="shared" si="5"/>
        <v>3184848</v>
      </c>
      <c r="H7">
        <f t="shared" si="6"/>
        <v>0</v>
      </c>
      <c r="I7">
        <f t="shared" si="2"/>
        <v>3184848</v>
      </c>
      <c r="J7">
        <v>0</v>
      </c>
      <c r="K7">
        <v>0</v>
      </c>
      <c r="L7">
        <f t="shared" si="7"/>
        <v>399648.00000000047</v>
      </c>
      <c r="M7">
        <f t="shared" si="8"/>
        <v>0</v>
      </c>
      <c r="N7">
        <f t="shared" si="3"/>
        <v>399648.00000000047</v>
      </c>
      <c r="Q7">
        <v>4000000</v>
      </c>
      <c r="R7" s="1">
        <v>0.11</v>
      </c>
    </row>
    <row r="8" spans="1:18" x14ac:dyDescent="0.3">
      <c r="A8">
        <v>0.12</v>
      </c>
      <c r="B8">
        <v>5</v>
      </c>
      <c r="C8">
        <v>750000</v>
      </c>
      <c r="D8">
        <f t="shared" si="0"/>
        <v>0</v>
      </c>
      <c r="E8">
        <f t="shared" si="1"/>
        <v>750000</v>
      </c>
      <c r="F8">
        <f t="shared" si="4"/>
        <v>4764635.5200000014</v>
      </c>
      <c r="G8">
        <f t="shared" si="5"/>
        <v>4062241.92</v>
      </c>
      <c r="H8">
        <f t="shared" si="6"/>
        <v>0</v>
      </c>
      <c r="I8">
        <f t="shared" si="2"/>
        <v>4062241.92</v>
      </c>
      <c r="J8">
        <v>0</v>
      </c>
      <c r="K8">
        <v>0</v>
      </c>
      <c r="L8">
        <f t="shared" si="7"/>
        <v>702393.60000000149</v>
      </c>
      <c r="M8">
        <f t="shared" si="8"/>
        <v>0</v>
      </c>
      <c r="N8">
        <f t="shared" si="3"/>
        <v>702393.60000000149</v>
      </c>
    </row>
    <row r="9" spans="1:18" x14ac:dyDescent="0.3">
      <c r="B9">
        <v>6</v>
      </c>
      <c r="C9">
        <v>750000</v>
      </c>
      <c r="D9">
        <f t="shared" si="0"/>
        <v>0</v>
      </c>
      <c r="E9">
        <f t="shared" si="1"/>
        <v>750000</v>
      </c>
      <c r="F9">
        <f t="shared" si="4"/>
        <v>6086391.7824000018</v>
      </c>
      <c r="G9">
        <f t="shared" si="5"/>
        <v>4974731.5968000004</v>
      </c>
      <c r="H9">
        <f t="shared" si="6"/>
        <v>0</v>
      </c>
      <c r="I9">
        <f t="shared" si="2"/>
        <v>4974731.5968000004</v>
      </c>
      <c r="J9">
        <v>0</v>
      </c>
      <c r="K9">
        <v>0</v>
      </c>
      <c r="L9">
        <f t="shared" si="7"/>
        <v>1111660.1856000014</v>
      </c>
      <c r="M9">
        <f t="shared" si="8"/>
        <v>0</v>
      </c>
      <c r="N9">
        <f t="shared" si="3"/>
        <v>1111660.1856000014</v>
      </c>
    </row>
    <row r="10" spans="1:18" x14ac:dyDescent="0.3">
      <c r="A10" t="s">
        <v>11</v>
      </c>
      <c r="B10">
        <v>7</v>
      </c>
      <c r="C10">
        <v>750000</v>
      </c>
      <c r="D10">
        <f t="shared" si="0"/>
        <v>0</v>
      </c>
      <c r="E10">
        <f t="shared" si="1"/>
        <v>750000</v>
      </c>
      <c r="F10">
        <f t="shared" si="4"/>
        <v>7566758.7962880023</v>
      </c>
      <c r="G10">
        <f t="shared" si="5"/>
        <v>5923720.8606720008</v>
      </c>
      <c r="H10">
        <f t="shared" si="6"/>
        <v>0</v>
      </c>
      <c r="I10">
        <f t="shared" si="2"/>
        <v>5923720.8606720008</v>
      </c>
      <c r="J10">
        <v>0</v>
      </c>
      <c r="K10">
        <v>0</v>
      </c>
      <c r="L10">
        <f t="shared" si="7"/>
        <v>1643037.9356160015</v>
      </c>
      <c r="M10">
        <f t="shared" si="8"/>
        <v>0</v>
      </c>
      <c r="N10">
        <f t="shared" si="3"/>
        <v>1643037.9356160015</v>
      </c>
    </row>
    <row r="11" spans="1:18" x14ac:dyDescent="0.3">
      <c r="A11">
        <v>1000000</v>
      </c>
      <c r="B11">
        <v>8</v>
      </c>
      <c r="C11">
        <v>750000</v>
      </c>
      <c r="D11">
        <f t="shared" si="0"/>
        <v>0</v>
      </c>
      <c r="E11">
        <f t="shared" si="1"/>
        <v>750000</v>
      </c>
      <c r="F11">
        <f t="shared" si="4"/>
        <v>9224769.8518425636</v>
      </c>
      <c r="G11">
        <f t="shared" si="5"/>
        <v>6910669.6950988807</v>
      </c>
      <c r="H11">
        <f t="shared" si="6"/>
        <v>0</v>
      </c>
      <c r="I11">
        <f t="shared" si="2"/>
        <v>6910669.6950988807</v>
      </c>
      <c r="J11">
        <v>0</v>
      </c>
      <c r="K11">
        <v>0</v>
      </c>
      <c r="L11">
        <f t="shared" si="7"/>
        <v>2314100.1567436829</v>
      </c>
      <c r="M11">
        <f t="shared" si="8"/>
        <v>0</v>
      </c>
      <c r="N11">
        <f t="shared" si="3"/>
        <v>2314100.1567436829</v>
      </c>
    </row>
    <row r="12" spans="1:18" x14ac:dyDescent="0.3">
      <c r="B12">
        <v>9</v>
      </c>
      <c r="C12">
        <v>750000</v>
      </c>
      <c r="D12">
        <f t="shared" si="0"/>
        <v>0</v>
      </c>
      <c r="E12">
        <f t="shared" si="1"/>
        <v>750000</v>
      </c>
      <c r="F12">
        <f t="shared" si="4"/>
        <v>11081742.234063672</v>
      </c>
      <c r="G12">
        <f t="shared" si="5"/>
        <v>7937096.4829028361</v>
      </c>
      <c r="H12">
        <f t="shared" si="6"/>
        <v>0</v>
      </c>
      <c r="I12">
        <f t="shared" si="2"/>
        <v>7937096.4829028361</v>
      </c>
      <c r="J12">
        <v>0</v>
      </c>
      <c r="K12">
        <v>0</v>
      </c>
      <c r="L12">
        <f t="shared" si="7"/>
        <v>3144645.7511608358</v>
      </c>
      <c r="M12">
        <f t="shared" si="8"/>
        <v>0</v>
      </c>
      <c r="N12">
        <f t="shared" si="3"/>
        <v>3144645.7511608358</v>
      </c>
    </row>
    <row r="13" spans="1:18" x14ac:dyDescent="0.3">
      <c r="B13">
        <v>10</v>
      </c>
      <c r="C13">
        <v>750000</v>
      </c>
      <c r="D13">
        <f t="shared" si="0"/>
        <v>0</v>
      </c>
      <c r="E13">
        <f t="shared" si="1"/>
        <v>750000</v>
      </c>
      <c r="F13">
        <f t="shared" si="4"/>
        <v>13161551.302151313</v>
      </c>
      <c r="G13">
        <f t="shared" si="5"/>
        <v>9004580.3422189504</v>
      </c>
      <c r="H13">
        <f t="shared" si="6"/>
        <v>0</v>
      </c>
      <c r="I13">
        <f t="shared" si="2"/>
        <v>9004580.3422189504</v>
      </c>
      <c r="J13">
        <v>0</v>
      </c>
      <c r="K13">
        <v>0</v>
      </c>
      <c r="L13">
        <f t="shared" si="7"/>
        <v>4156970.9599323627</v>
      </c>
      <c r="M13">
        <f t="shared" si="8"/>
        <v>0</v>
      </c>
      <c r="N13">
        <f t="shared" si="3"/>
        <v>4156970.9599323627</v>
      </c>
    </row>
    <row r="14" spans="1:18" x14ac:dyDescent="0.3">
      <c r="B14">
        <v>11</v>
      </c>
      <c r="C14">
        <v>0</v>
      </c>
      <c r="D14">
        <v>0</v>
      </c>
      <c r="E14">
        <f t="shared" si="1"/>
        <v>0</v>
      </c>
      <c r="F14">
        <f>F13*(1+$A$8)+E14</f>
        <v>14740937.458409471</v>
      </c>
      <c r="G14">
        <f>G13*(1+$A$6)+C14-J14</f>
        <v>9004763.5559077095</v>
      </c>
      <c r="H14">
        <f t="shared" si="6"/>
        <v>0</v>
      </c>
      <c r="I14">
        <f t="shared" si="2"/>
        <v>9004763.5559077095</v>
      </c>
      <c r="J14">
        <f>6*$A$11*(0.06)</f>
        <v>360000</v>
      </c>
      <c r="K14">
        <f>IF(H13=0,0,VLOOKUP(H13,$Q$3:$R$7,2)*$A$11*6)</f>
        <v>0</v>
      </c>
      <c r="L14">
        <f t="shared" si="7"/>
        <v>5736173.9025017619</v>
      </c>
      <c r="M14">
        <f t="shared" si="8"/>
        <v>360000</v>
      </c>
      <c r="N14">
        <f t="shared" si="3"/>
        <v>5376173.9025017619</v>
      </c>
    </row>
    <row r="15" spans="1:18" x14ac:dyDescent="0.3">
      <c r="B15">
        <v>12</v>
      </c>
      <c r="C15">
        <v>0</v>
      </c>
      <c r="D15">
        <v>0</v>
      </c>
      <c r="E15">
        <f t="shared" si="1"/>
        <v>0</v>
      </c>
      <c r="F15">
        <f>F14*(1+$A$8)+E15</f>
        <v>16509849.953418609</v>
      </c>
      <c r="G15">
        <f t="shared" ref="G15:G23" si="9">G14*(1+$A$6)+C15-J15</f>
        <v>9004954.098144019</v>
      </c>
      <c r="H15">
        <f t="shared" si="6"/>
        <v>0</v>
      </c>
      <c r="I15">
        <f t="shared" si="2"/>
        <v>9004954.098144019</v>
      </c>
      <c r="J15">
        <f t="shared" ref="J15:J43" si="10">6*$A$11*(0.06)</f>
        <v>360000</v>
      </c>
      <c r="K15">
        <f t="shared" ref="K15:K43" si="11">IF(H14=0,0,VLOOKUP(H14,$Q$3:$R$7,2)*$A$11*6)</f>
        <v>0</v>
      </c>
      <c r="L15">
        <f t="shared" si="7"/>
        <v>7504895.8552745897</v>
      </c>
      <c r="M15">
        <f t="shared" si="8"/>
        <v>763200</v>
      </c>
      <c r="N15">
        <f t="shared" si="3"/>
        <v>6741695.8552745897</v>
      </c>
    </row>
    <row r="16" spans="1:18" x14ac:dyDescent="0.3">
      <c r="B16">
        <v>13</v>
      </c>
      <c r="C16">
        <v>0</v>
      </c>
      <c r="D16">
        <v>0</v>
      </c>
      <c r="E16">
        <f t="shared" si="1"/>
        <v>0</v>
      </c>
      <c r="F16">
        <f t="shared" si="4"/>
        <v>18491031.947828844</v>
      </c>
      <c r="G16">
        <f t="shared" si="9"/>
        <v>9005152.2620697804</v>
      </c>
      <c r="H16">
        <f t="shared" si="6"/>
        <v>0</v>
      </c>
      <c r="I16">
        <f t="shared" si="2"/>
        <v>9005152.2620697804</v>
      </c>
      <c r="J16">
        <f t="shared" si="10"/>
        <v>360000</v>
      </c>
      <c r="K16">
        <f t="shared" si="11"/>
        <v>0</v>
      </c>
      <c r="L16">
        <f t="shared" si="7"/>
        <v>9485879.6857590638</v>
      </c>
      <c r="M16">
        <f t="shared" si="8"/>
        <v>1214784</v>
      </c>
      <c r="N16">
        <f t="shared" si="3"/>
        <v>8271095.6857590638</v>
      </c>
    </row>
    <row r="17" spans="2:14" x14ac:dyDescent="0.3">
      <c r="B17">
        <v>14</v>
      </c>
      <c r="C17">
        <v>0</v>
      </c>
      <c r="D17">
        <v>0</v>
      </c>
      <c r="E17">
        <f t="shared" si="1"/>
        <v>0</v>
      </c>
      <c r="F17">
        <f t="shared" si="4"/>
        <v>20709955.781568307</v>
      </c>
      <c r="G17">
        <f t="shared" si="9"/>
        <v>9005358.3525525723</v>
      </c>
      <c r="H17">
        <f t="shared" si="6"/>
        <v>0</v>
      </c>
      <c r="I17">
        <f t="shared" si="2"/>
        <v>9005358.3525525723</v>
      </c>
      <c r="J17">
        <f t="shared" si="10"/>
        <v>360000</v>
      </c>
      <c r="K17">
        <f t="shared" si="11"/>
        <v>0</v>
      </c>
      <c r="L17">
        <f t="shared" si="7"/>
        <v>11704597.429015735</v>
      </c>
      <c r="M17">
        <f t="shared" si="8"/>
        <v>1720558.08</v>
      </c>
      <c r="N17">
        <f t="shared" si="3"/>
        <v>9984039.3490157351</v>
      </c>
    </row>
    <row r="18" spans="2:14" x14ac:dyDescent="0.3">
      <c r="B18">
        <v>15</v>
      </c>
      <c r="C18">
        <v>0</v>
      </c>
      <c r="D18">
        <v>0</v>
      </c>
      <c r="E18">
        <f t="shared" si="1"/>
        <v>0</v>
      </c>
      <c r="F18">
        <f t="shared" si="4"/>
        <v>23195150.475356508</v>
      </c>
      <c r="G18">
        <f t="shared" si="9"/>
        <v>9005572.6866546758</v>
      </c>
      <c r="H18">
        <f t="shared" si="6"/>
        <v>0</v>
      </c>
      <c r="I18">
        <f t="shared" si="2"/>
        <v>9005572.6866546758</v>
      </c>
      <c r="J18">
        <f t="shared" si="10"/>
        <v>360000</v>
      </c>
      <c r="K18">
        <f t="shared" si="11"/>
        <v>0</v>
      </c>
      <c r="L18">
        <f t="shared" si="7"/>
        <v>14189577.788701832</v>
      </c>
      <c r="M18">
        <f t="shared" si="8"/>
        <v>2287025.0496000005</v>
      </c>
      <c r="N18">
        <f t="shared" si="3"/>
        <v>11902552.739101831</v>
      </c>
    </row>
    <row r="19" spans="2:14" x14ac:dyDescent="0.3">
      <c r="B19">
        <v>16</v>
      </c>
      <c r="C19">
        <v>0</v>
      </c>
      <c r="D19">
        <v>0</v>
      </c>
      <c r="E19">
        <f t="shared" si="1"/>
        <v>0</v>
      </c>
      <c r="F19">
        <f t="shared" si="4"/>
        <v>25978568.532399293</v>
      </c>
      <c r="G19">
        <f t="shared" si="9"/>
        <v>9005795.5941208638</v>
      </c>
      <c r="H19">
        <f t="shared" si="6"/>
        <v>0</v>
      </c>
      <c r="I19">
        <f t="shared" si="2"/>
        <v>9005795.5941208638</v>
      </c>
      <c r="J19">
        <f t="shared" si="10"/>
        <v>360000</v>
      </c>
      <c r="K19">
        <f t="shared" si="11"/>
        <v>0</v>
      </c>
      <c r="L19">
        <f t="shared" si="7"/>
        <v>16972772.938278429</v>
      </c>
      <c r="M19">
        <f t="shared" si="8"/>
        <v>2921468.0555520006</v>
      </c>
      <c r="N19">
        <f t="shared" si="3"/>
        <v>14051304.882726429</v>
      </c>
    </row>
    <row r="20" spans="2:14" x14ac:dyDescent="0.3">
      <c r="B20">
        <v>17</v>
      </c>
      <c r="C20">
        <v>0</v>
      </c>
      <c r="D20">
        <v>0</v>
      </c>
      <c r="E20">
        <f t="shared" si="1"/>
        <v>0</v>
      </c>
      <c r="F20">
        <f t="shared" si="4"/>
        <v>29095996.75628721</v>
      </c>
      <c r="G20">
        <f t="shared" si="9"/>
        <v>9006027.4178856984</v>
      </c>
      <c r="H20">
        <f t="shared" si="6"/>
        <v>0</v>
      </c>
      <c r="I20">
        <f t="shared" si="2"/>
        <v>9006027.4178856984</v>
      </c>
      <c r="J20">
        <f t="shared" si="10"/>
        <v>360000</v>
      </c>
      <c r="K20">
        <f t="shared" si="11"/>
        <v>0</v>
      </c>
      <c r="L20">
        <f t="shared" si="7"/>
        <v>20089969.338401511</v>
      </c>
      <c r="M20">
        <f t="shared" si="8"/>
        <v>3632044.2222182411</v>
      </c>
      <c r="N20">
        <f t="shared" si="3"/>
        <v>16457925.11618327</v>
      </c>
    </row>
    <row r="21" spans="2:14" x14ac:dyDescent="0.3">
      <c r="B21">
        <v>18</v>
      </c>
      <c r="C21">
        <v>0</v>
      </c>
      <c r="D21">
        <v>0</v>
      </c>
      <c r="E21">
        <f t="shared" si="1"/>
        <v>0</v>
      </c>
      <c r="F21">
        <f t="shared" si="4"/>
        <v>32587516.367041677</v>
      </c>
      <c r="G21">
        <f t="shared" si="9"/>
        <v>9006268.5146011263</v>
      </c>
      <c r="H21">
        <f t="shared" si="6"/>
        <v>0</v>
      </c>
      <c r="I21">
        <f t="shared" si="2"/>
        <v>9006268.5146011263</v>
      </c>
      <c r="J21">
        <f t="shared" si="10"/>
        <v>360000</v>
      </c>
      <c r="K21">
        <f t="shared" si="11"/>
        <v>0</v>
      </c>
      <c r="L21">
        <f t="shared" si="7"/>
        <v>23581247.852440551</v>
      </c>
      <c r="M21">
        <f t="shared" si="8"/>
        <v>4427889.5288844304</v>
      </c>
      <c r="N21">
        <f t="shared" si="3"/>
        <v>19153358.323556121</v>
      </c>
    </row>
    <row r="22" spans="2:14" x14ac:dyDescent="0.3">
      <c r="B22">
        <v>19</v>
      </c>
      <c r="C22">
        <v>0</v>
      </c>
      <c r="D22">
        <v>0</v>
      </c>
      <c r="E22">
        <f t="shared" si="1"/>
        <v>0</v>
      </c>
      <c r="F22">
        <f t="shared" si="4"/>
        <v>36498018.33108668</v>
      </c>
      <c r="G22">
        <f t="shared" si="9"/>
        <v>9006519.255185172</v>
      </c>
      <c r="H22">
        <f t="shared" si="6"/>
        <v>0</v>
      </c>
      <c r="I22">
        <f t="shared" si="2"/>
        <v>9006519.255185172</v>
      </c>
      <c r="J22">
        <f t="shared" si="10"/>
        <v>360000</v>
      </c>
      <c r="K22">
        <f t="shared" si="11"/>
        <v>0</v>
      </c>
      <c r="L22">
        <f t="shared" si="7"/>
        <v>27491499.075901508</v>
      </c>
      <c r="M22">
        <f t="shared" si="8"/>
        <v>5319236.2723505627</v>
      </c>
      <c r="N22">
        <f t="shared" si="3"/>
        <v>22172262.803550944</v>
      </c>
    </row>
    <row r="23" spans="2:14" x14ac:dyDescent="0.3">
      <c r="B23">
        <v>20</v>
      </c>
      <c r="C23">
        <v>0</v>
      </c>
      <c r="D23">
        <v>0</v>
      </c>
      <c r="E23">
        <f t="shared" si="1"/>
        <v>0</v>
      </c>
      <c r="F23">
        <f t="shared" si="4"/>
        <v>40877780.530817084</v>
      </c>
      <c r="G23">
        <f t="shared" si="9"/>
        <v>9006780.0253925789</v>
      </c>
      <c r="H23">
        <f t="shared" si="6"/>
        <v>0</v>
      </c>
      <c r="I23">
        <f>G23+H23</f>
        <v>9006780.0253925789</v>
      </c>
      <c r="J23">
        <f t="shared" si="10"/>
        <v>360000</v>
      </c>
      <c r="K23">
        <f t="shared" si="11"/>
        <v>0</v>
      </c>
      <c r="L23">
        <f t="shared" si="7"/>
        <v>31871000.505424507</v>
      </c>
      <c r="M23">
        <f t="shared" si="8"/>
        <v>6317544.6250326307</v>
      </c>
      <c r="N23">
        <f t="shared" si="3"/>
        <v>25553455.880391877</v>
      </c>
    </row>
    <row r="24" spans="2:14" x14ac:dyDescent="0.3">
      <c r="B24">
        <v>21</v>
      </c>
      <c r="C24">
        <v>0</v>
      </c>
      <c r="D24">
        <v>0</v>
      </c>
      <c r="E24">
        <f t="shared" ref="E24:E43" si="12">C24+D24</f>
        <v>0</v>
      </c>
      <c r="F24">
        <f t="shared" ref="F24:F43" si="13">F23*(1+$A$8)+E24</f>
        <v>45783114.194515139</v>
      </c>
      <c r="G24">
        <f t="shared" ref="G24:G43" si="14">G23*(1+$A$6)+C24-J24</f>
        <v>9007051.2264082823</v>
      </c>
      <c r="H24">
        <f t="shared" si="6"/>
        <v>0</v>
      </c>
      <c r="I24">
        <f t="shared" ref="I24:I43" si="15">G24+H24</f>
        <v>9007051.2264082823</v>
      </c>
      <c r="J24">
        <f t="shared" si="10"/>
        <v>360000</v>
      </c>
      <c r="K24">
        <f t="shared" si="11"/>
        <v>0</v>
      </c>
      <c r="L24">
        <f t="shared" ref="L24:L43" si="16">F24-I24</f>
        <v>36776062.968106858</v>
      </c>
      <c r="M24">
        <f t="shared" ref="M24:M43" si="17">M23*(1+$A$8)+J24+K24</f>
        <v>7435649.9800365474</v>
      </c>
      <c r="N24">
        <f t="shared" ref="N24:N43" si="18">L24-M24</f>
        <v>29340412.988070309</v>
      </c>
    </row>
    <row r="25" spans="2:14" x14ac:dyDescent="0.3">
      <c r="B25">
        <v>22</v>
      </c>
      <c r="C25">
        <v>0</v>
      </c>
      <c r="D25">
        <v>0</v>
      </c>
      <c r="E25">
        <f t="shared" si="12"/>
        <v>0</v>
      </c>
      <c r="F25">
        <f t="shared" si="13"/>
        <v>51277087.897856958</v>
      </c>
      <c r="G25">
        <f t="shared" si="14"/>
        <v>9007333.275464613</v>
      </c>
      <c r="H25">
        <f t="shared" si="6"/>
        <v>0</v>
      </c>
      <c r="I25">
        <f t="shared" si="15"/>
        <v>9007333.275464613</v>
      </c>
      <c r="J25">
        <f t="shared" si="10"/>
        <v>360000</v>
      </c>
      <c r="K25">
        <f t="shared" si="11"/>
        <v>0</v>
      </c>
      <c r="L25">
        <f t="shared" si="16"/>
        <v>42269754.622392341</v>
      </c>
      <c r="M25">
        <f t="shared" si="17"/>
        <v>8687927.9776409343</v>
      </c>
      <c r="N25">
        <f t="shared" si="18"/>
        <v>33581826.644751407</v>
      </c>
    </row>
    <row r="26" spans="2:14" x14ac:dyDescent="0.3">
      <c r="B26">
        <v>23</v>
      </c>
      <c r="C26">
        <v>0</v>
      </c>
      <c r="D26">
        <v>0</v>
      </c>
      <c r="E26">
        <f t="shared" si="12"/>
        <v>0</v>
      </c>
      <c r="F26">
        <f t="shared" si="13"/>
        <v>57430338.445599802</v>
      </c>
      <c r="G26">
        <f t="shared" si="14"/>
        <v>9007626.6064831987</v>
      </c>
      <c r="H26">
        <f t="shared" si="6"/>
        <v>0</v>
      </c>
      <c r="I26">
        <f t="shared" si="15"/>
        <v>9007626.6064831987</v>
      </c>
      <c r="J26">
        <f t="shared" si="10"/>
        <v>360000</v>
      </c>
      <c r="K26">
        <f t="shared" si="11"/>
        <v>0</v>
      </c>
      <c r="L26">
        <f t="shared" si="16"/>
        <v>48422711.839116603</v>
      </c>
      <c r="M26">
        <f t="shared" si="17"/>
        <v>10090479.334957847</v>
      </c>
      <c r="N26">
        <f t="shared" si="18"/>
        <v>38332232.504158758</v>
      </c>
    </row>
    <row r="27" spans="2:14" x14ac:dyDescent="0.3">
      <c r="B27">
        <v>24</v>
      </c>
      <c r="C27">
        <v>0</v>
      </c>
      <c r="D27">
        <v>0</v>
      </c>
      <c r="E27">
        <f t="shared" si="12"/>
        <v>0</v>
      </c>
      <c r="F27">
        <f t="shared" si="13"/>
        <v>64321979.059071787</v>
      </c>
      <c r="G27">
        <f t="shared" si="14"/>
        <v>9007931.6707425267</v>
      </c>
      <c r="H27">
        <f t="shared" si="6"/>
        <v>0</v>
      </c>
      <c r="I27">
        <f t="shared" si="15"/>
        <v>9007931.6707425267</v>
      </c>
      <c r="J27">
        <f t="shared" si="10"/>
        <v>360000</v>
      </c>
      <c r="K27">
        <f t="shared" si="11"/>
        <v>0</v>
      </c>
      <c r="L27">
        <f t="shared" si="16"/>
        <v>55314047.38832926</v>
      </c>
      <c r="M27">
        <f t="shared" si="17"/>
        <v>11661336.85515279</v>
      </c>
      <c r="N27">
        <f t="shared" si="18"/>
        <v>43652710.533176467</v>
      </c>
    </row>
    <row r="28" spans="2:14" x14ac:dyDescent="0.3">
      <c r="B28">
        <v>25</v>
      </c>
      <c r="C28">
        <v>0</v>
      </c>
      <c r="D28">
        <v>0</v>
      </c>
      <c r="E28">
        <f t="shared" si="12"/>
        <v>0</v>
      </c>
      <c r="F28">
        <f t="shared" si="13"/>
        <v>72040616.546160415</v>
      </c>
      <c r="G28">
        <f t="shared" si="14"/>
        <v>9008248.9375722278</v>
      </c>
      <c r="H28">
        <f t="shared" si="6"/>
        <v>0</v>
      </c>
      <c r="I28">
        <f t="shared" si="15"/>
        <v>9008248.9375722278</v>
      </c>
      <c r="J28">
        <f t="shared" si="10"/>
        <v>360000</v>
      </c>
      <c r="K28">
        <f t="shared" si="11"/>
        <v>0</v>
      </c>
      <c r="L28">
        <f t="shared" si="16"/>
        <v>63032367.608588189</v>
      </c>
      <c r="M28">
        <f t="shared" si="17"/>
        <v>13420697.277771125</v>
      </c>
      <c r="N28">
        <f t="shared" si="18"/>
        <v>49611670.330817066</v>
      </c>
    </row>
    <row r="29" spans="2:14" x14ac:dyDescent="0.3">
      <c r="B29">
        <v>26</v>
      </c>
      <c r="C29">
        <v>0</v>
      </c>
      <c r="D29">
        <v>0</v>
      </c>
      <c r="E29">
        <f t="shared" si="12"/>
        <v>0</v>
      </c>
      <c r="F29">
        <f t="shared" si="13"/>
        <v>80685490.531699672</v>
      </c>
      <c r="G29">
        <f t="shared" si="14"/>
        <v>9008578.8950751163</v>
      </c>
      <c r="H29">
        <f t="shared" si="6"/>
        <v>0</v>
      </c>
      <c r="I29">
        <f t="shared" si="15"/>
        <v>9008578.8950751163</v>
      </c>
      <c r="J29">
        <f t="shared" si="10"/>
        <v>360000</v>
      </c>
      <c r="K29">
        <f t="shared" si="11"/>
        <v>0</v>
      </c>
      <c r="L29">
        <f t="shared" si="16"/>
        <v>71676911.63662456</v>
      </c>
      <c r="M29">
        <f t="shared" si="17"/>
        <v>15391180.951103661</v>
      </c>
      <c r="N29">
        <f t="shared" si="18"/>
        <v>56285730.685520902</v>
      </c>
    </row>
    <row r="30" spans="2:14" x14ac:dyDescent="0.3">
      <c r="B30">
        <v>27</v>
      </c>
      <c r="C30">
        <v>0</v>
      </c>
      <c r="D30">
        <v>0</v>
      </c>
      <c r="E30">
        <f t="shared" si="12"/>
        <v>0</v>
      </c>
      <c r="F30">
        <f t="shared" si="13"/>
        <v>90367749.39550364</v>
      </c>
      <c r="G30">
        <f t="shared" si="14"/>
        <v>9008922.0508781206</v>
      </c>
      <c r="H30">
        <f t="shared" si="6"/>
        <v>0</v>
      </c>
      <c r="I30">
        <f t="shared" si="15"/>
        <v>9008922.0508781206</v>
      </c>
      <c r="J30">
        <f t="shared" si="10"/>
        <v>360000</v>
      </c>
      <c r="K30">
        <f t="shared" si="11"/>
        <v>0</v>
      </c>
      <c r="L30">
        <f t="shared" si="16"/>
        <v>81358827.344625518</v>
      </c>
      <c r="M30">
        <f t="shared" si="17"/>
        <v>17598122.665236101</v>
      </c>
      <c r="N30">
        <f t="shared" si="18"/>
        <v>63760704.679389417</v>
      </c>
    </row>
    <row r="31" spans="2:14" x14ac:dyDescent="0.3">
      <c r="B31">
        <v>28</v>
      </c>
      <c r="C31">
        <v>0</v>
      </c>
      <c r="D31">
        <v>0</v>
      </c>
      <c r="E31">
        <f t="shared" si="12"/>
        <v>0</v>
      </c>
      <c r="F31">
        <f t="shared" si="13"/>
        <v>101211879.32296409</v>
      </c>
      <c r="G31">
        <f t="shared" si="14"/>
        <v>9009278.9329132456</v>
      </c>
      <c r="H31">
        <f t="shared" si="6"/>
        <v>0</v>
      </c>
      <c r="I31">
        <f t="shared" si="15"/>
        <v>9009278.9329132456</v>
      </c>
      <c r="J31">
        <f t="shared" si="10"/>
        <v>360000</v>
      </c>
      <c r="K31">
        <f t="shared" si="11"/>
        <v>0</v>
      </c>
      <c r="L31">
        <f t="shared" si="16"/>
        <v>92202600.390050843</v>
      </c>
      <c r="M31">
        <f t="shared" si="17"/>
        <v>20069897.385064434</v>
      </c>
      <c r="N31">
        <f t="shared" si="18"/>
        <v>72132703.004986405</v>
      </c>
    </row>
    <row r="32" spans="2:14" x14ac:dyDescent="0.3">
      <c r="B32">
        <v>29</v>
      </c>
      <c r="C32">
        <v>0</v>
      </c>
      <c r="D32">
        <v>0</v>
      </c>
      <c r="E32">
        <f t="shared" si="12"/>
        <v>0</v>
      </c>
      <c r="F32">
        <f t="shared" si="13"/>
        <v>113357304.84171979</v>
      </c>
      <c r="G32">
        <f t="shared" si="14"/>
        <v>9009650.0902297758</v>
      </c>
      <c r="H32">
        <f t="shared" si="6"/>
        <v>0</v>
      </c>
      <c r="I32">
        <f t="shared" si="15"/>
        <v>9009650.0902297758</v>
      </c>
      <c r="J32">
        <f t="shared" si="10"/>
        <v>360000</v>
      </c>
      <c r="K32">
        <f t="shared" si="11"/>
        <v>0</v>
      </c>
      <c r="L32">
        <f t="shared" si="16"/>
        <v>104347654.75149001</v>
      </c>
      <c r="M32">
        <f t="shared" si="17"/>
        <v>22838285.071272168</v>
      </c>
      <c r="N32">
        <f t="shared" si="18"/>
        <v>81509369.680217847</v>
      </c>
    </row>
    <row r="33" spans="2:14" x14ac:dyDescent="0.3">
      <c r="B33">
        <v>30</v>
      </c>
      <c r="C33">
        <v>0</v>
      </c>
      <c r="D33">
        <v>0</v>
      </c>
      <c r="E33">
        <f t="shared" si="12"/>
        <v>0</v>
      </c>
      <c r="F33">
        <f t="shared" si="13"/>
        <v>126960181.42272618</v>
      </c>
      <c r="G33">
        <f t="shared" si="14"/>
        <v>9010036.0938389674</v>
      </c>
      <c r="H33">
        <f t="shared" si="6"/>
        <v>0</v>
      </c>
      <c r="I33">
        <f t="shared" si="15"/>
        <v>9010036.0938389674</v>
      </c>
      <c r="J33">
        <f t="shared" si="10"/>
        <v>360000</v>
      </c>
      <c r="K33">
        <f t="shared" si="11"/>
        <v>0</v>
      </c>
      <c r="L33">
        <f t="shared" si="16"/>
        <v>117950145.32888722</v>
      </c>
      <c r="M33">
        <f t="shared" si="17"/>
        <v>25938879.279824831</v>
      </c>
      <c r="N33">
        <f t="shared" si="18"/>
        <v>92011266.049062401</v>
      </c>
    </row>
    <row r="34" spans="2:14" x14ac:dyDescent="0.3">
      <c r="B34">
        <v>31</v>
      </c>
      <c r="C34">
        <v>0</v>
      </c>
      <c r="D34">
        <v>0</v>
      </c>
      <c r="E34">
        <f t="shared" si="12"/>
        <v>0</v>
      </c>
      <c r="F34">
        <f t="shared" si="13"/>
        <v>142195403.19345334</v>
      </c>
      <c r="G34">
        <f t="shared" si="14"/>
        <v>9010437.5375925265</v>
      </c>
      <c r="H34">
        <f t="shared" si="6"/>
        <v>0</v>
      </c>
      <c r="I34">
        <f t="shared" si="15"/>
        <v>9010437.5375925265</v>
      </c>
      <c r="J34">
        <f t="shared" si="10"/>
        <v>360000</v>
      </c>
      <c r="K34">
        <f t="shared" si="11"/>
        <v>0</v>
      </c>
      <c r="L34">
        <f t="shared" si="16"/>
        <v>133184965.65586081</v>
      </c>
      <c r="M34">
        <f t="shared" si="17"/>
        <v>29411544.793403812</v>
      </c>
      <c r="N34">
        <f t="shared" si="18"/>
        <v>103773420.86245701</v>
      </c>
    </row>
    <row r="35" spans="2:14" x14ac:dyDescent="0.3">
      <c r="B35">
        <v>32</v>
      </c>
      <c r="C35">
        <v>0</v>
      </c>
      <c r="D35">
        <v>0</v>
      </c>
      <c r="E35">
        <f t="shared" si="12"/>
        <v>0</v>
      </c>
      <c r="F35">
        <f t="shared" si="13"/>
        <v>159258851.57666776</v>
      </c>
      <c r="G35">
        <f t="shared" si="14"/>
        <v>9010855.0390962288</v>
      </c>
      <c r="H35">
        <f t="shared" si="6"/>
        <v>0</v>
      </c>
      <c r="I35">
        <f t="shared" si="15"/>
        <v>9010855.0390962288</v>
      </c>
      <c r="J35">
        <f t="shared" si="10"/>
        <v>360000</v>
      </c>
      <c r="K35">
        <f t="shared" si="11"/>
        <v>0</v>
      </c>
      <c r="L35">
        <f t="shared" si="16"/>
        <v>150247996.53757152</v>
      </c>
      <c r="M35">
        <f t="shared" si="17"/>
        <v>33300930.168612272</v>
      </c>
      <c r="N35">
        <f t="shared" si="18"/>
        <v>116947066.36895925</v>
      </c>
    </row>
    <row r="36" spans="2:14" x14ac:dyDescent="0.3">
      <c r="B36">
        <v>33</v>
      </c>
      <c r="C36">
        <v>0</v>
      </c>
      <c r="D36">
        <v>0</v>
      </c>
      <c r="E36">
        <f t="shared" si="12"/>
        <v>0</v>
      </c>
      <c r="F36">
        <f t="shared" si="13"/>
        <v>178369913.76586789</v>
      </c>
      <c r="G36">
        <f t="shared" si="14"/>
        <v>9011289.2406600788</v>
      </c>
      <c r="H36">
        <f t="shared" si="6"/>
        <v>0</v>
      </c>
      <c r="I36">
        <f t="shared" si="15"/>
        <v>9011289.2406600788</v>
      </c>
      <c r="J36">
        <f t="shared" si="10"/>
        <v>360000</v>
      </c>
      <c r="K36">
        <f t="shared" si="11"/>
        <v>0</v>
      </c>
      <c r="L36">
        <f t="shared" si="16"/>
        <v>169358624.52520782</v>
      </c>
      <c r="M36">
        <f t="shared" si="17"/>
        <v>37657041.788845748</v>
      </c>
      <c r="N36">
        <f t="shared" si="18"/>
        <v>131701582.73636207</v>
      </c>
    </row>
    <row r="37" spans="2:14" x14ac:dyDescent="0.3">
      <c r="B37">
        <v>34</v>
      </c>
      <c r="C37">
        <v>0</v>
      </c>
      <c r="D37">
        <v>0</v>
      </c>
      <c r="E37">
        <f t="shared" si="12"/>
        <v>0</v>
      </c>
      <c r="F37">
        <f t="shared" si="13"/>
        <v>199774303.41777205</v>
      </c>
      <c r="G37">
        <f t="shared" si="14"/>
        <v>9011740.8102864828</v>
      </c>
      <c r="H37">
        <f t="shared" si="6"/>
        <v>0</v>
      </c>
      <c r="I37">
        <f t="shared" si="15"/>
        <v>9011740.8102864828</v>
      </c>
      <c r="J37">
        <f t="shared" si="10"/>
        <v>360000</v>
      </c>
      <c r="K37">
        <f t="shared" si="11"/>
        <v>0</v>
      </c>
      <c r="L37">
        <f t="shared" si="16"/>
        <v>190762562.60748556</v>
      </c>
      <c r="M37">
        <f t="shared" si="17"/>
        <v>42535886.803507239</v>
      </c>
      <c r="N37">
        <f t="shared" si="18"/>
        <v>148226675.80397832</v>
      </c>
    </row>
    <row r="38" spans="2:14" x14ac:dyDescent="0.3">
      <c r="B38">
        <v>35</v>
      </c>
      <c r="C38">
        <v>0</v>
      </c>
      <c r="D38">
        <v>0</v>
      </c>
      <c r="E38">
        <f t="shared" si="12"/>
        <v>0</v>
      </c>
      <c r="F38">
        <f t="shared" si="13"/>
        <v>223747219.82790473</v>
      </c>
      <c r="G38">
        <f t="shared" si="14"/>
        <v>9012210.4426979423</v>
      </c>
      <c r="H38">
        <f t="shared" si="6"/>
        <v>0</v>
      </c>
      <c r="I38">
        <f t="shared" si="15"/>
        <v>9012210.4426979423</v>
      </c>
      <c r="J38">
        <f t="shared" si="10"/>
        <v>360000</v>
      </c>
      <c r="K38">
        <f t="shared" si="11"/>
        <v>0</v>
      </c>
      <c r="L38">
        <f t="shared" si="16"/>
        <v>214735009.38520679</v>
      </c>
      <c r="M38">
        <f t="shared" si="17"/>
        <v>48000193.219928108</v>
      </c>
      <c r="N38">
        <f t="shared" si="18"/>
        <v>166734816.16527867</v>
      </c>
    </row>
    <row r="39" spans="2:14" x14ac:dyDescent="0.3">
      <c r="B39">
        <v>36</v>
      </c>
      <c r="C39">
        <v>0</v>
      </c>
      <c r="D39">
        <v>0</v>
      </c>
      <c r="E39">
        <f t="shared" si="12"/>
        <v>0</v>
      </c>
      <c r="F39">
        <f t="shared" si="13"/>
        <v>250596886.20725334</v>
      </c>
      <c r="G39">
        <f t="shared" si="14"/>
        <v>9012698.8604058605</v>
      </c>
      <c r="H39">
        <f t="shared" si="6"/>
        <v>0</v>
      </c>
      <c r="I39">
        <f t="shared" si="15"/>
        <v>9012698.8604058605</v>
      </c>
      <c r="J39">
        <f t="shared" si="10"/>
        <v>360000</v>
      </c>
      <c r="K39">
        <f t="shared" si="11"/>
        <v>0</v>
      </c>
      <c r="L39">
        <f t="shared" si="16"/>
        <v>241584187.34684747</v>
      </c>
      <c r="M39">
        <f t="shared" si="17"/>
        <v>54120216.406319484</v>
      </c>
      <c r="N39">
        <f t="shared" si="18"/>
        <v>187463970.94052798</v>
      </c>
    </row>
    <row r="40" spans="2:14" x14ac:dyDescent="0.3">
      <c r="B40">
        <v>37</v>
      </c>
      <c r="C40">
        <v>0</v>
      </c>
      <c r="D40">
        <v>0</v>
      </c>
      <c r="E40">
        <f t="shared" si="12"/>
        <v>0</v>
      </c>
      <c r="F40">
        <f t="shared" si="13"/>
        <v>280668512.55212379</v>
      </c>
      <c r="G40">
        <f t="shared" si="14"/>
        <v>9013206.8148220945</v>
      </c>
      <c r="H40">
        <f t="shared" si="6"/>
        <v>0</v>
      </c>
      <c r="I40">
        <f t="shared" si="15"/>
        <v>9013206.8148220945</v>
      </c>
      <c r="J40">
        <f t="shared" si="10"/>
        <v>360000</v>
      </c>
      <c r="K40">
        <f t="shared" si="11"/>
        <v>0</v>
      </c>
      <c r="L40">
        <f t="shared" si="16"/>
        <v>271655305.73730171</v>
      </c>
      <c r="M40">
        <f t="shared" si="17"/>
        <v>60974642.375077829</v>
      </c>
      <c r="N40">
        <f t="shared" si="18"/>
        <v>210680663.36222386</v>
      </c>
    </row>
    <row r="41" spans="2:14" x14ac:dyDescent="0.3">
      <c r="B41">
        <v>38</v>
      </c>
      <c r="C41">
        <v>0</v>
      </c>
      <c r="D41">
        <v>0</v>
      </c>
      <c r="E41">
        <f t="shared" si="12"/>
        <v>0</v>
      </c>
      <c r="F41">
        <f t="shared" si="13"/>
        <v>314348734.0583787</v>
      </c>
      <c r="G41">
        <f t="shared" si="14"/>
        <v>9013735.0874149781</v>
      </c>
      <c r="H41">
        <f t="shared" si="6"/>
        <v>0</v>
      </c>
      <c r="I41">
        <f t="shared" si="15"/>
        <v>9013735.0874149781</v>
      </c>
      <c r="J41">
        <f t="shared" si="10"/>
        <v>360000</v>
      </c>
      <c r="K41">
        <f t="shared" si="11"/>
        <v>0</v>
      </c>
      <c r="L41">
        <f t="shared" si="16"/>
        <v>305334998.97096372</v>
      </c>
      <c r="M41">
        <f t="shared" si="17"/>
        <v>68651599.46008718</v>
      </c>
      <c r="N41">
        <f t="shared" si="18"/>
        <v>236683399.51087654</v>
      </c>
    </row>
    <row r="42" spans="2:14" x14ac:dyDescent="0.3">
      <c r="B42">
        <v>39</v>
      </c>
      <c r="C42">
        <v>0</v>
      </c>
      <c r="D42">
        <v>0</v>
      </c>
      <c r="E42">
        <f t="shared" si="12"/>
        <v>0</v>
      </c>
      <c r="F42">
        <f t="shared" si="13"/>
        <v>352070582.14538419</v>
      </c>
      <c r="G42">
        <f t="shared" si="14"/>
        <v>9014284.4909115769</v>
      </c>
      <c r="H42">
        <f t="shared" si="6"/>
        <v>0</v>
      </c>
      <c r="I42">
        <f t="shared" si="15"/>
        <v>9014284.4909115769</v>
      </c>
      <c r="J42">
        <f t="shared" si="10"/>
        <v>360000</v>
      </c>
      <c r="K42">
        <f t="shared" si="11"/>
        <v>0</v>
      </c>
      <c r="L42">
        <f t="shared" si="16"/>
        <v>343056297.65447259</v>
      </c>
      <c r="M42">
        <f t="shared" si="17"/>
        <v>77249791.395297647</v>
      </c>
      <c r="N42">
        <f t="shared" si="18"/>
        <v>265806506.25917494</v>
      </c>
    </row>
    <row r="43" spans="2:14" x14ac:dyDescent="0.3">
      <c r="B43">
        <v>40</v>
      </c>
      <c r="C43">
        <v>0</v>
      </c>
      <c r="D43">
        <v>0</v>
      </c>
      <c r="E43">
        <f t="shared" si="12"/>
        <v>0</v>
      </c>
      <c r="F43">
        <f t="shared" si="13"/>
        <v>394319052.00283033</v>
      </c>
      <c r="G43">
        <f t="shared" si="14"/>
        <v>9014855.8705480397</v>
      </c>
      <c r="H43">
        <f t="shared" si="6"/>
        <v>0</v>
      </c>
      <c r="I43">
        <f t="shared" si="15"/>
        <v>9014855.8705480397</v>
      </c>
      <c r="J43">
        <f t="shared" si="10"/>
        <v>360000</v>
      </c>
      <c r="K43">
        <f t="shared" si="11"/>
        <v>0</v>
      </c>
      <c r="L43">
        <f t="shared" si="16"/>
        <v>385304196.13228226</v>
      </c>
      <c r="M43">
        <f t="shared" si="17"/>
        <v>86879766.362733379</v>
      </c>
      <c r="N43">
        <f t="shared" si="18"/>
        <v>298424429.76954889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Bálint Takáts</dc:creator>
  <cp:lastModifiedBy>Bálint Takáts</cp:lastModifiedBy>
  <dcterms:created xsi:type="dcterms:W3CDTF">2024-08-04T20:47:27Z</dcterms:created>
  <dcterms:modified xsi:type="dcterms:W3CDTF">2024-08-04T21:26:06Z</dcterms:modified>
</cp:coreProperties>
</file>