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n\Documents\skripsi devin\file bimbingan\fix\"/>
    </mc:Choice>
  </mc:AlternateContent>
  <xr:revisionPtr revIDLastSave="0" documentId="13_ncr:1_{2FA9D9FA-1CA4-4EAC-BACC-090FEAC64B0B}" xr6:coauthVersionLast="47" xr6:coauthVersionMax="47" xr10:uidLastSave="{00000000-0000-0000-0000-000000000000}"/>
  <bookViews>
    <workbookView xWindow="-120" yWindow="-120" windowWidth="20730" windowHeight="11160" xr2:uid="{0295C0C4-5DF1-4B46-AD96-1EE9A47FE975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2" l="1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F34" i="2" s="1"/>
  <c r="E29" i="2"/>
  <c r="E33" i="2" s="1"/>
  <c r="D29" i="2"/>
  <c r="D40" i="2" s="1"/>
  <c r="C49" i="2" s="1"/>
  <c r="E34" i="2" l="1"/>
  <c r="E42" i="2" s="1"/>
  <c r="E51" i="2" s="1"/>
  <c r="E40" i="2"/>
  <c r="C51" i="2" s="1"/>
  <c r="E41" i="2"/>
  <c r="D51" i="2" s="1"/>
  <c r="E43" i="2"/>
  <c r="F51" i="2" s="1"/>
  <c r="F40" i="2"/>
  <c r="C53" i="2" s="1"/>
  <c r="F33" i="2"/>
  <c r="F41" i="2" s="1"/>
  <c r="D53" i="2" s="1"/>
  <c r="G33" i="2"/>
  <c r="G41" i="2" s="1"/>
  <c r="D55" i="2" s="1"/>
  <c r="G34" i="2"/>
  <c r="G43" i="2" s="1"/>
  <c r="F55" i="2" s="1"/>
  <c r="G40" i="2"/>
  <c r="C55" i="2" s="1"/>
  <c r="D33" i="2"/>
  <c r="D41" i="2" s="1"/>
  <c r="D49" i="2" s="1"/>
  <c r="D34" i="2"/>
  <c r="F42" i="2" l="1"/>
  <c r="E53" i="2" s="1"/>
  <c r="G42" i="2"/>
  <c r="E55" i="2" s="1"/>
  <c r="F43" i="2"/>
  <c r="F53" i="2" s="1"/>
  <c r="D42" i="2"/>
  <c r="E49" i="2" s="1"/>
  <c r="G49" i="2" s="1"/>
  <c r="C57" i="2" s="1"/>
  <c r="D43" i="2"/>
  <c r="F49" i="2" s="1"/>
  <c r="G51" i="2"/>
  <c r="D57" i="2" s="1"/>
  <c r="G55" i="2"/>
  <c r="F57" i="2" s="1"/>
  <c r="G53" i="2"/>
  <c r="E57" i="2" s="1"/>
  <c r="C64" i="2" l="1"/>
  <c r="C63" i="2"/>
  <c r="C62" i="2"/>
  <c r="C61" i="2"/>
  <c r="C65" i="2" s="1"/>
  <c r="E64" i="2"/>
  <c r="E63" i="2"/>
  <c r="E62" i="2"/>
  <c r="E61" i="2"/>
  <c r="E65" i="2" s="1"/>
  <c r="F64" i="2"/>
  <c r="F63" i="2"/>
  <c r="F62" i="2"/>
  <c r="F61" i="2"/>
  <c r="F65" i="2" s="1"/>
  <c r="D64" i="2"/>
  <c r="D63" i="2"/>
  <c r="D62" i="2"/>
  <c r="D61" i="2"/>
  <c r="D65" i="2" l="1"/>
  <c r="F66" i="2" s="1"/>
  <c r="C74" i="2" l="1"/>
  <c r="C73" i="2"/>
  <c r="C72" i="2"/>
  <c r="C71" i="2"/>
  <c r="D77" i="2" l="1"/>
  <c r="D80" i="2"/>
  <c r="D78" i="2"/>
  <c r="D79" i="2"/>
  <c r="C77" i="2"/>
  <c r="C78" i="2"/>
  <c r="C79" i="2"/>
  <c r="C80" i="2"/>
  <c r="G80" i="2" s="1"/>
  <c r="E89" i="2" s="1"/>
  <c r="E80" i="2"/>
  <c r="E77" i="2"/>
  <c r="E78" i="2"/>
  <c r="E79" i="2"/>
  <c r="F80" i="2"/>
  <c r="F79" i="2"/>
  <c r="F77" i="2"/>
  <c r="F78" i="2"/>
  <c r="G79" i="2" l="1"/>
  <c r="E88" i="2" s="1"/>
  <c r="G78" i="2"/>
  <c r="E87" i="2" s="1"/>
  <c r="G77" i="2"/>
  <c r="E86" i="2" s="1"/>
</calcChain>
</file>

<file path=xl/sharedStrings.xml><?xml version="1.0" encoding="utf-8"?>
<sst xmlns="http://schemas.openxmlformats.org/spreadsheetml/2006/main" count="122" uniqueCount="83">
  <si>
    <t>ALTERNATIF UNTUK KRITERIA</t>
  </si>
  <si>
    <t>ALTERNATIF</t>
  </si>
  <si>
    <t>KRITERIA</t>
  </si>
  <si>
    <t>A1</t>
  </si>
  <si>
    <t>A2</t>
  </si>
  <si>
    <t>A3</t>
  </si>
  <si>
    <t>A4</t>
  </si>
  <si>
    <t>SANGAT TINGGI</t>
  </si>
  <si>
    <t>TINGGI</t>
  </si>
  <si>
    <t>TENTUKAN MASALAHNYA</t>
  </si>
  <si>
    <t>C1</t>
  </si>
  <si>
    <t>C2</t>
  </si>
  <si>
    <t>C3</t>
  </si>
  <si>
    <t>C4</t>
  </si>
  <si>
    <t>Identifikasi Matrix Xij =</t>
  </si>
  <si>
    <t>Rij = Xij/XjMAX</t>
  </si>
  <si>
    <t>Max</t>
  </si>
  <si>
    <t>Min</t>
  </si>
  <si>
    <t>Normalisasi Matrix</t>
  </si>
  <si>
    <t>Gaji</t>
  </si>
  <si>
    <t>Tanggungan</t>
  </si>
  <si>
    <t>Luas Bangunan</t>
  </si>
  <si>
    <t>Jenis Lantai</t>
  </si>
  <si>
    <t xml:space="preserve">Nij = </t>
  </si>
  <si>
    <t>Perhitungan Mean</t>
  </si>
  <si>
    <t xml:space="preserve">Nj1 = </t>
  </si>
  <si>
    <t xml:space="preserve">N11 </t>
  </si>
  <si>
    <t xml:space="preserve">N21 </t>
  </si>
  <si>
    <t xml:space="preserve">N31 </t>
  </si>
  <si>
    <t xml:space="preserve">N41 </t>
  </si>
  <si>
    <t>Jumlah</t>
  </si>
  <si>
    <t xml:space="preserve">Nj2 = </t>
  </si>
  <si>
    <t xml:space="preserve">N12 </t>
  </si>
  <si>
    <t xml:space="preserve">N22 </t>
  </si>
  <si>
    <t xml:space="preserve">N32 </t>
  </si>
  <si>
    <t xml:space="preserve">N42 </t>
  </si>
  <si>
    <t xml:space="preserve">Nj3 = </t>
  </si>
  <si>
    <t xml:space="preserve">N13  </t>
  </si>
  <si>
    <t xml:space="preserve">N23 </t>
  </si>
  <si>
    <t xml:space="preserve">N33 </t>
  </si>
  <si>
    <t>N43</t>
  </si>
  <si>
    <t xml:space="preserve">Nj4 = </t>
  </si>
  <si>
    <t>N14</t>
  </si>
  <si>
    <t>N24</t>
  </si>
  <si>
    <t>N34</t>
  </si>
  <si>
    <t>N44</t>
  </si>
  <si>
    <t>Jadi nilai Mean dari perhitungan diatas adalah :</t>
  </si>
  <si>
    <t>N =</t>
  </si>
  <si>
    <t>Menghitung nilai variasi prefensi</t>
  </si>
  <si>
    <t>ϕj =</t>
  </si>
  <si>
    <t>Hasil perhitungan kriteria bobot</t>
  </si>
  <si>
    <t xml:space="preserve">wj = </t>
  </si>
  <si>
    <t>Menghitung PSI</t>
  </si>
  <si>
    <t>Qi =</t>
  </si>
  <si>
    <t>Hasil perangkingan alternatif</t>
  </si>
  <si>
    <t>No</t>
  </si>
  <si>
    <t>Alternatif</t>
  </si>
  <si>
    <t>Nilai</t>
  </si>
  <si>
    <t>Ranking</t>
  </si>
  <si>
    <t>TABEL KRITERIA PENILAIAN</t>
  </si>
  <si>
    <t>NO</t>
  </si>
  <si>
    <t>NAMA</t>
  </si>
  <si>
    <t>TANGGUNGAN ANAK</t>
  </si>
  <si>
    <t>LUAS BANGUNAN</t>
  </si>
  <si>
    <t>KERAMIK</t>
  </si>
  <si>
    <t>33 m</t>
  </si>
  <si>
    <t>4,000,000</t>
  </si>
  <si>
    <t>KUKUH</t>
  </si>
  <si>
    <t>SEMEN</t>
  </si>
  <si>
    <t>32 m</t>
  </si>
  <si>
    <t>2,500,000</t>
  </si>
  <si>
    <t>KOLIS</t>
  </si>
  <si>
    <t>TANAH</t>
  </si>
  <si>
    <t>31 m</t>
  </si>
  <si>
    <t>2,000,000</t>
  </si>
  <si>
    <t>RIZKI</t>
  </si>
  <si>
    <t>30 m</t>
  </si>
  <si>
    <t>3,000,000</t>
  </si>
  <si>
    <t>GAMA</t>
  </si>
  <si>
    <t>JENIS KERAMIK</t>
  </si>
  <si>
    <t>GAJI</t>
  </si>
  <si>
    <t>SEDANG</t>
  </si>
  <si>
    <t>SANGAT 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</si>
</sst>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2" xfId="0" applyFill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AFBC-8813-4A0B-B435-791383C825D7}">
  <dimension ref="B2:H89"/>
  <sheetViews>
    <sheetView tabSelected="1" topLeftCell="A68" workbookViewId="0">
      <selection activeCell="E82" sqref="E82"/>
    </sheetView>
  </sheetViews>
  <sheetFormatPr defaultRowHeight="15" x14ac:dyDescent="0.25"/>
  <cols>
    <col min="2" max="2" width="17.140625" customWidth="1"/>
    <col min="3" max="3" width="13" customWidth="1"/>
    <col min="5" max="5" width="15.5703125" customWidth="1"/>
    <col min="6" max="6" width="19" customWidth="1"/>
    <col min="7" max="7" width="16.140625" customWidth="1"/>
    <col min="8" max="8" width="16" customWidth="1"/>
  </cols>
  <sheetData>
    <row r="2" spans="3:8" x14ac:dyDescent="0.25">
      <c r="C2" s="3"/>
      <c r="D2" s="3"/>
      <c r="E2" s="3"/>
      <c r="F2" s="3"/>
      <c r="G2" s="3"/>
    </row>
    <row r="3" spans="3:8" x14ac:dyDescent="0.25">
      <c r="C3" s="11" t="s">
        <v>59</v>
      </c>
      <c r="D3" s="11"/>
      <c r="E3" s="11"/>
      <c r="F3" s="11"/>
      <c r="G3" s="11"/>
      <c r="H3" s="11"/>
    </row>
    <row r="4" spans="3:8" x14ac:dyDescent="0.25">
      <c r="C4" s="1" t="s">
        <v>60</v>
      </c>
      <c r="D4" s="1" t="s">
        <v>61</v>
      </c>
      <c r="E4" s="1" t="s">
        <v>80</v>
      </c>
      <c r="F4" s="1" t="s">
        <v>62</v>
      </c>
      <c r="G4" s="1" t="s">
        <v>63</v>
      </c>
      <c r="H4" s="1" t="s">
        <v>79</v>
      </c>
    </row>
    <row r="5" spans="3:8" x14ac:dyDescent="0.25">
      <c r="C5" s="1">
        <v>1</v>
      </c>
      <c r="D5" s="1" t="s">
        <v>78</v>
      </c>
      <c r="E5" s="1" t="s">
        <v>77</v>
      </c>
      <c r="F5" s="2">
        <v>2</v>
      </c>
      <c r="G5" s="1" t="s">
        <v>76</v>
      </c>
      <c r="H5" s="1" t="s">
        <v>64</v>
      </c>
    </row>
    <row r="6" spans="3:8" x14ac:dyDescent="0.25">
      <c r="C6" s="1">
        <v>2</v>
      </c>
      <c r="D6" s="1" t="s">
        <v>75</v>
      </c>
      <c r="E6" s="1" t="s">
        <v>74</v>
      </c>
      <c r="F6" s="2">
        <v>2</v>
      </c>
      <c r="G6" s="1" t="s">
        <v>73</v>
      </c>
      <c r="H6" s="1" t="s">
        <v>72</v>
      </c>
    </row>
    <row r="7" spans="3:8" x14ac:dyDescent="0.25">
      <c r="C7" s="1">
        <v>3</v>
      </c>
      <c r="D7" s="1" t="s">
        <v>71</v>
      </c>
      <c r="E7" s="1" t="s">
        <v>70</v>
      </c>
      <c r="F7" s="2">
        <v>4</v>
      </c>
      <c r="G7" s="1" t="s">
        <v>69</v>
      </c>
      <c r="H7" s="1" t="s">
        <v>68</v>
      </c>
    </row>
    <row r="8" spans="3:8" x14ac:dyDescent="0.25">
      <c r="C8" s="1">
        <v>4</v>
      </c>
      <c r="D8" s="1" t="s">
        <v>67</v>
      </c>
      <c r="E8" s="1" t="s">
        <v>66</v>
      </c>
      <c r="F8" s="2">
        <v>5</v>
      </c>
      <c r="G8" s="1" t="s">
        <v>65</v>
      </c>
      <c r="H8" s="1" t="s">
        <v>64</v>
      </c>
    </row>
    <row r="11" spans="3:8" x14ac:dyDescent="0.25">
      <c r="C11" s="15" t="s">
        <v>0</v>
      </c>
      <c r="D11" s="21"/>
      <c r="E11" s="21"/>
      <c r="F11" s="21"/>
      <c r="G11" s="16"/>
    </row>
    <row r="12" spans="3:8" x14ac:dyDescent="0.25">
      <c r="C12" s="22" t="s">
        <v>1</v>
      </c>
      <c r="D12" s="18" t="s">
        <v>2</v>
      </c>
      <c r="E12" s="24"/>
      <c r="F12" s="24"/>
      <c r="G12" s="19"/>
    </row>
    <row r="13" spans="3:8" x14ac:dyDescent="0.25">
      <c r="C13" s="23"/>
      <c r="D13" s="1" t="s">
        <v>3</v>
      </c>
      <c r="E13" s="1" t="s">
        <v>4</v>
      </c>
      <c r="F13" s="1" t="s">
        <v>5</v>
      </c>
      <c r="G13" s="1" t="s">
        <v>6</v>
      </c>
    </row>
    <row r="14" spans="3:8" x14ac:dyDescent="0.25">
      <c r="C14" s="1" t="s">
        <v>3</v>
      </c>
      <c r="D14" s="1">
        <v>100</v>
      </c>
      <c r="E14" s="1" t="s">
        <v>7</v>
      </c>
      <c r="F14" s="1">
        <v>50</v>
      </c>
      <c r="G14" s="1" t="s">
        <v>82</v>
      </c>
    </row>
    <row r="15" spans="3:8" x14ac:dyDescent="0.25">
      <c r="C15" s="1" t="s">
        <v>4</v>
      </c>
      <c r="D15" s="1">
        <v>80</v>
      </c>
      <c r="E15" s="1" t="s">
        <v>8</v>
      </c>
      <c r="F15" s="1">
        <v>80</v>
      </c>
      <c r="G15" s="1" t="s">
        <v>81</v>
      </c>
    </row>
    <row r="16" spans="3:8" x14ac:dyDescent="0.25">
      <c r="C16" s="1" t="s">
        <v>5</v>
      </c>
      <c r="D16" s="1">
        <v>50</v>
      </c>
      <c r="E16" s="1" t="s">
        <v>81</v>
      </c>
      <c r="F16" s="1">
        <v>20</v>
      </c>
      <c r="G16" s="1" t="s">
        <v>8</v>
      </c>
    </row>
    <row r="17" spans="2:7" x14ac:dyDescent="0.25">
      <c r="C17" s="1" t="s">
        <v>6</v>
      </c>
      <c r="D17" s="1">
        <v>20</v>
      </c>
      <c r="E17" s="1" t="s">
        <v>82</v>
      </c>
      <c r="F17" s="1">
        <v>100</v>
      </c>
      <c r="G17" s="1" t="s">
        <v>7</v>
      </c>
    </row>
    <row r="19" spans="2:7" x14ac:dyDescent="0.25">
      <c r="B19">
        <v>1</v>
      </c>
      <c r="C19" t="s">
        <v>9</v>
      </c>
    </row>
    <row r="20" spans="2:7" x14ac:dyDescent="0.25">
      <c r="C20" s="25" t="s">
        <v>1</v>
      </c>
      <c r="D20" s="18" t="s">
        <v>2</v>
      </c>
      <c r="E20" s="24"/>
      <c r="F20" s="24"/>
      <c r="G20" s="19"/>
    </row>
    <row r="21" spans="2:7" x14ac:dyDescent="0.25">
      <c r="C21" s="12"/>
      <c r="D21" s="1" t="s">
        <v>10</v>
      </c>
      <c r="E21" s="1" t="s">
        <v>11</v>
      </c>
      <c r="F21" s="1" t="s">
        <v>12</v>
      </c>
      <c r="G21" s="1" t="s">
        <v>13</v>
      </c>
    </row>
    <row r="22" spans="2:7" x14ac:dyDescent="0.25">
      <c r="C22" s="1" t="s">
        <v>3</v>
      </c>
      <c r="D22" s="1">
        <v>100</v>
      </c>
      <c r="E22" s="1">
        <v>100</v>
      </c>
      <c r="F22" s="1">
        <v>50</v>
      </c>
      <c r="G22" s="1">
        <v>20</v>
      </c>
    </row>
    <row r="23" spans="2:7" x14ac:dyDescent="0.25">
      <c r="C23" s="1" t="s">
        <v>4</v>
      </c>
      <c r="D23" s="1">
        <v>80</v>
      </c>
      <c r="E23" s="1">
        <v>80</v>
      </c>
      <c r="F23" s="1">
        <v>80</v>
      </c>
      <c r="G23" s="1">
        <v>50</v>
      </c>
    </row>
    <row r="24" spans="2:7" x14ac:dyDescent="0.25">
      <c r="C24" s="1" t="s">
        <v>5</v>
      </c>
      <c r="D24" s="1">
        <v>50</v>
      </c>
      <c r="E24" s="1">
        <v>50</v>
      </c>
      <c r="F24" s="1">
        <v>20</v>
      </c>
      <c r="G24" s="1">
        <v>80</v>
      </c>
    </row>
    <row r="25" spans="2:7" x14ac:dyDescent="0.25">
      <c r="C25" s="1" t="s">
        <v>6</v>
      </c>
      <c r="D25" s="1">
        <v>20</v>
      </c>
      <c r="E25" s="1">
        <v>20</v>
      </c>
      <c r="F25" s="1">
        <v>100</v>
      </c>
      <c r="G25" s="1">
        <v>100</v>
      </c>
    </row>
    <row r="27" spans="2:7" x14ac:dyDescent="0.25">
      <c r="B27">
        <v>2</v>
      </c>
      <c r="C27" s="26" t="s">
        <v>14</v>
      </c>
      <c r="D27" s="26"/>
      <c r="E27" s="26"/>
      <c r="F27" s="26"/>
      <c r="G27" s="26"/>
    </row>
    <row r="28" spans="2:7" x14ac:dyDescent="0.25">
      <c r="C28" s="1"/>
      <c r="D28" s="2" t="s">
        <v>10</v>
      </c>
      <c r="E28" s="2" t="s">
        <v>11</v>
      </c>
      <c r="F28" s="2" t="s">
        <v>12</v>
      </c>
      <c r="G28" s="2" t="s">
        <v>13</v>
      </c>
    </row>
    <row r="29" spans="2:7" x14ac:dyDescent="0.25">
      <c r="C29" s="2" t="s">
        <v>3</v>
      </c>
      <c r="D29" s="2">
        <f>D22</f>
        <v>100</v>
      </c>
      <c r="E29" s="2">
        <f t="shared" ref="E29:G29" si="0">E22</f>
        <v>100</v>
      </c>
      <c r="F29" s="2">
        <f t="shared" si="0"/>
        <v>50</v>
      </c>
      <c r="G29" s="2">
        <f t="shared" si="0"/>
        <v>20</v>
      </c>
    </row>
    <row r="30" spans="2:7" x14ac:dyDescent="0.25">
      <c r="C30" s="2" t="s">
        <v>4</v>
      </c>
      <c r="D30" s="2">
        <f t="shared" ref="D30:G32" si="1">D23</f>
        <v>80</v>
      </c>
      <c r="E30" s="2">
        <f t="shared" si="1"/>
        <v>80</v>
      </c>
      <c r="F30" s="2">
        <f t="shared" si="1"/>
        <v>80</v>
      </c>
      <c r="G30" s="2">
        <f t="shared" si="1"/>
        <v>50</v>
      </c>
    </row>
    <row r="31" spans="2:7" x14ac:dyDescent="0.25">
      <c r="B31" s="8" t="s">
        <v>15</v>
      </c>
      <c r="C31" s="2" t="s">
        <v>5</v>
      </c>
      <c r="D31" s="2">
        <f t="shared" si="1"/>
        <v>50</v>
      </c>
      <c r="E31" s="2">
        <f t="shared" si="1"/>
        <v>50</v>
      </c>
      <c r="F31" s="2">
        <f t="shared" si="1"/>
        <v>20</v>
      </c>
      <c r="G31" s="2">
        <f t="shared" si="1"/>
        <v>80</v>
      </c>
    </row>
    <row r="32" spans="2:7" x14ac:dyDescent="0.25">
      <c r="B32" s="8"/>
      <c r="C32" s="2" t="s">
        <v>6</v>
      </c>
      <c r="D32" s="2">
        <f t="shared" si="1"/>
        <v>20</v>
      </c>
      <c r="E32" s="2">
        <f t="shared" si="1"/>
        <v>20</v>
      </c>
      <c r="F32" s="2">
        <f t="shared" si="1"/>
        <v>100</v>
      </c>
      <c r="G32" s="2">
        <f t="shared" si="1"/>
        <v>100</v>
      </c>
    </row>
    <row r="33" spans="2:7" x14ac:dyDescent="0.25">
      <c r="C33" s="4" t="s">
        <v>16</v>
      </c>
      <c r="D33" s="4">
        <f>MAX(D29:D32)</f>
        <v>100</v>
      </c>
      <c r="E33" s="4">
        <f>MAX(E29:E32)</f>
        <v>100</v>
      </c>
      <c r="F33" s="4">
        <f>MAX(F29:F32)</f>
        <v>100</v>
      </c>
      <c r="G33" s="4">
        <f>MAX(G29:G32)</f>
        <v>100</v>
      </c>
    </row>
    <row r="34" spans="2:7" x14ac:dyDescent="0.25">
      <c r="C34" s="5" t="s">
        <v>17</v>
      </c>
      <c r="D34" s="5">
        <f>MIN(D29:D32)</f>
        <v>20</v>
      </c>
      <c r="E34" s="5">
        <f>MIN(E29:E32)</f>
        <v>20</v>
      </c>
      <c r="F34" s="5">
        <f>MIN(F29:F32)</f>
        <v>20</v>
      </c>
      <c r="G34" s="5">
        <f>MIN(G29:G32)</f>
        <v>20</v>
      </c>
    </row>
    <row r="37" spans="2:7" x14ac:dyDescent="0.25">
      <c r="B37">
        <v>3</v>
      </c>
      <c r="C37" s="20" t="s">
        <v>18</v>
      </c>
      <c r="D37" s="20"/>
      <c r="E37" s="20"/>
      <c r="F37" s="20"/>
      <c r="G37" s="20"/>
    </row>
    <row r="38" spans="2:7" x14ac:dyDescent="0.25">
      <c r="C38" s="1"/>
      <c r="D38" s="2" t="s">
        <v>10</v>
      </c>
      <c r="E38" s="2" t="s">
        <v>11</v>
      </c>
      <c r="F38" s="2" t="s">
        <v>12</v>
      </c>
      <c r="G38" s="2" t="s">
        <v>13</v>
      </c>
    </row>
    <row r="39" spans="2:7" x14ac:dyDescent="0.25">
      <c r="C39" s="6"/>
      <c r="D39" s="6" t="s">
        <v>19</v>
      </c>
      <c r="E39" s="1" t="s">
        <v>20</v>
      </c>
      <c r="F39" s="1" t="s">
        <v>21</v>
      </c>
      <c r="G39" s="1" t="s">
        <v>22</v>
      </c>
    </row>
    <row r="40" spans="2:7" x14ac:dyDescent="0.25">
      <c r="C40" s="2" t="s">
        <v>3</v>
      </c>
      <c r="D40" s="2">
        <f>MIN(D29:D32)/D29</f>
        <v>0.2</v>
      </c>
      <c r="E40" s="2">
        <f>E29/MAX(E29:E32)</f>
        <v>1</v>
      </c>
      <c r="F40" s="2">
        <f>MIN(F29:F32)/F29</f>
        <v>0.4</v>
      </c>
      <c r="G40" s="2">
        <f>MIN(G29:G32)/G29</f>
        <v>1</v>
      </c>
    </row>
    <row r="41" spans="2:7" x14ac:dyDescent="0.25">
      <c r="B41" s="7" t="s">
        <v>23</v>
      </c>
      <c r="C41" s="2" t="s">
        <v>4</v>
      </c>
      <c r="D41" s="2">
        <f>MIN(D30:D33)/D30</f>
        <v>0.25</v>
      </c>
      <c r="E41" s="2">
        <f>E30/MAX(E30:E33)</f>
        <v>0.8</v>
      </c>
      <c r="F41" s="2">
        <f>MIN(F30:F33)/F30</f>
        <v>0.25</v>
      </c>
      <c r="G41" s="2">
        <f>MIN(G30:G33)/G30</f>
        <v>1</v>
      </c>
    </row>
    <row r="42" spans="2:7" x14ac:dyDescent="0.25">
      <c r="C42" s="2" t="s">
        <v>5</v>
      </c>
      <c r="D42" s="2">
        <f>MIN(D31:D34)/D31</f>
        <v>0.4</v>
      </c>
      <c r="E42" s="2">
        <f>E31/MAX(E31:E34)</f>
        <v>0.5</v>
      </c>
      <c r="F42" s="2">
        <f>MIN(F31:F34)/F31</f>
        <v>1</v>
      </c>
      <c r="G42" s="2">
        <f>MIN(G31:G34)/G31</f>
        <v>0.25</v>
      </c>
    </row>
    <row r="43" spans="2:7" x14ac:dyDescent="0.25">
      <c r="C43" s="2" t="s">
        <v>6</v>
      </c>
      <c r="D43" s="2">
        <f t="shared" ref="D43" si="2">MIN(D32:D36)/D32</f>
        <v>1</v>
      </c>
      <c r="E43" s="2">
        <f>E32/MAX(E32:E36)</f>
        <v>0.2</v>
      </c>
      <c r="F43" s="2">
        <f t="shared" ref="F43:G43" si="3">MIN(F32:F36)/F32</f>
        <v>0.2</v>
      </c>
      <c r="G43" s="2">
        <f t="shared" si="3"/>
        <v>0.2</v>
      </c>
    </row>
    <row r="46" spans="2:7" x14ac:dyDescent="0.25">
      <c r="C46" s="8"/>
      <c r="D46" s="8"/>
      <c r="E46" s="8"/>
      <c r="F46" s="8"/>
    </row>
    <row r="47" spans="2:7" x14ac:dyDescent="0.25">
      <c r="B47">
        <v>4</v>
      </c>
      <c r="C47" s="20" t="s">
        <v>24</v>
      </c>
      <c r="D47" s="20"/>
      <c r="E47" s="20"/>
      <c r="F47" s="20"/>
      <c r="G47" s="8"/>
    </row>
    <row r="48" spans="2:7" x14ac:dyDescent="0.25">
      <c r="B48" s="7" t="s">
        <v>25</v>
      </c>
      <c r="C48" s="2" t="s">
        <v>26</v>
      </c>
      <c r="D48" s="2" t="s">
        <v>27</v>
      </c>
      <c r="E48" s="2" t="s">
        <v>28</v>
      </c>
      <c r="F48" s="2" t="s">
        <v>29</v>
      </c>
      <c r="G48" s="9" t="s">
        <v>30</v>
      </c>
    </row>
    <row r="49" spans="2:8" x14ac:dyDescent="0.25">
      <c r="B49" s="7"/>
      <c r="C49" s="2">
        <f>D40</f>
        <v>0.2</v>
      </c>
      <c r="D49" s="2">
        <f>D41</f>
        <v>0.25</v>
      </c>
      <c r="E49" s="2">
        <f>D42</f>
        <v>0.4</v>
      </c>
      <c r="F49" s="2">
        <f>D43</f>
        <v>1</v>
      </c>
      <c r="G49" s="1">
        <f>SUM(C49:F49)/5</f>
        <v>0.37</v>
      </c>
    </row>
    <row r="50" spans="2:8" x14ac:dyDescent="0.25">
      <c r="B50" s="7" t="s">
        <v>31</v>
      </c>
      <c r="C50" s="2" t="s">
        <v>32</v>
      </c>
      <c r="D50" s="2" t="s">
        <v>33</v>
      </c>
      <c r="E50" s="2" t="s">
        <v>34</v>
      </c>
      <c r="F50" s="2" t="s">
        <v>35</v>
      </c>
      <c r="G50" s="9" t="s">
        <v>30</v>
      </c>
    </row>
    <row r="51" spans="2:8" x14ac:dyDescent="0.25">
      <c r="C51" s="2">
        <f>E40</f>
        <v>1</v>
      </c>
      <c r="D51" s="2">
        <f>E41</f>
        <v>0.8</v>
      </c>
      <c r="E51" s="2">
        <f>E42</f>
        <v>0.5</v>
      </c>
      <c r="F51" s="2">
        <f>E43</f>
        <v>0.2</v>
      </c>
      <c r="G51" s="1">
        <f>SUM(C51:F51)/5</f>
        <v>0.5</v>
      </c>
      <c r="H51" s="10"/>
    </row>
    <row r="52" spans="2:8" x14ac:dyDescent="0.25">
      <c r="B52" s="7" t="s">
        <v>36</v>
      </c>
      <c r="C52" s="2" t="s">
        <v>37</v>
      </c>
      <c r="D52" s="2" t="s">
        <v>38</v>
      </c>
      <c r="E52" s="2" t="s">
        <v>39</v>
      </c>
      <c r="F52" s="2" t="s">
        <v>40</v>
      </c>
      <c r="G52" s="9" t="s">
        <v>30</v>
      </c>
    </row>
    <row r="53" spans="2:8" x14ac:dyDescent="0.25">
      <c r="C53" s="2">
        <f>F40</f>
        <v>0.4</v>
      </c>
      <c r="D53" s="2">
        <f>F41</f>
        <v>0.25</v>
      </c>
      <c r="E53" s="2">
        <f>F42</f>
        <v>1</v>
      </c>
      <c r="F53" s="2">
        <f>F43</f>
        <v>0.2</v>
      </c>
      <c r="G53" s="1">
        <f>SUM(C53:F53)/5</f>
        <v>0.37</v>
      </c>
    </row>
    <row r="54" spans="2:8" x14ac:dyDescent="0.25">
      <c r="B54" s="7" t="s">
        <v>41</v>
      </c>
      <c r="C54" s="2" t="s">
        <v>42</v>
      </c>
      <c r="D54" s="2" t="s">
        <v>43</v>
      </c>
      <c r="E54" s="2" t="s">
        <v>44</v>
      </c>
      <c r="F54" s="2" t="s">
        <v>45</v>
      </c>
      <c r="G54" s="9" t="s">
        <v>30</v>
      </c>
    </row>
    <row r="55" spans="2:8" x14ac:dyDescent="0.25">
      <c r="C55" s="2">
        <f>G40</f>
        <v>1</v>
      </c>
      <c r="D55" s="2">
        <f>G41</f>
        <v>1</v>
      </c>
      <c r="E55" s="2">
        <f>G42</f>
        <v>0.25</v>
      </c>
      <c r="F55" s="2">
        <f>G43</f>
        <v>0.2</v>
      </c>
      <c r="G55" s="1">
        <f>SUM(C55:F55)/5</f>
        <v>0.49000000000000005</v>
      </c>
    </row>
    <row r="56" spans="2:8" x14ac:dyDescent="0.25">
      <c r="B56" s="7"/>
      <c r="C56" s="10" t="s">
        <v>46</v>
      </c>
      <c r="D56" s="10"/>
      <c r="E56" s="10"/>
      <c r="F56" s="10"/>
      <c r="G56" s="10"/>
    </row>
    <row r="57" spans="2:8" x14ac:dyDescent="0.25">
      <c r="B57" s="7" t="s">
        <v>47</v>
      </c>
      <c r="C57" s="2">
        <f>G49</f>
        <v>0.37</v>
      </c>
      <c r="D57" s="2">
        <f>G51</f>
        <v>0.5</v>
      </c>
      <c r="E57" s="2">
        <f>G53</f>
        <v>0.37</v>
      </c>
      <c r="F57" s="2">
        <f>G55</f>
        <v>0.49000000000000005</v>
      </c>
      <c r="G57" s="8"/>
    </row>
    <row r="60" spans="2:8" x14ac:dyDescent="0.25">
      <c r="B60">
        <v>5</v>
      </c>
      <c r="C60" s="20" t="s">
        <v>48</v>
      </c>
      <c r="D60" s="20"/>
      <c r="E60" s="20"/>
      <c r="F60" s="17"/>
    </row>
    <row r="61" spans="2:8" x14ac:dyDescent="0.25">
      <c r="C61" s="1">
        <f>(C57-D40)^2</f>
        <v>2.8899999999999995E-2</v>
      </c>
      <c r="D61" s="1">
        <f>(D57-E40)^2</f>
        <v>0.25</v>
      </c>
      <c r="E61" s="1">
        <f>(E57-F40)^2</f>
        <v>9.000000000000016E-4</v>
      </c>
      <c r="F61" s="1">
        <f>(F57-G40)^2</f>
        <v>0.2601</v>
      </c>
    </row>
    <row r="62" spans="2:8" x14ac:dyDescent="0.25">
      <c r="C62" s="1">
        <f>(C57-D41)^2</f>
        <v>1.44E-2</v>
      </c>
      <c r="D62" s="1">
        <f>(D57-E41)^2</f>
        <v>9.0000000000000024E-2</v>
      </c>
      <c r="E62" s="1">
        <f>(E57-F41)^2</f>
        <v>1.44E-2</v>
      </c>
      <c r="F62" s="1">
        <f>(F57-G41)^2</f>
        <v>0.2601</v>
      </c>
    </row>
    <row r="63" spans="2:8" x14ac:dyDescent="0.25">
      <c r="B63" s="7" t="s">
        <v>49</v>
      </c>
      <c r="C63" s="1">
        <f>(C57-D42)^2</f>
        <v>9.000000000000016E-4</v>
      </c>
      <c r="D63" s="1">
        <f>(D57-E42)^2</f>
        <v>0</v>
      </c>
      <c r="E63" s="1">
        <f>(E57-F42)^2</f>
        <v>0.39690000000000003</v>
      </c>
      <c r="F63" s="1">
        <f>(F57-G42)^2</f>
        <v>5.7600000000000019E-2</v>
      </c>
    </row>
    <row r="64" spans="2:8" x14ac:dyDescent="0.25">
      <c r="C64" s="1">
        <f>(C57-D43)^2</f>
        <v>0.39690000000000003</v>
      </c>
      <c r="D64" s="1">
        <f>(D57-E43)^2</f>
        <v>0.09</v>
      </c>
      <c r="E64" s="1">
        <f>(E57-F43)^2</f>
        <v>2.8899999999999995E-2</v>
      </c>
      <c r="F64" s="1">
        <f>(F57-G43)^2</f>
        <v>8.4100000000000022E-2</v>
      </c>
    </row>
    <row r="65" spans="2:7" x14ac:dyDescent="0.25">
      <c r="C65" s="9">
        <f>SUM(C61:C64)</f>
        <v>0.44110000000000005</v>
      </c>
      <c r="D65" s="9">
        <f t="shared" ref="D65:F65" si="4">SUM(D61:D64)</f>
        <v>0.43000000000000005</v>
      </c>
      <c r="E65" s="9">
        <f t="shared" si="4"/>
        <v>0.44109999999999999</v>
      </c>
      <c r="F65" s="9">
        <f t="shared" si="4"/>
        <v>0.66190000000000004</v>
      </c>
    </row>
    <row r="66" spans="2:7" x14ac:dyDescent="0.25">
      <c r="B66" s="7"/>
      <c r="E66" s="12" t="s">
        <v>30</v>
      </c>
      <c r="F66" s="13">
        <f>SUM(C65:F65)</f>
        <v>1.9741</v>
      </c>
    </row>
    <row r="70" spans="2:7" x14ac:dyDescent="0.25">
      <c r="B70">
        <v>6</v>
      </c>
      <c r="C70" s="14" t="s">
        <v>50</v>
      </c>
      <c r="D70" s="14"/>
    </row>
    <row r="71" spans="2:7" x14ac:dyDescent="0.25">
      <c r="B71" s="7" t="s">
        <v>51</v>
      </c>
      <c r="C71" s="18">
        <f>F66/C65</f>
        <v>4.4754024030832005</v>
      </c>
      <c r="D71" s="19"/>
    </row>
    <row r="72" spans="2:7" x14ac:dyDescent="0.25">
      <c r="C72" s="18">
        <f>F66/D65</f>
        <v>4.5909302325581391</v>
      </c>
      <c r="D72" s="19"/>
    </row>
    <row r="73" spans="2:7" x14ac:dyDescent="0.25">
      <c r="C73" s="18">
        <f>F66/E65</f>
        <v>4.4754024030832014</v>
      </c>
      <c r="D73" s="19"/>
    </row>
    <row r="74" spans="2:7" x14ac:dyDescent="0.25">
      <c r="C74" s="18">
        <f>F66/F65</f>
        <v>2.9824746940625468</v>
      </c>
      <c r="D74" s="19"/>
    </row>
    <row r="76" spans="2:7" x14ac:dyDescent="0.25">
      <c r="B76">
        <v>7</v>
      </c>
      <c r="C76" s="17" t="s">
        <v>52</v>
      </c>
      <c r="D76" s="17"/>
      <c r="E76" s="17"/>
      <c r="F76" s="17"/>
    </row>
    <row r="77" spans="2:7" x14ac:dyDescent="0.25">
      <c r="C77" s="1">
        <f>D29*C71</f>
        <v>447.54024030832005</v>
      </c>
      <c r="D77" s="1">
        <f>E29*C72</f>
        <v>459.09302325581393</v>
      </c>
      <c r="E77" s="1">
        <f>F29*C73</f>
        <v>223.77012015416005</v>
      </c>
      <c r="F77" s="1">
        <f>G29*C74</f>
        <v>59.649493881250933</v>
      </c>
      <c r="G77" s="9">
        <f>SUM(C77:F77)</f>
        <v>1190.0528775995451</v>
      </c>
    </row>
    <row r="78" spans="2:7" x14ac:dyDescent="0.25">
      <c r="B78" s="7" t="s">
        <v>53</v>
      </c>
      <c r="C78" s="1">
        <f>D30*C71</f>
        <v>358.03219224665605</v>
      </c>
      <c r="D78" s="1">
        <f>E30*C72</f>
        <v>367.27441860465115</v>
      </c>
      <c r="E78" s="1">
        <f>F30*C73</f>
        <v>358.03219224665611</v>
      </c>
      <c r="F78" s="1">
        <f>G30*C74</f>
        <v>149.12373470312735</v>
      </c>
      <c r="G78" s="9">
        <f>SUM(C78:F78)</f>
        <v>1232.4625378010905</v>
      </c>
    </row>
    <row r="79" spans="2:7" x14ac:dyDescent="0.25">
      <c r="C79" s="1">
        <f>D31*C71</f>
        <v>223.77012015416003</v>
      </c>
      <c r="D79" s="1">
        <f>E31*C72</f>
        <v>229.54651162790697</v>
      </c>
      <c r="E79" s="1">
        <f>F31*C73</f>
        <v>89.508048061664027</v>
      </c>
      <c r="F79" s="1">
        <f>G31*C74</f>
        <v>238.59797552500373</v>
      </c>
      <c r="G79" s="9">
        <f t="shared" ref="G79:G80" si="5">SUM(C79:F79)</f>
        <v>781.4226553687347</v>
      </c>
    </row>
    <row r="80" spans="2:7" x14ac:dyDescent="0.25">
      <c r="C80" s="1">
        <f>D32*C71</f>
        <v>89.508048061664013</v>
      </c>
      <c r="D80" s="1">
        <f>E32*C72</f>
        <v>91.818604651162786</v>
      </c>
      <c r="E80" s="1">
        <f>F32*C73</f>
        <v>447.54024030832011</v>
      </c>
      <c r="F80" s="1">
        <f>G32*C74</f>
        <v>298.24746940625471</v>
      </c>
      <c r="G80" s="9">
        <f t="shared" si="5"/>
        <v>927.1143624274016</v>
      </c>
    </row>
    <row r="84" spans="2:6" x14ac:dyDescent="0.25">
      <c r="B84">
        <v>8</v>
      </c>
      <c r="C84" s="11" t="s">
        <v>54</v>
      </c>
      <c r="D84" s="11"/>
      <c r="E84" s="11"/>
      <c r="F84" s="17"/>
    </row>
    <row r="85" spans="2:6" x14ac:dyDescent="0.25">
      <c r="C85" s="2" t="s">
        <v>55</v>
      </c>
      <c r="D85" s="1" t="s">
        <v>56</v>
      </c>
      <c r="E85" s="1" t="s">
        <v>57</v>
      </c>
      <c r="F85" s="1" t="s">
        <v>58</v>
      </c>
    </row>
    <row r="86" spans="2:6" x14ac:dyDescent="0.25">
      <c r="C86" s="2">
        <v>1</v>
      </c>
      <c r="D86" s="1" t="s">
        <v>3</v>
      </c>
      <c r="E86" s="1">
        <f>G77</f>
        <v>1190.0528775995451</v>
      </c>
      <c r="F86" s="2">
        <v>2</v>
      </c>
    </row>
    <row r="87" spans="2:6" x14ac:dyDescent="0.25">
      <c r="C87" s="2">
        <v>1</v>
      </c>
      <c r="D87" s="1" t="s">
        <v>4</v>
      </c>
      <c r="E87" s="1">
        <f t="shared" ref="E87:E89" si="6">G78</f>
        <v>1232.4625378010905</v>
      </c>
      <c r="F87" s="2">
        <v>1</v>
      </c>
    </row>
    <row r="88" spans="2:6" x14ac:dyDescent="0.25">
      <c r="C88" s="2">
        <v>1</v>
      </c>
      <c r="D88" s="1" t="s">
        <v>5</v>
      </c>
      <c r="E88" s="1">
        <f t="shared" si="6"/>
        <v>781.4226553687347</v>
      </c>
      <c r="F88" s="2">
        <v>4</v>
      </c>
    </row>
    <row r="89" spans="2:6" x14ac:dyDescent="0.25">
      <c r="C89" s="2">
        <v>1</v>
      </c>
      <c r="D89" s="1" t="s">
        <v>6</v>
      </c>
      <c r="E89" s="1">
        <f t="shared" si="6"/>
        <v>927.1143624274016</v>
      </c>
      <c r="F89" s="2">
        <v>3</v>
      </c>
    </row>
  </sheetData>
  <mergeCells count="8">
    <mergeCell ref="C60:E60"/>
    <mergeCell ref="C84:E84"/>
    <mergeCell ref="C2:G2"/>
    <mergeCell ref="C3:H3"/>
    <mergeCell ref="C11:G11"/>
    <mergeCell ref="C12:C13"/>
    <mergeCell ref="C37:G37"/>
    <mergeCell ref="C47:F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</dc:creator>
  <cp:lastModifiedBy>Devin</cp:lastModifiedBy>
  <dcterms:created xsi:type="dcterms:W3CDTF">2021-06-16T00:27:48Z</dcterms:created>
  <dcterms:modified xsi:type="dcterms:W3CDTF">2021-06-16T00:41:34Z</dcterms:modified>
</cp:coreProperties>
</file>