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oisemartin/Documents/HEIG-VD/TB/2021-martin/dev/tests/"/>
    </mc:Choice>
  </mc:AlternateContent>
  <xr:revisionPtr revIDLastSave="0" documentId="13_ncr:1_{84DA76BF-6285-3643-829D-A0CB28F1483B}" xr6:coauthVersionLast="47" xr6:coauthVersionMax="47" xr10:uidLastSave="{00000000-0000-0000-0000-000000000000}"/>
  <bookViews>
    <workbookView xWindow="380" yWindow="460" windowWidth="25760" windowHeight="15160" xr2:uid="{EA4BB85C-36E8-0D4D-8EA0-C12845E11143}"/>
  </bookViews>
  <sheets>
    <sheet name="p6170_wgs84_mn95" sheetId="1" r:id="rId1"/>
    <sheet name="observations" sheetId="3" r:id="rId2"/>
    <sheet name="references" sheetId="5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C13" i="3"/>
  <c r="B14" i="3"/>
  <c r="B13" i="3"/>
  <c r="C12" i="3"/>
  <c r="C11" i="3"/>
  <c r="C10" i="3"/>
  <c r="C9" i="3"/>
  <c r="C8" i="3"/>
  <c r="C7" i="3"/>
  <c r="C6" i="3"/>
  <c r="B11" i="3"/>
  <c r="B10" i="3"/>
  <c r="B9" i="3"/>
  <c r="B8" i="3"/>
  <c r="B7" i="3"/>
  <c r="B6" i="3"/>
  <c r="B1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C5" i="3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B5" i="3" s="1"/>
  <c r="H9" i="1"/>
  <c r="G9" i="1"/>
  <c r="G10" i="1"/>
  <c r="H10" i="1"/>
  <c r="G11" i="1"/>
  <c r="H11" i="1"/>
  <c r="H4" i="1"/>
  <c r="H6" i="1"/>
  <c r="H7" i="1"/>
  <c r="H13" i="1"/>
  <c r="H14" i="1"/>
  <c r="H15" i="1"/>
  <c r="H16" i="1"/>
  <c r="H17" i="1"/>
  <c r="H19" i="1"/>
  <c r="H20" i="1"/>
  <c r="H21" i="1"/>
  <c r="H22" i="1"/>
  <c r="H23" i="1"/>
  <c r="H24" i="1"/>
  <c r="G4" i="1"/>
  <c r="G6" i="1"/>
  <c r="G7" i="1"/>
  <c r="G13" i="1"/>
  <c r="G14" i="1"/>
  <c r="G15" i="1"/>
  <c r="G16" i="1"/>
  <c r="G17" i="1"/>
  <c r="G19" i="1"/>
  <c r="G20" i="1"/>
  <c r="G21" i="1"/>
  <c r="G22" i="1"/>
  <c r="G23" i="1"/>
  <c r="G24" i="1"/>
  <c r="H3" i="1"/>
  <c r="G3" i="1"/>
  <c r="B4" i="3" l="1"/>
  <c r="C4" i="3"/>
  <c r="B3" i="3"/>
  <c r="C3" i="3"/>
  <c r="C2" i="3"/>
  <c r="B2" i="3"/>
</calcChain>
</file>

<file path=xl/sharedStrings.xml><?xml version="1.0" encoding="utf-8"?>
<sst xmlns="http://schemas.openxmlformats.org/spreadsheetml/2006/main" count="28" uniqueCount="26">
  <si>
    <t>Heure</t>
  </si>
  <si>
    <t>Jour</t>
  </si>
  <si>
    <t>Long. MN95 (Est)</t>
  </si>
  <si>
    <t>Lat. MN95 (Nord)</t>
  </si>
  <si>
    <t>MN95 calculé Est [m]</t>
  </si>
  <si>
    <t>MN95 calculé Nord [m]</t>
  </si>
  <si>
    <t>Longitude mesurée wgs84 [°]</t>
  </si>
  <si>
    <t>Latitude mesurée wgs84 [°]</t>
  </si>
  <si>
    <t>Variation relative de n-1 en mn95 Est [m]</t>
  </si>
  <si>
    <t>Variation absolue par rapport à la position validée de l'INCIT en mn95 Est [m]</t>
  </si>
  <si>
    <t>Variation  absolue par rapport à la position validée de l'INCIT en mn95 Nord [m]</t>
  </si>
  <si>
    <t>Variation relative de n-1 en mn95 Nord [m]</t>
  </si>
  <si>
    <t>mn95 Est [m]</t>
  </si>
  <si>
    <t>mn95 Nord [m]</t>
  </si>
  <si>
    <t>min variation relative</t>
  </si>
  <si>
    <t>max variation relative</t>
  </si>
  <si>
    <t>min variation absolue</t>
  </si>
  <si>
    <t>max variation absolue</t>
  </si>
  <si>
    <t>Observation</t>
  </si>
  <si>
    <t>moyenne du 23.09.2021 - 1</t>
  </si>
  <si>
    <t>moyenne du 23.09.2021 - 2</t>
  </si>
  <si>
    <t>moyenne globale du 23.09.2021</t>
  </si>
  <si>
    <t>moyenne du 24.09.2021 - 1</t>
  </si>
  <si>
    <t>moyenne du 24.09.2021 - 2</t>
  </si>
  <si>
    <t>moyenne globale du 24.09.2021</t>
  </si>
  <si>
    <t>moyenne globale du 26.09.2021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</si>
</sst>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000"/>
    <numFmt numFmtId="166" formatCode="0.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/>
    <xf numFmtId="14" fontId="0" fillId="0" borderId="1" xfId="0" applyNumberFormat="1" applyBorder="1"/>
    <xf numFmtId="21" fontId="0" fillId="0" borderId="2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4" fontId="0" fillId="0" borderId="4" xfId="0" applyNumberFormat="1" applyBorder="1"/>
    <xf numFmtId="21" fontId="0" fillId="0" borderId="0" xfId="0" applyNumberFormat="1" applyBorder="1"/>
    <xf numFmtId="166" fontId="0" fillId="0" borderId="0" xfId="0" applyNumberFormat="1" applyBorder="1"/>
    <xf numFmtId="166" fontId="0" fillId="0" borderId="5" xfId="0" applyNumberFormat="1" applyBorder="1"/>
    <xf numFmtId="14" fontId="0" fillId="0" borderId="6" xfId="0" applyNumberFormat="1" applyBorder="1"/>
    <xf numFmtId="21" fontId="0" fillId="0" borderId="7" xfId="0" applyNumberFormat="1" applyBorder="1"/>
    <xf numFmtId="165" fontId="0" fillId="0" borderId="7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5" fontId="0" fillId="0" borderId="2" xfId="0" applyNumberFormat="1" applyBorder="1"/>
    <xf numFmtId="0" fontId="0" fillId="0" borderId="0" xfId="0" applyBorder="1"/>
    <xf numFmtId="0" fontId="0" fillId="0" borderId="7" xfId="0" applyBorder="1"/>
    <xf numFmtId="0" fontId="0" fillId="0" borderId="2" xfId="0" applyBorder="1"/>
    <xf numFmtId="165" fontId="0" fillId="0" borderId="0" xfId="0" applyNumberFormat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1" fillId="0" borderId="0" xfId="0" applyFont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0" borderId="9" xfId="0" applyBorder="1"/>
    <xf numFmtId="166" fontId="0" fillId="0" borderId="10" xfId="0" applyNumberFormat="1" applyBorder="1"/>
    <xf numFmtId="166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7D58-4627-034A-8027-D2278A5056B0}">
  <dimension ref="A1:J26"/>
  <sheetViews>
    <sheetView tabSelected="1" workbookViewId="0">
      <selection activeCell="I12" sqref="I12"/>
    </sheetView>
  </sheetViews>
  <sheetFormatPr baseColWidth="10" defaultRowHeight="16" x14ac:dyDescent="0.2"/>
  <cols>
    <col min="1" max="2" width="8.1640625" bestFit="1" customWidth="1"/>
    <col min="3" max="3" width="11.83203125" customWidth="1"/>
    <col min="4" max="4" width="11.33203125" customWidth="1"/>
    <col min="5" max="5" width="18.83203125" style="2" bestFit="1" customWidth="1"/>
    <col min="6" max="6" width="20.1640625" style="2" bestFit="1" customWidth="1"/>
    <col min="7" max="7" width="12.5" style="4" customWidth="1"/>
    <col min="8" max="8" width="12.6640625" style="4" customWidth="1"/>
    <col min="9" max="9" width="14.1640625" customWidth="1"/>
    <col min="10" max="10" width="14" customWidth="1"/>
  </cols>
  <sheetData>
    <row r="1" spans="1:10" s="3" customFormat="1" ht="100" customHeight="1" x14ac:dyDescent="0.2">
      <c r="A1" s="3" t="s">
        <v>1</v>
      </c>
      <c r="B1" s="3" t="s">
        <v>0</v>
      </c>
      <c r="C1" s="3" t="s">
        <v>6</v>
      </c>
      <c r="D1" s="3" t="s">
        <v>7</v>
      </c>
      <c r="E1" s="3" t="s">
        <v>4</v>
      </c>
      <c r="F1" s="3" t="s">
        <v>5</v>
      </c>
      <c r="G1" s="3" t="s">
        <v>8</v>
      </c>
      <c r="H1" s="3" t="s">
        <v>11</v>
      </c>
      <c r="I1" s="3" t="s">
        <v>9</v>
      </c>
      <c r="J1" s="3" t="s">
        <v>10</v>
      </c>
    </row>
    <row r="2" spans="1:10" x14ac:dyDescent="0.2">
      <c r="A2" s="5">
        <v>44462</v>
      </c>
      <c r="B2" s="18">
        <v>0.67271990740740739</v>
      </c>
      <c r="C2" s="20">
        <v>6.6611070000000003</v>
      </c>
      <c r="D2" s="20">
        <v>46.780245000000001</v>
      </c>
      <c r="E2" s="7">
        <v>2540622.5153753199</v>
      </c>
      <c r="F2" s="7">
        <v>1181303.22547883</v>
      </c>
      <c r="G2" s="23"/>
      <c r="H2" s="7"/>
      <c r="I2" s="23">
        <f>ABS(p6170_wgs84_mn95!E2-references!$A$2)</f>
        <v>0.76237531984224916</v>
      </c>
      <c r="J2" s="25">
        <f>ABS(p6170_wgs84_mn95!F2-references!$B$2)</f>
        <v>0.79047882999293506</v>
      </c>
    </row>
    <row r="3" spans="1:10" x14ac:dyDescent="0.2">
      <c r="A3" s="9">
        <v>44462</v>
      </c>
      <c r="B3" s="19">
        <v>0.67493055555555559</v>
      </c>
      <c r="C3" s="24">
        <v>6.6611130000000003</v>
      </c>
      <c r="D3" s="24">
        <v>46.780236000000002</v>
      </c>
      <c r="E3" s="11">
        <v>2540622.96362809</v>
      </c>
      <c r="F3" s="11">
        <v>1181302.2204674201</v>
      </c>
      <c r="G3" s="11">
        <f>ABS(E2-E3)</f>
        <v>0.44825277011841536</v>
      </c>
      <c r="H3" s="11">
        <f>ABS(F2-F3)</f>
        <v>1.0050114099867642</v>
      </c>
      <c r="I3" s="21">
        <f>ABS(p6170_wgs84_mn95!E3-references!$A$2)</f>
        <v>1.2106280899606645</v>
      </c>
      <c r="J3" s="26">
        <f>ABS(p6170_wgs84_mn95!F3-references!$B$2)</f>
        <v>0.21453257999382913</v>
      </c>
    </row>
    <row r="4" spans="1:10" x14ac:dyDescent="0.2">
      <c r="A4" s="9">
        <v>44462</v>
      </c>
      <c r="B4" s="19">
        <v>0.67605324074074069</v>
      </c>
      <c r="C4" s="24">
        <v>6.6611140000000004</v>
      </c>
      <c r="D4" s="24">
        <v>46.780236000000002</v>
      </c>
      <c r="E4" s="11">
        <v>2540623.0399925499</v>
      </c>
      <c r="F4" s="11">
        <v>1181302.2197091701</v>
      </c>
      <c r="G4" s="11">
        <f t="shared" ref="G4:G24" si="0">ABS(E3-E4)</f>
        <v>7.6364459935575724E-2</v>
      </c>
      <c r="H4" s="11">
        <f t="shared" ref="H4:H24" si="1">ABS(F3-F4)</f>
        <v>7.5825001113116741E-4</v>
      </c>
      <c r="I4" s="21">
        <f>ABS(p6170_wgs84_mn95!E4-references!$A$2)</f>
        <v>1.2869925498962402</v>
      </c>
      <c r="J4" s="26">
        <f>ABS(p6170_wgs84_mn95!F4-references!$B$2)</f>
        <v>0.2152908300049603</v>
      </c>
    </row>
    <row r="5" spans="1:10" x14ac:dyDescent="0.2">
      <c r="A5" s="9">
        <v>44462</v>
      </c>
      <c r="B5" s="10">
        <v>0.75982638888888887</v>
      </c>
      <c r="C5" s="24">
        <v>6.6611029999999998</v>
      </c>
      <c r="D5" s="24">
        <v>46.780261000000003</v>
      </c>
      <c r="E5" s="11">
        <v>2540622.2275780202</v>
      </c>
      <c r="F5" s="11">
        <v>1181305.0071108099</v>
      </c>
      <c r="G5" s="11"/>
      <c r="H5" s="11"/>
      <c r="I5" s="21">
        <f>ABS(p6170_wgs84_mn95!E5-references!$A$2)</f>
        <v>0.47457802016288042</v>
      </c>
      <c r="J5" s="26">
        <f>ABS(p6170_wgs84_mn95!F5-references!$B$2)</f>
        <v>2.5721108098514378</v>
      </c>
    </row>
    <row r="6" spans="1:10" x14ac:dyDescent="0.2">
      <c r="A6" s="9">
        <v>44462</v>
      </c>
      <c r="B6" s="10">
        <v>0.76187499999999997</v>
      </c>
      <c r="C6" s="24">
        <v>6.6611019999999996</v>
      </c>
      <c r="D6" s="24">
        <v>46.780253999999999</v>
      </c>
      <c r="E6" s="11">
        <v>2540622.1434871298</v>
      </c>
      <c r="F6" s="11">
        <v>1181304.2297320201</v>
      </c>
      <c r="G6" s="11">
        <f t="shared" si="0"/>
        <v>8.4090890362858772E-2</v>
      </c>
      <c r="H6" s="11">
        <f t="shared" si="1"/>
        <v>0.77737878984771669</v>
      </c>
      <c r="I6" s="21">
        <f>ABS(p6170_wgs84_mn95!E6-references!$A$2)</f>
        <v>0.39048712980002165</v>
      </c>
      <c r="J6" s="26">
        <f>ABS(p6170_wgs84_mn95!F6-references!$B$2)</f>
        <v>1.7947320200037211</v>
      </c>
    </row>
    <row r="7" spans="1:10" x14ac:dyDescent="0.2">
      <c r="A7" s="13">
        <v>44462</v>
      </c>
      <c r="B7" s="14">
        <v>0.76380787037037035</v>
      </c>
      <c r="C7" s="15">
        <v>6.6611019999999996</v>
      </c>
      <c r="D7" s="15">
        <v>46.780254999999997</v>
      </c>
      <c r="E7" s="16">
        <v>2540622.1445909101</v>
      </c>
      <c r="F7" s="16">
        <v>1181304.34089445</v>
      </c>
      <c r="G7" s="16">
        <f t="shared" si="0"/>
        <v>1.1037802323698997E-3</v>
      </c>
      <c r="H7" s="16">
        <f t="shared" si="1"/>
        <v>0.11116242990829051</v>
      </c>
      <c r="I7" s="22">
        <f>ABS(p6170_wgs84_mn95!E7-references!$A$2)</f>
        <v>0.39159091003239155</v>
      </c>
      <c r="J7" s="27">
        <f>ABS(p6170_wgs84_mn95!F7-references!$B$2)</f>
        <v>1.9058944499120116</v>
      </c>
    </row>
    <row r="8" spans="1:10" x14ac:dyDescent="0.2">
      <c r="A8" s="5">
        <v>44463</v>
      </c>
      <c r="B8" s="6">
        <v>0.38315972222222222</v>
      </c>
      <c r="C8" s="20">
        <v>6.6610940000000003</v>
      </c>
      <c r="D8" s="20">
        <v>46.780253000000002</v>
      </c>
      <c r="E8" s="7">
        <v>2540621.5314678801</v>
      </c>
      <c r="F8" s="7">
        <v>1181304.1246356601</v>
      </c>
      <c r="G8" s="7"/>
      <c r="H8" s="7"/>
      <c r="I8" s="23">
        <f>ABS(p6170_wgs84_mn95!E8-references!$A$2)</f>
        <v>0.22153211990371346</v>
      </c>
      <c r="J8" s="25">
        <f>ABS(p6170_wgs84_mn95!F8-references!$B$2)</f>
        <v>1.689635660033673</v>
      </c>
    </row>
    <row r="9" spans="1:10" x14ac:dyDescent="0.2">
      <c r="A9" s="9">
        <v>44463</v>
      </c>
      <c r="B9" s="10">
        <v>0.38494212962962965</v>
      </c>
      <c r="C9" s="24">
        <v>6.6611019999999996</v>
      </c>
      <c r="D9" s="24">
        <v>46.780251999999997</v>
      </c>
      <c r="E9" s="11">
        <v>2540622.14127956</v>
      </c>
      <c r="F9" s="11">
        <v>1181304.00740715</v>
      </c>
      <c r="G9" s="11">
        <f t="shared" si="0"/>
        <v>0.60981167992576957</v>
      </c>
      <c r="H9" s="11">
        <f t="shared" si="1"/>
        <v>0.11722851009108126</v>
      </c>
      <c r="I9" s="21">
        <f>ABS(p6170_wgs84_mn95!E9-references!$A$2)</f>
        <v>0.3882795600220561</v>
      </c>
      <c r="J9" s="26">
        <f>ABS(p6170_wgs84_mn95!F9-references!$B$2)</f>
        <v>1.5724071499425918</v>
      </c>
    </row>
    <row r="10" spans="1:10" x14ac:dyDescent="0.2">
      <c r="A10" s="9">
        <v>44463</v>
      </c>
      <c r="B10" s="10">
        <v>0.38620370370370366</v>
      </c>
      <c r="C10" s="24">
        <v>6.6611060000000002</v>
      </c>
      <c r="D10" s="24">
        <v>46.780251</v>
      </c>
      <c r="E10" s="11">
        <v>2540622.4456335302</v>
      </c>
      <c r="F10" s="11">
        <v>1181303.89321169</v>
      </c>
      <c r="G10" s="11">
        <f t="shared" si="0"/>
        <v>0.30435397010296583</v>
      </c>
      <c r="H10" s="11">
        <f t="shared" si="1"/>
        <v>0.11419545998796821</v>
      </c>
      <c r="I10" s="21">
        <f>ABS(p6170_wgs84_mn95!E10-references!$A$2)</f>
        <v>0.69263353012502193</v>
      </c>
      <c r="J10" s="26">
        <f>ABS(p6170_wgs84_mn95!F10-references!$B$2)</f>
        <v>1.4582116899546236</v>
      </c>
    </row>
    <row r="11" spans="1:10" x14ac:dyDescent="0.2">
      <c r="A11" s="9">
        <v>44463</v>
      </c>
      <c r="B11" s="10">
        <v>0.38817129629629626</v>
      </c>
      <c r="C11" s="24">
        <v>6.6611070000000003</v>
      </c>
      <c r="D11" s="24">
        <v>46.780251</v>
      </c>
      <c r="E11" s="11">
        <v>2540622.5219979598</v>
      </c>
      <c r="F11" s="11">
        <v>1181303.89245344</v>
      </c>
      <c r="G11" s="11">
        <f t="shared" si="0"/>
        <v>7.6364429667592049E-2</v>
      </c>
      <c r="H11" s="11">
        <f t="shared" si="1"/>
        <v>7.5825001113116741E-4</v>
      </c>
      <c r="I11" s="21">
        <f>ABS(p6170_wgs84_mn95!E11-references!$A$2)</f>
        <v>0.76899795979261398</v>
      </c>
      <c r="J11" s="26">
        <f>ABS(p6170_wgs84_mn95!F11-references!$B$2)</f>
        <v>1.4574534399434924</v>
      </c>
    </row>
    <row r="12" spans="1:10" x14ac:dyDescent="0.2">
      <c r="A12" s="9">
        <v>44463</v>
      </c>
      <c r="B12" s="10">
        <v>0.68281249999999993</v>
      </c>
      <c r="C12" s="24">
        <v>6.6611269999999996</v>
      </c>
      <c r="D12" s="24">
        <v>46.780265</v>
      </c>
      <c r="E12" s="11">
        <v>2540624.06473913</v>
      </c>
      <c r="F12" s="11">
        <v>1181305.4335627099</v>
      </c>
      <c r="G12" s="11"/>
      <c r="H12" s="11"/>
      <c r="I12" s="21">
        <f>ABS(p6170_wgs84_mn95!E12-references!$A$2)</f>
        <v>2.3117391299456358</v>
      </c>
      <c r="J12" s="26">
        <f>ABS(p6170_wgs84_mn95!F12-references!$B$2)</f>
        <v>2.9985627098940313</v>
      </c>
    </row>
    <row r="13" spans="1:10" x14ac:dyDescent="0.2">
      <c r="A13" s="9">
        <v>44463</v>
      </c>
      <c r="B13" s="10">
        <v>0.68297453703703714</v>
      </c>
      <c r="C13" s="24">
        <v>6.661124</v>
      </c>
      <c r="D13" s="24">
        <v>46.780264000000003</v>
      </c>
      <c r="E13" s="11">
        <v>2540623.8345421301</v>
      </c>
      <c r="F13" s="11">
        <v>1181305.32467497</v>
      </c>
      <c r="G13" s="11">
        <f t="shared" si="0"/>
        <v>0.23019699985161424</v>
      </c>
      <c r="H13" s="11">
        <f t="shared" si="1"/>
        <v>0.10888773994520307</v>
      </c>
      <c r="I13" s="21">
        <f>ABS(p6170_wgs84_mn95!E13-references!$A$2)</f>
        <v>2.0815421300940216</v>
      </c>
      <c r="J13" s="26">
        <f>ABS(p6170_wgs84_mn95!F13-references!$B$2)</f>
        <v>2.8896749699488282</v>
      </c>
    </row>
    <row r="14" spans="1:10" x14ac:dyDescent="0.2">
      <c r="A14" s="9">
        <v>44463</v>
      </c>
      <c r="B14" s="10">
        <v>0.68307870370370372</v>
      </c>
      <c r="C14" s="24">
        <v>6.6611190000000002</v>
      </c>
      <c r="D14" s="24">
        <v>46.780262</v>
      </c>
      <c r="E14" s="11">
        <v>2540623.45051252</v>
      </c>
      <c r="F14" s="11">
        <v>1181305.1061412899</v>
      </c>
      <c r="G14" s="11">
        <f t="shared" si="0"/>
        <v>0.38402961008250713</v>
      </c>
      <c r="H14" s="11">
        <f t="shared" si="1"/>
        <v>0.21853368007577956</v>
      </c>
      <c r="I14" s="21">
        <f>ABS(p6170_wgs84_mn95!E14-references!$A$2)</f>
        <v>1.6975125200115144</v>
      </c>
      <c r="J14" s="26">
        <f>ABS(p6170_wgs84_mn95!F14-references!$B$2)</f>
        <v>2.6711412898730487</v>
      </c>
    </row>
    <row r="15" spans="1:10" x14ac:dyDescent="0.2">
      <c r="A15" s="9">
        <v>44463</v>
      </c>
      <c r="B15" s="10">
        <v>0.68387731481481484</v>
      </c>
      <c r="C15" s="24">
        <v>6.6611120000000001</v>
      </c>
      <c r="D15" s="24">
        <v>46.780251999999997</v>
      </c>
      <c r="E15" s="11">
        <v>2540622.9049239098</v>
      </c>
      <c r="F15" s="11">
        <v>1181303.9998246301</v>
      </c>
      <c r="G15" s="11">
        <f t="shared" si="0"/>
        <v>0.54558861022815108</v>
      </c>
      <c r="H15" s="11">
        <f t="shared" si="1"/>
        <v>1.1063166598323733</v>
      </c>
      <c r="I15" s="21">
        <f>ABS(p6170_wgs84_mn95!E15-references!$A$2)</f>
        <v>1.1519239097833633</v>
      </c>
      <c r="J15" s="26">
        <f>ABS(p6170_wgs84_mn95!F15-references!$B$2)</f>
        <v>1.5648246300406754</v>
      </c>
    </row>
    <row r="16" spans="1:10" s="2" customFormat="1" x14ac:dyDescent="0.2">
      <c r="A16" s="9">
        <v>44463</v>
      </c>
      <c r="B16" s="10">
        <v>0.68540509259259252</v>
      </c>
      <c r="C16" s="24">
        <v>6.6611099999999999</v>
      </c>
      <c r="D16" s="24">
        <v>46.780253000000002</v>
      </c>
      <c r="E16" s="11">
        <v>2540622.7532988102</v>
      </c>
      <c r="F16" s="11">
        <v>1181304.11250356</v>
      </c>
      <c r="G16" s="11">
        <f t="shared" si="0"/>
        <v>0.15162509959191084</v>
      </c>
      <c r="H16" s="11">
        <f t="shared" si="1"/>
        <v>0.11267892993055284</v>
      </c>
      <c r="I16" s="21">
        <f>ABS(p6170_wgs84_mn95!E16-references!$A$2)</f>
        <v>1.0002988101914525</v>
      </c>
      <c r="J16" s="26">
        <f>ABS(p6170_wgs84_mn95!F16-references!$B$2)</f>
        <v>1.6775035599712282</v>
      </c>
    </row>
    <row r="17" spans="1:10" x14ac:dyDescent="0.2">
      <c r="A17" s="13">
        <v>44463</v>
      </c>
      <c r="B17" s="14">
        <v>0.68694444444444447</v>
      </c>
      <c r="C17" s="15">
        <v>6.6611099999999999</v>
      </c>
      <c r="D17" s="15">
        <v>46.780254999999997</v>
      </c>
      <c r="E17" s="16">
        <v>2540622.7555063502</v>
      </c>
      <c r="F17" s="16">
        <v>1181304.3348284401</v>
      </c>
      <c r="G17" s="16">
        <f t="shared" si="0"/>
        <v>2.207539975643158E-3</v>
      </c>
      <c r="H17" s="16">
        <f t="shared" si="1"/>
        <v>0.22232488007284701</v>
      </c>
      <c r="I17" s="22">
        <f>ABS(p6170_wgs84_mn95!E17-references!$A$2)</f>
        <v>1.0025063501670957</v>
      </c>
      <c r="J17" s="27">
        <f>ABS(p6170_wgs84_mn95!F17-references!$B$2)</f>
        <v>1.8998284400440753</v>
      </c>
    </row>
    <row r="18" spans="1:10" x14ac:dyDescent="0.2">
      <c r="A18" s="5">
        <v>44465</v>
      </c>
      <c r="B18" s="6">
        <v>0.72429398148148139</v>
      </c>
      <c r="C18" s="20">
        <v>6.6611019999999996</v>
      </c>
      <c r="D18" s="20">
        <v>46.780244000000003</v>
      </c>
      <c r="E18" s="7">
        <v>2540622.1324493098</v>
      </c>
      <c r="F18" s="7">
        <v>1181303.11810766</v>
      </c>
      <c r="G18" s="7"/>
      <c r="H18" s="7"/>
      <c r="I18" s="23">
        <f>ABS(p6170_wgs84_mn95!E18-references!$A$2)</f>
        <v>0.37944930978119373</v>
      </c>
      <c r="J18" s="25">
        <f>ABS(p6170_wgs84_mn95!F18-references!$B$2)</f>
        <v>0.68310765991918743</v>
      </c>
    </row>
    <row r="19" spans="1:10" x14ac:dyDescent="0.2">
      <c r="A19" s="9">
        <v>44465</v>
      </c>
      <c r="B19" s="10">
        <v>0.72505787037037039</v>
      </c>
      <c r="C19" s="24">
        <v>6.6611070000000003</v>
      </c>
      <c r="D19" s="24">
        <v>46.780248</v>
      </c>
      <c r="E19" s="11">
        <v>2540622.5186866401</v>
      </c>
      <c r="F19" s="11">
        <v>1181303.55896613</v>
      </c>
      <c r="G19" s="11">
        <f t="shared" si="0"/>
        <v>0.38623733026906848</v>
      </c>
      <c r="H19" s="11">
        <f t="shared" si="1"/>
        <v>0.44085847004316747</v>
      </c>
      <c r="I19" s="21">
        <f>ABS(p6170_wgs84_mn95!E19-references!$A$2)</f>
        <v>0.76568664005026221</v>
      </c>
      <c r="J19" s="26">
        <f>ABS(p6170_wgs84_mn95!F19-references!$B$2)</f>
        <v>1.1239661299623549</v>
      </c>
    </row>
    <row r="20" spans="1:10" x14ac:dyDescent="0.2">
      <c r="A20" s="9">
        <v>44465</v>
      </c>
      <c r="B20" s="10">
        <v>0.72653935185185192</v>
      </c>
      <c r="C20" s="24">
        <v>6.6611060000000002</v>
      </c>
      <c r="D20" s="24">
        <v>46.780248999999998</v>
      </c>
      <c r="E20" s="11">
        <v>2540622.4434259799</v>
      </c>
      <c r="F20" s="11">
        <v>1181303.6708868199</v>
      </c>
      <c r="G20" s="11">
        <f t="shared" si="0"/>
        <v>7.5260660145431757E-2</v>
      </c>
      <c r="H20" s="11">
        <f t="shared" si="1"/>
        <v>0.11192068993113935</v>
      </c>
      <c r="I20" s="21">
        <f>ABS(p6170_wgs84_mn95!E20-references!$A$2)</f>
        <v>0.69042597990483046</v>
      </c>
      <c r="J20" s="26">
        <f>ABS(p6170_wgs84_mn95!F20-references!$B$2)</f>
        <v>1.2358868198934942</v>
      </c>
    </row>
    <row r="21" spans="1:10" x14ac:dyDescent="0.2">
      <c r="A21" s="9">
        <v>44465</v>
      </c>
      <c r="B21" s="10">
        <v>0.7278472222222222</v>
      </c>
      <c r="C21" s="24">
        <v>6.6611079999999996</v>
      </c>
      <c r="D21" s="24">
        <v>46.780248999999998</v>
      </c>
      <c r="E21" s="11">
        <v>2540622.59615485</v>
      </c>
      <c r="F21" s="11">
        <v>1181303.6693703199</v>
      </c>
      <c r="G21" s="11">
        <f t="shared" si="0"/>
        <v>0.15272887004539371</v>
      </c>
      <c r="H21" s="11">
        <f t="shared" si="1"/>
        <v>1.5165000222623348E-3</v>
      </c>
      <c r="I21" s="21">
        <f>ABS(p6170_wgs84_mn95!E21-references!$A$2)</f>
        <v>0.84315484995022416</v>
      </c>
      <c r="J21" s="26">
        <f>ABS(p6170_wgs84_mn95!F21-references!$B$2)</f>
        <v>1.2343703198712319</v>
      </c>
    </row>
    <row r="22" spans="1:10" x14ac:dyDescent="0.2">
      <c r="A22" s="9">
        <v>44465</v>
      </c>
      <c r="B22" s="10">
        <v>0.72890046296296296</v>
      </c>
      <c r="C22" s="24">
        <v>6.6611070000000003</v>
      </c>
      <c r="D22" s="24">
        <v>46.780251</v>
      </c>
      <c r="E22" s="11">
        <v>2540622.5219979598</v>
      </c>
      <c r="F22" s="11">
        <v>1181303.89245344</v>
      </c>
      <c r="G22" s="11">
        <f t="shared" si="0"/>
        <v>7.4156890157610178E-2</v>
      </c>
      <c r="H22" s="11">
        <f t="shared" si="1"/>
        <v>0.2230831200722605</v>
      </c>
      <c r="I22" s="21">
        <f>ABS(p6170_wgs84_mn95!E22-references!$A$2)</f>
        <v>0.76899795979261398</v>
      </c>
      <c r="J22" s="26">
        <f>ABS(p6170_wgs84_mn95!F22-references!$B$2)</f>
        <v>1.4574534399434924</v>
      </c>
    </row>
    <row r="23" spans="1:10" x14ac:dyDescent="0.2">
      <c r="A23" s="9">
        <v>44465</v>
      </c>
      <c r="B23" s="10">
        <v>0.72966435185185186</v>
      </c>
      <c r="C23" s="24">
        <v>6.6611079999999996</v>
      </c>
      <c r="D23" s="24">
        <v>46.780250000000002</v>
      </c>
      <c r="E23" s="11">
        <v>2540622.5972586302</v>
      </c>
      <c r="F23" s="11">
        <v>1181303.7805327601</v>
      </c>
      <c r="G23" s="11">
        <f t="shared" si="0"/>
        <v>7.5260670389980078E-2</v>
      </c>
      <c r="H23" s="11">
        <f t="shared" si="1"/>
        <v>0.11192067991942167</v>
      </c>
      <c r="I23" s="21">
        <f>ABS(p6170_wgs84_mn95!E23-references!$A$2)</f>
        <v>0.84425863018259406</v>
      </c>
      <c r="J23" s="26">
        <f>ABS(p6170_wgs84_mn95!F23-references!$B$2)</f>
        <v>1.3455327600240707</v>
      </c>
    </row>
    <row r="24" spans="1:10" x14ac:dyDescent="0.2">
      <c r="A24" s="13">
        <v>44465</v>
      </c>
      <c r="B24" s="14">
        <v>0.73071759259259261</v>
      </c>
      <c r="C24" s="15">
        <v>6.6611079999999996</v>
      </c>
      <c r="D24" s="15">
        <v>46.780250000000002</v>
      </c>
      <c r="E24" s="16">
        <v>2540622.5972586302</v>
      </c>
      <c r="F24" s="16">
        <v>1181303.7805327601</v>
      </c>
      <c r="G24" s="16">
        <f t="shared" si="0"/>
        <v>0</v>
      </c>
      <c r="H24" s="16">
        <f t="shared" si="1"/>
        <v>0</v>
      </c>
      <c r="I24" s="22">
        <f>ABS(p6170_wgs84_mn95!E24-references!$A$2)</f>
        <v>0.84425863018259406</v>
      </c>
      <c r="J24" s="27">
        <f>ABS(p6170_wgs84_mn95!F24-references!$B$2)</f>
        <v>1.3455327600240707</v>
      </c>
    </row>
    <row r="25" spans="1:10" x14ac:dyDescent="0.2">
      <c r="A25" s="1"/>
    </row>
    <row r="26" spans="1:10" x14ac:dyDescent="0.2">
      <c r="A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2023-9BF7-8945-AEA1-AB9936AC4736}">
  <dimension ref="A1:C14"/>
  <sheetViews>
    <sheetView workbookViewId="0">
      <selection activeCell="C15" sqref="C15"/>
    </sheetView>
  </sheetViews>
  <sheetFormatPr baseColWidth="10" defaultRowHeight="16" x14ac:dyDescent="0.2"/>
  <cols>
    <col min="1" max="1" width="27.6640625" bestFit="1" customWidth="1"/>
    <col min="2" max="2" width="17.83203125" bestFit="1" customWidth="1"/>
    <col min="3" max="3" width="16.83203125" bestFit="1" customWidth="1"/>
  </cols>
  <sheetData>
    <row r="1" spans="1:3" s="4" customFormat="1" x14ac:dyDescent="0.2">
      <c r="A1" s="28" t="s">
        <v>18</v>
      </c>
      <c r="B1" s="28" t="s">
        <v>12</v>
      </c>
      <c r="C1" s="28" t="s">
        <v>13</v>
      </c>
    </row>
    <row r="2" spans="1:3" x14ac:dyDescent="0.2">
      <c r="A2" s="29" t="s">
        <v>14</v>
      </c>
      <c r="B2" s="23">
        <f>MIN(p6170_wgs84_mn95!G3:G24)</f>
        <v>0</v>
      </c>
      <c r="C2" s="25">
        <f>MIN(p6170_wgs84_mn95!H3:H24)</f>
        <v>0</v>
      </c>
    </row>
    <row r="3" spans="1:3" x14ac:dyDescent="0.2">
      <c r="A3" s="30" t="s">
        <v>15</v>
      </c>
      <c r="B3" s="22">
        <f>MAX(p6170_wgs84_mn95!G3:G24)</f>
        <v>0.60981167992576957</v>
      </c>
      <c r="C3" s="27">
        <f>MAX(p6170_wgs84_mn95!H3:H24)</f>
        <v>1.1063166598323733</v>
      </c>
    </row>
    <row r="4" spans="1:3" x14ac:dyDescent="0.2">
      <c r="A4" s="29" t="s">
        <v>16</v>
      </c>
      <c r="B4" s="23">
        <f>MIN(p6170_wgs84_mn95!I2:I24)</f>
        <v>0.22153211990371346</v>
      </c>
      <c r="C4" s="25">
        <f>MIN(p6170_wgs84_mn95!J2:J24)</f>
        <v>0.21453257999382913</v>
      </c>
    </row>
    <row r="5" spans="1:3" x14ac:dyDescent="0.2">
      <c r="A5" s="30" t="s">
        <v>17</v>
      </c>
      <c r="B5" s="22">
        <f>MAX(p6170_wgs84_mn95!I2:I24)</f>
        <v>2.3117391299456358</v>
      </c>
      <c r="C5" s="27">
        <f>MAX(p6170_wgs84_mn95!J2:J24)</f>
        <v>2.9985627098940313</v>
      </c>
    </row>
    <row r="6" spans="1:3" s="4" customFormat="1" x14ac:dyDescent="0.2">
      <c r="A6" s="29" t="s">
        <v>19</v>
      </c>
      <c r="B6" s="7">
        <f>AVERAGE(p6170_wgs84_mn95!E2:E4)</f>
        <v>2540622.8396653198</v>
      </c>
      <c r="C6" s="8">
        <f>AVERAGE(p6170_wgs84_mn95!F2:F4)</f>
        <v>1181302.5552184733</v>
      </c>
    </row>
    <row r="7" spans="1:3" s="4" customFormat="1" x14ac:dyDescent="0.2">
      <c r="A7" s="31" t="s">
        <v>20</v>
      </c>
      <c r="B7" s="11">
        <f>AVERAGE(p6170_wgs84_mn95!E5:E7)</f>
        <v>2540622.171885353</v>
      </c>
      <c r="C7" s="12">
        <f>AVERAGE(p6170_wgs84_mn95!F5:F7)</f>
        <v>1181304.5259124266</v>
      </c>
    </row>
    <row r="8" spans="1:3" x14ac:dyDescent="0.2">
      <c r="A8" s="30" t="s">
        <v>21</v>
      </c>
      <c r="B8" s="16">
        <f>AVERAGE(p6170_wgs84_mn95!E2:E7)</f>
        <v>2540622.5057753366</v>
      </c>
      <c r="C8" s="17">
        <f>AVERAGE(p6170_wgs84_mn95!F2:F7)</f>
        <v>1181303.54056545</v>
      </c>
    </row>
    <row r="9" spans="1:3" s="4" customFormat="1" x14ac:dyDescent="0.2">
      <c r="A9" s="29" t="s">
        <v>22</v>
      </c>
      <c r="B9" s="7">
        <f>AVERAGE(p6170_wgs84_mn95!E8:E11)</f>
        <v>2540622.1600947329</v>
      </c>
      <c r="C9" s="8">
        <f>AVERAGE(p6170_wgs84_mn95!F8:F11)</f>
        <v>1181303.9794269851</v>
      </c>
    </row>
    <row r="10" spans="1:3" s="4" customFormat="1" x14ac:dyDescent="0.2">
      <c r="A10" s="31" t="s">
        <v>23</v>
      </c>
      <c r="B10" s="11">
        <f>AVERAGE(p6170_wgs84_mn95!E12:E17)</f>
        <v>2540623.2939204746</v>
      </c>
      <c r="C10" s="12">
        <f>AVERAGE(p6170_wgs84_mn95!F12:F17)</f>
        <v>1181304.7185892668</v>
      </c>
    </row>
    <row r="11" spans="1:3" x14ac:dyDescent="0.2">
      <c r="A11" s="30" t="s">
        <v>24</v>
      </c>
      <c r="B11" s="16">
        <f>AVERAGE(p6170_wgs84_mn95!E8:E17)</f>
        <v>2540622.8403901784</v>
      </c>
      <c r="C11" s="17">
        <f>AVERAGE(p6170_wgs84_mn95!F8:F17)</f>
        <v>1181304.4229243542</v>
      </c>
    </row>
    <row r="12" spans="1:3" s="4" customFormat="1" x14ac:dyDescent="0.2">
      <c r="A12" s="32" t="s">
        <v>25</v>
      </c>
      <c r="B12" s="33">
        <f>AVERAGE(p6170_wgs84_mn95!E18:E24)</f>
        <v>2540622.4867474288</v>
      </c>
      <c r="C12" s="34">
        <f>AVERAGE(p6170_wgs84_mn95!F18:F24)</f>
        <v>1181303.6386928414</v>
      </c>
    </row>
    <row r="13" spans="1:3" s="4" customFormat="1" x14ac:dyDescent="0.2">
      <c r="A13" s="29" t="s">
        <v>16</v>
      </c>
      <c r="B13" s="23">
        <f>MIN(p6170_wgs84_mn95!I11,p6170_wgs84_mn95!I17,p6170_wgs84_mn95!I24,p6170_wgs84_mn95!I7,p6170_wgs84_mn95!I4)</f>
        <v>0.39159091003239155</v>
      </c>
      <c r="C13" s="25">
        <f>MIN(p6170_wgs84_mn95!J4,p6170_wgs84_mn95!J7,p6170_wgs84_mn95!J11,p6170_wgs84_mn95!J17,p6170_wgs84_mn95!J24)</f>
        <v>0.2152908300049603</v>
      </c>
    </row>
    <row r="14" spans="1:3" x14ac:dyDescent="0.2">
      <c r="A14" s="30" t="s">
        <v>17</v>
      </c>
      <c r="B14" s="23">
        <f>MAX(p6170_wgs84_mn95!I11,p6170_wgs84_mn95!I17,p6170_wgs84_mn95!I24,p6170_wgs84_mn95!I7,p6170_wgs84_mn95!I4)</f>
        <v>1.2869925498962402</v>
      </c>
      <c r="C14" s="27">
        <f>MAX(p6170_wgs84_mn95!J4,p6170_wgs84_mn95!J7,p6170_wgs84_mn95!J11,p6170_wgs84_mn95!J17,p6170_wgs84_mn95!J24)</f>
        <v>1.9058944499120116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DCB5-185A-FF4D-B5CD-901450748C5D}">
  <dimension ref="A1:B2"/>
  <sheetViews>
    <sheetView workbookViewId="0">
      <selection sqref="A1:B2"/>
    </sheetView>
  </sheetViews>
  <sheetFormatPr baseColWidth="10" defaultRowHeight="16" x14ac:dyDescent="0.2"/>
  <cols>
    <col min="1" max="2" width="12.1640625" bestFit="1" customWidth="1"/>
  </cols>
  <sheetData>
    <row r="1" spans="1:2" ht="34" x14ac:dyDescent="0.2">
      <c r="A1" s="3" t="s">
        <v>2</v>
      </c>
      <c r="B1" s="3" t="s">
        <v>3</v>
      </c>
    </row>
    <row r="2" spans="1:2" x14ac:dyDescent="0.2">
      <c r="A2" s="4">
        <v>2540621.753</v>
      </c>
      <c r="B2" s="4">
        <v>1181302.4350000001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p6170_wgs84_mn95</vt:lpstr>
      <vt:lpstr>observations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Eloïse</dc:creator>
  <cp:lastModifiedBy>Martin Eloïse</cp:lastModifiedBy>
  <dcterms:created xsi:type="dcterms:W3CDTF">2021-09-14T08:46:05Z</dcterms:created>
  <dcterms:modified xsi:type="dcterms:W3CDTF">2021-10-21T04:17:06Z</dcterms:modified>
</cp:coreProperties>
</file>