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oisemartin/Documents/HEIG-VD/TB/2021-martin/dev/tests/"/>
    </mc:Choice>
  </mc:AlternateContent>
  <xr:revisionPtr revIDLastSave="0" documentId="13_ncr:1_{85D08291-1085-9345-A6B8-E8293E0CD2D1}" xr6:coauthVersionLast="47" xr6:coauthVersionMax="47" xr10:uidLastSave="{00000000-0000-0000-0000-000000000000}"/>
  <bookViews>
    <workbookView xWindow="380" yWindow="460" windowWidth="19080" windowHeight="13800" xr2:uid="{EA4BB85C-36E8-0D4D-8EA0-C12845E11143}"/>
  </bookViews>
  <sheets>
    <sheet name="p6170_wgs84_mn95" sheetId="1" r:id="rId1"/>
    <sheet name="observations" sheetId="3" r:id="rId2"/>
    <sheet name="reference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" l="1"/>
  <c r="B14" i="3"/>
  <c r="B13" i="3"/>
  <c r="C14" i="3"/>
  <c r="G6" i="1"/>
  <c r="G32" i="1"/>
  <c r="H32" i="1"/>
  <c r="I32" i="1"/>
  <c r="J32" i="1"/>
  <c r="H31" i="1"/>
  <c r="H25" i="1"/>
  <c r="H26" i="1"/>
  <c r="H27" i="1"/>
  <c r="H28" i="1"/>
  <c r="H29" i="1"/>
  <c r="H30" i="1"/>
  <c r="H24" i="1"/>
  <c r="G25" i="1"/>
  <c r="G26" i="1"/>
  <c r="G27" i="1"/>
  <c r="G28" i="1"/>
  <c r="G29" i="1"/>
  <c r="G30" i="1"/>
  <c r="G31" i="1"/>
  <c r="G24" i="1"/>
  <c r="H13" i="1"/>
  <c r="H14" i="1"/>
  <c r="H15" i="1"/>
  <c r="H16" i="1"/>
  <c r="H17" i="1"/>
  <c r="H18" i="1"/>
  <c r="H19" i="1"/>
  <c r="H20" i="1"/>
  <c r="H21" i="1"/>
  <c r="H22" i="1"/>
  <c r="H12" i="1"/>
  <c r="G13" i="1"/>
  <c r="G14" i="1"/>
  <c r="G15" i="1"/>
  <c r="G16" i="1"/>
  <c r="G17" i="1"/>
  <c r="G18" i="1"/>
  <c r="G19" i="1"/>
  <c r="G20" i="1"/>
  <c r="G21" i="1"/>
  <c r="G22" i="1"/>
  <c r="G1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I19" i="1"/>
  <c r="J19" i="1"/>
  <c r="H4" i="1"/>
  <c r="H5" i="1"/>
  <c r="H6" i="1"/>
  <c r="H7" i="1"/>
  <c r="H8" i="1"/>
  <c r="H9" i="1"/>
  <c r="H10" i="1"/>
  <c r="G4" i="1"/>
  <c r="G5" i="1"/>
  <c r="G7" i="1"/>
  <c r="G8" i="1"/>
  <c r="G9" i="1"/>
  <c r="G10" i="1"/>
  <c r="C12" i="3"/>
  <c r="C11" i="3"/>
  <c r="C10" i="3"/>
  <c r="C9" i="3"/>
  <c r="C8" i="3"/>
  <c r="C7" i="3"/>
  <c r="C6" i="3"/>
  <c r="B11" i="3"/>
  <c r="B10" i="3"/>
  <c r="B9" i="3"/>
  <c r="B8" i="3"/>
  <c r="B7" i="3"/>
  <c r="B6" i="3"/>
  <c r="B12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  <c r="H3" i="1"/>
  <c r="G3" i="1"/>
  <c r="B5" i="3" l="1"/>
  <c r="C5" i="3"/>
  <c r="B4" i="3"/>
  <c r="C4" i="3"/>
  <c r="B3" i="3"/>
  <c r="C3" i="3"/>
  <c r="C2" i="3"/>
  <c r="B2" i="3"/>
</calcChain>
</file>

<file path=xl/sharedStrings.xml><?xml version="1.0" encoding="utf-8"?>
<sst xmlns="http://schemas.openxmlformats.org/spreadsheetml/2006/main" count="28" uniqueCount="28">
  <si>
    <t>Heure</t>
  </si>
  <si>
    <t>Jour</t>
  </si>
  <si>
    <t>Long. MN95 (Est)</t>
  </si>
  <si>
    <t>Lat. MN95 (Nord)</t>
  </si>
  <si>
    <t>MN95 calculé Est [m]</t>
  </si>
  <si>
    <t>MN95 calculé Nord [m]</t>
  </si>
  <si>
    <t>Longitude mesurée wgs84 [°]</t>
  </si>
  <si>
    <t>Latitude mesurée wgs84 [°]</t>
  </si>
  <si>
    <t>Variation relative de n-1 en mn95 Est [m]</t>
  </si>
  <si>
    <t>Variation absolue par rapport à la position validée de l'INCIT en mn95 Est [m]</t>
  </si>
  <si>
    <t>Variation  absolue par rapport à la position validée de l'INCIT en mn95 Nord [m]</t>
  </si>
  <si>
    <t>Variation relative de n-1 en mn95 Nord [m]</t>
  </si>
  <si>
    <t>mn95 Est [m]</t>
  </si>
  <si>
    <t>mn95 Nord [m]</t>
  </si>
  <si>
    <t>min variation relative</t>
  </si>
  <si>
    <t>max variation relative</t>
  </si>
  <si>
    <t>min variation absolue</t>
  </si>
  <si>
    <t>max variation absolue</t>
  </si>
  <si>
    <t>Observation</t>
  </si>
  <si>
    <t>moyenne du 23.09.2021 - 1</t>
  </si>
  <si>
    <t>moyenne du 23.09.2021 - 2</t>
  </si>
  <si>
    <t>moyenne globale du 23.09.2021</t>
  </si>
  <si>
    <t>moyenne du 24.09.2021 - 1</t>
  </si>
  <si>
    <t>moyenne du 24.09.2021 - 2</t>
  </si>
  <si>
    <t>moyenne globale du 24.09.2021</t>
  </si>
  <si>
    <t>moyenne globale du 26.09.2021</t>
  </si>
  <si>
    <t>min variation absolue - S-In</t>
  </si>
  <si>
    <t>max variation absolue - S-In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</si>
</sst>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00000"/>
    <numFmt numFmtId="166" formatCode="0.00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/>
    <xf numFmtId="166" fontId="0" fillId="0" borderId="2" xfId="0" applyNumberFormat="1" applyBorder="1"/>
    <xf numFmtId="166" fontId="0" fillId="0" borderId="3" xfId="0" applyNumberFormat="1" applyBorder="1"/>
    <xf numFmtId="21" fontId="0" fillId="0" borderId="0" xfId="0" applyNumberFormat="1" applyBorder="1"/>
    <xf numFmtId="166" fontId="0" fillId="0" borderId="0" xfId="0" applyNumberFormat="1" applyBorder="1"/>
    <xf numFmtId="166" fontId="0" fillId="0" borderId="5" xfId="0" applyNumberFormat="1" applyBorder="1"/>
    <xf numFmtId="166" fontId="0" fillId="0" borderId="7" xfId="0" applyNumberFormat="1" applyBorder="1"/>
    <xf numFmtId="166" fontId="0" fillId="0" borderId="8" xfId="0" applyNumberFormat="1" applyBorder="1"/>
    <xf numFmtId="164" fontId="0" fillId="0" borderId="0" xfId="0" applyNumberFormat="1" applyBorder="1"/>
    <xf numFmtId="0" fontId="0" fillId="0" borderId="0" xfId="0" applyBorder="1"/>
    <xf numFmtId="0" fontId="0" fillId="0" borderId="7" xfId="0" applyBorder="1"/>
    <xf numFmtId="0" fontId="0" fillId="0" borderId="2" xfId="0" applyBorder="1"/>
    <xf numFmtId="165" fontId="0" fillId="0" borderId="0" xfId="0" applyNumberFormat="1" applyBorder="1"/>
    <xf numFmtId="0" fontId="0" fillId="0" borderId="3" xfId="0" applyBorder="1"/>
    <xf numFmtId="0" fontId="0" fillId="0" borderId="8" xfId="0" applyBorder="1"/>
    <xf numFmtId="0" fontId="1" fillId="0" borderId="0" xfId="0" applyFont="1"/>
    <xf numFmtId="0" fontId="0" fillId="0" borderId="1" xfId="0" applyBorder="1"/>
    <xf numFmtId="0" fontId="0" fillId="0" borderId="6" xfId="0" applyBorder="1"/>
    <xf numFmtId="0" fontId="0" fillId="0" borderId="4" xfId="0" applyBorder="1"/>
    <xf numFmtId="0" fontId="0" fillId="0" borderId="9" xfId="0" applyBorder="1"/>
    <xf numFmtId="166" fontId="0" fillId="0" borderId="10" xfId="0" applyNumberFormat="1" applyBorder="1"/>
    <xf numFmtId="166" fontId="0" fillId="0" borderId="11" xfId="0" applyNumberFormat="1" applyBorder="1"/>
    <xf numFmtId="14" fontId="0" fillId="0" borderId="1" xfId="0" applyNumberFormat="1" applyBorder="1"/>
    <xf numFmtId="21" fontId="0" fillId="0" borderId="2" xfId="0" applyNumberFormat="1" applyBorder="1"/>
    <xf numFmtId="165" fontId="0" fillId="0" borderId="2" xfId="0" applyNumberFormat="1" applyBorder="1"/>
    <xf numFmtId="14" fontId="0" fillId="0" borderId="4" xfId="0" applyNumberFormat="1" applyBorder="1"/>
    <xf numFmtId="0" fontId="0" fillId="0" borderId="5" xfId="0" applyBorder="1"/>
    <xf numFmtId="14" fontId="0" fillId="0" borderId="6" xfId="0" applyNumberFormat="1" applyBorder="1"/>
    <xf numFmtId="21" fontId="0" fillId="0" borderId="7" xfId="0" applyNumberFormat="1" applyBorder="1"/>
    <xf numFmtId="165" fontId="0" fillId="0" borderId="7" xfId="0" applyNumberFormat="1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7D58-4627-034A-8027-D2278A5056B0}">
  <dimension ref="A1:J32"/>
  <sheetViews>
    <sheetView tabSelected="1" workbookViewId="0">
      <selection activeCell="I24" sqref="I24"/>
    </sheetView>
  </sheetViews>
  <sheetFormatPr baseColWidth="10" defaultRowHeight="16" x14ac:dyDescent="0.2"/>
  <cols>
    <col min="1" max="2" width="8.1640625" bestFit="1" customWidth="1"/>
    <col min="3" max="3" width="11.83203125" customWidth="1"/>
    <col min="4" max="4" width="11.33203125" customWidth="1"/>
    <col min="5" max="5" width="18.83203125" style="1" bestFit="1" customWidth="1"/>
    <col min="6" max="6" width="20.1640625" style="1" bestFit="1" customWidth="1"/>
    <col min="7" max="8" width="16.83203125" style="3" bestFit="1" customWidth="1"/>
    <col min="9" max="9" width="14.1640625" customWidth="1"/>
    <col min="10" max="10" width="14" customWidth="1"/>
  </cols>
  <sheetData>
    <row r="1" spans="1:10" s="2" customFormat="1" ht="100" customHeight="1" x14ac:dyDescent="0.2">
      <c r="A1" s="2" t="s">
        <v>1</v>
      </c>
      <c r="B1" s="2" t="s">
        <v>0</v>
      </c>
      <c r="C1" s="2" t="s">
        <v>6</v>
      </c>
      <c r="D1" s="2" t="s">
        <v>7</v>
      </c>
      <c r="E1" s="2" t="s">
        <v>4</v>
      </c>
      <c r="F1" s="2" t="s">
        <v>5</v>
      </c>
      <c r="G1" s="2" t="s">
        <v>8</v>
      </c>
      <c r="H1" s="2" t="s">
        <v>11</v>
      </c>
      <c r="I1" s="2" t="s">
        <v>9</v>
      </c>
      <c r="J1" s="2" t="s">
        <v>10</v>
      </c>
    </row>
    <row r="2" spans="1:10" x14ac:dyDescent="0.2">
      <c r="A2" s="25">
        <v>44483</v>
      </c>
      <c r="B2" s="33">
        <v>0.72806712962962961</v>
      </c>
      <c r="C2" s="27">
        <v>6.661117</v>
      </c>
      <c r="D2" s="27">
        <v>46.780251</v>
      </c>
      <c r="E2" s="4">
        <v>2540623.2856423198</v>
      </c>
      <c r="F2" s="4">
        <v>1181303.8848709699</v>
      </c>
      <c r="G2" s="4"/>
      <c r="H2" s="4"/>
      <c r="I2" s="14">
        <f>ABS(p6170_wgs84_mn95!E2-references!$A$2)</f>
        <v>1.5326423197984695</v>
      </c>
      <c r="J2" s="16">
        <f>ABS(p6170_wgs84_mn95!F2-references!$B$2)</f>
        <v>1.4498709698673338</v>
      </c>
    </row>
    <row r="3" spans="1:10" x14ac:dyDescent="0.2">
      <c r="A3" s="28">
        <v>44483</v>
      </c>
      <c r="B3" s="11">
        <v>0.72850694444444442</v>
      </c>
      <c r="C3" s="15">
        <v>6.661117</v>
      </c>
      <c r="D3" s="15">
        <v>46.780251</v>
      </c>
      <c r="E3" s="4">
        <v>2540623.2856423198</v>
      </c>
      <c r="F3" s="4">
        <v>1181303.8848709699</v>
      </c>
      <c r="G3" s="7">
        <f>ABS(E2-E3)</f>
        <v>0</v>
      </c>
      <c r="H3" s="7">
        <f>ABS(F2-F3)</f>
        <v>0</v>
      </c>
      <c r="I3" s="12">
        <f>ABS(p6170_wgs84_mn95!E3-references!$A$2)</f>
        <v>1.5326423197984695</v>
      </c>
      <c r="J3" s="29">
        <f>ABS(p6170_wgs84_mn95!F3-references!$B$2)</f>
        <v>1.4498709698673338</v>
      </c>
    </row>
    <row r="4" spans="1:10" x14ac:dyDescent="0.2">
      <c r="A4" s="28">
        <v>44483</v>
      </c>
      <c r="B4" s="11">
        <v>0.72943287037037041</v>
      </c>
      <c r="C4" s="15">
        <v>6.661117</v>
      </c>
      <c r="D4" s="15">
        <v>46.780251</v>
      </c>
      <c r="E4" s="4">
        <v>2540623.2856423198</v>
      </c>
      <c r="F4" s="4">
        <v>1181303.8848709699</v>
      </c>
      <c r="G4" s="7">
        <f t="shared" ref="G4:G10" si="0">ABS(E3-E4)</f>
        <v>0</v>
      </c>
      <c r="H4" s="7">
        <f t="shared" ref="H4:H10" si="1">ABS(F3-F4)</f>
        <v>0</v>
      </c>
      <c r="I4" s="12">
        <f>ABS(p6170_wgs84_mn95!E4-references!$A$2)</f>
        <v>1.5326423197984695</v>
      </c>
      <c r="J4" s="29">
        <f>ABS(p6170_wgs84_mn95!F4-references!$B$2)</f>
        <v>1.4498709698673338</v>
      </c>
    </row>
    <row r="5" spans="1:10" x14ac:dyDescent="0.2">
      <c r="A5" s="28">
        <v>44483</v>
      </c>
      <c r="B5" s="6">
        <v>0.7299768518518519</v>
      </c>
      <c r="C5" s="15">
        <v>6.661117</v>
      </c>
      <c r="D5" s="15">
        <v>46.780251</v>
      </c>
      <c r="E5" s="7">
        <v>2540623.2856423198</v>
      </c>
      <c r="F5" s="7">
        <v>1181303.8848709699</v>
      </c>
      <c r="G5" s="7">
        <f t="shared" si="0"/>
        <v>0</v>
      </c>
      <c r="H5" s="7">
        <f t="shared" si="1"/>
        <v>0</v>
      </c>
      <c r="I5" s="12">
        <f>ABS(p6170_wgs84_mn95!E5-references!$A$2)</f>
        <v>1.5326423197984695</v>
      </c>
      <c r="J5" s="29">
        <f>ABS(p6170_wgs84_mn95!F5-references!$B$2)</f>
        <v>1.4498709698673338</v>
      </c>
    </row>
    <row r="6" spans="1:10" x14ac:dyDescent="0.2">
      <c r="A6" s="28">
        <v>44483</v>
      </c>
      <c r="B6" s="6">
        <v>0.73077546296296303</v>
      </c>
      <c r="C6" s="15">
        <v>6.661117</v>
      </c>
      <c r="D6" s="15">
        <v>46.780251999999997</v>
      </c>
      <c r="E6" s="7">
        <v>2540623.28674608</v>
      </c>
      <c r="F6" s="7">
        <v>1181303.9960334101</v>
      </c>
      <c r="G6" s="7">
        <f t="shared" si="0"/>
        <v>1.1037602089345455E-3</v>
      </c>
      <c r="H6" s="7">
        <f t="shared" si="1"/>
        <v>0.11116244015283883</v>
      </c>
      <c r="I6" s="12">
        <f>ABS(p6170_wgs84_mn95!E6-references!$A$2)</f>
        <v>1.5337460800074041</v>
      </c>
      <c r="J6" s="29">
        <f>ABS(p6170_wgs84_mn95!F6-references!$B$2)</f>
        <v>1.5610334100201726</v>
      </c>
    </row>
    <row r="7" spans="1:10" x14ac:dyDescent="0.2">
      <c r="A7" s="28">
        <v>44483</v>
      </c>
      <c r="B7" s="6">
        <v>0.73137731481481483</v>
      </c>
      <c r="C7" s="15">
        <v>6.661117</v>
      </c>
      <c r="D7" s="15">
        <v>46.780251</v>
      </c>
      <c r="E7" s="7">
        <v>2540623.2856423198</v>
      </c>
      <c r="F7" s="7">
        <v>1181303.8848709699</v>
      </c>
      <c r="G7" s="7">
        <f t="shared" si="0"/>
        <v>1.1037602089345455E-3</v>
      </c>
      <c r="H7" s="7">
        <f t="shared" si="1"/>
        <v>0.11116244015283883</v>
      </c>
      <c r="I7" s="12">
        <f>ABS(p6170_wgs84_mn95!E7-references!$A$2)</f>
        <v>1.5326423197984695</v>
      </c>
      <c r="J7" s="29">
        <f>ABS(p6170_wgs84_mn95!F7-references!$B$2)</f>
        <v>1.4498709698673338</v>
      </c>
    </row>
    <row r="8" spans="1:10" x14ac:dyDescent="0.2">
      <c r="A8" s="28">
        <v>44483</v>
      </c>
      <c r="B8" s="6">
        <v>0.73210648148148139</v>
      </c>
      <c r="C8" s="15">
        <v>6.661117</v>
      </c>
      <c r="D8" s="15">
        <v>46.780251</v>
      </c>
      <c r="E8" s="7">
        <v>2540623.2856423198</v>
      </c>
      <c r="F8" s="7">
        <v>1181303.8848709699</v>
      </c>
      <c r="G8" s="7">
        <f t="shared" si="0"/>
        <v>0</v>
      </c>
      <c r="H8" s="7">
        <f t="shared" si="1"/>
        <v>0</v>
      </c>
      <c r="I8" s="12">
        <f>ABS(p6170_wgs84_mn95!E8-references!$A$2)</f>
        <v>1.5326423197984695</v>
      </c>
      <c r="J8" s="29">
        <f>ABS(p6170_wgs84_mn95!F8-references!$B$2)</f>
        <v>1.4498709698673338</v>
      </c>
    </row>
    <row r="9" spans="1:10" x14ac:dyDescent="0.2">
      <c r="A9" s="28">
        <v>44483</v>
      </c>
      <c r="B9" s="6">
        <v>0.7327662037037036</v>
      </c>
      <c r="C9" s="15">
        <v>6.661117</v>
      </c>
      <c r="D9" s="15">
        <v>46.780251999999997</v>
      </c>
      <c r="E9" s="7">
        <v>2540623.28674608</v>
      </c>
      <c r="F9" s="7">
        <v>1181303.9960334101</v>
      </c>
      <c r="G9" s="7">
        <f t="shared" si="0"/>
        <v>1.1037602089345455E-3</v>
      </c>
      <c r="H9" s="7">
        <f t="shared" si="1"/>
        <v>0.11116244015283883</v>
      </c>
      <c r="I9" s="12">
        <f>ABS(p6170_wgs84_mn95!E9-references!$A$2)</f>
        <v>1.5337460800074041</v>
      </c>
      <c r="J9" s="29">
        <f>ABS(p6170_wgs84_mn95!F9-references!$B$2)</f>
        <v>1.5610334100201726</v>
      </c>
    </row>
    <row r="10" spans="1:10" x14ac:dyDescent="0.2">
      <c r="A10" s="30">
        <v>44483</v>
      </c>
      <c r="B10" s="31">
        <v>0.73335648148148147</v>
      </c>
      <c r="C10" s="32">
        <v>6.661117</v>
      </c>
      <c r="D10" s="32">
        <v>46.780251</v>
      </c>
      <c r="E10" s="7">
        <v>2540623.2856423198</v>
      </c>
      <c r="F10" s="7">
        <v>1181303.8848709699</v>
      </c>
      <c r="G10" s="9">
        <f t="shared" si="0"/>
        <v>1.1037602089345455E-3</v>
      </c>
      <c r="H10" s="9">
        <f t="shared" si="1"/>
        <v>0.11116244015283883</v>
      </c>
      <c r="I10" s="13">
        <f>ABS(p6170_wgs84_mn95!E10-references!$A$2)</f>
        <v>1.5326423197984695</v>
      </c>
      <c r="J10" s="17">
        <f>ABS(p6170_wgs84_mn95!F10-references!$B$2)</f>
        <v>1.4498709698673338</v>
      </c>
    </row>
    <row r="11" spans="1:10" x14ac:dyDescent="0.2">
      <c r="A11" s="25">
        <v>44484</v>
      </c>
      <c r="B11" s="26">
        <v>0.35085648148148146</v>
      </c>
      <c r="C11" s="27">
        <v>6.6611050000000001</v>
      </c>
      <c r="D11" s="27">
        <v>46.780250000000002</v>
      </c>
      <c r="E11" s="4">
        <v>2540622.36816531</v>
      </c>
      <c r="F11" s="4">
        <v>1181303.7828075101</v>
      </c>
      <c r="G11" s="14"/>
      <c r="H11" s="14"/>
      <c r="I11" s="14">
        <f>ABS(p6170_wgs84_mn95!E11-references!$A$2)</f>
        <v>0.61516530998051167</v>
      </c>
      <c r="J11" s="16">
        <f>ABS(p6170_wgs84_mn95!F11-references!$B$2)</f>
        <v>1.3478075100574642</v>
      </c>
    </row>
    <row r="12" spans="1:10" x14ac:dyDescent="0.2">
      <c r="A12" s="28">
        <v>44484</v>
      </c>
      <c r="B12" s="6">
        <v>0.35175925925925927</v>
      </c>
      <c r="C12" s="15">
        <v>6.6611039999999999</v>
      </c>
      <c r="D12" s="15">
        <v>46.780250000000002</v>
      </c>
      <c r="E12" s="7">
        <v>2540622.2918008799</v>
      </c>
      <c r="F12" s="7">
        <v>1181303.7835657599</v>
      </c>
      <c r="G12" s="7">
        <f>ABS(E11-E12)</f>
        <v>7.6364430133253336E-2</v>
      </c>
      <c r="H12" s="7">
        <f>ABS(F11-F12)</f>
        <v>7.5824977830052376E-4</v>
      </c>
      <c r="I12" s="12">
        <f>ABS(p6170_wgs84_mn95!E12-references!$A$2)</f>
        <v>0.53880087984725833</v>
      </c>
      <c r="J12" s="29">
        <f>ABS(p6170_wgs84_mn95!F12-references!$B$2)</f>
        <v>1.3485657598357648</v>
      </c>
    </row>
    <row r="13" spans="1:10" x14ac:dyDescent="0.2">
      <c r="A13" s="28">
        <v>44484</v>
      </c>
      <c r="B13" s="6">
        <v>0.35237268518518516</v>
      </c>
      <c r="C13" s="15">
        <v>6.6611050000000001</v>
      </c>
      <c r="D13" s="15">
        <v>46.780250000000002</v>
      </c>
      <c r="E13" s="7">
        <v>2540622.36816531</v>
      </c>
      <c r="F13" s="7">
        <v>1181303.7828075101</v>
      </c>
      <c r="G13" s="7">
        <f t="shared" ref="G13:G22" si="2">ABS(E12-E13)</f>
        <v>7.6364430133253336E-2</v>
      </c>
      <c r="H13" s="7">
        <f t="shared" ref="H13:H22" si="3">ABS(F12-F13)</f>
        <v>7.5824977830052376E-4</v>
      </c>
      <c r="I13" s="12">
        <f>ABS(p6170_wgs84_mn95!E13-references!$A$2)</f>
        <v>0.61516530998051167</v>
      </c>
      <c r="J13" s="29">
        <f>ABS(p6170_wgs84_mn95!F13-references!$B$2)</f>
        <v>1.3478075100574642</v>
      </c>
    </row>
    <row r="14" spans="1:10" x14ac:dyDescent="0.2">
      <c r="A14" s="28">
        <v>44484</v>
      </c>
      <c r="B14" s="6">
        <v>0.35280092592592593</v>
      </c>
      <c r="C14" s="15">
        <v>6.6611050000000001</v>
      </c>
      <c r="D14" s="15">
        <v>46.780250000000002</v>
      </c>
      <c r="E14" s="7">
        <v>2540622.36816531</v>
      </c>
      <c r="F14" s="7">
        <v>1181303.7828075101</v>
      </c>
      <c r="G14" s="7">
        <f t="shared" si="2"/>
        <v>0</v>
      </c>
      <c r="H14" s="7">
        <f t="shared" si="3"/>
        <v>0</v>
      </c>
      <c r="I14" s="12">
        <f>ABS(p6170_wgs84_mn95!E14-references!$A$2)</f>
        <v>0.61516530998051167</v>
      </c>
      <c r="J14" s="29">
        <f>ABS(p6170_wgs84_mn95!F14-references!$B$2)</f>
        <v>1.3478075100574642</v>
      </c>
    </row>
    <row r="15" spans="1:10" x14ac:dyDescent="0.2">
      <c r="A15" s="28">
        <v>44484</v>
      </c>
      <c r="B15" s="6">
        <v>0.35358796296296297</v>
      </c>
      <c r="C15" s="15">
        <v>6.6611050000000001</v>
      </c>
      <c r="D15" s="15">
        <v>46.780250000000002</v>
      </c>
      <c r="E15" s="7">
        <v>2540622.36816531</v>
      </c>
      <c r="F15" s="7">
        <v>1181303.7828075101</v>
      </c>
      <c r="G15" s="7">
        <f t="shared" si="2"/>
        <v>0</v>
      </c>
      <c r="H15" s="7">
        <f t="shared" si="3"/>
        <v>0</v>
      </c>
      <c r="I15" s="12">
        <f>ABS(p6170_wgs84_mn95!E15-references!$A$2)</f>
        <v>0.61516530998051167</v>
      </c>
      <c r="J15" s="29">
        <f>ABS(p6170_wgs84_mn95!F15-references!$B$2)</f>
        <v>1.3478075100574642</v>
      </c>
    </row>
    <row r="16" spans="1:10" s="1" customFormat="1" x14ac:dyDescent="0.2">
      <c r="A16" s="28">
        <v>44484</v>
      </c>
      <c r="B16" s="6">
        <v>0.35417824074074072</v>
      </c>
      <c r="C16" s="15">
        <v>6.6611039999999999</v>
      </c>
      <c r="D16" s="15">
        <v>46.780250000000002</v>
      </c>
      <c r="E16" s="7">
        <v>2540622.2918008799</v>
      </c>
      <c r="F16" s="7">
        <v>1181303.7835657599</v>
      </c>
      <c r="G16" s="7">
        <f t="shared" si="2"/>
        <v>7.6364430133253336E-2</v>
      </c>
      <c r="H16" s="7">
        <f t="shared" si="3"/>
        <v>7.5824977830052376E-4</v>
      </c>
      <c r="I16" s="12">
        <f>ABS(p6170_wgs84_mn95!E16-references!$A$2)</f>
        <v>0.53880087984725833</v>
      </c>
      <c r="J16" s="29">
        <f>ABS(p6170_wgs84_mn95!F16-references!$B$2)</f>
        <v>1.3485657598357648</v>
      </c>
    </row>
    <row r="17" spans="1:10" x14ac:dyDescent="0.2">
      <c r="A17" s="28">
        <v>44484</v>
      </c>
      <c r="B17" s="6">
        <v>0.35488425925925932</v>
      </c>
      <c r="C17" s="15">
        <v>6.6611050000000001</v>
      </c>
      <c r="D17" s="15">
        <v>46.780250000000002</v>
      </c>
      <c r="E17" s="7">
        <v>2540622.36816531</v>
      </c>
      <c r="F17" s="7">
        <v>1181303.7828075101</v>
      </c>
      <c r="G17" s="7">
        <f t="shared" si="2"/>
        <v>7.6364430133253336E-2</v>
      </c>
      <c r="H17" s="7">
        <f t="shared" si="3"/>
        <v>7.5824977830052376E-4</v>
      </c>
      <c r="I17" s="12">
        <f>ABS(p6170_wgs84_mn95!E17-references!$A$2)</f>
        <v>0.61516530998051167</v>
      </c>
      <c r="J17" s="29">
        <f>ABS(p6170_wgs84_mn95!F17-references!$B$2)</f>
        <v>1.3478075100574642</v>
      </c>
    </row>
    <row r="18" spans="1:10" x14ac:dyDescent="0.2">
      <c r="A18" s="28">
        <v>44484</v>
      </c>
      <c r="B18" s="6">
        <v>0.3556597222222222</v>
      </c>
      <c r="C18" s="15">
        <v>6.6611050000000001</v>
      </c>
      <c r="D18" s="15">
        <v>46.780250000000002</v>
      </c>
      <c r="E18" s="7">
        <v>2540622.36816531</v>
      </c>
      <c r="F18" s="7">
        <v>1181303.7828075101</v>
      </c>
      <c r="G18" s="7">
        <f t="shared" si="2"/>
        <v>0</v>
      </c>
      <c r="H18" s="7">
        <f t="shared" si="3"/>
        <v>0</v>
      </c>
      <c r="I18" s="12">
        <f>ABS(p6170_wgs84_mn95!E18-references!$A$2)</f>
        <v>0.61516530998051167</v>
      </c>
      <c r="J18" s="29">
        <f>ABS(p6170_wgs84_mn95!F18-references!$B$2)</f>
        <v>1.3478075100574642</v>
      </c>
    </row>
    <row r="19" spans="1:10" x14ac:dyDescent="0.2">
      <c r="A19" s="28">
        <v>44484</v>
      </c>
      <c r="B19" s="6">
        <v>0.35635416666666669</v>
      </c>
      <c r="C19" s="15">
        <v>6.6611050000000001</v>
      </c>
      <c r="D19" s="15">
        <v>46.780250000000002</v>
      </c>
      <c r="E19" s="7">
        <v>2540622.36816531</v>
      </c>
      <c r="F19" s="7">
        <v>1181303.7828075101</v>
      </c>
      <c r="G19" s="7">
        <f t="shared" si="2"/>
        <v>0</v>
      </c>
      <c r="H19" s="7">
        <f t="shared" si="3"/>
        <v>0</v>
      </c>
      <c r="I19" s="12">
        <f>ABS(p6170_wgs84_mn95!E19-references!$A$2)</f>
        <v>0.61516530998051167</v>
      </c>
      <c r="J19" s="29">
        <f>ABS(p6170_wgs84_mn95!F19-references!$B$2)</f>
        <v>1.3478075100574642</v>
      </c>
    </row>
    <row r="20" spans="1:10" x14ac:dyDescent="0.2">
      <c r="A20" s="28">
        <v>44484</v>
      </c>
      <c r="B20" s="6">
        <v>0.35704861111111108</v>
      </c>
      <c r="C20" s="15">
        <v>6.6611050000000001</v>
      </c>
      <c r="D20" s="15">
        <v>46.780250000000002</v>
      </c>
      <c r="E20" s="7">
        <v>2540622.36816531</v>
      </c>
      <c r="F20" s="7">
        <v>1181303.7828075101</v>
      </c>
      <c r="G20" s="7">
        <f t="shared" si="2"/>
        <v>0</v>
      </c>
      <c r="H20" s="7">
        <f t="shared" si="3"/>
        <v>0</v>
      </c>
      <c r="I20" s="12">
        <f>ABS(p6170_wgs84_mn95!E20-references!$A$2)</f>
        <v>0.61516530998051167</v>
      </c>
      <c r="J20" s="29">
        <f>ABS(p6170_wgs84_mn95!F20-references!$B$2)</f>
        <v>1.3478075100574642</v>
      </c>
    </row>
    <row r="21" spans="1:10" x14ac:dyDescent="0.2">
      <c r="A21" s="28">
        <v>44484</v>
      </c>
      <c r="B21" s="6">
        <v>0.35775462962962962</v>
      </c>
      <c r="C21" s="15">
        <v>6.6611050000000001</v>
      </c>
      <c r="D21" s="15">
        <v>46.780250000000002</v>
      </c>
      <c r="E21" s="7">
        <v>2540622.36816531</v>
      </c>
      <c r="F21" s="7">
        <v>1181303.7828075101</v>
      </c>
      <c r="G21" s="7">
        <f t="shared" si="2"/>
        <v>0</v>
      </c>
      <c r="H21" s="7">
        <f t="shared" si="3"/>
        <v>0</v>
      </c>
      <c r="I21" s="12">
        <f>ABS(p6170_wgs84_mn95!E21-references!$A$2)</f>
        <v>0.61516530998051167</v>
      </c>
      <c r="J21" s="29">
        <f>ABS(p6170_wgs84_mn95!F21-references!$B$2)</f>
        <v>1.3478075100574642</v>
      </c>
    </row>
    <row r="22" spans="1:10" x14ac:dyDescent="0.2">
      <c r="A22" s="30">
        <v>44484</v>
      </c>
      <c r="B22" s="31">
        <v>0.35844907407407406</v>
      </c>
      <c r="C22" s="32">
        <v>6.6611050000000001</v>
      </c>
      <c r="D22" s="32">
        <v>46.780250000000002</v>
      </c>
      <c r="E22" s="9">
        <v>2540622.36816531</v>
      </c>
      <c r="F22" s="9">
        <v>1181303.7828075101</v>
      </c>
      <c r="G22" s="9">
        <f t="shared" si="2"/>
        <v>0</v>
      </c>
      <c r="H22" s="9">
        <f t="shared" si="3"/>
        <v>0</v>
      </c>
      <c r="I22" s="13">
        <f>ABS(p6170_wgs84_mn95!E22-references!$A$2)</f>
        <v>0.61516530998051167</v>
      </c>
      <c r="J22" s="17">
        <f>ABS(p6170_wgs84_mn95!F22-references!$B$2)</f>
        <v>1.3478075100574642</v>
      </c>
    </row>
    <row r="23" spans="1:10" x14ac:dyDescent="0.2">
      <c r="A23" s="25">
        <v>44484</v>
      </c>
      <c r="B23" s="26">
        <v>0.36660879629629628</v>
      </c>
      <c r="C23" s="27">
        <v>6.6610969999999998</v>
      </c>
      <c r="D23" s="27">
        <v>46.780233000000003</v>
      </c>
      <c r="E23" s="4">
        <v>2540621.7384854099</v>
      </c>
      <c r="F23" s="4">
        <v>1181301.8991121701</v>
      </c>
      <c r="G23" s="4"/>
      <c r="H23" s="4"/>
      <c r="I23" s="14">
        <f>ABS(p6170_wgs84_mn95!E23-references!$A$2)</f>
        <v>1.45145901478827E-2</v>
      </c>
      <c r="J23" s="16">
        <f>ABS(p6170_wgs84_mn95!F23-references!$B$2)</f>
        <v>0.53588782995939255</v>
      </c>
    </row>
    <row r="24" spans="1:10" x14ac:dyDescent="0.2">
      <c r="A24" s="28">
        <v>44484</v>
      </c>
      <c r="B24" s="6">
        <v>0.36674768518518519</v>
      </c>
      <c r="C24" s="15">
        <v>6.6610969999999998</v>
      </c>
      <c r="D24" s="15">
        <v>46.780233000000003</v>
      </c>
      <c r="E24" s="7">
        <v>2540621.7384854099</v>
      </c>
      <c r="F24" s="7">
        <v>1181301.8991121701</v>
      </c>
      <c r="G24" s="7">
        <f>ABS(E23-E24)</f>
        <v>0</v>
      </c>
      <c r="H24" s="7">
        <f>ABS(F23-F24)</f>
        <v>0</v>
      </c>
      <c r="I24" s="12">
        <f>ABS(p6170_wgs84_mn95!E24-references!$A$2)</f>
        <v>1.45145901478827E-2</v>
      </c>
      <c r="J24" s="29">
        <f>ABS(p6170_wgs84_mn95!F24-references!$B$2)</f>
        <v>0.53588782995939255</v>
      </c>
    </row>
    <row r="25" spans="1:10" x14ac:dyDescent="0.2">
      <c r="A25" s="28">
        <v>44484</v>
      </c>
      <c r="B25" s="6">
        <v>0.36744212962962958</v>
      </c>
      <c r="C25" s="15">
        <v>6.6610969999999998</v>
      </c>
      <c r="D25" s="15">
        <v>46.780233000000003</v>
      </c>
      <c r="E25" s="7">
        <v>2540621.7384854099</v>
      </c>
      <c r="F25" s="7">
        <v>1181301.8991121701</v>
      </c>
      <c r="G25" s="7">
        <f t="shared" ref="G25:G31" si="4">ABS(E24-E25)</f>
        <v>0</v>
      </c>
      <c r="H25" s="7">
        <f t="shared" ref="H25:H31" si="5">ABS(F24-F25)</f>
        <v>0</v>
      </c>
      <c r="I25" s="12">
        <f>ABS(p6170_wgs84_mn95!E25-references!$A$2)</f>
        <v>1.45145901478827E-2</v>
      </c>
      <c r="J25" s="29">
        <f>ABS(p6170_wgs84_mn95!F25-references!$B$2)</f>
        <v>0.53588782995939255</v>
      </c>
    </row>
    <row r="26" spans="1:10" x14ac:dyDescent="0.2">
      <c r="A26" s="28">
        <v>44484</v>
      </c>
      <c r="B26" s="6">
        <v>0.36817129629629625</v>
      </c>
      <c r="C26" s="15">
        <v>6.6610969999999998</v>
      </c>
      <c r="D26" s="15">
        <v>46.780233000000003</v>
      </c>
      <c r="E26" s="7">
        <v>2540621.7384854099</v>
      </c>
      <c r="F26" s="7">
        <v>1181301.8991121701</v>
      </c>
      <c r="G26" s="7">
        <f t="shared" si="4"/>
        <v>0</v>
      </c>
      <c r="H26" s="7">
        <f t="shared" si="5"/>
        <v>0</v>
      </c>
      <c r="I26" s="12">
        <f>ABS(p6170_wgs84_mn95!E26-references!$A$2)</f>
        <v>1.45145901478827E-2</v>
      </c>
      <c r="J26" s="29">
        <f>ABS(p6170_wgs84_mn95!F26-references!$B$2)</f>
        <v>0.53588782995939255</v>
      </c>
    </row>
    <row r="27" spans="1:10" x14ac:dyDescent="0.2">
      <c r="A27" s="28">
        <v>44484</v>
      </c>
      <c r="B27" s="6">
        <v>0.36886574074074074</v>
      </c>
      <c r="C27" s="15">
        <v>6.6610969999999998</v>
      </c>
      <c r="D27" s="15">
        <v>46.780233000000003</v>
      </c>
      <c r="E27" s="7">
        <v>2540621.7384854099</v>
      </c>
      <c r="F27" s="7">
        <v>1181301.8991121701</v>
      </c>
      <c r="G27" s="7">
        <f t="shared" si="4"/>
        <v>0</v>
      </c>
      <c r="H27" s="7">
        <f t="shared" si="5"/>
        <v>0</v>
      </c>
      <c r="I27" s="12">
        <f>ABS(p6170_wgs84_mn95!E27-references!$A$2)</f>
        <v>1.45145901478827E-2</v>
      </c>
      <c r="J27" s="29">
        <f>ABS(p6170_wgs84_mn95!F27-references!$B$2)</f>
        <v>0.53588782995939255</v>
      </c>
    </row>
    <row r="28" spans="1:10" x14ac:dyDescent="0.2">
      <c r="A28" s="28">
        <v>44484</v>
      </c>
      <c r="B28" s="6">
        <v>0.36956018518518513</v>
      </c>
      <c r="C28" s="15">
        <v>6.6610969999999998</v>
      </c>
      <c r="D28" s="15">
        <v>46.780233000000003</v>
      </c>
      <c r="E28" s="7">
        <v>2540621.7384854099</v>
      </c>
      <c r="F28" s="7">
        <v>1181301.8991121701</v>
      </c>
      <c r="G28" s="7">
        <f t="shared" si="4"/>
        <v>0</v>
      </c>
      <c r="H28" s="7">
        <f t="shared" si="5"/>
        <v>0</v>
      </c>
      <c r="I28" s="12">
        <f>ABS(p6170_wgs84_mn95!E28-references!$A$2)</f>
        <v>1.45145901478827E-2</v>
      </c>
      <c r="J28" s="29">
        <f>ABS(p6170_wgs84_mn95!F28-references!$B$2)</f>
        <v>0.53588782995939255</v>
      </c>
    </row>
    <row r="29" spans="1:10" x14ac:dyDescent="0.2">
      <c r="A29" s="28">
        <v>44484</v>
      </c>
      <c r="B29" s="6">
        <v>0.37025462962962963</v>
      </c>
      <c r="C29" s="15">
        <v>6.6610969999999998</v>
      </c>
      <c r="D29" s="15">
        <v>46.780233000000003</v>
      </c>
      <c r="E29" s="7">
        <v>2540621.7384854099</v>
      </c>
      <c r="F29" s="7">
        <v>1181301.8991121701</v>
      </c>
      <c r="G29" s="7">
        <f t="shared" si="4"/>
        <v>0</v>
      </c>
      <c r="H29" s="7">
        <f t="shared" si="5"/>
        <v>0</v>
      </c>
      <c r="I29" s="12">
        <f>ABS(p6170_wgs84_mn95!E29-references!$A$2)</f>
        <v>1.45145901478827E-2</v>
      </c>
      <c r="J29" s="29">
        <f>ABS(p6170_wgs84_mn95!F29-references!$B$2)</f>
        <v>0.53588782995939255</v>
      </c>
    </row>
    <row r="30" spans="1:10" x14ac:dyDescent="0.2">
      <c r="A30" s="28">
        <v>44484</v>
      </c>
      <c r="B30" s="6">
        <v>0.37097222222222226</v>
      </c>
      <c r="C30" s="15">
        <v>6.6610969999999998</v>
      </c>
      <c r="D30" s="15">
        <v>46.780233000000003</v>
      </c>
      <c r="E30" s="7">
        <v>2540621.7384854099</v>
      </c>
      <c r="F30" s="7">
        <v>1181301.8991121701</v>
      </c>
      <c r="G30" s="7">
        <f t="shared" si="4"/>
        <v>0</v>
      </c>
      <c r="H30" s="7">
        <f t="shared" si="5"/>
        <v>0</v>
      </c>
      <c r="I30" s="12">
        <f>ABS(p6170_wgs84_mn95!E30-references!$A$2)</f>
        <v>1.45145901478827E-2</v>
      </c>
      <c r="J30" s="29">
        <f>ABS(p6170_wgs84_mn95!F30-references!$B$2)</f>
        <v>0.53588782995939255</v>
      </c>
    </row>
    <row r="31" spans="1:10" x14ac:dyDescent="0.2">
      <c r="A31" s="28">
        <v>44484</v>
      </c>
      <c r="B31" s="6">
        <v>0.3716782407407408</v>
      </c>
      <c r="C31" s="15">
        <v>6.6610969999999998</v>
      </c>
      <c r="D31" s="15">
        <v>46.780233000000003</v>
      </c>
      <c r="E31" s="7">
        <v>2540621.7384854099</v>
      </c>
      <c r="F31" s="7">
        <v>1181301.8991121701</v>
      </c>
      <c r="G31" s="7">
        <f t="shared" si="4"/>
        <v>0</v>
      </c>
      <c r="H31" s="7">
        <f t="shared" si="5"/>
        <v>0</v>
      </c>
      <c r="I31" s="12">
        <f>ABS(p6170_wgs84_mn95!E31-references!$A$2)</f>
        <v>1.45145901478827E-2</v>
      </c>
      <c r="J31" s="29">
        <f>ABS(p6170_wgs84_mn95!F31-references!$B$2)</f>
        <v>0.53588782995939255</v>
      </c>
    </row>
    <row r="32" spans="1:10" x14ac:dyDescent="0.2">
      <c r="A32" s="30">
        <v>44484</v>
      </c>
      <c r="B32" s="31">
        <v>0.37233796296296301</v>
      </c>
      <c r="C32" s="32">
        <v>6.6610969999999998</v>
      </c>
      <c r="D32" s="32">
        <v>46.780233000000003</v>
      </c>
      <c r="E32" s="9">
        <v>2540621.7384854099</v>
      </c>
      <c r="F32" s="9">
        <v>1181301.8991121701</v>
      </c>
      <c r="G32" s="9">
        <f t="shared" ref="G32" si="6">ABS(E31-E32)</f>
        <v>0</v>
      </c>
      <c r="H32" s="9">
        <f t="shared" ref="H32" si="7">ABS(F31-F32)</f>
        <v>0</v>
      </c>
      <c r="I32" s="13">
        <f>ABS(p6170_wgs84_mn95!E32-references!$A$2)</f>
        <v>1.45145901478827E-2</v>
      </c>
      <c r="J32" s="17">
        <f>ABS(p6170_wgs84_mn95!F32-references!$B$2)</f>
        <v>0.53588782995939255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22023-9BF7-8945-AEA1-AB9936AC4736}">
  <dimension ref="A1:C14"/>
  <sheetViews>
    <sheetView workbookViewId="0">
      <selection activeCell="B20" sqref="B20"/>
    </sheetView>
  </sheetViews>
  <sheetFormatPr baseColWidth="10" defaultRowHeight="16" x14ac:dyDescent="0.2"/>
  <cols>
    <col min="1" max="1" width="27.6640625" bestFit="1" customWidth="1"/>
    <col min="2" max="2" width="17.83203125" bestFit="1" customWidth="1"/>
    <col min="3" max="3" width="16.83203125" bestFit="1" customWidth="1"/>
  </cols>
  <sheetData>
    <row r="1" spans="1:3" s="3" customFormat="1" x14ac:dyDescent="0.2">
      <c r="A1" s="18" t="s">
        <v>18</v>
      </c>
      <c r="B1" s="18" t="s">
        <v>12</v>
      </c>
      <c r="C1" s="18" t="s">
        <v>13</v>
      </c>
    </row>
    <row r="2" spans="1:3" x14ac:dyDescent="0.2">
      <c r="A2" s="19" t="s">
        <v>14</v>
      </c>
      <c r="B2" s="14">
        <f>MIN(p6170_wgs84_mn95!G3:G24)</f>
        <v>0</v>
      </c>
      <c r="C2" s="16">
        <f>MIN(p6170_wgs84_mn95!H3:H24)</f>
        <v>0</v>
      </c>
    </row>
    <row r="3" spans="1:3" x14ac:dyDescent="0.2">
      <c r="A3" s="20" t="s">
        <v>15</v>
      </c>
      <c r="B3" s="13">
        <f>MAX(p6170_wgs84_mn95!G3:G24)</f>
        <v>7.6364430133253336E-2</v>
      </c>
      <c r="C3" s="17">
        <f>MAX(p6170_wgs84_mn95!H3:H24)</f>
        <v>0.11116244015283883</v>
      </c>
    </row>
    <row r="4" spans="1:3" x14ac:dyDescent="0.2">
      <c r="A4" s="19" t="s">
        <v>26</v>
      </c>
      <c r="B4" s="14">
        <f>MIN(p6170_wgs84_mn95!I2:I24)</f>
        <v>1.45145901478827E-2</v>
      </c>
      <c r="C4" s="16">
        <f>MIN(p6170_wgs84_mn95!J2:J24)</f>
        <v>0.53588782995939255</v>
      </c>
    </row>
    <row r="5" spans="1:3" x14ac:dyDescent="0.2">
      <c r="A5" s="20" t="s">
        <v>27</v>
      </c>
      <c r="B5" s="13">
        <f>MAX(p6170_wgs84_mn95!I2:I24)</f>
        <v>1.5337460800074041</v>
      </c>
      <c r="C5" s="17">
        <f>MAX(p6170_wgs84_mn95!J2:J24)</f>
        <v>1.5610334100201726</v>
      </c>
    </row>
    <row r="6" spans="1:3" s="3" customFormat="1" x14ac:dyDescent="0.2">
      <c r="A6" s="19" t="s">
        <v>19</v>
      </c>
      <c r="B6" s="4">
        <f>AVERAGE(p6170_wgs84_mn95!E2:E4)</f>
        <v>2540623.2856423198</v>
      </c>
      <c r="C6" s="5">
        <f>AVERAGE(p6170_wgs84_mn95!F2:F4)</f>
        <v>1181303.8848709699</v>
      </c>
    </row>
    <row r="7" spans="1:3" s="3" customFormat="1" x14ac:dyDescent="0.2">
      <c r="A7" s="21" t="s">
        <v>20</v>
      </c>
      <c r="B7" s="7">
        <f>AVERAGE(p6170_wgs84_mn95!E5:E7)</f>
        <v>2540623.2860102397</v>
      </c>
      <c r="C7" s="8">
        <f>AVERAGE(p6170_wgs84_mn95!F5:F7)</f>
        <v>1181303.9219251166</v>
      </c>
    </row>
    <row r="8" spans="1:3" x14ac:dyDescent="0.2">
      <c r="A8" s="20" t="s">
        <v>21</v>
      </c>
      <c r="B8" s="9">
        <f>AVERAGE(p6170_wgs84_mn95!E2:E7)</f>
        <v>2540623.2858262798</v>
      </c>
      <c r="C8" s="10">
        <f>AVERAGE(p6170_wgs84_mn95!F2:F7)</f>
        <v>1181303.9033980432</v>
      </c>
    </row>
    <row r="9" spans="1:3" s="3" customFormat="1" x14ac:dyDescent="0.2">
      <c r="A9" s="19" t="s">
        <v>22</v>
      </c>
      <c r="B9" s="4">
        <f>AVERAGE(p6170_wgs84_mn95!E8:E11)</f>
        <v>2540623.0565490075</v>
      </c>
      <c r="C9" s="5">
        <f>AVERAGE(p6170_wgs84_mn95!F8:F11)</f>
        <v>1181303.8871457151</v>
      </c>
    </row>
    <row r="10" spans="1:3" s="3" customFormat="1" x14ac:dyDescent="0.2">
      <c r="A10" s="21" t="s">
        <v>23</v>
      </c>
      <c r="B10" s="7">
        <f>AVERAGE(p6170_wgs84_mn95!E12:E17)</f>
        <v>2540622.3427105001</v>
      </c>
      <c r="C10" s="8">
        <f>AVERAGE(p6170_wgs84_mn95!F12:F17)</f>
        <v>1181303.7830602601</v>
      </c>
    </row>
    <row r="11" spans="1:3" x14ac:dyDescent="0.2">
      <c r="A11" s="20" t="s">
        <v>24</v>
      </c>
      <c r="B11" s="9">
        <f>AVERAGE(p6170_wgs84_mn95!E8:E17)</f>
        <v>2540622.6282459032</v>
      </c>
      <c r="C11" s="10">
        <f>AVERAGE(p6170_wgs84_mn95!F8:F17)</f>
        <v>1181303.8246944421</v>
      </c>
    </row>
    <row r="12" spans="1:3" s="3" customFormat="1" x14ac:dyDescent="0.2">
      <c r="A12" s="22" t="s">
        <v>25</v>
      </c>
      <c r="B12" s="23">
        <f>AVERAGE(p6170_wgs84_mn95!E18:E24)</f>
        <v>2540622.1882567671</v>
      </c>
      <c r="C12" s="24">
        <f>AVERAGE(p6170_wgs84_mn95!F18:F24)</f>
        <v>1181303.2446088416</v>
      </c>
    </row>
    <row r="13" spans="1:3" s="3" customFormat="1" x14ac:dyDescent="0.2">
      <c r="A13" s="19" t="s">
        <v>16</v>
      </c>
      <c r="B13" s="14">
        <f>MIN(p6170_wgs84_mn95!I10,p6170_wgs84_mn95!I22,p6170_wgs84_mn95!I32)</f>
        <v>1.45145901478827E-2</v>
      </c>
      <c r="C13" s="16">
        <f>MIN(p6170_wgs84_mn95!J10,p6170_wgs84_mn95!J22,p6170_wgs84_mn95!J32)</f>
        <v>0.53588782995939255</v>
      </c>
    </row>
    <row r="14" spans="1:3" x14ac:dyDescent="0.2">
      <c r="A14" s="20" t="s">
        <v>17</v>
      </c>
      <c r="B14" s="13">
        <f>MAX(p6170_wgs84_mn95!I10,p6170_wgs84_mn95!I22,p6170_wgs84_mn95!I32)</f>
        <v>1.5326423197984695</v>
      </c>
      <c r="C14" s="17">
        <f>MAX(p6170_wgs84_mn95!J11:J33)</f>
        <v>1.3485657598357648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6DCB5-185A-FF4D-B5CD-901450748C5D}">
  <dimension ref="A1:B2"/>
  <sheetViews>
    <sheetView workbookViewId="0">
      <selection sqref="A1:B2"/>
    </sheetView>
  </sheetViews>
  <sheetFormatPr baseColWidth="10" defaultRowHeight="16" x14ac:dyDescent="0.2"/>
  <cols>
    <col min="1" max="2" width="12.1640625" bestFit="1" customWidth="1"/>
  </cols>
  <sheetData>
    <row r="1" spans="1:2" ht="34" x14ac:dyDescent="0.2">
      <c r="A1" s="2" t="s">
        <v>2</v>
      </c>
      <c r="B1" s="2" t="s">
        <v>3</v>
      </c>
    </row>
    <row r="2" spans="1:2" x14ac:dyDescent="0.2">
      <c r="A2" s="3">
        <v>2540621.753</v>
      </c>
      <c r="B2" s="3">
        <v>1181302.4350000001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p6170_wgs84_mn95</vt:lpstr>
      <vt:lpstr>observations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Eloïse</dc:creator>
  <cp:lastModifiedBy>Martin Eloïse</cp:lastModifiedBy>
  <dcterms:created xsi:type="dcterms:W3CDTF">2021-09-14T08:46:05Z</dcterms:created>
  <dcterms:modified xsi:type="dcterms:W3CDTF">2021-10-21T04:48:10Z</dcterms:modified>
</cp:coreProperties>
</file>