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10480d295b326a/바탕 화면/학민/2023/3-2/전공/수치해석/실습/"/>
    </mc:Choice>
  </mc:AlternateContent>
  <xr:revisionPtr revIDLastSave="1" documentId="8_{50D6D9E2-46BB-4985-A9D2-206AEDD6EFEE}" xr6:coauthVersionLast="47" xr6:coauthVersionMax="47" xr10:uidLastSave="{E3AC2E21-9BBD-4F5B-98BC-1431AA621B11}"/>
  <bookViews>
    <workbookView xWindow="-108" yWindow="-108" windowWidth="23256" windowHeight="12456" xr2:uid="{C478D054-BB25-4813-A96A-B933787DC038}"/>
  </bookViews>
  <sheets>
    <sheet name="2차다항식회귀분석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10" i="1" s="1"/>
  <c r="J11" i="1" s="1"/>
  <c r="J5" i="1"/>
  <c r="K5" i="1" s="1"/>
  <c r="J6" i="1"/>
  <c r="J7" i="1"/>
  <c r="K7" i="1" s="1"/>
  <c r="J8" i="1"/>
  <c r="K8" i="1" s="1"/>
  <c r="J3" i="1"/>
  <c r="S16" i="1"/>
  <c r="L10" i="1"/>
  <c r="L11" i="1" s="1"/>
  <c r="L4" i="1"/>
  <c r="L5" i="1"/>
  <c r="L6" i="1"/>
  <c r="L7" i="1"/>
  <c r="L8" i="1"/>
  <c r="L3" i="1"/>
  <c r="K4" i="1"/>
  <c r="K6" i="1"/>
  <c r="K3" i="1"/>
  <c r="M3" i="1"/>
  <c r="M7" i="1" s="1"/>
  <c r="M11" i="1" s="1"/>
  <c r="H4" i="1"/>
  <c r="H5" i="1"/>
  <c r="H6" i="1"/>
  <c r="H7" i="1"/>
  <c r="H8" i="1"/>
  <c r="H3" i="1"/>
  <c r="F4" i="1"/>
  <c r="G4" i="1"/>
  <c r="F5" i="1"/>
  <c r="G5" i="1"/>
  <c r="F6" i="1"/>
  <c r="G6" i="1"/>
  <c r="F7" i="1"/>
  <c r="G7" i="1"/>
  <c r="F8" i="1"/>
  <c r="G8" i="1"/>
  <c r="G3" i="1"/>
  <c r="F3" i="1"/>
  <c r="E4" i="1"/>
  <c r="I4" i="1" s="1"/>
  <c r="E5" i="1"/>
  <c r="I5" i="1" s="1"/>
  <c r="E6" i="1"/>
  <c r="I6" i="1" s="1"/>
  <c r="E7" i="1"/>
  <c r="I7" i="1" s="1"/>
  <c r="E8" i="1"/>
  <c r="I8" i="1" s="1"/>
  <c r="E3" i="1"/>
  <c r="D10" i="1"/>
  <c r="D11" i="1" s="1"/>
  <c r="C10" i="1"/>
  <c r="C11" i="1" s="1"/>
  <c r="K10" i="1" l="1"/>
  <c r="K11" i="1" s="1"/>
  <c r="G10" i="1"/>
  <c r="O5" i="1" s="1"/>
  <c r="H10" i="1"/>
  <c r="P4" i="1" s="1"/>
  <c r="N3" i="1"/>
  <c r="N7" i="1" s="1"/>
  <c r="N11" i="1" s="1"/>
  <c r="E10" i="1"/>
  <c r="O3" i="1" s="1"/>
  <c r="O7" i="1" s="1"/>
  <c r="O11" i="1" s="1"/>
  <c r="F10" i="1"/>
  <c r="N5" i="1" s="1"/>
  <c r="P3" i="1"/>
  <c r="P7" i="1" s="1"/>
  <c r="P11" i="1" s="1"/>
  <c r="I3" i="1"/>
  <c r="I10" i="1" s="1"/>
  <c r="M4" i="1"/>
  <c r="S15" i="1" l="1"/>
  <c r="S17" i="1" s="1"/>
  <c r="M5" i="1"/>
  <c r="E11" i="1"/>
  <c r="H11" i="1"/>
  <c r="G11" i="1"/>
  <c r="N4" i="1"/>
  <c r="O4" i="1"/>
  <c r="F11" i="1"/>
  <c r="R4" i="1"/>
  <c r="O8" i="1" s="1"/>
  <c r="O12" i="1" s="1"/>
  <c r="R5" i="1"/>
  <c r="O9" i="1" s="1"/>
  <c r="I11" i="1"/>
  <c r="P5" i="1"/>
  <c r="N9" i="1" l="1"/>
  <c r="M9" i="1"/>
  <c r="N8" i="1"/>
  <c r="N12" i="1" s="1"/>
  <c r="M8" i="1"/>
  <c r="M12" i="1" s="1"/>
  <c r="P9" i="1"/>
  <c r="P8" i="1"/>
  <c r="P12" i="1" s="1"/>
  <c r="S5" i="1" l="1"/>
  <c r="O13" i="1" s="1"/>
  <c r="P13" i="1" l="1"/>
  <c r="S13" i="1" s="1"/>
  <c r="S12" i="1" s="1"/>
  <c r="S11" i="1" s="1"/>
  <c r="N13" i="1"/>
  <c r="M13" i="1"/>
</calcChain>
</file>

<file path=xl/sharedStrings.xml><?xml version="1.0" encoding="utf-8"?>
<sst xmlns="http://schemas.openxmlformats.org/spreadsheetml/2006/main" count="22" uniqueCount="22">
  <si>
    <t>n</t>
    <phoneticPr fontId="1" type="noConversion"/>
  </si>
  <si>
    <t>x</t>
    <phoneticPr fontId="1" type="noConversion"/>
  </si>
  <si>
    <t>y</t>
    <phoneticPr fontId="1" type="noConversion"/>
  </si>
  <si>
    <t>x^2</t>
    <phoneticPr fontId="1" type="noConversion"/>
  </si>
  <si>
    <t>x*y</t>
    <phoneticPr fontId="1" type="noConversion"/>
  </si>
  <si>
    <t>(y-ybar)^2</t>
    <phoneticPr fontId="1" type="noConversion"/>
  </si>
  <si>
    <t>yhat</t>
    <phoneticPr fontId="1" type="noConversion"/>
  </si>
  <si>
    <t>(y-yhat)^2</t>
    <phoneticPr fontId="1" type="noConversion"/>
  </si>
  <si>
    <t>SSE</t>
    <phoneticPr fontId="1" type="noConversion"/>
  </si>
  <si>
    <t>R^2</t>
    <phoneticPr fontId="1" type="noConversion"/>
  </si>
  <si>
    <t>sum</t>
    <phoneticPr fontId="1" type="noConversion"/>
  </si>
  <si>
    <t>SST</t>
    <phoneticPr fontId="1" type="noConversion"/>
  </si>
  <si>
    <t>avg</t>
    <phoneticPr fontId="1" type="noConversion"/>
  </si>
  <si>
    <t>a1</t>
    <phoneticPr fontId="1" type="noConversion"/>
  </si>
  <si>
    <t>a0</t>
    <phoneticPr fontId="1" type="noConversion"/>
  </si>
  <si>
    <t>2차다항식 회귀분석</t>
    <phoneticPr fontId="1" type="noConversion"/>
  </si>
  <si>
    <t>m</t>
    <phoneticPr fontId="1" type="noConversion"/>
  </si>
  <si>
    <t>x^3</t>
    <phoneticPr fontId="1" type="noConversion"/>
  </si>
  <si>
    <t>x^4</t>
    <phoneticPr fontId="1" type="noConversion"/>
  </si>
  <si>
    <t>x^2*y</t>
    <phoneticPr fontId="1" type="noConversion"/>
  </si>
  <si>
    <t>Matrix</t>
    <phoneticPr fontId="1" type="noConversion"/>
  </si>
  <si>
    <t>a2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</si>
</sst>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차다항식 회귀분석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'2차다항식회귀분석'!$C$3:$C$8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'2차다항식회귀분석'!$D$3:$D$8</c:f>
              <c:numCache>
                <c:formatCode>General</c:formatCode>
                <c:ptCount val="6"/>
                <c:pt idx="0">
                  <c:v>2.1</c:v>
                </c:pt>
                <c:pt idx="1">
                  <c:v>7.7</c:v>
                </c:pt>
                <c:pt idx="2">
                  <c:v>13.6</c:v>
                </c:pt>
                <c:pt idx="3">
                  <c:v>27.2</c:v>
                </c:pt>
                <c:pt idx="4">
                  <c:v>40.9</c:v>
                </c:pt>
                <c:pt idx="5">
                  <c:v>61.1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5-4B2E-B870-A695CECD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723568"/>
        <c:axId val="872558608"/>
      </c:scatterChart>
      <c:valAx>
        <c:axId val="87372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2558608"/>
        <c:crosses val="autoZero"/>
        <c:crossBetween val="midCat"/>
      </c:valAx>
      <c:valAx>
        <c:axId val="8725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372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422910</xdr:colOff>
      <xdr:row>2</xdr:row>
      <xdr:rowOff>121920</xdr:rowOff>
    </xdr:from>
    <xdr:to>
      <xdr:col>26</xdr:col>
      <xdr:colOff>300990</xdr:colOff>
      <xdr:row>14</xdr:row>
      <xdr:rowOff>213360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636FB9-941C-6DD3-164D-EC2EA2531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A8548-48B1-4C4B-815B-D825D8A6F1B8}">
  <dimension ref="A1:S17"/>
  <sheetViews>
    <sheetView tabSelected="1" workbookViewId="0">
      <selection activeCell="J14" sqref="J14"/>
    </sheetView>
  </sheetViews>
  <sheetFormatPr defaultRowHeight="17.399999999999999" x14ac:dyDescent="0.4"/>
  <cols>
    <col min="11" max="11" width="9.69921875" bestFit="1" customWidth="1"/>
    <col min="12" max="12" width="9.796875" bestFit="1" customWidth="1"/>
    <col min="13" max="13" width="14.59765625" bestFit="1" customWidth="1"/>
  </cols>
  <sheetData>
    <row r="1" spans="1:19" x14ac:dyDescent="0.4">
      <c r="A1" t="s">
        <v>15</v>
      </c>
    </row>
    <row r="2" spans="1:19" x14ac:dyDescent="0.4">
      <c r="A2" t="s">
        <v>0</v>
      </c>
      <c r="B2" t="s">
        <v>16</v>
      </c>
      <c r="C2" t="s">
        <v>1</v>
      </c>
      <c r="D2" t="s">
        <v>2</v>
      </c>
      <c r="E2" t="s">
        <v>3</v>
      </c>
      <c r="F2" t="s">
        <v>17</v>
      </c>
      <c r="G2" t="s">
        <v>18</v>
      </c>
      <c r="H2" t="s">
        <v>4</v>
      </c>
      <c r="I2" t="s">
        <v>19</v>
      </c>
      <c r="J2" t="s">
        <v>6</v>
      </c>
      <c r="K2" t="s">
        <v>7</v>
      </c>
      <c r="L2" t="s">
        <v>5</v>
      </c>
      <c r="M2" t="s">
        <v>20</v>
      </c>
    </row>
    <row r="3" spans="1:19" x14ac:dyDescent="0.4">
      <c r="A3">
        <v>6</v>
      </c>
      <c r="B3">
        <v>2</v>
      </c>
      <c r="C3">
        <v>0</v>
      </c>
      <c r="D3">
        <v>2.1</v>
      </c>
      <c r="E3">
        <f>C3^2</f>
        <v>0</v>
      </c>
      <c r="F3">
        <f>C3^3</f>
        <v>0</v>
      </c>
      <c r="G3">
        <f>C3^4</f>
        <v>0</v>
      </c>
      <c r="H3">
        <f>C3*D3</f>
        <v>0</v>
      </c>
      <c r="I3">
        <f>E3*D3</f>
        <v>0</v>
      </c>
      <c r="J3">
        <f>$S$11+$S$12*C3+$S$13*E3</f>
        <v>2.47857142857143</v>
      </c>
      <c r="K3">
        <f>(D3-J3)^2</f>
        <v>0.14331632653061324</v>
      </c>
      <c r="L3">
        <f>(D3-$D$11)^2</f>
        <v>544.44444444444434</v>
      </c>
      <c r="M3">
        <f>A3</f>
        <v>6</v>
      </c>
      <c r="N3">
        <f>C10</f>
        <v>15</v>
      </c>
      <c r="O3">
        <f>E10</f>
        <v>55</v>
      </c>
      <c r="P3">
        <f>D10</f>
        <v>152.6</v>
      </c>
    </row>
    <row r="4" spans="1:19" x14ac:dyDescent="0.4">
      <c r="C4">
        <v>1</v>
      </c>
      <c r="D4">
        <v>7.7</v>
      </c>
      <c r="E4">
        <f t="shared" ref="E4:E8" si="0">C4^2</f>
        <v>1</v>
      </c>
      <c r="F4">
        <f t="shared" ref="F4:F8" si="1">C4^3</f>
        <v>1</v>
      </c>
      <c r="G4">
        <f t="shared" ref="G4:G8" si="2">C4^4</f>
        <v>1</v>
      </c>
      <c r="H4">
        <f t="shared" ref="H4:H8" si="3">C4*D4</f>
        <v>7.7</v>
      </c>
      <c r="I4">
        <f t="shared" ref="I4:I8" si="4">E4*D4</f>
        <v>7.7</v>
      </c>
      <c r="J4">
        <f t="shared" ref="J4:J8" si="5">$S$11+$S$12*C4+$S$13*E4</f>
        <v>6.6985714285714231</v>
      </c>
      <c r="K4">
        <f t="shared" ref="K4:K8" si="6">(D4-J4)^2</f>
        <v>1.0028591836734808</v>
      </c>
      <c r="L4">
        <f t="shared" ref="L4:L8" si="7">(D4-$D$11)^2</f>
        <v>314.47111111111116</v>
      </c>
      <c r="M4">
        <f>C10</f>
        <v>15</v>
      </c>
      <c r="N4">
        <f>E10</f>
        <v>55</v>
      </c>
      <c r="O4">
        <f>F10</f>
        <v>225</v>
      </c>
      <c r="P4">
        <f>H10</f>
        <v>585.6</v>
      </c>
      <c r="R4">
        <f>M4/M3</f>
        <v>2.5</v>
      </c>
    </row>
    <row r="5" spans="1:19" x14ac:dyDescent="0.4">
      <c r="C5">
        <v>2</v>
      </c>
      <c r="D5">
        <v>13.6</v>
      </c>
      <c r="E5">
        <f t="shared" si="0"/>
        <v>4</v>
      </c>
      <c r="F5">
        <f t="shared" si="1"/>
        <v>8</v>
      </c>
      <c r="G5">
        <f t="shared" si="2"/>
        <v>16</v>
      </c>
      <c r="H5">
        <f t="shared" si="3"/>
        <v>27.2</v>
      </c>
      <c r="I5">
        <f t="shared" si="4"/>
        <v>54.4</v>
      </c>
      <c r="J5">
        <f t="shared" si="5"/>
        <v>14.639999999999993</v>
      </c>
      <c r="K5">
        <f t="shared" si="6"/>
        <v>1.0815999999999872</v>
      </c>
      <c r="L5">
        <f t="shared" si="7"/>
        <v>140.0277777777778</v>
      </c>
      <c r="M5">
        <f>E10</f>
        <v>55</v>
      </c>
      <c r="N5">
        <f>F10</f>
        <v>225</v>
      </c>
      <c r="O5">
        <f>G10</f>
        <v>979</v>
      </c>
      <c r="P5">
        <f>I10</f>
        <v>2488.8000000000002</v>
      </c>
      <c r="R5">
        <f>M5/M3</f>
        <v>9.1666666666666661</v>
      </c>
      <c r="S5">
        <f>N9/N8</f>
        <v>5</v>
      </c>
    </row>
    <row r="6" spans="1:19" x14ac:dyDescent="0.4">
      <c r="C6">
        <v>3</v>
      </c>
      <c r="D6">
        <v>27.2</v>
      </c>
      <c r="E6">
        <f t="shared" si="0"/>
        <v>9</v>
      </c>
      <c r="F6">
        <f t="shared" si="1"/>
        <v>27</v>
      </c>
      <c r="G6">
        <f t="shared" si="2"/>
        <v>81</v>
      </c>
      <c r="H6">
        <f t="shared" si="3"/>
        <v>81.599999999999994</v>
      </c>
      <c r="I6">
        <f t="shared" si="4"/>
        <v>244.79999999999998</v>
      </c>
      <c r="J6">
        <f t="shared" si="5"/>
        <v>26.302857142857139</v>
      </c>
      <c r="K6">
        <f t="shared" si="6"/>
        <v>0.80486530612245477</v>
      </c>
      <c r="L6">
        <f t="shared" si="7"/>
        <v>3.1211111111111078</v>
      </c>
    </row>
    <row r="7" spans="1:19" x14ac:dyDescent="0.4">
      <c r="C7">
        <v>4</v>
      </c>
      <c r="D7">
        <v>40.9</v>
      </c>
      <c r="E7">
        <f t="shared" si="0"/>
        <v>16</v>
      </c>
      <c r="F7">
        <f t="shared" si="1"/>
        <v>64</v>
      </c>
      <c r="G7">
        <f t="shared" si="2"/>
        <v>256</v>
      </c>
      <c r="H7">
        <f t="shared" si="3"/>
        <v>163.6</v>
      </c>
      <c r="I7">
        <f t="shared" si="4"/>
        <v>654.4</v>
      </c>
      <c r="J7">
        <f t="shared" si="5"/>
        <v>41.687142857142859</v>
      </c>
      <c r="K7">
        <f t="shared" si="6"/>
        <v>0.61959387755102635</v>
      </c>
      <c r="L7">
        <f t="shared" si="7"/>
        <v>239.21777777777771</v>
      </c>
      <c r="M7">
        <f>M3</f>
        <v>6</v>
      </c>
      <c r="N7">
        <f t="shared" ref="N7:P7" si="8">N3</f>
        <v>15</v>
      </c>
      <c r="O7">
        <f t="shared" si="8"/>
        <v>55</v>
      </c>
      <c r="P7">
        <f t="shared" si="8"/>
        <v>152.6</v>
      </c>
    </row>
    <row r="8" spans="1:19" x14ac:dyDescent="0.4">
      <c r="C8">
        <v>5</v>
      </c>
      <c r="D8">
        <v>61.1</v>
      </c>
      <c r="E8">
        <f t="shared" si="0"/>
        <v>25</v>
      </c>
      <c r="F8">
        <f t="shared" si="1"/>
        <v>125</v>
      </c>
      <c r="G8">
        <f t="shared" si="2"/>
        <v>625</v>
      </c>
      <c r="H8">
        <f t="shared" si="3"/>
        <v>305.5</v>
      </c>
      <c r="I8">
        <f t="shared" si="4"/>
        <v>1527.5</v>
      </c>
      <c r="J8">
        <f t="shared" si="5"/>
        <v>60.792857142857159</v>
      </c>
      <c r="K8">
        <f t="shared" si="6"/>
        <v>9.433673469386869E-2</v>
      </c>
      <c r="L8">
        <f t="shared" si="7"/>
        <v>1272.1111111111115</v>
      </c>
      <c r="M8">
        <f>M4-M3*$R$4</f>
        <v>0</v>
      </c>
      <c r="N8">
        <f t="shared" ref="N8:P8" si="9">N4-N3*$R$4</f>
        <v>17.5</v>
      </c>
      <c r="O8">
        <f t="shared" si="9"/>
        <v>87.5</v>
      </c>
      <c r="P8">
        <f t="shared" si="9"/>
        <v>204.10000000000002</v>
      </c>
    </row>
    <row r="9" spans="1:19" x14ac:dyDescent="0.4">
      <c r="M9">
        <f>M5-M3*$R$5</f>
        <v>0</v>
      </c>
      <c r="N9">
        <f t="shared" ref="N9:P9" si="10">N5-N3*$R$5</f>
        <v>87.5</v>
      </c>
      <c r="O9">
        <f t="shared" si="10"/>
        <v>474.83333333333337</v>
      </c>
      <c r="P9">
        <f t="shared" si="10"/>
        <v>1089.9666666666669</v>
      </c>
    </row>
    <row r="10" spans="1:19" x14ac:dyDescent="0.4">
      <c r="B10" t="s">
        <v>10</v>
      </c>
      <c r="C10">
        <f>SUM(C3:C8)</f>
        <v>15</v>
      </c>
      <c r="D10">
        <f>SUM(D3:D8)</f>
        <v>152.6</v>
      </c>
      <c r="E10">
        <f t="shared" ref="E10:I10" si="11">SUM(E3:E8)</f>
        <v>55</v>
      </c>
      <c r="F10">
        <f t="shared" si="11"/>
        <v>225</v>
      </c>
      <c r="G10">
        <f t="shared" si="11"/>
        <v>979</v>
      </c>
      <c r="H10">
        <f t="shared" si="11"/>
        <v>585.6</v>
      </c>
      <c r="I10">
        <f t="shared" si="11"/>
        <v>2488.8000000000002</v>
      </c>
      <c r="J10">
        <f t="shared" ref="J10:K10" si="12">SUM(J3:J8)</f>
        <v>152.60000000000002</v>
      </c>
      <c r="K10">
        <f t="shared" si="12"/>
        <v>3.7465714285714311</v>
      </c>
      <c r="L10">
        <f t="shared" ref="L10" si="13">SUM(L3:L8)</f>
        <v>2513.3933333333334</v>
      </c>
    </row>
    <row r="11" spans="1:19" x14ac:dyDescent="0.4">
      <c r="B11" t="s">
        <v>12</v>
      </c>
      <c r="C11">
        <f>C10/$A$3</f>
        <v>2.5</v>
      </c>
      <c r="D11">
        <f>D10/$A$3</f>
        <v>25.433333333333334</v>
      </c>
      <c r="E11">
        <f t="shared" ref="E11:I11" si="14">E10/$A$3</f>
        <v>9.1666666666666661</v>
      </c>
      <c r="F11">
        <f t="shared" si="14"/>
        <v>37.5</v>
      </c>
      <c r="G11">
        <f t="shared" si="14"/>
        <v>163.16666666666666</v>
      </c>
      <c r="H11">
        <f t="shared" si="14"/>
        <v>97.600000000000009</v>
      </c>
      <c r="I11">
        <f t="shared" si="14"/>
        <v>414.8</v>
      </c>
      <c r="J11">
        <f t="shared" ref="J11" si="15">J10/$A$3</f>
        <v>25.433333333333337</v>
      </c>
      <c r="K11">
        <f t="shared" ref="K11:L11" si="16">K10/$A$3</f>
        <v>0.62442857142857189</v>
      </c>
      <c r="L11">
        <f t="shared" si="16"/>
        <v>418.89888888888891</v>
      </c>
      <c r="M11">
        <f>M7</f>
        <v>6</v>
      </c>
      <c r="N11">
        <f t="shared" ref="N11:P11" si="17">N7</f>
        <v>15</v>
      </c>
      <c r="O11">
        <f t="shared" si="17"/>
        <v>55</v>
      </c>
      <c r="P11">
        <f t="shared" si="17"/>
        <v>152.6</v>
      </c>
      <c r="R11" s="1" t="s">
        <v>14</v>
      </c>
      <c r="S11" s="1">
        <f>(P11-O11*S13-N11*S12)/M11</f>
        <v>2.47857142857143</v>
      </c>
    </row>
    <row r="12" spans="1:19" x14ac:dyDescent="0.4">
      <c r="M12">
        <f>M8</f>
        <v>0</v>
      </c>
      <c r="N12">
        <f t="shared" ref="N12:P12" si="18">N8</f>
        <v>17.5</v>
      </c>
      <c r="O12">
        <f t="shared" si="18"/>
        <v>87.5</v>
      </c>
      <c r="P12">
        <f t="shared" si="18"/>
        <v>204.10000000000002</v>
      </c>
      <c r="R12" s="1" t="s">
        <v>13</v>
      </c>
      <c r="S12" s="1">
        <f>(P12-O12*S13)/N12</f>
        <v>2.359285714285706</v>
      </c>
    </row>
    <row r="13" spans="1:19" x14ac:dyDescent="0.4">
      <c r="M13">
        <f t="shared" ref="M13:P13" si="19">M9-M8*$S$5</f>
        <v>0</v>
      </c>
      <c r="N13">
        <f>N9-N8*$S$5</f>
        <v>0</v>
      </c>
      <c r="O13">
        <f t="shared" si="19"/>
        <v>37.333333333333371</v>
      </c>
      <c r="P13">
        <f t="shared" si="19"/>
        <v>69.466666666666811</v>
      </c>
      <c r="R13" s="1" t="s">
        <v>21</v>
      </c>
      <c r="S13" s="1">
        <f>P13/O13</f>
        <v>1.8607142857142878</v>
      </c>
    </row>
    <row r="15" spans="1:19" x14ac:dyDescent="0.4">
      <c r="R15" s="1" t="s">
        <v>8</v>
      </c>
      <c r="S15" s="1">
        <f>K10</f>
        <v>3.7465714285714311</v>
      </c>
    </row>
    <row r="16" spans="1:19" x14ac:dyDescent="0.4">
      <c r="R16" s="1" t="s">
        <v>11</v>
      </c>
      <c r="S16" s="1">
        <f>L10</f>
        <v>2513.3933333333334</v>
      </c>
    </row>
    <row r="17" spans="18:19" x14ac:dyDescent="0.4">
      <c r="R17" s="1" t="s">
        <v>9</v>
      </c>
      <c r="S17" s="1">
        <f>1-S15/S16</f>
        <v>0.99850935729840473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2차다항식회귀분석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학민 이</dc:creator>
  <cp:lastModifiedBy>학민 이</cp:lastModifiedBy>
  <dcterms:created xsi:type="dcterms:W3CDTF">2023-12-20T13:39:26Z</dcterms:created>
  <dcterms:modified xsi:type="dcterms:W3CDTF">2023-12-21T10:03:04Z</dcterms:modified>
</cp:coreProperties>
</file>