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010480d295b326a/바탕 화면/학민/2023/3-2/전공/수치해석/실습/"/>
    </mc:Choice>
  </mc:AlternateContent>
  <xr:revisionPtr revIDLastSave="9" documentId="11_2F9F52EC7512F2177C46C725E748443C9A513625" xr6:coauthVersionLast="47" xr6:coauthVersionMax="47" xr10:uidLastSave="{CD47C12F-EBA1-41E8-A2B0-C4BD519FF9A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H28" i="1" s="1"/>
  <c r="C33" i="1"/>
  <c r="C34" i="1"/>
  <c r="C8" i="1" l="1"/>
  <c r="C12" i="1" s="1"/>
  <c r="D24" i="1" s="1"/>
  <c r="D8" i="1"/>
  <c r="E8" i="1"/>
  <c r="B8" i="1"/>
  <c r="D12" i="1"/>
  <c r="E24" i="1" s="1"/>
  <c r="E12" i="1"/>
  <c r="B12" i="1"/>
  <c r="C24" i="1" s="1"/>
  <c r="O24" i="1"/>
  <c r="X25" i="1" s="1"/>
  <c r="V25" i="1" s="1"/>
  <c r="P24" i="1"/>
  <c r="Q24" i="1"/>
  <c r="O25" i="1"/>
  <c r="P25" i="1"/>
  <c r="Q25" i="1"/>
  <c r="N25" i="1"/>
  <c r="N24" i="1"/>
  <c r="O10" i="1"/>
  <c r="O14" i="1" s="1"/>
  <c r="O18" i="1" s="1"/>
  <c r="P10" i="1"/>
  <c r="Q10" i="1"/>
  <c r="N10" i="1"/>
  <c r="O9" i="1"/>
  <c r="P9" i="1"/>
  <c r="Q9" i="1"/>
  <c r="Q13" i="1" s="1"/>
  <c r="N9" i="1"/>
  <c r="N13" i="1" s="1"/>
  <c r="O8" i="1"/>
  <c r="P8" i="1"/>
  <c r="Q8" i="1"/>
  <c r="N8" i="1"/>
  <c r="P13" i="1" l="1"/>
  <c r="O13" i="1"/>
  <c r="O17" i="1" s="1"/>
  <c r="U25" i="1"/>
  <c r="P28" i="1" s="1"/>
  <c r="O22" i="1"/>
  <c r="N14" i="1"/>
  <c r="N18" i="1" s="1"/>
  <c r="P14" i="1"/>
  <c r="P18" i="1" s="1"/>
  <c r="Q14" i="1"/>
  <c r="Q18" i="1" s="1"/>
  <c r="Q22" i="1" s="1"/>
  <c r="T25" i="1"/>
  <c r="O28" i="1" s="1"/>
  <c r="Q17" i="1"/>
  <c r="S25" i="1"/>
  <c r="N28" i="1" s="1"/>
  <c r="Q28" i="1"/>
  <c r="G5" i="1"/>
  <c r="G4" i="1"/>
  <c r="G8" i="1" l="1"/>
  <c r="B9" i="1" s="1"/>
  <c r="B13" i="1" s="1"/>
  <c r="C25" i="1" s="1"/>
  <c r="C29" i="1"/>
  <c r="H29" i="1" s="1"/>
  <c r="G9" i="1"/>
  <c r="B10" i="1" s="1"/>
  <c r="C30" i="1"/>
  <c r="N17" i="1"/>
  <c r="N22" i="1" s="1"/>
  <c r="P17" i="1"/>
  <c r="P22" i="1" s="1"/>
  <c r="H8" i="1"/>
  <c r="C9" i="1" s="1"/>
  <c r="C13" i="1" s="1"/>
  <c r="D25" i="1" s="1"/>
  <c r="J9" i="1"/>
  <c r="E10" i="1" s="1"/>
  <c r="I9" i="1"/>
  <c r="D10" i="1" s="1"/>
  <c r="H9" i="1"/>
  <c r="C10" i="1" s="1"/>
  <c r="J8" i="1"/>
  <c r="E9" i="1" s="1"/>
  <c r="E13" i="1" s="1"/>
  <c r="I8" i="1"/>
  <c r="D9" i="1" s="1"/>
  <c r="D13" i="1" s="1"/>
  <c r="E25" i="1" s="1"/>
  <c r="P26" i="1" l="1"/>
  <c r="Q26" i="1"/>
  <c r="O26" i="1"/>
  <c r="N26" i="1"/>
  <c r="O30" i="1"/>
  <c r="H5" i="1"/>
  <c r="N30" i="1" l="1"/>
  <c r="O34" i="1"/>
  <c r="J10" i="1"/>
  <c r="E14" i="1" s="1"/>
  <c r="H14" i="1" s="1"/>
  <c r="H13" i="1" s="1"/>
  <c r="H12" i="1" s="1"/>
  <c r="D30" i="1"/>
  <c r="H30" i="1" s="1"/>
  <c r="H26" i="1" s="1"/>
  <c r="H25" i="1" s="1"/>
  <c r="H24" i="1" s="1"/>
  <c r="V26" i="1"/>
  <c r="Q29" i="1" s="1"/>
  <c r="Q33" i="1" s="1"/>
  <c r="Q30" i="1"/>
  <c r="I10" i="1"/>
  <c r="D14" i="1" s="1"/>
  <c r="E26" i="1" s="1"/>
  <c r="X26" i="1"/>
  <c r="T26" i="1" s="1"/>
  <c r="O29" i="1" s="1"/>
  <c r="O33" i="1" s="1"/>
  <c r="P30" i="1"/>
  <c r="U26" i="1"/>
  <c r="P29" i="1" s="1"/>
  <c r="P33" i="1" s="1"/>
  <c r="H10" i="1"/>
  <c r="C14" i="1" s="1"/>
  <c r="D26" i="1" s="1"/>
  <c r="G10" i="1"/>
  <c r="B14" i="1" s="1"/>
  <c r="C26" i="1" s="1"/>
  <c r="P34" i="1" l="1"/>
  <c r="X30" i="1"/>
  <c r="T30" i="1" s="1"/>
  <c r="O32" i="1" s="1"/>
  <c r="V30" i="1"/>
  <c r="Q32" i="1" s="1"/>
  <c r="Q34" i="1"/>
  <c r="T34" i="1" s="1"/>
  <c r="N34" i="1"/>
  <c r="S30" i="1"/>
  <c r="N32" i="1" s="1"/>
  <c r="S26" i="1"/>
  <c r="N29" i="1" s="1"/>
  <c r="N33" i="1" s="1"/>
  <c r="T33" i="1" l="1"/>
  <c r="U30" i="1"/>
  <c r="P32" i="1" s="1"/>
  <c r="T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이학민</author>
    <author>400T6B</author>
  </authors>
  <commentList>
    <comment ref="B23" authorId="0" shapeId="0" xr:uid="{8F34DCF8-0337-449F-8D55-736E448CF0EC}">
      <text>
        <r>
          <rPr>
            <b/>
            <sz val="9"/>
            <color indexed="81"/>
            <rFont val="Tahoma"/>
            <family val="2"/>
          </rPr>
          <t>d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구하고</t>
        </r>
        <r>
          <rPr>
            <b/>
            <sz val="9"/>
            <color indexed="81"/>
            <rFont val="Tahoma"/>
            <family val="2"/>
          </rPr>
          <t xml:space="preserve"> x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b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[1 0 0]' , [0 1 0]', [0 0 1]' 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바꾸어</t>
        </r>
        <r>
          <rPr>
            <b/>
            <sz val="9"/>
            <color indexed="81"/>
            <rFont val="Tahoma"/>
            <family val="2"/>
          </rPr>
          <t xml:space="preserve"> x</t>
        </r>
        <r>
          <rPr>
            <b/>
            <sz val="9"/>
            <color indexed="81"/>
            <rFont val="돋움"/>
            <family val="3"/>
            <charset val="129"/>
          </rPr>
          <t>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구함
</t>
        </r>
        <r>
          <rPr>
            <b/>
            <sz val="9"/>
            <color indexed="81"/>
            <rFont val="Tahoma"/>
            <family val="2"/>
          </rPr>
          <t xml:space="preserve">-&gt; </t>
        </r>
        <r>
          <rPr>
            <b/>
            <sz val="9"/>
            <color indexed="81"/>
            <rFont val="돋움"/>
            <family val="3"/>
            <charset val="129"/>
          </rPr>
          <t>역행렬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과정</t>
        </r>
      </text>
    </comment>
  </commentList>
</comments>
</file>

<file path=xl/sharedStrings.xml><?xml version="1.0" encoding="utf-8"?>
<sst xmlns="http://schemas.openxmlformats.org/spreadsheetml/2006/main" count="29" uniqueCount="22">
  <si>
    <t>x1</t>
    <phoneticPr fontId="2" type="noConversion"/>
  </si>
  <si>
    <t>x2</t>
    <phoneticPr fontId="2" type="noConversion"/>
  </si>
  <si>
    <t>x3</t>
    <phoneticPr fontId="2" type="noConversion"/>
  </si>
  <si>
    <t>`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</si>
  <si>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</si>
  <si>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</si>
  <si>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</si>
  <si>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val</t>
    <phoneticPr fontId="2" type="noConversion"/>
  </si>
  <si>
    <t>순수 Gauss 소거법</t>
    <phoneticPr fontId="2" type="noConversion"/>
  </si>
  <si>
    <t>Gauss-Jordan법</t>
    <phoneticPr fontId="2" type="noConversion"/>
  </si>
  <si>
    <t>L matrix</t>
    <phoneticPr fontId="2" type="noConversion"/>
  </si>
  <si>
    <t>U matrix</t>
    <phoneticPr fontId="2" type="noConversion"/>
  </si>
  <si>
    <t>LU Decomposition</t>
    <phoneticPr fontId="2" type="noConversion"/>
  </si>
  <si>
    <t>U</t>
    <phoneticPr fontId="2" type="noConversion"/>
  </si>
  <si>
    <t>L</t>
    <phoneticPr fontId="2" type="noConversion"/>
  </si>
  <si>
    <t>b</t>
    <phoneticPr fontId="2" type="noConversion"/>
  </si>
  <si>
    <t>d1</t>
    <phoneticPr fontId="2" type="noConversion"/>
  </si>
  <si>
    <t>d2</t>
    <phoneticPr fontId="2" type="noConversion"/>
  </si>
  <si>
    <t>d3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</si>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</sst>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"/>
  <sheetViews>
    <sheetView tabSelected="1" workbookViewId="0">
      <selection activeCell="B23" sqref="B23:C23"/>
    </sheetView>
  </sheetViews>
  <sheetFormatPr defaultRowHeight="17.399999999999999"/>
  <sheetData>
    <row r="2" spans="1:17">
      <c r="B2" s="6" t="s">
        <v>8</v>
      </c>
      <c r="C2" s="6"/>
      <c r="N2" s="6" t="s">
        <v>9</v>
      </c>
      <c r="O2" s="6"/>
    </row>
    <row r="3" spans="1:17">
      <c r="B3" t="s">
        <v>4</v>
      </c>
      <c r="C3" t="s">
        <v>5</v>
      </c>
      <c r="D3" t="s">
        <v>6</v>
      </c>
      <c r="E3" t="s">
        <v>7</v>
      </c>
      <c r="N3" t="s">
        <v>0</v>
      </c>
      <c r="O3" t="s">
        <v>5</v>
      </c>
      <c r="P3" t="s">
        <v>6</v>
      </c>
      <c r="Q3" t="s">
        <v>7</v>
      </c>
    </row>
    <row r="4" spans="1:17">
      <c r="B4" s="1">
        <v>3</v>
      </c>
      <c r="C4" s="1">
        <v>-0.1</v>
      </c>
      <c r="D4" s="1">
        <v>-0.2</v>
      </c>
      <c r="E4" s="1">
        <v>7.85</v>
      </c>
      <c r="G4" s="3">
        <f>B5/B4</f>
        <v>3.3333333333333333E-2</v>
      </c>
      <c r="H4" s="4" t="s">
        <v>10</v>
      </c>
      <c r="N4" s="2">
        <v>3</v>
      </c>
      <c r="O4" s="2">
        <v>-0.1</v>
      </c>
      <c r="P4" s="2">
        <v>-0.2</v>
      </c>
      <c r="Q4" s="2">
        <v>7.85</v>
      </c>
    </row>
    <row r="5" spans="1:17">
      <c r="B5">
        <v>0.1</v>
      </c>
      <c r="C5">
        <v>7</v>
      </c>
      <c r="D5">
        <v>-0.3</v>
      </c>
      <c r="E5">
        <v>-19.3</v>
      </c>
      <c r="G5" s="3">
        <f>B6/B4</f>
        <v>9.9999999999999992E-2</v>
      </c>
      <c r="H5" s="3">
        <f>C10/C9</f>
        <v>-2.7129938124702525E-2</v>
      </c>
      <c r="N5">
        <v>0.1</v>
      </c>
      <c r="O5">
        <v>7</v>
      </c>
      <c r="P5">
        <v>-0.3</v>
      </c>
      <c r="Q5">
        <v>-19.3</v>
      </c>
    </row>
    <row r="6" spans="1:17">
      <c r="B6">
        <v>0.3</v>
      </c>
      <c r="C6">
        <v>-0.2</v>
      </c>
      <c r="D6">
        <v>10</v>
      </c>
      <c r="E6">
        <v>71.400000000000006</v>
      </c>
      <c r="N6">
        <v>0.3</v>
      </c>
      <c r="O6">
        <v>-0.2</v>
      </c>
      <c r="P6">
        <v>10</v>
      </c>
      <c r="Q6">
        <v>71.400000000000006</v>
      </c>
    </row>
    <row r="8" spans="1:17">
      <c r="B8">
        <f>B4</f>
        <v>3</v>
      </c>
      <c r="C8">
        <f t="shared" ref="C8:E8" si="0">C4</f>
        <v>-0.1</v>
      </c>
      <c r="D8">
        <f t="shared" si="0"/>
        <v>-0.2</v>
      </c>
      <c r="E8">
        <f t="shared" si="0"/>
        <v>7.85</v>
      </c>
      <c r="G8">
        <f>B4*$G$4</f>
        <v>0.1</v>
      </c>
      <c r="H8">
        <f>C4*$G$4</f>
        <v>-3.3333333333333335E-3</v>
      </c>
      <c r="I8">
        <f>D4*$G$4</f>
        <v>-6.6666666666666671E-3</v>
      </c>
      <c r="J8">
        <f>E4*$G$4</f>
        <v>0.26166666666666666</v>
      </c>
      <c r="N8">
        <f>N4/$N$4</f>
        <v>1</v>
      </c>
      <c r="O8">
        <f t="shared" ref="O8:Q8" si="1">O4/$N$4</f>
        <v>-3.3333333333333333E-2</v>
      </c>
      <c r="P8">
        <f t="shared" si="1"/>
        <v>-6.6666666666666666E-2</v>
      </c>
      <c r="Q8">
        <f t="shared" si="1"/>
        <v>2.6166666666666667</v>
      </c>
    </row>
    <row r="9" spans="1:17">
      <c r="B9">
        <f>B5-G8</f>
        <v>0</v>
      </c>
      <c r="C9" s="1">
        <f t="shared" ref="C9:E9" si="2">C5-H8</f>
        <v>7.003333333333333</v>
      </c>
      <c r="D9" s="1">
        <f t="shared" si="2"/>
        <v>-0.29333333333333333</v>
      </c>
      <c r="E9" s="1">
        <f t="shared" si="2"/>
        <v>-19.561666666666667</v>
      </c>
      <c r="G9">
        <f>B4*$G$5</f>
        <v>0.3</v>
      </c>
      <c r="H9">
        <f>C4*$G$5</f>
        <v>-0.01</v>
      </c>
      <c r="I9">
        <f>D4*$G$5</f>
        <v>-0.02</v>
      </c>
      <c r="J9">
        <f>E4*$G$5</f>
        <v>0.78499999999999992</v>
      </c>
      <c r="N9">
        <f>N5/$N$5</f>
        <v>1</v>
      </c>
      <c r="O9">
        <f t="shared" ref="O9:Q9" si="3">O5/$N$5</f>
        <v>70</v>
      </c>
      <c r="P9">
        <f t="shared" si="3"/>
        <v>-2.9999999999999996</v>
      </c>
      <c r="Q9">
        <f t="shared" si="3"/>
        <v>-193</v>
      </c>
    </row>
    <row r="10" spans="1:17">
      <c r="B10">
        <f>B6-G9</f>
        <v>0</v>
      </c>
      <c r="C10">
        <f>C6-H9</f>
        <v>-0.19</v>
      </c>
      <c r="D10">
        <f>D6-I9</f>
        <v>10.02</v>
      </c>
      <c r="E10">
        <f>E6-J9</f>
        <v>70.615000000000009</v>
      </c>
      <c r="G10">
        <f>B9*$H$5</f>
        <v>0</v>
      </c>
      <c r="H10">
        <f>C9*$H$5</f>
        <v>-0.19</v>
      </c>
      <c r="I10">
        <f>D9*$H$5</f>
        <v>7.9581151832460745E-3</v>
      </c>
      <c r="J10">
        <f>E9*$H$5</f>
        <v>0.5307068062827226</v>
      </c>
      <c r="N10">
        <f>N6/$N$6</f>
        <v>1</v>
      </c>
      <c r="O10">
        <f t="shared" ref="O10:Q10" si="4">O6/$N$6</f>
        <v>-0.66666666666666674</v>
      </c>
      <c r="P10">
        <f t="shared" si="4"/>
        <v>33.333333333333336</v>
      </c>
      <c r="Q10">
        <f t="shared" si="4"/>
        <v>238.00000000000003</v>
      </c>
    </row>
    <row r="12" spans="1:17">
      <c r="A12" s="4" t="s">
        <v>11</v>
      </c>
      <c r="B12" s="3">
        <f>B8</f>
        <v>3</v>
      </c>
      <c r="C12" s="3">
        <f t="shared" ref="C12:E12" si="5">C8</f>
        <v>-0.1</v>
      </c>
      <c r="D12" s="3">
        <f t="shared" si="5"/>
        <v>-0.2</v>
      </c>
      <c r="E12">
        <f t="shared" si="5"/>
        <v>7.85</v>
      </c>
      <c r="G12" s="5" t="s">
        <v>0</v>
      </c>
      <c r="H12" s="5">
        <f>(E12-D12*H14-C12*H13)/B12</f>
        <v>3</v>
      </c>
      <c r="N12">
        <v>1</v>
      </c>
      <c r="O12">
        <v>-3.3333333333333333E-2</v>
      </c>
      <c r="P12">
        <v>-6.6666666666666666E-2</v>
      </c>
      <c r="Q12">
        <v>2.6166666666666667</v>
      </c>
    </row>
    <row r="13" spans="1:17">
      <c r="B13" s="3">
        <f>B9</f>
        <v>0</v>
      </c>
      <c r="C13" s="3">
        <f t="shared" ref="C13:E13" si="6">C9</f>
        <v>7.003333333333333</v>
      </c>
      <c r="D13" s="3">
        <f t="shared" si="6"/>
        <v>-0.29333333333333333</v>
      </c>
      <c r="E13">
        <f t="shared" si="6"/>
        <v>-19.561666666666667</v>
      </c>
      <c r="G13" s="5" t="s">
        <v>1</v>
      </c>
      <c r="H13" s="5">
        <f>(E13-D13*H14)/C13</f>
        <v>-2.5</v>
      </c>
      <c r="N13">
        <f>N9-N8</f>
        <v>0</v>
      </c>
      <c r="O13">
        <f t="shared" ref="O13:Q13" si="7">O9-O8</f>
        <v>70.033333333333331</v>
      </c>
      <c r="P13">
        <f t="shared" si="7"/>
        <v>-2.9333333333333327</v>
      </c>
      <c r="Q13">
        <f t="shared" si="7"/>
        <v>-195.61666666666667</v>
      </c>
    </row>
    <row r="14" spans="1:17">
      <c r="B14" s="3">
        <f>B10-G10</f>
        <v>0</v>
      </c>
      <c r="C14" s="3">
        <f t="shared" ref="C14:E14" si="8">C10-H10</f>
        <v>0</v>
      </c>
      <c r="D14" s="3">
        <f t="shared" si="8"/>
        <v>10.012041884816753</v>
      </c>
      <c r="E14">
        <f t="shared" si="8"/>
        <v>70.084293193717286</v>
      </c>
      <c r="G14" s="5" t="s">
        <v>2</v>
      </c>
      <c r="H14" s="5">
        <f>E14/D14</f>
        <v>7.0000000000000018</v>
      </c>
      <c r="N14">
        <f>N10-N8</f>
        <v>0</v>
      </c>
      <c r="O14">
        <f t="shared" ref="O14:Q14" si="9">O10-O8</f>
        <v>-0.63333333333333341</v>
      </c>
      <c r="P14">
        <f t="shared" si="9"/>
        <v>33.400000000000006</v>
      </c>
      <c r="Q14">
        <f t="shared" si="9"/>
        <v>235.38333333333335</v>
      </c>
    </row>
    <row r="15" spans="1:17">
      <c r="F15" t="s">
        <v>3</v>
      </c>
    </row>
    <row r="16" spans="1:17">
      <c r="N16">
        <v>1</v>
      </c>
      <c r="O16">
        <v>-3.3333333333333333E-2</v>
      </c>
      <c r="P16">
        <v>-6.6666666666666666E-2</v>
      </c>
      <c r="Q16">
        <v>2.6166666666666667</v>
      </c>
    </row>
    <row r="17" spans="2:24">
      <c r="N17">
        <f>N13/$O$13</f>
        <v>0</v>
      </c>
      <c r="O17">
        <f>O13/$O$13</f>
        <v>1</v>
      </c>
      <c r="P17">
        <f t="shared" ref="P17:Q17" si="10">P13/$O$13</f>
        <v>-4.188481675392669E-2</v>
      </c>
      <c r="Q17">
        <f t="shared" si="10"/>
        <v>-2.7931937172774872</v>
      </c>
    </row>
    <row r="18" spans="2:24">
      <c r="N18">
        <f>N14/$O$14</f>
        <v>0</v>
      </c>
      <c r="O18">
        <f>O14/$O$14</f>
        <v>1</v>
      </c>
      <c r="P18">
        <f t="shared" ref="P18:Q18" si="11">P14/$O$14</f>
        <v>-52.736842105263158</v>
      </c>
      <c r="Q18">
        <f t="shared" si="11"/>
        <v>-371.65789473684208</v>
      </c>
    </row>
    <row r="20" spans="2:24">
      <c r="N20">
        <v>1</v>
      </c>
      <c r="O20">
        <v>-3.3333333333333333E-2</v>
      </c>
      <c r="P20">
        <v>-6.6666666666666666E-2</v>
      </c>
      <c r="Q20">
        <v>2.6166666666666667</v>
      </c>
    </row>
    <row r="21" spans="2:24">
      <c r="N21">
        <v>0</v>
      </c>
      <c r="O21">
        <v>1</v>
      </c>
      <c r="P21">
        <v>-4.188481675392669E-2</v>
      </c>
      <c r="Q21">
        <v>-2.7931937172774872</v>
      </c>
    </row>
    <row r="22" spans="2:24">
      <c r="N22">
        <f>N18-N17</f>
        <v>0</v>
      </c>
      <c r="O22">
        <f t="shared" ref="O22:Q22" si="12">O18-O17</f>
        <v>0</v>
      </c>
      <c r="P22">
        <f t="shared" si="12"/>
        <v>-52.694957288509229</v>
      </c>
      <c r="Q22">
        <f t="shared" si="12"/>
        <v>-368.86470101956462</v>
      </c>
    </row>
    <row r="23" spans="2:24">
      <c r="B23" s="6" t="s">
        <v>12</v>
      </c>
      <c r="C23" s="6"/>
    </row>
    <row r="24" spans="2:24">
      <c r="B24" t="s">
        <v>13</v>
      </c>
      <c r="C24">
        <f>B12</f>
        <v>3</v>
      </c>
      <c r="D24">
        <f t="shared" ref="D24:E24" si="13">C12</f>
        <v>-0.1</v>
      </c>
      <c r="E24">
        <f t="shared" si="13"/>
        <v>-0.2</v>
      </c>
      <c r="G24" s="5" t="s">
        <v>19</v>
      </c>
      <c r="H24" s="5">
        <f>(H28-E24*H26-D24*H25)/C24</f>
        <v>3</v>
      </c>
      <c r="N24">
        <f>N20</f>
        <v>1</v>
      </c>
      <c r="O24">
        <f t="shared" ref="O24:Q24" si="14">O20</f>
        <v>-3.3333333333333333E-2</v>
      </c>
      <c r="P24">
        <f t="shared" si="14"/>
        <v>-6.6666666666666666E-2</v>
      </c>
      <c r="Q24">
        <f t="shared" si="14"/>
        <v>2.6166666666666667</v>
      </c>
    </row>
    <row r="25" spans="2:24">
      <c r="C25">
        <f t="shared" ref="C25:E26" si="15">B13</f>
        <v>0</v>
      </c>
      <c r="D25">
        <f t="shared" si="15"/>
        <v>7.003333333333333</v>
      </c>
      <c r="E25">
        <f t="shared" si="15"/>
        <v>-0.29333333333333333</v>
      </c>
      <c r="G25" s="5" t="s">
        <v>20</v>
      </c>
      <c r="H25" s="5">
        <f>(H29-E25*H26)/D25</f>
        <v>-2.5</v>
      </c>
      <c r="N25">
        <f>N21</f>
        <v>0</v>
      </c>
      <c r="O25">
        <f t="shared" ref="O25:Q25" si="16">O21</f>
        <v>1</v>
      </c>
      <c r="P25">
        <f t="shared" si="16"/>
        <v>-4.188481675392669E-2</v>
      </c>
      <c r="Q25">
        <f t="shared" si="16"/>
        <v>-2.7931937172774872</v>
      </c>
      <c r="S25">
        <f>N25*$X$25</f>
        <v>0</v>
      </c>
      <c r="T25">
        <f>O25*$X$25</f>
        <v>-3.3333333333333333E-2</v>
      </c>
      <c r="U25">
        <f>P25*$X$25</f>
        <v>1.396160558464223E-3</v>
      </c>
      <c r="V25">
        <f>Q25*$X$25</f>
        <v>9.3106457242582902E-2</v>
      </c>
      <c r="X25">
        <f>O24/O25</f>
        <v>-3.3333333333333333E-2</v>
      </c>
    </row>
    <row r="26" spans="2:24">
      <c r="C26">
        <f t="shared" si="15"/>
        <v>0</v>
      </c>
      <c r="D26">
        <f t="shared" si="15"/>
        <v>0</v>
      </c>
      <c r="E26">
        <f t="shared" si="15"/>
        <v>10.012041884816753</v>
      </c>
      <c r="G26" s="5" t="s">
        <v>21</v>
      </c>
      <c r="H26" s="5">
        <f>H30/E26</f>
        <v>7.0000000000000018</v>
      </c>
      <c r="N26">
        <f t="shared" ref="N26:O26" si="17">N22/$P$22</f>
        <v>0</v>
      </c>
      <c r="O26">
        <f t="shared" si="17"/>
        <v>0</v>
      </c>
      <c r="P26">
        <f>P22/$P$22</f>
        <v>1</v>
      </c>
      <c r="Q26">
        <f>Q22/$P$22</f>
        <v>7</v>
      </c>
      <c r="S26">
        <f>N26*$X$26</f>
        <v>0</v>
      </c>
      <c r="T26">
        <f>O26*$X$26</f>
        <v>0</v>
      </c>
      <c r="U26">
        <f>P26*$X$26</f>
        <v>-4.188481675392669E-2</v>
      </c>
      <c r="V26">
        <f>Q26*$X$26</f>
        <v>-0.29319371727748683</v>
      </c>
      <c r="X26">
        <f>P25/P26</f>
        <v>-4.188481675392669E-2</v>
      </c>
    </row>
    <row r="28" spans="2:24">
      <c r="B28" t="s">
        <v>14</v>
      </c>
      <c r="C28">
        <v>1</v>
      </c>
      <c r="D28">
        <v>0</v>
      </c>
      <c r="E28">
        <v>0</v>
      </c>
      <c r="G28" t="s">
        <v>16</v>
      </c>
      <c r="H28">
        <f>C32/C28</f>
        <v>7.85</v>
      </c>
      <c r="N28">
        <f t="shared" ref="N28:Q29" si="18">N24-S25</f>
        <v>1</v>
      </c>
      <c r="O28">
        <f t="shared" si="18"/>
        <v>0</v>
      </c>
      <c r="P28">
        <f t="shared" si="18"/>
        <v>-6.8062827225130892E-2</v>
      </c>
      <c r="Q28">
        <f t="shared" si="18"/>
        <v>2.5235602094240837</v>
      </c>
    </row>
    <row r="29" spans="2:24">
      <c r="C29">
        <f>G4</f>
        <v>3.3333333333333333E-2</v>
      </c>
      <c r="D29">
        <v>1</v>
      </c>
      <c r="E29">
        <v>0</v>
      </c>
      <c r="G29" t="s">
        <v>17</v>
      </c>
      <c r="H29">
        <f>(C33-C29*H28)</f>
        <v>-19.561666666666667</v>
      </c>
      <c r="N29">
        <f t="shared" si="18"/>
        <v>0</v>
      </c>
      <c r="O29">
        <f t="shared" si="18"/>
        <v>1</v>
      </c>
      <c r="P29">
        <f t="shared" si="18"/>
        <v>0</v>
      </c>
      <c r="Q29">
        <f t="shared" si="18"/>
        <v>-2.5000000000000004</v>
      </c>
    </row>
    <row r="30" spans="2:24">
      <c r="C30">
        <f>G5</f>
        <v>9.9999999999999992E-2</v>
      </c>
      <c r="D30">
        <f>H5</f>
        <v>-2.7129938124702525E-2</v>
      </c>
      <c r="E30">
        <v>1</v>
      </c>
      <c r="G30" t="s">
        <v>18</v>
      </c>
      <c r="H30">
        <f>C34-D30*H29-C30*H28</f>
        <v>70.084293193717286</v>
      </c>
      <c r="N30">
        <f>N26</f>
        <v>0</v>
      </c>
      <c r="O30">
        <f>O26</f>
        <v>0</v>
      </c>
      <c r="P30">
        <f>P26</f>
        <v>1</v>
      </c>
      <c r="Q30">
        <f>Q26</f>
        <v>7</v>
      </c>
      <c r="S30">
        <f>N30*$X$30</f>
        <v>0</v>
      </c>
      <c r="T30">
        <f t="shared" ref="T30:V30" si="19">O30*$X$30</f>
        <v>0</v>
      </c>
      <c r="U30">
        <f t="shared" si="19"/>
        <v>-6.8062827225130892E-2</v>
      </c>
      <c r="V30">
        <f t="shared" si="19"/>
        <v>-0.47643979057591623</v>
      </c>
      <c r="X30">
        <f>P28/P30</f>
        <v>-6.8062827225130892E-2</v>
      </c>
    </row>
    <row r="32" spans="2:24">
      <c r="B32" t="s">
        <v>15</v>
      </c>
      <c r="C32">
        <f>E4</f>
        <v>7.85</v>
      </c>
      <c r="N32">
        <f>N28-S30</f>
        <v>1</v>
      </c>
      <c r="O32">
        <f t="shared" ref="O32:Q32" si="20">O28-T30</f>
        <v>0</v>
      </c>
      <c r="P32">
        <f t="shared" si="20"/>
        <v>0</v>
      </c>
      <c r="Q32">
        <f t="shared" si="20"/>
        <v>3</v>
      </c>
      <c r="S32" s="5" t="s">
        <v>0</v>
      </c>
      <c r="T32" s="5">
        <f>(Q32-P32*T34-O32*T33)/N32</f>
        <v>3</v>
      </c>
    </row>
    <row r="33" spans="3:20">
      <c r="C33">
        <f t="shared" ref="C33:C34" si="21">E5</f>
        <v>-19.3</v>
      </c>
      <c r="N33">
        <f>N29</f>
        <v>0</v>
      </c>
      <c r="O33">
        <f t="shared" ref="O33:Q33" si="22">O29</f>
        <v>1</v>
      </c>
      <c r="P33">
        <f t="shared" si="22"/>
        <v>0</v>
      </c>
      <c r="Q33">
        <f t="shared" si="22"/>
        <v>-2.5000000000000004</v>
      </c>
      <c r="S33" s="5" t="s">
        <v>1</v>
      </c>
      <c r="T33" s="5">
        <f>(Q33-P33*T34)/O33</f>
        <v>-2.5000000000000004</v>
      </c>
    </row>
    <row r="34" spans="3:20">
      <c r="C34">
        <f t="shared" si="21"/>
        <v>71.400000000000006</v>
      </c>
      <c r="N34">
        <f>N30</f>
        <v>0</v>
      </c>
      <c r="O34">
        <f t="shared" ref="O34:Q34" si="23">O30</f>
        <v>0</v>
      </c>
      <c r="P34">
        <f t="shared" si="23"/>
        <v>1</v>
      </c>
      <c r="Q34">
        <f t="shared" si="23"/>
        <v>7</v>
      </c>
      <c r="S34" s="5" t="s">
        <v>2</v>
      </c>
      <c r="T34" s="5">
        <f>Q34/P34</f>
        <v>7</v>
      </c>
    </row>
  </sheetData>
  <mergeCells count="3">
    <mergeCell ref="N2:O2"/>
    <mergeCell ref="B2:C2"/>
    <mergeCell ref="B23:C2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400T6B</dc:creator>
  <cp:lastModifiedBy>학민 이</cp:lastModifiedBy>
  <dcterms:created xsi:type="dcterms:W3CDTF">2023-11-16T07:32:07Z</dcterms:created>
  <dcterms:modified xsi:type="dcterms:W3CDTF">2023-11-16T12:01:03Z</dcterms:modified>
</cp:coreProperties>
</file>