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hakmi\OneDrive\바탕 화면\2020\2-2\에너지시스템개론\과제\상호작용\"/>
    </mc:Choice>
  </mc:AlternateContent>
  <xr:revisionPtr revIDLastSave="234" documentId="11_98F7B7D71098B82D83D27F6B439EA40A1F252F48" xr6:coauthVersionLast="45" xr6:coauthVersionMax="45" xr10:uidLastSave="{0B5A8ADD-7B33-40EA-9386-F20F1E1ED299}"/>
  <bookViews>
    <workbookView xWindow="-120" yWindow="-120" windowWidth="29040" windowHeight="15840" activeTab="3" xr2:uid="{00000000-000D-0000-FFFF-FFFF00000000}"/>
  </bookViews>
  <sheets>
    <sheet name="에너지데이터 (원본)" sheetId="8" r:id="rId1"/>
    <sheet name="기초 분석" sheetId="6" r:id="rId2"/>
    <sheet name="단순회귀분석" sheetId="5" r:id="rId3"/>
    <sheet name="다중회귀분석" sheetId="7" r:id="rId4"/>
  </sheets>
  <definedNames>
    <definedName name="CDD">'에너지데이터 (원본)'!$E$4:$E$369</definedName>
    <definedName name="HDD">'에너지데이터 (원본)'!$F$4:$F$369</definedName>
    <definedName name="년월">'에너지데이터 (원본)'!$C$4:$C$369</definedName>
    <definedName name="년월일">'에너지데이터 (원본)'!$B$4:$B$369</definedName>
    <definedName name="외기온도__C">'에너지데이터 (원본)'!$D$4:$D$369</definedName>
    <definedName name="전력량_kWh">'에너지데이터 (원본)'!$G$4:$G$369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7" l="1"/>
  <c r="I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F5" i="6"/>
  <c r="F4" i="6"/>
  <c r="F369" i="6"/>
  <c r="F368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6" i="6"/>
  <c r="M25" i="5"/>
  <c r="M26" i="5"/>
  <c r="M24" i="5"/>
  <c r="M16" i="5"/>
  <c r="M17" i="5"/>
  <c r="M18" i="5"/>
  <c r="M19" i="5"/>
  <c r="M15" i="5"/>
  <c r="M21" i="5"/>
  <c r="M22" i="5"/>
  <c r="M23" i="5"/>
  <c r="M20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N11" i="8"/>
  <c r="O11" i="8"/>
  <c r="P11" i="8"/>
  <c r="P8" i="8"/>
  <c r="P9" i="8"/>
  <c r="P10" i="8"/>
  <c r="P12" i="8"/>
  <c r="P13" i="8"/>
  <c r="P14" i="8"/>
  <c r="P15" i="8"/>
  <c r="P16" i="8"/>
  <c r="P17" i="8"/>
  <c r="P18" i="8"/>
  <c r="P7" i="8"/>
  <c r="O8" i="8"/>
  <c r="O9" i="8"/>
  <c r="O10" i="8"/>
  <c r="O12" i="8"/>
  <c r="O13" i="8"/>
  <c r="O14" i="8"/>
  <c r="O15" i="8"/>
  <c r="O16" i="8"/>
  <c r="O17" i="8"/>
  <c r="O18" i="8"/>
  <c r="O7" i="8"/>
  <c r="N8" i="8"/>
  <c r="N9" i="8"/>
  <c r="N10" i="8"/>
  <c r="N12" i="8"/>
  <c r="N13" i="8"/>
  <c r="N14" i="8"/>
  <c r="N15" i="8"/>
  <c r="N16" i="8"/>
  <c r="N17" i="8"/>
  <c r="N18" i="8"/>
  <c r="N7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4" i="8"/>
  <c r="E241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4" i="8"/>
  <c r="C30" i="7" l="1" a="1"/>
  <c r="C30" i="7" s="1"/>
  <c r="D30" i="7" l="1"/>
  <c r="F28" i="7" s="1"/>
  <c r="E30" i="7"/>
  <c r="H28" i="7" l="1"/>
  <c r="F20" i="7"/>
  <c r="G20" i="7" s="1"/>
  <c r="F19" i="7"/>
  <c r="G19" i="7" s="1"/>
  <c r="F27" i="7"/>
  <c r="F22" i="7"/>
  <c r="G22" i="7" s="1"/>
  <c r="F18" i="7"/>
  <c r="G18" i="7" s="1"/>
  <c r="F21" i="7"/>
  <c r="G21" i="7" s="1"/>
  <c r="F15" i="7"/>
  <c r="G15" i="7" s="1"/>
  <c r="F17" i="7"/>
  <c r="G17" i="7" s="1"/>
  <c r="F26" i="7"/>
  <c r="G26" i="7" s="1"/>
  <c r="F25" i="7"/>
  <c r="G25" i="7" s="1"/>
  <c r="F23" i="7"/>
  <c r="G23" i="7" s="1"/>
  <c r="F16" i="7"/>
  <c r="G16" i="7" s="1"/>
  <c r="F24" i="7"/>
  <c r="G24" i="7" s="1"/>
  <c r="H27" i="7" l="1"/>
</calcChain>
</file>

<file path=xl/sharedStrings.xml><?xml version="1.0" encoding="utf-8"?>
<sst xmlns="http://schemas.openxmlformats.org/spreadsheetml/2006/main" count="38" uniqueCount="25">
  <si>
    <t>외기온도('C)</t>
    <phoneticPr fontId="2" type="noConversion"/>
  </si>
  <si>
    <t>CDD</t>
    <phoneticPr fontId="2" type="noConversion"/>
  </si>
  <si>
    <t>HDD</t>
    <phoneticPr fontId="2" type="noConversion"/>
  </si>
  <si>
    <t>년월일</t>
    <phoneticPr fontId="2" type="noConversion"/>
  </si>
  <si>
    <t>전력량(kWh)</t>
    <phoneticPr fontId="2" type="noConversion"/>
  </si>
  <si>
    <t>CDD</t>
  </si>
  <si>
    <t>HDD</t>
  </si>
  <si>
    <t>실전력량</t>
  </si>
  <si>
    <t>1) YEAR(B4)&amp;"-"&amp;MONTH(B4)</t>
    <phoneticPr fontId="2" type="noConversion"/>
  </si>
  <si>
    <t>2) SUMIF(년월, I4, CDD)</t>
    <phoneticPr fontId="2" type="noConversion"/>
  </si>
  <si>
    <t>3) SUMIF(년월, I4, 전력평균)</t>
    <phoneticPr fontId="2" type="noConversion"/>
  </si>
  <si>
    <t>월별 CDD, HDD, 전력량 테이블 만들기</t>
    <phoneticPr fontId="2" type="noConversion"/>
  </si>
  <si>
    <t>2) 피크 분석</t>
    <phoneticPr fontId="2" type="noConversion"/>
  </si>
  <si>
    <t>3) 온도, 에너지 분석</t>
    <phoneticPr fontId="2" type="noConversion"/>
  </si>
  <si>
    <t>1) 경향 분석</t>
    <phoneticPr fontId="2" type="noConversion"/>
  </si>
  <si>
    <t>전력량</t>
    <phoneticPr fontId="2" type="noConversion"/>
  </si>
  <si>
    <t>년월</t>
    <phoneticPr fontId="2" type="noConversion"/>
  </si>
  <si>
    <t>예측</t>
    <phoneticPr fontId="2" type="noConversion"/>
  </si>
  <si>
    <t>Heating</t>
    <phoneticPr fontId="2" type="noConversion"/>
  </si>
  <si>
    <t>y = 69.641x + 123682</t>
  </si>
  <si>
    <t>Cooling</t>
    <phoneticPr fontId="2" type="noConversion"/>
  </si>
  <si>
    <t>y = 133.28x + 134076</t>
  </si>
  <si>
    <t>절편</t>
    <phoneticPr fontId="2" type="noConversion"/>
  </si>
  <si>
    <t>잔차</t>
    <phoneticPr fontId="2" type="noConversion"/>
  </si>
  <si>
    <t>절감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</si>
</sst>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0.0"/>
    <numFmt numFmtId="177" formatCode="yyyy/mm"/>
    <numFmt numFmtId="180" formatCode="0.0_ "/>
    <numFmt numFmtId="186" formatCode="_-* #,##0.000_-;\-* #,##0.000_-;_-* &quot;-&quot;??_-;_-@_-"/>
    <numFmt numFmtId="191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1" fontId="5" fillId="0" borderId="0" xfId="1" applyFont="1">
      <alignment vertical="center"/>
    </xf>
    <xf numFmtId="41" fontId="3" fillId="0" borderId="0" xfId="1" applyFont="1">
      <alignment vertical="center"/>
    </xf>
    <xf numFmtId="0" fontId="6" fillId="0" borderId="1" xfId="0" applyFont="1" applyBorder="1" applyAlignment="1">
      <alignment horizontal="center" vertical="center"/>
    </xf>
    <xf numFmtId="41" fontId="5" fillId="0" borderId="0" xfId="1" applyFont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5" fillId="0" borderId="0" xfId="0" quotePrefix="1" applyFont="1">
      <alignment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1" xfId="0" applyNumberFormat="1" applyFont="1" applyBorder="1">
      <alignment vertical="center"/>
    </xf>
    <xf numFmtId="18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177" fontId="5" fillId="0" borderId="4" xfId="0" applyNumberFormat="1" applyFont="1" applyBorder="1">
      <alignment vertical="center"/>
    </xf>
    <xf numFmtId="177" fontId="5" fillId="0" borderId="5" xfId="0" applyNumberFormat="1" applyFont="1" applyBorder="1">
      <alignment vertical="center"/>
    </xf>
    <xf numFmtId="180" fontId="5" fillId="0" borderId="6" xfId="0" applyNumberFormat="1" applyFont="1" applyBorder="1" applyAlignment="1">
      <alignment horizontal="center" vertical="center"/>
    </xf>
    <xf numFmtId="177" fontId="5" fillId="0" borderId="8" xfId="0" applyNumberFormat="1" applyFont="1" applyBorder="1">
      <alignment vertical="center"/>
    </xf>
    <xf numFmtId="177" fontId="5" fillId="0" borderId="10" xfId="0" applyNumberFormat="1" applyFont="1" applyBorder="1">
      <alignment vertical="center"/>
    </xf>
    <xf numFmtId="180" fontId="5" fillId="0" borderId="11" xfId="0" applyNumberFormat="1" applyFont="1" applyBorder="1" applyAlignment="1">
      <alignment horizontal="center" vertical="center"/>
    </xf>
    <xf numFmtId="41" fontId="5" fillId="0" borderId="7" xfId="1" applyFont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41" fontId="5" fillId="0" borderId="12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1" fontId="5" fillId="0" borderId="14" xfId="1" applyFont="1" applyBorder="1" applyAlignment="1">
      <alignment horizontal="center" vertical="center"/>
    </xf>
    <xf numFmtId="41" fontId="5" fillId="0" borderId="15" xfId="1" applyFont="1" applyBorder="1" applyAlignment="1">
      <alignment horizontal="center" vertical="center"/>
    </xf>
    <xf numFmtId="41" fontId="5" fillId="0" borderId="13" xfId="1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41" fontId="0" fillId="0" borderId="7" xfId="1" applyFont="1" applyBorder="1">
      <alignment vertical="center"/>
    </xf>
    <xf numFmtId="41" fontId="0" fillId="0" borderId="9" xfId="1" applyFont="1" applyBorder="1">
      <alignment vertical="center"/>
    </xf>
    <xf numFmtId="41" fontId="0" fillId="0" borderId="12" xfId="1" applyFont="1" applyBorder="1">
      <alignment vertical="center"/>
    </xf>
    <xf numFmtId="41" fontId="0" fillId="0" borderId="16" xfId="1" applyFont="1" applyBorder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86" fontId="0" fillId="0" borderId="0" xfId="0" applyNumberFormat="1">
      <alignment vertical="center"/>
    </xf>
    <xf numFmtId="41" fontId="5" fillId="0" borderId="0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177" fontId="5" fillId="0" borderId="18" xfId="0" applyNumberFormat="1" applyFon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17" xfId="1" applyFont="1" applyBorder="1" applyAlignment="1">
      <alignment horizontal="center" vertical="center"/>
    </xf>
    <xf numFmtId="191" fontId="0" fillId="0" borderId="0" xfId="5" applyNumberFormat="1" applyFont="1">
      <alignment vertical="center"/>
    </xf>
  </cellXfs>
  <cellStyles count="6">
    <cellStyle name="백분율" xfId="5" builtinId="5"/>
    <cellStyle name="쉼표 [0]" xfId="1" builtinId="6"/>
    <cellStyle name="쉼표 [0] 2 2" xfId="2" xr:uid="{00000000-0005-0000-0000-000001000000}"/>
    <cellStyle name="쉼표 [0] 2 3" xfId="3" xr:uid="{00000000-0005-0000-0000-000002000000}"/>
    <cellStyle name="쉼표 [0] 2 4" xfId="4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'기초 분석'!$F$4:$F$369</c:f>
              <c:numCache>
                <c:formatCode>_(* #,##0.00_);_(* \(#,##0.00\);_(* "-"??_);_(@_)</c:formatCode>
                <c:ptCount val="366"/>
                <c:pt idx="0" formatCode="_(* #,##0_);_(* \(#,##0\);_(* &quot;-&quot;_);_(@_)">
                  <c:v>4464.5000000000009</c:v>
                </c:pt>
                <c:pt idx="1">
                  <c:v>5249.4833333333336</c:v>
                </c:pt>
                <c:pt idx="2" formatCode="_-* #,##0.000_-;\-* #,##0.000_-;_-* &quot;-&quot;??_-;_-@_-">
                  <c:v>5401.2340000000004</c:v>
                </c:pt>
                <c:pt idx="3" formatCode="_-* #,##0.000_-;\-* #,##0.000_-;_-* &quot;-&quot;??_-;_-@_-">
                  <c:v>5625.4040000000005</c:v>
                </c:pt>
                <c:pt idx="4" formatCode="_-* #,##0.000_-;\-* #,##0.000_-;_-* &quot;-&quot;??_-;_-@_-">
                  <c:v>5469.4800000000014</c:v>
                </c:pt>
                <c:pt idx="5" formatCode="_-* #,##0.000_-;\-* #,##0.000_-;_-* &quot;-&quot;??_-;_-@_-">
                  <c:v>5265.3360000000011</c:v>
                </c:pt>
                <c:pt idx="6" formatCode="_-* #,##0.000_-;\-* #,##0.000_-;_-* &quot;-&quot;??_-;_-@_-">
                  <c:v>5249.1480000000001</c:v>
                </c:pt>
                <c:pt idx="7" formatCode="_-* #,##0.000_-;\-* #,##0.000_-;_-* &quot;-&quot;??_-;_-@_-">
                  <c:v>5258.15</c:v>
                </c:pt>
                <c:pt idx="8" formatCode="_-* #,##0.000_-;\-* #,##0.000_-;_-* &quot;-&quot;??_-;_-@_-">
                  <c:v>5249.398000000001</c:v>
                </c:pt>
                <c:pt idx="9" formatCode="_-* #,##0.000_-;\-* #,##0.000_-;_-* &quot;-&quot;??_-;_-@_-">
                  <c:v>5368.1160000000009</c:v>
                </c:pt>
                <c:pt idx="10" formatCode="_-* #,##0.000_-;\-* #,##0.000_-;_-* &quot;-&quot;??_-;_-@_-">
                  <c:v>5539.8460000000005</c:v>
                </c:pt>
                <c:pt idx="11" formatCode="_-* #,##0.000_-;\-* #,##0.000_-;_-* &quot;-&quot;??_-;_-@_-">
                  <c:v>5385.88</c:v>
                </c:pt>
                <c:pt idx="12" formatCode="_-* #,##0.000_-;\-* #,##0.000_-;_-* &quot;-&quot;??_-;_-@_-">
                  <c:v>5161.8500000000013</c:v>
                </c:pt>
                <c:pt idx="13" formatCode="_-* #,##0.000_-;\-* #,##0.000_-;_-* &quot;-&quot;??_-;_-@_-">
                  <c:v>5171.6139999999996</c:v>
                </c:pt>
                <c:pt idx="14" formatCode="_-* #,##0.000_-;\-* #,##0.000_-;_-* &quot;-&quot;??_-;_-@_-">
                  <c:v>5247.2860000000001</c:v>
                </c:pt>
                <c:pt idx="15" formatCode="_-* #,##0.000_-;\-* #,##0.000_-;_-* &quot;-&quot;??_-;_-@_-">
                  <c:v>5313.6900000000005</c:v>
                </c:pt>
                <c:pt idx="16" formatCode="_-* #,##0.000_-;\-* #,##0.000_-;_-* &quot;-&quot;??_-;_-@_-">
                  <c:v>5520.6779999999999</c:v>
                </c:pt>
                <c:pt idx="17" formatCode="_-* #,##0.000_-;\-* #,##0.000_-;_-* &quot;-&quot;??_-;_-@_-">
                  <c:v>5755.3439999999991</c:v>
                </c:pt>
                <c:pt idx="18" formatCode="_-* #,##0.000_-;\-* #,##0.000_-;_-* &quot;-&quot;??_-;_-@_-">
                  <c:v>5661.4120000000003</c:v>
                </c:pt>
                <c:pt idx="19" formatCode="_-* #,##0.000_-;\-* #,##0.000_-;_-* &quot;-&quot;??_-;_-@_-">
                  <c:v>5430.0039999999999</c:v>
                </c:pt>
                <c:pt idx="20" formatCode="_-* #,##0.000_-;\-* #,##0.000_-;_-* &quot;-&quot;??_-;_-@_-">
                  <c:v>5182.4679999999998</c:v>
                </c:pt>
                <c:pt idx="21" formatCode="_-* #,##0.000_-;\-* #,##0.000_-;_-* &quot;-&quot;??_-;_-@_-">
                  <c:v>4904.7900000000009</c:v>
                </c:pt>
                <c:pt idx="22" formatCode="_-* #,##0.000_-;\-* #,##0.000_-;_-* &quot;-&quot;??_-;_-@_-">
                  <c:v>4876.2919999999995</c:v>
                </c:pt>
                <c:pt idx="23" formatCode="_-* #,##0.000_-;\-* #,##0.000_-;_-* &quot;-&quot;??_-;_-@_-">
                  <c:v>4988.7979999999998</c:v>
                </c:pt>
                <c:pt idx="24" formatCode="_-* #,##0.000_-;\-* #,##0.000_-;_-* &quot;-&quot;??_-;_-@_-">
                  <c:v>5219.4560000000001</c:v>
                </c:pt>
                <c:pt idx="25" formatCode="_-* #,##0.000_-;\-* #,##0.000_-;_-* &quot;-&quot;??_-;_-@_-">
                  <c:v>5287.5920000000006</c:v>
                </c:pt>
                <c:pt idx="26" formatCode="_-* #,##0.000_-;\-* #,##0.000_-;_-* &quot;-&quot;??_-;_-@_-">
                  <c:v>5322.2579999999998</c:v>
                </c:pt>
                <c:pt idx="27" formatCode="_-* #,##0.000_-;\-* #,##0.000_-;_-* &quot;-&quot;??_-;_-@_-">
                  <c:v>5368.2640000000001</c:v>
                </c:pt>
                <c:pt idx="28" formatCode="_-* #,##0.000_-;\-* #,##0.000_-;_-* &quot;-&quot;??_-;_-@_-">
                  <c:v>5374.2460000000001</c:v>
                </c:pt>
                <c:pt idx="29" formatCode="_-* #,##0.000_-;\-* #,##0.000_-;_-* &quot;-&quot;??_-;_-@_-">
                  <c:v>5392.9660000000003</c:v>
                </c:pt>
                <c:pt idx="30" formatCode="_-* #,##0.000_-;\-* #,##0.000_-;_-* &quot;-&quot;??_-;_-@_-">
                  <c:v>5545.07</c:v>
                </c:pt>
                <c:pt idx="31" formatCode="_-* #,##0.000_-;\-* #,##0.000_-;_-* &quot;-&quot;??_-;_-@_-">
                  <c:v>5725.4879999999994</c:v>
                </c:pt>
                <c:pt idx="32" formatCode="_-* #,##0.000_-;\-* #,##0.000_-;_-* &quot;-&quot;??_-;_-@_-">
                  <c:v>5534.7560000000003</c:v>
                </c:pt>
                <c:pt idx="33" formatCode="_-* #,##0.000_-;\-* #,##0.000_-;_-* &quot;-&quot;??_-;_-@_-">
                  <c:v>5325.2840000000015</c:v>
                </c:pt>
                <c:pt idx="34" formatCode="_-* #,##0.000_-;\-* #,##0.000_-;_-* &quot;-&quot;??_-;_-@_-">
                  <c:v>5264.6720000000005</c:v>
                </c:pt>
                <c:pt idx="35" formatCode="_-* #,##0.000_-;\-* #,##0.000_-;_-* &quot;-&quot;??_-;_-@_-">
                  <c:v>5288.9480000000003</c:v>
                </c:pt>
                <c:pt idx="36" formatCode="_-* #,##0.000_-;\-* #,##0.000_-;_-* &quot;-&quot;??_-;_-@_-">
                  <c:v>5290.4</c:v>
                </c:pt>
                <c:pt idx="37" formatCode="_-* #,##0.000_-;\-* #,##0.000_-;_-* &quot;-&quot;??_-;_-@_-">
                  <c:v>5442.8279999999995</c:v>
                </c:pt>
                <c:pt idx="38" formatCode="_-* #,##0.000_-;\-* #,##0.000_-;_-* &quot;-&quot;??_-;_-@_-">
                  <c:v>5641.6239999999989</c:v>
                </c:pt>
                <c:pt idx="39" formatCode="_-* #,##0.000_-;\-* #,##0.000_-;_-* &quot;-&quot;??_-;_-@_-">
                  <c:v>5518.735999999999</c:v>
                </c:pt>
                <c:pt idx="40" formatCode="_-* #,##0.000_-;\-* #,##0.000_-;_-* &quot;-&quot;??_-;_-@_-">
                  <c:v>5280.2439999999997</c:v>
                </c:pt>
                <c:pt idx="41" formatCode="_-* #,##0.000_-;\-* #,##0.000_-;_-* &quot;-&quot;??_-;_-@_-">
                  <c:v>5328.558</c:v>
                </c:pt>
                <c:pt idx="42" formatCode="_-* #,##0.000_-;\-* #,##0.000_-;_-* &quot;-&quot;??_-;_-@_-">
                  <c:v>5375.6380000000008</c:v>
                </c:pt>
                <c:pt idx="43" formatCode="_-* #,##0.000_-;\-* #,##0.000_-;_-* &quot;-&quot;??_-;_-@_-">
                  <c:v>5419.8739999999998</c:v>
                </c:pt>
                <c:pt idx="44" formatCode="_-* #,##0.000_-;\-* #,##0.000_-;_-* &quot;-&quot;??_-;_-@_-">
                  <c:v>5595.6279999999988</c:v>
                </c:pt>
                <c:pt idx="45" formatCode="_-* #,##0.000_-;\-* #,##0.000_-;_-* &quot;-&quot;??_-;_-@_-">
                  <c:v>5823.4179999999997</c:v>
                </c:pt>
                <c:pt idx="46" formatCode="_-* #,##0.000_-;\-* #,##0.000_-;_-* &quot;-&quot;??_-;_-@_-">
                  <c:v>5678.0439999999999</c:v>
                </c:pt>
                <c:pt idx="47" formatCode="_-* #,##0.000_-;\-* #,##0.000_-;_-* &quot;-&quot;??_-;_-@_-">
                  <c:v>5480.2259999999997</c:v>
                </c:pt>
                <c:pt idx="48" formatCode="_-* #,##0.000_-;\-* #,##0.000_-;_-* &quot;-&quot;??_-;_-@_-">
                  <c:v>5456.5880000000006</c:v>
                </c:pt>
                <c:pt idx="49" formatCode="_-* #,##0.000_-;\-* #,##0.000_-;_-* &quot;-&quot;??_-;_-@_-">
                  <c:v>5434.3720000000003</c:v>
                </c:pt>
                <c:pt idx="50" formatCode="_-* #,##0.000_-;\-* #,##0.000_-;_-* &quot;-&quot;??_-;_-@_-">
                  <c:v>5444.8140000000003</c:v>
                </c:pt>
                <c:pt idx="51" formatCode="_-* #,##0.000_-;\-* #,##0.000_-;_-* &quot;-&quot;??_-;_-@_-">
                  <c:v>5570.884</c:v>
                </c:pt>
                <c:pt idx="52" formatCode="_-* #,##0.000_-;\-* #,##0.000_-;_-* &quot;-&quot;??_-;_-@_-">
                  <c:v>5770.9299999999994</c:v>
                </c:pt>
                <c:pt idx="53" formatCode="_-* #,##0.000_-;\-* #,##0.000_-;_-* &quot;-&quot;??_-;_-@_-">
                  <c:v>5639.6719999999996</c:v>
                </c:pt>
                <c:pt idx="54" formatCode="_-* #,##0.000_-;\-* #,##0.000_-;_-* &quot;-&quot;??_-;_-@_-">
                  <c:v>5421.6419999999998</c:v>
                </c:pt>
                <c:pt idx="55" formatCode="_-* #,##0.000_-;\-* #,##0.000_-;_-* &quot;-&quot;??_-;_-@_-">
                  <c:v>5392.3679999999995</c:v>
                </c:pt>
                <c:pt idx="56" formatCode="_-* #,##0.000_-;\-* #,##0.000_-;_-* &quot;-&quot;??_-;_-@_-">
                  <c:v>5380.2639999999992</c:v>
                </c:pt>
                <c:pt idx="57" formatCode="_-* #,##0.000_-;\-* #,##0.000_-;_-* &quot;-&quot;??_-;_-@_-">
                  <c:v>5361.9219999999996</c:v>
                </c:pt>
                <c:pt idx="58" formatCode="_-* #,##0.000_-;\-* #,##0.000_-;_-* &quot;-&quot;??_-;_-@_-">
                  <c:v>5242.5159999999996</c:v>
                </c:pt>
                <c:pt idx="59" formatCode="_-* #,##0.000_-;\-* #,##0.000_-;_-* &quot;-&quot;??_-;_-@_-">
                  <c:v>5337.2020000000002</c:v>
                </c:pt>
                <c:pt idx="60" formatCode="_-* #,##0.000_-;\-* #,##0.000_-;_-* &quot;-&quot;??_-;_-@_-">
                  <c:v>5118.1100000000006</c:v>
                </c:pt>
                <c:pt idx="61" formatCode="_-* #,##0.000_-;\-* #,##0.000_-;_-* &quot;-&quot;??_-;_-@_-">
                  <c:v>4868.8599999999988</c:v>
                </c:pt>
                <c:pt idx="62" formatCode="_-* #,##0.000_-;\-* #,##0.000_-;_-* &quot;-&quot;??_-;_-@_-">
                  <c:v>4784.6460000000006</c:v>
                </c:pt>
                <c:pt idx="63" formatCode="_-* #,##0.000_-;\-* #,##0.000_-;_-* &quot;-&quot;??_-;_-@_-">
                  <c:v>4911.09</c:v>
                </c:pt>
                <c:pt idx="64" formatCode="_-* #,##0.000_-;\-* #,##0.000_-;_-* &quot;-&quot;??_-;_-@_-">
                  <c:v>4933.5199999999995</c:v>
                </c:pt>
                <c:pt idx="65" formatCode="_-* #,##0.000_-;\-* #,##0.000_-;_-* &quot;-&quot;??_-;_-@_-">
                  <c:v>5055.5320000000002</c:v>
                </c:pt>
                <c:pt idx="66" formatCode="_-* #,##0.000_-;\-* #,##0.000_-;_-* &quot;-&quot;??_-;_-@_-">
                  <c:v>5229.9879999999994</c:v>
                </c:pt>
                <c:pt idx="67" formatCode="_-* #,##0.000_-;\-* #,##0.000_-;_-* &quot;-&quot;??_-;_-@_-">
                  <c:v>5097.9359999999997</c:v>
                </c:pt>
                <c:pt idx="68" formatCode="_-* #,##0.000_-;\-* #,##0.000_-;_-* &quot;-&quot;??_-;_-@_-">
                  <c:v>4934.902</c:v>
                </c:pt>
                <c:pt idx="69" formatCode="_-* #,##0.000_-;\-* #,##0.000_-;_-* &quot;-&quot;??_-;_-@_-">
                  <c:v>4921.8720000000003</c:v>
                </c:pt>
                <c:pt idx="70" formatCode="_-* #,##0.000_-;\-* #,##0.000_-;_-* &quot;-&quot;??_-;_-@_-">
                  <c:v>4910.4380000000001</c:v>
                </c:pt>
                <c:pt idx="71" formatCode="_-* #,##0.000_-;\-* #,##0.000_-;_-* &quot;-&quot;??_-;_-@_-">
                  <c:v>4878.5419999999995</c:v>
                </c:pt>
                <c:pt idx="72" formatCode="_-* #,##0.000_-;\-* #,##0.000_-;_-* &quot;-&quot;??_-;_-@_-">
                  <c:v>4947.8940000000002</c:v>
                </c:pt>
                <c:pt idx="73" formatCode="_-* #,##0.000_-;\-* #,##0.000_-;_-* &quot;-&quot;??_-;_-@_-">
                  <c:v>5070.5259999999998</c:v>
                </c:pt>
                <c:pt idx="74" formatCode="_-* #,##0.000_-;\-* #,##0.000_-;_-* &quot;-&quot;??_-;_-@_-">
                  <c:v>4944.8920000000007</c:v>
                </c:pt>
                <c:pt idx="75" formatCode="_-* #,##0.000_-;\-* #,##0.000_-;_-* &quot;-&quot;??_-;_-@_-">
                  <c:v>4764.3</c:v>
                </c:pt>
                <c:pt idx="76" formatCode="_-* #,##0.000_-;\-* #,##0.000_-;_-* &quot;-&quot;??_-;_-@_-">
                  <c:v>4753.7159999999994</c:v>
                </c:pt>
                <c:pt idx="77" formatCode="_-* #,##0.000_-;\-* #,##0.000_-;_-* &quot;-&quot;??_-;_-@_-">
                  <c:v>4725.3079999999991</c:v>
                </c:pt>
                <c:pt idx="78" formatCode="_-* #,##0.000_-;\-* #,##0.000_-;_-* &quot;-&quot;??_-;_-@_-">
                  <c:v>4714.0919999999996</c:v>
                </c:pt>
                <c:pt idx="79" formatCode="_-* #,##0.000_-;\-* #,##0.000_-;_-* &quot;-&quot;??_-;_-@_-">
                  <c:v>4767.24</c:v>
                </c:pt>
                <c:pt idx="80" formatCode="_-* #,##0.000_-;\-* #,##0.000_-;_-* &quot;-&quot;??_-;_-@_-">
                  <c:v>4942.6559999999999</c:v>
                </c:pt>
                <c:pt idx="81" formatCode="_-* #,##0.000_-;\-* #,##0.000_-;_-* &quot;-&quot;??_-;_-@_-">
                  <c:v>4815.5860000000002</c:v>
                </c:pt>
                <c:pt idx="82" formatCode="_-* #,##0.000_-;\-* #,##0.000_-;_-* &quot;-&quot;??_-;_-@_-">
                  <c:v>4686.2320000000009</c:v>
                </c:pt>
                <c:pt idx="83" formatCode="_-* #,##0.000_-;\-* #,##0.000_-;_-* &quot;-&quot;??_-;_-@_-">
                  <c:v>4691.7480000000014</c:v>
                </c:pt>
                <c:pt idx="84" formatCode="_-* #,##0.000_-;\-* #,##0.000_-;_-* &quot;-&quot;??_-;_-@_-">
                  <c:v>4707.348</c:v>
                </c:pt>
                <c:pt idx="85" formatCode="_-* #,##0.000_-;\-* #,##0.000_-;_-* &quot;-&quot;??_-;_-@_-">
                  <c:v>4664.8279999999995</c:v>
                </c:pt>
                <c:pt idx="86" formatCode="_-* #,##0.000_-;\-* #,##0.000_-;_-* &quot;-&quot;??_-;_-@_-">
                  <c:v>4751.7140000000009</c:v>
                </c:pt>
                <c:pt idx="87" formatCode="_-* #,##0.000_-;\-* #,##0.000_-;_-* &quot;-&quot;??_-;_-@_-">
                  <c:v>4883.7759999999998</c:v>
                </c:pt>
                <c:pt idx="88" formatCode="_-* #,##0.000_-;\-* #,##0.000_-;_-* &quot;-&quot;??_-;_-@_-">
                  <c:v>4775.9940000000006</c:v>
                </c:pt>
                <c:pt idx="89" formatCode="_-* #,##0.000_-;\-* #,##0.000_-;_-* &quot;-&quot;??_-;_-@_-">
                  <c:v>4470.5740000000014</c:v>
                </c:pt>
                <c:pt idx="90" formatCode="_-* #,##0.000_-;\-* #,##0.000_-;_-* &quot;-&quot;??_-;_-@_-">
                  <c:v>4383.9340000000002</c:v>
                </c:pt>
                <c:pt idx="91" formatCode="_-* #,##0.000_-;\-* #,##0.000_-;_-* &quot;-&quot;??_-;_-@_-">
                  <c:v>4285.7860000000001</c:v>
                </c:pt>
                <c:pt idx="92" formatCode="_-* #,##0.000_-;\-* #,##0.000_-;_-* &quot;-&quot;??_-;_-@_-">
                  <c:v>4146.0680000000011</c:v>
                </c:pt>
                <c:pt idx="93" formatCode="_-* #,##0.000_-;\-* #,##0.000_-;_-* &quot;-&quot;??_-;_-@_-">
                  <c:v>4144.7960000000003</c:v>
                </c:pt>
                <c:pt idx="94" formatCode="_-* #,##0.000_-;\-* #,##0.000_-;_-* &quot;-&quot;??_-;_-@_-">
                  <c:v>4346.0820000000003</c:v>
                </c:pt>
                <c:pt idx="95" formatCode="_-* #,##0.000_-;\-* #,##0.000_-;_-* &quot;-&quot;??_-;_-@_-">
                  <c:v>4176.9180000000006</c:v>
                </c:pt>
                <c:pt idx="96" formatCode="_-* #,##0.000_-;\-* #,##0.000_-;_-* &quot;-&quot;??_-;_-@_-">
                  <c:v>4107.4340000000002</c:v>
                </c:pt>
                <c:pt idx="97" formatCode="_-* #,##0.000_-;\-* #,##0.000_-;_-* &quot;-&quot;??_-;_-@_-">
                  <c:v>4257.7580000000007</c:v>
                </c:pt>
                <c:pt idx="98" formatCode="_-* #,##0.000_-;\-* #,##0.000_-;_-* &quot;-&quot;??_-;_-@_-">
                  <c:v>4315.6020000000008</c:v>
                </c:pt>
                <c:pt idx="99" formatCode="_-* #,##0.000_-;\-* #,##0.000_-;_-* &quot;-&quot;??_-;_-@_-">
                  <c:v>4250.1740000000009</c:v>
                </c:pt>
                <c:pt idx="100" formatCode="_-* #,##0.000_-;\-* #,##0.000_-;_-* &quot;-&quot;??_-;_-@_-">
                  <c:v>4487.9960000000001</c:v>
                </c:pt>
                <c:pt idx="101" formatCode="_-* #,##0.000_-;\-* #,##0.000_-;_-* &quot;-&quot;??_-;_-@_-">
                  <c:v>4591.2619999999997</c:v>
                </c:pt>
                <c:pt idx="102" formatCode="_-* #,##0.000_-;\-* #,##0.000_-;_-* &quot;-&quot;??_-;_-@_-">
                  <c:v>4409.003999999999</c:v>
                </c:pt>
                <c:pt idx="103" formatCode="_-* #,##0.000_-;\-* #,##0.000_-;_-* &quot;-&quot;??_-;_-@_-">
                  <c:v>4285.5659999999998</c:v>
                </c:pt>
                <c:pt idx="104" formatCode="_-* #,##0.000_-;\-* #,##0.000_-;_-* &quot;-&quot;??_-;_-@_-">
                  <c:v>4368.4359999999997</c:v>
                </c:pt>
                <c:pt idx="105" formatCode="_-* #,##0.000_-;\-* #,##0.000_-;_-* &quot;-&quot;??_-;_-@_-">
                  <c:v>4320.5640000000003</c:v>
                </c:pt>
                <c:pt idx="106" formatCode="_-* #,##0.000_-;\-* #,##0.000_-;_-* &quot;-&quot;??_-;_-@_-">
                  <c:v>4326.0380000000005</c:v>
                </c:pt>
                <c:pt idx="107" formatCode="_-* #,##0.000_-;\-* #,##0.000_-;_-* &quot;-&quot;??_-;_-@_-">
                  <c:v>4443.7939999999999</c:v>
                </c:pt>
                <c:pt idx="108" formatCode="_-* #,##0.000_-;\-* #,##0.000_-;_-* &quot;-&quot;??_-;_-@_-">
                  <c:v>4518.0199999999995</c:v>
                </c:pt>
                <c:pt idx="109" formatCode="_-* #,##0.000_-;\-* #,##0.000_-;_-* &quot;-&quot;??_-;_-@_-">
                  <c:v>4475.0940000000001</c:v>
                </c:pt>
                <c:pt idx="110" formatCode="_-* #,##0.000_-;\-* #,##0.000_-;_-* &quot;-&quot;??_-;_-@_-">
                  <c:v>4302.4639999999999</c:v>
                </c:pt>
                <c:pt idx="111" formatCode="_-* #,##0.000_-;\-* #,##0.000_-;_-* &quot;-&quot;??_-;_-@_-">
                  <c:v>4343.7219999999998</c:v>
                </c:pt>
                <c:pt idx="112" formatCode="_-* #,##0.000_-;\-* #,##0.000_-;_-* &quot;-&quot;??_-;_-@_-">
                  <c:v>4409.4059999999999</c:v>
                </c:pt>
                <c:pt idx="113" formatCode="_-* #,##0.000_-;\-* #,##0.000_-;_-* &quot;-&quot;??_-;_-@_-">
                  <c:v>4403.8999999999996</c:v>
                </c:pt>
                <c:pt idx="114" formatCode="_-* #,##0.000_-;\-* #,##0.000_-;_-* &quot;-&quot;??_-;_-@_-">
                  <c:v>4487.8360000000002</c:v>
                </c:pt>
                <c:pt idx="115" formatCode="_-* #,##0.000_-;\-* #,##0.000_-;_-* &quot;-&quot;??_-;_-@_-">
                  <c:v>4675.4699999999993</c:v>
                </c:pt>
                <c:pt idx="116" formatCode="_-* #,##0.000_-;\-* #,##0.000_-;_-* &quot;-&quot;??_-;_-@_-">
                  <c:v>4578.9839999999995</c:v>
                </c:pt>
                <c:pt idx="117" formatCode="_-* #,##0.000_-;\-* #,##0.000_-;_-* &quot;-&quot;??_-;_-@_-">
                  <c:v>4389.8720000000003</c:v>
                </c:pt>
                <c:pt idx="118" formatCode="_-* #,##0.000_-;\-* #,##0.000_-;_-* &quot;-&quot;??_-;_-@_-">
                  <c:v>4409.9079999999994</c:v>
                </c:pt>
                <c:pt idx="119" formatCode="_-* #,##0.000_-;\-* #,##0.000_-;_-* &quot;-&quot;??_-;_-@_-">
                  <c:v>4297.826</c:v>
                </c:pt>
                <c:pt idx="120" formatCode="_-* #,##0.000_-;\-* #,##0.000_-;_-* &quot;-&quot;??_-;_-@_-">
                  <c:v>4209.2640000000001</c:v>
                </c:pt>
                <c:pt idx="121" formatCode="_-* #,##0.000_-;\-* #,##0.000_-;_-* &quot;-&quot;??_-;_-@_-">
                  <c:v>4223.152</c:v>
                </c:pt>
                <c:pt idx="122" formatCode="_-* #,##0.000_-;\-* #,##0.000_-;_-* &quot;-&quot;??_-;_-@_-">
                  <c:v>4280.598</c:v>
                </c:pt>
                <c:pt idx="123" formatCode="_-* #,##0.000_-;\-* #,##0.000_-;_-* &quot;-&quot;??_-;_-@_-">
                  <c:v>4168.5920000000006</c:v>
                </c:pt>
                <c:pt idx="124" formatCode="_-* #,##0.000_-;\-* #,##0.000_-;_-* &quot;-&quot;??_-;_-@_-">
                  <c:v>4065.6460000000006</c:v>
                </c:pt>
                <c:pt idx="125" formatCode="_-* #,##0.000_-;\-* #,##0.000_-;_-* &quot;-&quot;??_-;_-@_-">
                  <c:v>4115.5380000000005</c:v>
                </c:pt>
                <c:pt idx="126" formatCode="_-* #,##0.000_-;\-* #,##0.000_-;_-* &quot;-&quot;??_-;_-@_-">
                  <c:v>4136.9059999999999</c:v>
                </c:pt>
                <c:pt idx="127" formatCode="_-* #,##0.000_-;\-* #,##0.000_-;_-* &quot;-&quot;??_-;_-@_-">
                  <c:v>4176.5580000000009</c:v>
                </c:pt>
                <c:pt idx="128" formatCode="_-* #,##0.000_-;\-* #,##0.000_-;_-* &quot;-&quot;??_-;_-@_-">
                  <c:v>4244.9740000000002</c:v>
                </c:pt>
                <c:pt idx="129" formatCode="_-* #,##0.000_-;\-* #,##0.000_-;_-* &quot;-&quot;??_-;_-@_-">
                  <c:v>4391.63</c:v>
                </c:pt>
                <c:pt idx="130" formatCode="_-* #,##0.000_-;\-* #,##0.000_-;_-* &quot;-&quot;??_-;_-@_-">
                  <c:v>4297.0159999999996</c:v>
                </c:pt>
                <c:pt idx="131" formatCode="_-* #,##0.000_-;\-* #,##0.000_-;_-* &quot;-&quot;??_-;_-@_-">
                  <c:v>4153.47</c:v>
                </c:pt>
                <c:pt idx="132" formatCode="_-* #,##0.000_-;\-* #,##0.000_-;_-* &quot;-&quot;??_-;_-@_-">
                  <c:v>4121.26</c:v>
                </c:pt>
                <c:pt idx="133" formatCode="_-* #,##0.000_-;\-* #,##0.000_-;_-* &quot;-&quot;??_-;_-@_-">
                  <c:v>4114.8360000000002</c:v>
                </c:pt>
                <c:pt idx="134" formatCode="_-* #,##0.000_-;\-* #,##0.000_-;_-* &quot;-&quot;??_-;_-@_-">
                  <c:v>4177.6880000000001</c:v>
                </c:pt>
                <c:pt idx="135" formatCode="_-* #,##0.000_-;\-* #,##0.000_-;_-* &quot;-&quot;??_-;_-@_-">
                  <c:v>4257.4279999999999</c:v>
                </c:pt>
                <c:pt idx="136" formatCode="_-* #,##0.000_-;\-* #,##0.000_-;_-* &quot;-&quot;??_-;_-@_-">
                  <c:v>4377.78</c:v>
                </c:pt>
                <c:pt idx="137" formatCode="_-* #,##0.000_-;\-* #,##0.000_-;_-* &quot;-&quot;??_-;_-@_-">
                  <c:v>4367.0340000000006</c:v>
                </c:pt>
                <c:pt idx="138" formatCode="_-* #,##0.000_-;\-* #,##0.000_-;_-* &quot;-&quot;??_-;_-@_-">
                  <c:v>4276.9399999999996</c:v>
                </c:pt>
                <c:pt idx="139" formatCode="_-* #,##0.000_-;\-* #,##0.000_-;_-* &quot;-&quot;??_-;_-@_-">
                  <c:v>4213.66</c:v>
                </c:pt>
                <c:pt idx="140" formatCode="_-* #,##0.000_-;\-* #,##0.000_-;_-* &quot;-&quot;??_-;_-@_-">
                  <c:v>4113.2579999999998</c:v>
                </c:pt>
                <c:pt idx="141" formatCode="_-* #,##0.000_-;\-* #,##0.000_-;_-* &quot;-&quot;??_-;_-@_-">
                  <c:v>4073.3779999999997</c:v>
                </c:pt>
                <c:pt idx="142" formatCode="_-* #,##0.000_-;\-* #,##0.000_-;_-* &quot;-&quot;??_-;_-@_-">
                  <c:v>4081.5320000000002</c:v>
                </c:pt>
                <c:pt idx="143" formatCode="_-* #,##0.000_-;\-* #,##0.000_-;_-* &quot;-&quot;??_-;_-@_-">
                  <c:v>4121.6580000000004</c:v>
                </c:pt>
                <c:pt idx="144" formatCode="_-* #,##0.000_-;\-* #,##0.000_-;_-* &quot;-&quot;??_-;_-@_-">
                  <c:v>3996.1800000000003</c:v>
                </c:pt>
                <c:pt idx="145" formatCode="_-* #,##0.000_-;\-* #,##0.000_-;_-* &quot;-&quot;??_-;_-@_-">
                  <c:v>3931.1140000000005</c:v>
                </c:pt>
                <c:pt idx="146" formatCode="_-* #,##0.000_-;\-* #,##0.000_-;_-* &quot;-&quot;??_-;_-@_-">
                  <c:v>3743.2580000000003</c:v>
                </c:pt>
                <c:pt idx="147" formatCode="_-* #,##0.000_-;\-* #,##0.000_-;_-* &quot;-&quot;??_-;_-@_-">
                  <c:v>3673.1240000000007</c:v>
                </c:pt>
                <c:pt idx="148" formatCode="_-* #,##0.000_-;\-* #,##0.000_-;_-* &quot;-&quot;??_-;_-@_-">
                  <c:v>3686.6480000000001</c:v>
                </c:pt>
                <c:pt idx="149" formatCode="_-* #,##0.000_-;\-* #,##0.000_-;_-* &quot;-&quot;??_-;_-@_-">
                  <c:v>3716.6380000000004</c:v>
                </c:pt>
                <c:pt idx="150" formatCode="_-* #,##0.000_-;\-* #,##0.000_-;_-* &quot;-&quot;??_-;_-@_-">
                  <c:v>3957.5199999999995</c:v>
                </c:pt>
                <c:pt idx="151" formatCode="_-* #,##0.000_-;\-* #,##0.000_-;_-* &quot;-&quot;??_-;_-@_-">
                  <c:v>4211.7240000000002</c:v>
                </c:pt>
                <c:pt idx="152" formatCode="_-* #,##0.000_-;\-* #,##0.000_-;_-* &quot;-&quot;??_-;_-@_-">
                  <c:v>4283.0140000000001</c:v>
                </c:pt>
                <c:pt idx="153" formatCode="_-* #,##0.000_-;\-* #,##0.000_-;_-* &quot;-&quot;??_-;_-@_-">
                  <c:v>4460.5019999999995</c:v>
                </c:pt>
                <c:pt idx="154" formatCode="_-* #,##0.000_-;\-* #,##0.000_-;_-* &quot;-&quot;??_-;_-@_-">
                  <c:v>4700.8639999999996</c:v>
                </c:pt>
                <c:pt idx="155" formatCode="_-* #,##0.000_-;\-* #,##0.000_-;_-* &quot;-&quot;??_-;_-@_-">
                  <c:v>4650.0660000000007</c:v>
                </c:pt>
                <c:pt idx="156" formatCode="_-* #,##0.000_-;\-* #,##0.000_-;_-* &quot;-&quot;??_-;_-@_-">
                  <c:v>4764.4180000000006</c:v>
                </c:pt>
                <c:pt idx="157" formatCode="_-* #,##0.000_-;\-* #,##0.000_-;_-* &quot;-&quot;??_-;_-@_-">
                  <c:v>4906.1720000000005</c:v>
                </c:pt>
                <c:pt idx="158" formatCode="_-* #,##0.000_-;\-* #,##0.000_-;_-* &quot;-&quot;??_-;_-@_-">
                  <c:v>4832.9420000000009</c:v>
                </c:pt>
                <c:pt idx="159" formatCode="_-* #,##0.000_-;\-* #,##0.000_-;_-* &quot;-&quot;??_-;_-@_-">
                  <c:v>4692.5319999999992</c:v>
                </c:pt>
                <c:pt idx="160" formatCode="_-* #,##0.000_-;\-* #,##0.000_-;_-* &quot;-&quot;??_-;_-@_-">
                  <c:v>4797.7819999999992</c:v>
                </c:pt>
                <c:pt idx="161" formatCode="_-* #,##0.000_-;\-* #,##0.000_-;_-* &quot;-&quot;??_-;_-@_-">
                  <c:v>4777.41</c:v>
                </c:pt>
                <c:pt idx="162" formatCode="_-* #,##0.000_-;\-* #,##0.000_-;_-* &quot;-&quot;??_-;_-@_-">
                  <c:v>4755.2179999999998</c:v>
                </c:pt>
                <c:pt idx="163" formatCode="_-* #,##0.000_-;\-* #,##0.000_-;_-* &quot;-&quot;??_-;_-@_-">
                  <c:v>4817.8540000000003</c:v>
                </c:pt>
                <c:pt idx="164" formatCode="_-* #,##0.000_-;\-* #,##0.000_-;_-* &quot;-&quot;??_-;_-@_-">
                  <c:v>4908.4839999999995</c:v>
                </c:pt>
                <c:pt idx="165" formatCode="_-* #,##0.000_-;\-* #,##0.000_-;_-* &quot;-&quot;??_-;_-@_-">
                  <c:v>4803.2619999999997</c:v>
                </c:pt>
                <c:pt idx="166" formatCode="_-* #,##0.000_-;\-* #,##0.000_-;_-* &quot;-&quot;??_-;_-@_-">
                  <c:v>4703.1639999999989</c:v>
                </c:pt>
                <c:pt idx="167" formatCode="_-* #,##0.000_-;\-* #,##0.000_-;_-* &quot;-&quot;??_-;_-@_-">
                  <c:v>4749.9139999999998</c:v>
                </c:pt>
                <c:pt idx="168" formatCode="_-* #,##0.000_-;\-* #,##0.000_-;_-* &quot;-&quot;??_-;_-@_-">
                  <c:v>4803.3760000000002</c:v>
                </c:pt>
                <c:pt idx="169" formatCode="_-* #,##0.000_-;\-* #,##0.000_-;_-* &quot;-&quot;??_-;_-@_-">
                  <c:v>4849.4980000000005</c:v>
                </c:pt>
                <c:pt idx="170" formatCode="_-* #,##0.000_-;\-* #,##0.000_-;_-* &quot;-&quot;??_-;_-@_-">
                  <c:v>4944.5460000000003</c:v>
                </c:pt>
                <c:pt idx="171" formatCode="_-* #,##0.000_-;\-* #,##0.000_-;_-* &quot;-&quot;??_-;_-@_-">
                  <c:v>5033.0779999999995</c:v>
                </c:pt>
                <c:pt idx="172" formatCode="_-* #,##0.000_-;\-* #,##0.000_-;_-* &quot;-&quot;??_-;_-@_-">
                  <c:v>4903.3519999999999</c:v>
                </c:pt>
                <c:pt idx="173" formatCode="_-* #,##0.000_-;\-* #,##0.000_-;_-* &quot;-&quot;??_-;_-@_-">
                  <c:v>4727.0959999999995</c:v>
                </c:pt>
                <c:pt idx="174" formatCode="_-* #,##0.000_-;\-* #,##0.000_-;_-* &quot;-&quot;??_-;_-@_-">
                  <c:v>4693.3639999999996</c:v>
                </c:pt>
                <c:pt idx="175" formatCode="_-* #,##0.000_-;\-* #,##0.000_-;_-* &quot;-&quot;??_-;_-@_-">
                  <c:v>4665.8179999999993</c:v>
                </c:pt>
                <c:pt idx="176" formatCode="_-* #,##0.000_-;\-* #,##0.000_-;_-* &quot;-&quot;??_-;_-@_-">
                  <c:v>4627.3139999999994</c:v>
                </c:pt>
                <c:pt idx="177" formatCode="_-* #,##0.000_-;\-* #,##0.000_-;_-* &quot;-&quot;??_-;_-@_-">
                  <c:v>4666.8239999999987</c:v>
                </c:pt>
                <c:pt idx="178" formatCode="_-* #,##0.000_-;\-* #,##0.000_-;_-* &quot;-&quot;??_-;_-@_-">
                  <c:v>4747.5439999999999</c:v>
                </c:pt>
                <c:pt idx="179" formatCode="_-* #,##0.000_-;\-* #,##0.000_-;_-* &quot;-&quot;??_-;_-@_-">
                  <c:v>4645.866</c:v>
                </c:pt>
                <c:pt idx="180" formatCode="_-* #,##0.000_-;\-* #,##0.000_-;_-* &quot;-&quot;??_-;_-@_-">
                  <c:v>4498.9820000000009</c:v>
                </c:pt>
                <c:pt idx="181" formatCode="_-* #,##0.000_-;\-* #,##0.000_-;_-* &quot;-&quot;??_-;_-@_-">
                  <c:v>4611.04</c:v>
                </c:pt>
                <c:pt idx="182" formatCode="_-* #,##0.000_-;\-* #,##0.000_-;_-* &quot;-&quot;??_-;_-@_-">
                  <c:v>4719.0140000000001</c:v>
                </c:pt>
                <c:pt idx="183" formatCode="_-* #,##0.000_-;\-* #,##0.000_-;_-* &quot;-&quot;??_-;_-@_-">
                  <c:v>4855.8899999999994</c:v>
                </c:pt>
                <c:pt idx="184" formatCode="_-* #,##0.000_-;\-* #,##0.000_-;_-* &quot;-&quot;??_-;_-@_-">
                  <c:v>5047.0639999999994</c:v>
                </c:pt>
                <c:pt idx="185" formatCode="_-* #,##0.000_-;\-* #,##0.000_-;_-* &quot;-&quot;??_-;_-@_-">
                  <c:v>5201.2679999999991</c:v>
                </c:pt>
                <c:pt idx="186" formatCode="_-* #,##0.000_-;\-* #,##0.000_-;_-* &quot;-&quot;??_-;_-@_-">
                  <c:v>4984.2860000000001</c:v>
                </c:pt>
                <c:pt idx="187" formatCode="_-* #,##0.000_-;\-* #,##0.000_-;_-* &quot;-&quot;??_-;_-@_-">
                  <c:v>4744.3980000000001</c:v>
                </c:pt>
                <c:pt idx="188" formatCode="_-* #,##0.000_-;\-* #,##0.000_-;_-* &quot;-&quot;??_-;_-@_-">
                  <c:v>4724.264000000001</c:v>
                </c:pt>
                <c:pt idx="189" formatCode="_-* #,##0.000_-;\-* #,##0.000_-;_-* &quot;-&quot;??_-;_-@_-">
                  <c:v>4658.8640000000005</c:v>
                </c:pt>
                <c:pt idx="190" formatCode="_-* #,##0.000_-;\-* #,##0.000_-;_-* &quot;-&quot;??_-;_-@_-">
                  <c:v>4722.3020000000006</c:v>
                </c:pt>
                <c:pt idx="191" formatCode="_-* #,##0.000_-;\-* #,##0.000_-;_-* &quot;-&quot;??_-;_-@_-">
                  <c:v>4888.3100000000004</c:v>
                </c:pt>
                <c:pt idx="192" formatCode="_-* #,##0.000_-;\-* #,##0.000_-;_-* &quot;-&quot;??_-;_-@_-">
                  <c:v>5055.9120000000003</c:v>
                </c:pt>
                <c:pt idx="193" formatCode="_-* #,##0.000_-;\-* #,##0.000_-;_-* &quot;-&quot;??_-;_-@_-">
                  <c:v>4823.8900000000003</c:v>
                </c:pt>
                <c:pt idx="194" formatCode="_-* #,##0.000_-;\-* #,##0.000_-;_-* &quot;-&quot;??_-;_-@_-">
                  <c:v>4594.8560000000007</c:v>
                </c:pt>
                <c:pt idx="195" formatCode="_-* #,##0.000_-;\-* #,##0.000_-;_-* &quot;-&quot;??_-;_-@_-">
                  <c:v>4485.9760000000006</c:v>
                </c:pt>
                <c:pt idx="196" formatCode="_-* #,##0.000_-;\-* #,##0.000_-;_-* &quot;-&quot;??_-;_-@_-">
                  <c:v>4421.3720000000003</c:v>
                </c:pt>
                <c:pt idx="197" formatCode="_-* #,##0.000_-;\-* #,##0.000_-;_-* &quot;-&quot;??_-;_-@_-">
                  <c:v>4388.1380000000008</c:v>
                </c:pt>
                <c:pt idx="198" formatCode="_-* #,##0.000_-;\-* #,##0.000_-;_-* &quot;-&quot;??_-;_-@_-">
                  <c:v>4582.9400000000005</c:v>
                </c:pt>
                <c:pt idx="199" formatCode="_-* #,##0.000_-;\-* #,##0.000_-;_-* &quot;-&quot;??_-;_-@_-">
                  <c:v>4863.17</c:v>
                </c:pt>
                <c:pt idx="200" formatCode="_-* #,##0.000_-;\-* #,##0.000_-;_-* &quot;-&quot;??_-;_-@_-">
                  <c:v>4779.66</c:v>
                </c:pt>
                <c:pt idx="201" formatCode="_-* #,##0.000_-;\-* #,##0.000_-;_-* &quot;-&quot;??_-;_-@_-">
                  <c:v>4648.8440000000001</c:v>
                </c:pt>
                <c:pt idx="202" formatCode="_-* #,##0.000_-;\-* #,##0.000_-;_-* &quot;-&quot;??_-;_-@_-">
                  <c:v>4781.8119999999999</c:v>
                </c:pt>
                <c:pt idx="203" formatCode="_-* #,##0.000_-;\-* #,##0.000_-;_-* &quot;-&quot;??_-;_-@_-">
                  <c:v>4884.4459999999999</c:v>
                </c:pt>
                <c:pt idx="204" formatCode="_-* #,##0.000_-;\-* #,##0.000_-;_-* &quot;-&quot;??_-;_-@_-">
                  <c:v>4968.93</c:v>
                </c:pt>
                <c:pt idx="205" formatCode="_-* #,##0.000_-;\-* #,##0.000_-;_-* &quot;-&quot;??_-;_-@_-">
                  <c:v>5315.6440000000002</c:v>
                </c:pt>
                <c:pt idx="206" formatCode="_-* #,##0.000_-;\-* #,##0.000_-;_-* &quot;-&quot;??_-;_-@_-">
                  <c:v>5701.482</c:v>
                </c:pt>
                <c:pt idx="207" formatCode="_-* #,##0.000_-;\-* #,##0.000_-;_-* &quot;-&quot;??_-;_-@_-">
                  <c:v>5640.1820000000007</c:v>
                </c:pt>
                <c:pt idx="208" formatCode="_-* #,##0.000_-;\-* #,##0.000_-;_-* &quot;-&quot;??_-;_-@_-">
                  <c:v>5527.6460000000006</c:v>
                </c:pt>
                <c:pt idx="209" formatCode="_-* #,##0.000_-;\-* #,##0.000_-;_-* &quot;-&quot;??_-;_-@_-">
                  <c:v>5652.23</c:v>
                </c:pt>
                <c:pt idx="210" formatCode="_-* #,##0.000_-;\-* #,##0.000_-;_-* &quot;-&quot;??_-;_-@_-">
                  <c:v>5715.8480000000009</c:v>
                </c:pt>
                <c:pt idx="211" formatCode="_-* #,##0.000_-;\-* #,##0.000_-;_-* &quot;-&quot;??_-;_-@_-">
                  <c:v>5722.5480000000007</c:v>
                </c:pt>
                <c:pt idx="212" formatCode="_-* #,##0.000_-;\-* #,##0.000_-;_-* &quot;-&quot;??_-;_-@_-">
                  <c:v>5887.33</c:v>
                </c:pt>
                <c:pt idx="213" formatCode="_-* #,##0.000_-;\-* #,##0.000_-;_-* &quot;-&quot;??_-;_-@_-">
                  <c:v>6036.0259999999998</c:v>
                </c:pt>
                <c:pt idx="214" formatCode="_-* #,##0.000_-;\-* #,##0.000_-;_-* &quot;-&quot;??_-;_-@_-">
                  <c:v>5723.0679999999993</c:v>
                </c:pt>
                <c:pt idx="215" formatCode="_-* #,##0.000_-;\-* #,##0.000_-;_-* &quot;-&quot;??_-;_-@_-">
                  <c:v>5372.2879999999986</c:v>
                </c:pt>
                <c:pt idx="216" formatCode="_-* #,##0.000_-;\-* #,##0.000_-;_-* &quot;-&quot;??_-;_-@_-">
                  <c:v>5332.9939999999997</c:v>
                </c:pt>
                <c:pt idx="217" formatCode="_-* #,##0.000_-;\-* #,##0.000_-;_-* &quot;-&quot;??_-;_-@_-">
                  <c:v>5298.2039999999997</c:v>
                </c:pt>
                <c:pt idx="218" formatCode="_-* #,##0.000_-;\-* #,##0.000_-;_-* &quot;-&quot;??_-;_-@_-">
                  <c:v>5290.5180000000009</c:v>
                </c:pt>
                <c:pt idx="219" formatCode="_-* #,##0.000_-;\-* #,##0.000_-;_-* &quot;-&quot;??_-;_-@_-">
                  <c:v>5503.8460000000005</c:v>
                </c:pt>
                <c:pt idx="220" formatCode="_-* #,##0.000_-;\-* #,##0.000_-;_-* &quot;-&quot;??_-;_-@_-">
                  <c:v>5746.5320000000011</c:v>
                </c:pt>
                <c:pt idx="221" formatCode="_-* #,##0.000_-;\-* #,##0.000_-;_-* &quot;-&quot;??_-;_-@_-">
                  <c:v>5548.1419999999998</c:v>
                </c:pt>
                <c:pt idx="222" formatCode="_-* #,##0.000_-;\-* #,##0.000_-;_-* &quot;-&quot;??_-;_-@_-">
                  <c:v>5336.8040000000001</c:v>
                </c:pt>
                <c:pt idx="223" formatCode="_-* #,##0.000_-;\-* #,##0.000_-;_-* &quot;-&quot;??_-;_-@_-">
                  <c:v>5314.116</c:v>
                </c:pt>
                <c:pt idx="224" formatCode="_-* #,##0.000_-;\-* #,##0.000_-;_-* &quot;-&quot;??_-;_-@_-">
                  <c:v>5277.8919999999998</c:v>
                </c:pt>
                <c:pt idx="225" formatCode="_-* #,##0.000_-;\-* #,##0.000_-;_-* &quot;-&quot;??_-;_-@_-">
                  <c:v>5046.13</c:v>
                </c:pt>
                <c:pt idx="226" formatCode="_-* #,##0.000_-;\-* #,##0.000_-;_-* &quot;-&quot;??_-;_-@_-">
                  <c:v>5199.3459999999995</c:v>
                </c:pt>
                <c:pt idx="227" formatCode="_-* #,##0.000_-;\-* #,##0.000_-;_-* &quot;-&quot;??_-;_-@_-">
                  <c:v>5372.9</c:v>
                </c:pt>
                <c:pt idx="228" formatCode="_-* #,##0.000_-;\-* #,##0.000_-;_-* &quot;-&quot;??_-;_-@_-">
                  <c:v>5201.25</c:v>
                </c:pt>
                <c:pt idx="229" formatCode="_-* #,##0.000_-;\-* #,##0.000_-;_-* &quot;-&quot;??_-;_-@_-">
                  <c:v>5025.3579999999993</c:v>
                </c:pt>
                <c:pt idx="230" formatCode="_-* #,##0.000_-;\-* #,##0.000_-;_-* &quot;-&quot;??_-;_-@_-">
                  <c:v>5314.1580000000004</c:v>
                </c:pt>
                <c:pt idx="231" formatCode="_-* #,##0.000_-;\-* #,##0.000_-;_-* &quot;-&quot;??_-;_-@_-">
                  <c:v>5415.5280000000002</c:v>
                </c:pt>
                <c:pt idx="232" formatCode="_-* #,##0.000_-;\-* #,##0.000_-;_-* &quot;-&quot;??_-;_-@_-">
                  <c:v>5481.0520000000006</c:v>
                </c:pt>
                <c:pt idx="233" formatCode="_-* #,##0.000_-;\-* #,##0.000_-;_-* &quot;-&quot;??_-;_-@_-">
                  <c:v>5589.0259999999998</c:v>
                </c:pt>
                <c:pt idx="234" formatCode="_-* #,##0.000_-;\-* #,##0.000_-;_-* &quot;-&quot;??_-;_-@_-">
                  <c:v>5657.5240000000003</c:v>
                </c:pt>
                <c:pt idx="235" formatCode="_-* #,##0.000_-;\-* #,##0.000_-;_-* &quot;-&quot;??_-;_-@_-">
                  <c:v>5389.5740000000005</c:v>
                </c:pt>
                <c:pt idx="236" formatCode="_-* #,##0.000_-;\-* #,##0.000_-;_-* &quot;-&quot;??_-;_-@_-">
                  <c:v>5103.6620000000003</c:v>
                </c:pt>
                <c:pt idx="237" formatCode="_-* #,##0.000_-;\-* #,##0.000_-;_-* &quot;-&quot;??_-;_-@_-">
                  <c:v>5017.88</c:v>
                </c:pt>
                <c:pt idx="238" formatCode="_-* #,##0.000_-;\-* #,##0.000_-;_-* &quot;-&quot;??_-;_-@_-">
                  <c:v>5051.8580000000002</c:v>
                </c:pt>
                <c:pt idx="239" formatCode="_-* #,##0.000_-;\-* #,##0.000_-;_-* &quot;-&quot;??_-;_-@_-">
                  <c:v>5127.3300000000008</c:v>
                </c:pt>
                <c:pt idx="240" formatCode="_-* #,##0.000_-;\-* #,##0.000_-;_-* &quot;-&quot;??_-;_-@_-">
                  <c:v>5232.8379999999997</c:v>
                </c:pt>
                <c:pt idx="241" formatCode="_-* #,##0.000_-;\-* #,##0.000_-;_-* &quot;-&quot;??_-;_-@_-">
                  <c:v>5290.6360000000004</c:v>
                </c:pt>
                <c:pt idx="242" formatCode="_-* #,##0.000_-;\-* #,##0.000_-;_-* &quot;-&quot;??_-;_-@_-">
                  <c:v>5094.1179999999995</c:v>
                </c:pt>
                <c:pt idx="243" formatCode="_-* #,##0.000_-;\-* #,##0.000_-;_-* &quot;-&quot;??_-;_-@_-">
                  <c:v>4853.6139999999996</c:v>
                </c:pt>
                <c:pt idx="244" formatCode="_-* #,##0.000_-;\-* #,##0.000_-;_-* &quot;-&quot;??_-;_-@_-">
                  <c:v>4736.6899999999996</c:v>
                </c:pt>
                <c:pt idx="245" formatCode="_-* #,##0.000_-;\-* #,##0.000_-;_-* &quot;-&quot;??_-;_-@_-">
                  <c:v>4689.7040000000006</c:v>
                </c:pt>
                <c:pt idx="246" formatCode="_-* #,##0.000_-;\-* #,##0.000_-;_-* &quot;-&quot;??_-;_-@_-">
                  <c:v>4742.1260000000002</c:v>
                </c:pt>
                <c:pt idx="247" formatCode="_-* #,##0.000_-;\-* #,##0.000_-;_-* &quot;-&quot;??_-;_-@_-">
                  <c:v>4859.3240000000005</c:v>
                </c:pt>
                <c:pt idx="248" formatCode="_-* #,##0.000_-;\-* #,##0.000_-;_-* &quot;-&quot;??_-;_-@_-">
                  <c:v>4996.99</c:v>
                </c:pt>
                <c:pt idx="249" formatCode="_-* #,##0.000_-;\-* #,##0.000_-;_-* &quot;-&quot;??_-;_-@_-">
                  <c:v>4935.1920000000009</c:v>
                </c:pt>
                <c:pt idx="250" formatCode="_-* #,##0.000_-;\-* #,##0.000_-;_-* &quot;-&quot;??_-;_-@_-">
                  <c:v>4814.7300000000005</c:v>
                </c:pt>
                <c:pt idx="251" formatCode="_-* #,##0.000_-;\-* #,##0.000_-;_-* &quot;-&quot;??_-;_-@_-">
                  <c:v>4765.95</c:v>
                </c:pt>
                <c:pt idx="252" formatCode="_-* #,##0.000_-;\-* #,##0.000_-;_-* &quot;-&quot;??_-;_-@_-">
                  <c:v>4757.6260000000002</c:v>
                </c:pt>
                <c:pt idx="253" formatCode="_-* #,##0.000_-;\-* #,##0.000_-;_-* &quot;-&quot;??_-;_-@_-">
                  <c:v>4766.9460000000008</c:v>
                </c:pt>
                <c:pt idx="254" formatCode="_-* #,##0.000_-;\-* #,##0.000_-;_-* &quot;-&quot;??_-;_-@_-">
                  <c:v>4850.4920000000002</c:v>
                </c:pt>
                <c:pt idx="255" formatCode="_-* #,##0.000_-;\-* #,##0.000_-;_-* &quot;-&quot;??_-;_-@_-">
                  <c:v>4962.7400000000007</c:v>
                </c:pt>
                <c:pt idx="256" formatCode="_-* #,##0.000_-;\-* #,##0.000_-;_-* &quot;-&quot;??_-;_-@_-">
                  <c:v>4839.402</c:v>
                </c:pt>
                <c:pt idx="257" formatCode="_-* #,##0.000_-;\-* #,##0.000_-;_-* &quot;-&quot;??_-;_-@_-">
                  <c:v>4663.9519999999993</c:v>
                </c:pt>
                <c:pt idx="258" formatCode="_-* #,##0.000_-;\-* #,##0.000_-;_-* &quot;-&quot;??_-;_-@_-">
                  <c:v>4614.8219999999992</c:v>
                </c:pt>
                <c:pt idx="259" formatCode="_-* #,##0.000_-;\-* #,##0.000_-;_-* &quot;-&quot;??_-;_-@_-">
                  <c:v>4607.424</c:v>
                </c:pt>
                <c:pt idx="260" formatCode="_-* #,##0.000_-;\-* #,##0.000_-;_-* &quot;-&quot;??_-;_-@_-">
                  <c:v>4605.4780000000001</c:v>
                </c:pt>
                <c:pt idx="261" formatCode="_-* #,##0.000_-;\-* #,##0.000_-;_-* &quot;-&quot;??_-;_-@_-">
                  <c:v>4714.4540000000006</c:v>
                </c:pt>
                <c:pt idx="262" formatCode="_-* #,##0.000_-;\-* #,##0.000_-;_-* &quot;-&quot;??_-;_-@_-">
                  <c:v>4864.0860000000002</c:v>
                </c:pt>
                <c:pt idx="263" formatCode="_-* #,##0.000_-;\-* #,##0.000_-;_-* &quot;-&quot;??_-;_-@_-">
                  <c:v>4782.0280000000002</c:v>
                </c:pt>
                <c:pt idx="264" formatCode="_-* #,##0.000_-;\-* #,##0.000_-;_-* &quot;-&quot;??_-;_-@_-">
                  <c:v>4620.5740000000005</c:v>
                </c:pt>
                <c:pt idx="265" formatCode="_-* #,##0.000_-;\-* #,##0.000_-;_-* &quot;-&quot;??_-;_-@_-">
                  <c:v>4592.6900000000005</c:v>
                </c:pt>
                <c:pt idx="266" formatCode="_-* #,##0.000_-;\-* #,##0.000_-;_-* &quot;-&quot;??_-;_-@_-">
                  <c:v>4574.2140000000009</c:v>
                </c:pt>
                <c:pt idx="267" formatCode="_-* #,##0.000_-;\-* #,##0.000_-;_-* &quot;-&quot;??_-;_-@_-">
                  <c:v>4566.0439999999999</c:v>
                </c:pt>
                <c:pt idx="268" formatCode="_-* #,##0.000_-;\-* #,##0.000_-;_-* &quot;-&quot;??_-;_-@_-">
                  <c:v>4644.6060000000007</c:v>
                </c:pt>
                <c:pt idx="269" formatCode="_-* #,##0.000_-;\-* #,##0.000_-;_-* &quot;-&quot;??_-;_-@_-">
                  <c:v>4766.8360000000002</c:v>
                </c:pt>
                <c:pt idx="270" formatCode="_-* #,##0.000_-;\-* #,##0.000_-;_-* &quot;-&quot;??_-;_-@_-">
                  <c:v>4630.4839999999995</c:v>
                </c:pt>
                <c:pt idx="271" formatCode="_-* #,##0.000_-;\-* #,##0.000_-;_-* &quot;-&quot;??_-;_-@_-">
                  <c:v>4458.2019999999993</c:v>
                </c:pt>
                <c:pt idx="272" formatCode="_-* #,##0.000_-;\-* #,##0.000_-;_-* &quot;-&quot;??_-;_-@_-">
                  <c:v>4297.9540000000006</c:v>
                </c:pt>
                <c:pt idx="273" formatCode="_-* #,##0.000_-;\-* #,##0.000_-;_-* &quot;-&quot;??_-;_-@_-">
                  <c:v>4252.9740000000002</c:v>
                </c:pt>
                <c:pt idx="274" formatCode="_-* #,##0.000_-;\-* #,##0.000_-;_-* &quot;-&quot;??_-;_-@_-">
                  <c:v>4115.7559999999994</c:v>
                </c:pt>
                <c:pt idx="275" formatCode="_-* #,##0.000_-;\-* #,##0.000_-;_-* &quot;-&quot;??_-;_-@_-">
                  <c:v>4227.5439999999999</c:v>
                </c:pt>
                <c:pt idx="276" formatCode="_-* #,##0.000_-;\-* #,##0.000_-;_-* &quot;-&quot;??_-;_-@_-">
                  <c:v>4394.8559999999998</c:v>
                </c:pt>
                <c:pt idx="277" formatCode="_-* #,##0.000_-;\-* #,##0.000_-;_-* &quot;-&quot;??_-;_-@_-">
                  <c:v>4442.5020000000004</c:v>
                </c:pt>
                <c:pt idx="278" formatCode="_-* #,##0.000_-;\-* #,##0.000_-;_-* &quot;-&quot;??_-;_-@_-">
                  <c:v>4347.3640000000005</c:v>
                </c:pt>
                <c:pt idx="279" formatCode="_-* #,##0.000_-;\-* #,##0.000_-;_-* &quot;-&quot;??_-;_-@_-">
                  <c:v>4461.75</c:v>
                </c:pt>
                <c:pt idx="280" formatCode="_-* #,##0.000_-;\-* #,##0.000_-;_-* &quot;-&quot;??_-;_-@_-">
                  <c:v>4456.3580000000002</c:v>
                </c:pt>
                <c:pt idx="281" formatCode="_-* #,##0.000_-;\-* #,##0.000_-;_-* &quot;-&quot;??_-;_-@_-">
                  <c:v>4446.97</c:v>
                </c:pt>
                <c:pt idx="282" formatCode="_-* #,##0.000_-;\-* #,##0.000_-;_-* &quot;-&quot;??_-;_-@_-">
                  <c:v>4523.3220000000001</c:v>
                </c:pt>
                <c:pt idx="283" formatCode="_-* #,##0.000_-;\-* #,##0.000_-;_-* &quot;-&quot;??_-;_-@_-">
                  <c:v>4660.6059999999998</c:v>
                </c:pt>
                <c:pt idx="284" formatCode="_-* #,##0.000_-;\-* #,##0.000_-;_-* &quot;-&quot;??_-;_-@_-">
                  <c:v>4590.6840000000011</c:v>
                </c:pt>
                <c:pt idx="285" formatCode="_-* #,##0.000_-;\-* #,##0.000_-;_-* &quot;-&quot;??_-;_-@_-">
                  <c:v>4495.5260000000007</c:v>
                </c:pt>
                <c:pt idx="286" formatCode="_-* #,##0.000_-;\-* #,##0.000_-;_-* &quot;-&quot;??_-;_-@_-">
                  <c:v>4510.6600000000008</c:v>
                </c:pt>
                <c:pt idx="287" formatCode="_-* #,##0.000_-;\-* #,##0.000_-;_-* &quot;-&quot;??_-;_-@_-">
                  <c:v>4532.4180000000006</c:v>
                </c:pt>
                <c:pt idx="288" formatCode="_-* #,##0.000_-;\-* #,##0.000_-;_-* &quot;-&quot;??_-;_-@_-">
                  <c:v>4528.6639999999998</c:v>
                </c:pt>
                <c:pt idx="289" formatCode="_-* #,##0.000_-;\-* #,##0.000_-;_-* &quot;-&quot;??_-;_-@_-">
                  <c:v>4590.424</c:v>
                </c:pt>
                <c:pt idx="290" formatCode="_-* #,##0.000_-;\-* #,##0.000_-;_-* &quot;-&quot;??_-;_-@_-">
                  <c:v>4657.8219999999992</c:v>
                </c:pt>
                <c:pt idx="291" formatCode="_-* #,##0.000_-;\-* #,##0.000_-;_-* &quot;-&quot;??_-;_-@_-">
                  <c:v>4509.2459999999992</c:v>
                </c:pt>
                <c:pt idx="292" formatCode="_-* #,##0.000_-;\-* #,##0.000_-;_-* &quot;-&quot;??_-;_-@_-">
                  <c:v>4346.4380000000001</c:v>
                </c:pt>
                <c:pt idx="293" formatCode="_-* #,##0.000_-;\-* #,##0.000_-;_-* &quot;-&quot;??_-;_-@_-">
                  <c:v>4298.7319999999991</c:v>
                </c:pt>
                <c:pt idx="294" formatCode="_-* #,##0.000_-;\-* #,##0.000_-;_-* &quot;-&quot;??_-;_-@_-">
                  <c:v>4256.692</c:v>
                </c:pt>
                <c:pt idx="295" formatCode="_-* #,##0.000_-;\-* #,##0.000_-;_-* &quot;-&quot;??_-;_-@_-">
                  <c:v>4231.88</c:v>
                </c:pt>
                <c:pt idx="296" formatCode="_-* #,##0.000_-;\-* #,##0.000_-;_-* &quot;-&quot;??_-;_-@_-">
                  <c:v>4320.5340000000006</c:v>
                </c:pt>
                <c:pt idx="297" formatCode="_-* #,##0.000_-;\-* #,##0.000_-;_-* &quot;-&quot;??_-;_-@_-">
                  <c:v>4398.2020000000002</c:v>
                </c:pt>
                <c:pt idx="298" formatCode="_-* #,##0.000_-;\-* #,##0.000_-;_-* &quot;-&quot;??_-;_-@_-">
                  <c:v>4316.2539999999999</c:v>
                </c:pt>
                <c:pt idx="299" formatCode="_-* #,##0.000_-;\-* #,##0.000_-;_-* &quot;-&quot;??_-;_-@_-">
                  <c:v>4224.0739999999996</c:v>
                </c:pt>
                <c:pt idx="300" formatCode="_-* #,##0.000_-;\-* #,##0.000_-;_-* &quot;-&quot;??_-;_-@_-">
                  <c:v>4227.1839999999993</c:v>
                </c:pt>
                <c:pt idx="301" formatCode="_-* #,##0.000_-;\-* #,##0.000_-;_-* &quot;-&quot;??_-;_-@_-">
                  <c:v>4195.985999999999</c:v>
                </c:pt>
                <c:pt idx="302" formatCode="_-* #,##0.000_-;\-* #,##0.000_-;_-* &quot;-&quot;??_-;_-@_-">
                  <c:v>4194.3179999999993</c:v>
                </c:pt>
                <c:pt idx="303" formatCode="_-* #,##0.000_-;\-* #,##0.000_-;_-* &quot;-&quot;??_-;_-@_-">
                  <c:v>4355.76</c:v>
                </c:pt>
                <c:pt idx="304" formatCode="_-* #,##0.000_-;\-* #,##0.000_-;_-* &quot;-&quot;??_-;_-@_-">
                  <c:v>4550.6279999999997</c:v>
                </c:pt>
                <c:pt idx="305" formatCode="_-* #,##0.000_-;\-* #,##0.000_-;_-* &quot;-&quot;??_-;_-@_-">
                  <c:v>4575.7820000000002</c:v>
                </c:pt>
                <c:pt idx="306" formatCode="_-* #,##0.000_-;\-* #,##0.000_-;_-* &quot;-&quot;??_-;_-@_-">
                  <c:v>4571.8380000000006</c:v>
                </c:pt>
                <c:pt idx="307" formatCode="_-* #,##0.000_-;\-* #,##0.000_-;_-* &quot;-&quot;??_-;_-@_-">
                  <c:v>4710.7939999999999</c:v>
                </c:pt>
                <c:pt idx="308" formatCode="_-* #,##0.000_-;\-* #,##0.000_-;_-* &quot;-&quot;??_-;_-@_-">
                  <c:v>4730.6679999999997</c:v>
                </c:pt>
                <c:pt idx="309" formatCode="_-* #,##0.000_-;\-* #,##0.000_-;_-* &quot;-&quot;??_-;_-@_-">
                  <c:v>4737.9359999999997</c:v>
                </c:pt>
                <c:pt idx="310" formatCode="_-* #,##0.000_-;\-* #,##0.000_-;_-* &quot;-&quot;??_-;_-@_-">
                  <c:v>4859.9519999999993</c:v>
                </c:pt>
                <c:pt idx="311" formatCode="_-* #,##0.000_-;\-* #,##0.000_-;_-* &quot;-&quot;??_-;_-@_-">
                  <c:v>4970.2979999999998</c:v>
                </c:pt>
                <c:pt idx="312" formatCode="_-* #,##0.000_-;\-* #,##0.000_-;_-* &quot;-&quot;??_-;_-@_-">
                  <c:v>4891.6580000000004</c:v>
                </c:pt>
                <c:pt idx="313" formatCode="_-* #,##0.000_-;\-* #,##0.000_-;_-* &quot;-&quot;??_-;_-@_-">
                  <c:v>4768.7339999999995</c:v>
                </c:pt>
                <c:pt idx="314" formatCode="_-* #,##0.000_-;\-* #,##0.000_-;_-* &quot;-&quot;??_-;_-@_-">
                  <c:v>4789.5819999999994</c:v>
                </c:pt>
                <c:pt idx="315" formatCode="_-* #,##0.000_-;\-* #,##0.000_-;_-* &quot;-&quot;??_-;_-@_-">
                  <c:v>4729.8919999999998</c:v>
                </c:pt>
                <c:pt idx="316" formatCode="_-* #,##0.000_-;\-* #,##0.000_-;_-* &quot;-&quot;??_-;_-@_-">
                  <c:v>4746.2440000000006</c:v>
                </c:pt>
                <c:pt idx="317" formatCode="_-* #,##0.000_-;\-* #,##0.000_-;_-* &quot;-&quot;??_-;_-@_-">
                  <c:v>4832.0719999999992</c:v>
                </c:pt>
                <c:pt idx="318" formatCode="_-* #,##0.000_-;\-* #,##0.000_-;_-* &quot;-&quot;??_-;_-@_-">
                  <c:v>4955.4579999999996</c:v>
                </c:pt>
                <c:pt idx="319" formatCode="_-* #,##0.000_-;\-* #,##0.000_-;_-* &quot;-&quot;??_-;_-@_-">
                  <c:v>4858.7919999999995</c:v>
                </c:pt>
                <c:pt idx="320" formatCode="_-* #,##0.000_-;\-* #,##0.000_-;_-* &quot;-&quot;??_-;_-@_-">
                  <c:v>4726.5199999999995</c:v>
                </c:pt>
                <c:pt idx="321" formatCode="_-* #,##0.000_-;\-* #,##0.000_-;_-* &quot;-&quot;??_-;_-@_-">
                  <c:v>4719.7099999999991</c:v>
                </c:pt>
                <c:pt idx="322" formatCode="_-* #,##0.000_-;\-* #,##0.000_-;_-* &quot;-&quot;??_-;_-@_-">
                  <c:v>4696.8360000000002</c:v>
                </c:pt>
                <c:pt idx="323" formatCode="_-* #,##0.000_-;\-* #,##0.000_-;_-* &quot;-&quot;??_-;_-@_-">
                  <c:v>4683.5059999999994</c:v>
                </c:pt>
                <c:pt idx="324" formatCode="_-* #,##0.000_-;\-* #,##0.000_-;_-* &quot;-&quot;??_-;_-@_-">
                  <c:v>4748.0519999999997</c:v>
                </c:pt>
                <c:pt idx="325" formatCode="_-* #,##0.000_-;\-* #,##0.000_-;_-* &quot;-&quot;??_-;_-@_-">
                  <c:v>4925.4739999999993</c:v>
                </c:pt>
                <c:pt idx="326" formatCode="_-* #,##0.000_-;\-* #,##0.000_-;_-* &quot;-&quot;??_-;_-@_-">
                  <c:v>4818.9479999999994</c:v>
                </c:pt>
                <c:pt idx="327" formatCode="_-* #,##0.000_-;\-* #,##0.000_-;_-* &quot;-&quot;??_-;_-@_-">
                  <c:v>4651.2299999999987</c:v>
                </c:pt>
                <c:pt idx="328" formatCode="_-* #,##0.000_-;\-* #,##0.000_-;_-* &quot;-&quot;??_-;_-@_-">
                  <c:v>4677.4179999999988</c:v>
                </c:pt>
                <c:pt idx="329" formatCode="_-* #,##0.000_-;\-* #,##0.000_-;_-* &quot;-&quot;??_-;_-@_-">
                  <c:v>4696.2199999999993</c:v>
                </c:pt>
                <c:pt idx="330" formatCode="_-* #,##0.000_-;\-* #,##0.000_-;_-* &quot;-&quot;??_-;_-@_-">
                  <c:v>4701.7179999999998</c:v>
                </c:pt>
                <c:pt idx="331" formatCode="_-* #,##0.000_-;\-* #,##0.000_-;_-* &quot;-&quot;??_-;_-@_-">
                  <c:v>4859.8419999999996</c:v>
                </c:pt>
                <c:pt idx="332" formatCode="_-* #,##0.000_-;\-* #,##0.000_-;_-* &quot;-&quot;??_-;_-@_-">
                  <c:v>5041.6680000000006</c:v>
                </c:pt>
                <c:pt idx="333" formatCode="_-* #,##0.000_-;\-* #,##0.000_-;_-* &quot;-&quot;??_-;_-@_-">
                  <c:v>4970.6920000000009</c:v>
                </c:pt>
                <c:pt idx="334" formatCode="_-* #,##0.000_-;\-* #,##0.000_-;_-* &quot;-&quot;??_-;_-@_-">
                  <c:v>4938.366</c:v>
                </c:pt>
                <c:pt idx="335" formatCode="_-* #,##0.000_-;\-* #,##0.000_-;_-* &quot;-&quot;??_-;_-@_-">
                  <c:v>5028.3400000000011</c:v>
                </c:pt>
                <c:pt idx="336" formatCode="_-* #,##0.000_-;\-* #,##0.000_-;_-* &quot;-&quot;??_-;_-@_-">
                  <c:v>5118.4420000000009</c:v>
                </c:pt>
                <c:pt idx="337" formatCode="_-* #,##0.000_-;\-* #,##0.000_-;_-* &quot;-&quot;??_-;_-@_-">
                  <c:v>5249.27</c:v>
                </c:pt>
                <c:pt idx="338" formatCode="_-* #,##0.000_-;\-* #,##0.000_-;_-* &quot;-&quot;??_-;_-@_-">
                  <c:v>5466.8419999999987</c:v>
                </c:pt>
                <c:pt idx="339" formatCode="_-* #,##0.000_-;\-* #,##0.000_-;_-* &quot;-&quot;??_-;_-@_-">
                  <c:v>5593.9859999999999</c:v>
                </c:pt>
                <c:pt idx="340" formatCode="_-* #,##0.000_-;\-* #,##0.000_-;_-* &quot;-&quot;??_-;_-@_-">
                  <c:v>5488.9379999999992</c:v>
                </c:pt>
                <c:pt idx="341" formatCode="_-* #,##0.000_-;\-* #,##0.000_-;_-* &quot;-&quot;??_-;_-@_-">
                  <c:v>5322.732</c:v>
                </c:pt>
                <c:pt idx="342" formatCode="_-* #,##0.000_-;\-* #,##0.000_-;_-* &quot;-&quot;??_-;_-@_-">
                  <c:v>5309.5519999999997</c:v>
                </c:pt>
                <c:pt idx="343" formatCode="_-* #,##0.000_-;\-* #,##0.000_-;_-* &quot;-&quot;??_-;_-@_-">
                  <c:v>5212.5599999999995</c:v>
                </c:pt>
                <c:pt idx="344" formatCode="_-* #,##0.000_-;\-* #,##0.000_-;_-* &quot;-&quot;??_-;_-@_-">
                  <c:v>5257.9839999999995</c:v>
                </c:pt>
                <c:pt idx="345" formatCode="_-* #,##0.000_-;\-* #,##0.000_-;_-* &quot;-&quot;??_-;_-@_-">
                  <c:v>5391.7340000000004</c:v>
                </c:pt>
                <c:pt idx="346" formatCode="_-* #,##0.000_-;\-* #,##0.000_-;_-* &quot;-&quot;??_-;_-@_-">
                  <c:v>5529.6279999999997</c:v>
                </c:pt>
                <c:pt idx="347" formatCode="_-* #,##0.000_-;\-* #,##0.000_-;_-* &quot;-&quot;??_-;_-@_-">
                  <c:v>5414.3259999999991</c:v>
                </c:pt>
                <c:pt idx="348" formatCode="_-* #,##0.000_-;\-* #,##0.000_-;_-* &quot;-&quot;??_-;_-@_-">
                  <c:v>5326.0680000000002</c:v>
                </c:pt>
                <c:pt idx="349" formatCode="_-* #,##0.000_-;\-* #,##0.000_-;_-* &quot;-&quot;??_-;_-@_-">
                  <c:v>5312.0779999999995</c:v>
                </c:pt>
                <c:pt idx="350" formatCode="_-* #,##0.000_-;\-* #,##0.000_-;_-* &quot;-&quot;??_-;_-@_-">
                  <c:v>5276.9580000000005</c:v>
                </c:pt>
                <c:pt idx="351" formatCode="_-* #,##0.000_-;\-* #,##0.000_-;_-* &quot;-&quot;??_-;_-@_-">
                  <c:v>5197.1279999999997</c:v>
                </c:pt>
                <c:pt idx="352" formatCode="_-* #,##0.000_-;\-* #,##0.000_-;_-* &quot;-&quot;??_-;_-@_-">
                  <c:v>5279.5060000000003</c:v>
                </c:pt>
                <c:pt idx="353" formatCode="_-* #,##0.000_-;\-* #,##0.000_-;_-* &quot;-&quot;??_-;_-@_-">
                  <c:v>5399.6679999999997</c:v>
                </c:pt>
                <c:pt idx="354" formatCode="_-* #,##0.000_-;\-* #,##0.000_-;_-* &quot;-&quot;??_-;_-@_-">
                  <c:v>5291.5660000000007</c:v>
                </c:pt>
                <c:pt idx="355" formatCode="_-* #,##0.000_-;\-* #,##0.000_-;_-* &quot;-&quot;??_-;_-@_-">
                  <c:v>5123.8720000000003</c:v>
                </c:pt>
                <c:pt idx="356" formatCode="_-* #,##0.000_-;\-* #,##0.000_-;_-* &quot;-&quot;??_-;_-@_-">
                  <c:v>5228.1559999999999</c:v>
                </c:pt>
                <c:pt idx="357" formatCode="_-* #,##0.000_-;\-* #,##0.000_-;_-* &quot;-&quot;??_-;_-@_-">
                  <c:v>5100.902</c:v>
                </c:pt>
                <c:pt idx="358" formatCode="_-* #,##0.000_-;\-* #,##0.000_-;_-* &quot;-&quot;??_-;_-@_-">
                  <c:v>5157.0819999999994</c:v>
                </c:pt>
                <c:pt idx="359" formatCode="_-* #,##0.000_-;\-* #,##0.000_-;_-* &quot;-&quot;??_-;_-@_-">
                  <c:v>5274.0079999999998</c:v>
                </c:pt>
                <c:pt idx="360" formatCode="_-* #,##0.000_-;\-* #,##0.000_-;_-* &quot;-&quot;??_-;_-@_-">
                  <c:v>5450.4760000000006</c:v>
                </c:pt>
                <c:pt idx="361" formatCode="_-* #,##0.000_-;\-* #,##0.000_-;_-* &quot;-&quot;??_-;_-@_-">
                  <c:v>5306.8399999999992</c:v>
                </c:pt>
                <c:pt idx="362" formatCode="_-* #,##0.000_-;\-* #,##0.000_-;_-* &quot;-&quot;??_-;_-@_-">
                  <c:v>5266.0899999999992</c:v>
                </c:pt>
                <c:pt idx="363" formatCode="_-* #,##0.000_-;\-* #,##0.000_-;_-* &quot;-&quot;??_-;_-@_-">
                  <c:v>5241.4960000000001</c:v>
                </c:pt>
                <c:pt idx="364" formatCode="_-* #,##0.000_-;\-* #,##0.000_-;_-* &quot;-&quot;??_-;_-@_-">
                  <c:v>5012.5933333333332</c:v>
                </c:pt>
                <c:pt idx="365" formatCode="_-* #,##0.000_-;\-* #,##0.000_-;_-* &quot;-&quot;??_-;_-@_-">
                  <c:v>5591.4799999999987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9B-4EC9-A48C-F1C23D208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618863"/>
        <c:axId val="2174252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'기초 분석'!$E$3</c15:sqref>
                        </c15:formulaRef>
                      </c:ext>
                    </c:extLst>
                    <c:strCache>
                      <c:ptCount val="1"/>
                      <c:pt idx="0">
                        <c:v> 전력량(kWh)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'기초 분석'!$E$4:$E$369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366"/>
                      <c:pt idx="0">
                        <c:v>4464.5000000000009</c:v>
                      </c:pt>
                      <c:pt idx="1">
                        <c:v>5626.59</c:v>
                      </c:pt>
                      <c:pt idx="2">
                        <c:v>5657.36</c:v>
                      </c:pt>
                      <c:pt idx="3">
                        <c:v>5672.1399999999994</c:v>
                      </c:pt>
                      <c:pt idx="4">
                        <c:v>5585.5800000000008</c:v>
                      </c:pt>
                      <c:pt idx="5">
                        <c:v>5585.3500000000013</c:v>
                      </c:pt>
                      <c:pt idx="6">
                        <c:v>4846.97</c:v>
                      </c:pt>
                      <c:pt idx="7">
                        <c:v>4636.6399999999985</c:v>
                      </c:pt>
                      <c:pt idx="8">
                        <c:v>5591.2000000000016</c:v>
                      </c:pt>
                      <c:pt idx="9">
                        <c:v>5630.59</c:v>
                      </c:pt>
                      <c:pt idx="10">
                        <c:v>5541.590000000002</c:v>
                      </c:pt>
                      <c:pt idx="11">
                        <c:v>5440.56</c:v>
                      </c:pt>
                      <c:pt idx="12">
                        <c:v>5495.2899999999991</c:v>
                      </c:pt>
                      <c:pt idx="13">
                        <c:v>4821.3700000000008</c:v>
                      </c:pt>
                      <c:pt idx="14">
                        <c:v>4510.4400000000005</c:v>
                      </c:pt>
                      <c:pt idx="15">
                        <c:v>5590.4099999999989</c:v>
                      </c:pt>
                      <c:pt idx="16">
                        <c:v>5818.9200000000019</c:v>
                      </c:pt>
                      <c:pt idx="17">
                        <c:v>5827.3099999999995</c:v>
                      </c:pt>
                      <c:pt idx="18">
                        <c:v>5856.3099999999995</c:v>
                      </c:pt>
                      <c:pt idx="19">
                        <c:v>5683.77</c:v>
                      </c:pt>
                      <c:pt idx="20">
                        <c:v>5120.7499999999991</c:v>
                      </c:pt>
                      <c:pt idx="21">
                        <c:v>4661.88</c:v>
                      </c:pt>
                      <c:pt idx="22">
                        <c:v>4589.63</c:v>
                      </c:pt>
                      <c:pt idx="23">
                        <c:v>4467.92</c:v>
                      </c:pt>
                      <c:pt idx="24">
                        <c:v>5541.2799999999988</c:v>
                      </c:pt>
                      <c:pt idx="25">
                        <c:v>5683.28</c:v>
                      </c:pt>
                      <c:pt idx="26">
                        <c:v>5815.170000000001</c:v>
                      </c:pt>
                      <c:pt idx="27">
                        <c:v>4930.3100000000013</c:v>
                      </c:pt>
                      <c:pt idx="28">
                        <c:v>4641.25</c:v>
                      </c:pt>
                      <c:pt idx="29">
                        <c:v>5771.3099999999995</c:v>
                      </c:pt>
                      <c:pt idx="30">
                        <c:v>5713.19</c:v>
                      </c:pt>
                      <c:pt idx="31">
                        <c:v>5908.77</c:v>
                      </c:pt>
                      <c:pt idx="32">
                        <c:v>5690.83</c:v>
                      </c:pt>
                      <c:pt idx="33">
                        <c:v>5543.34</c:v>
                      </c:pt>
                      <c:pt idx="34">
                        <c:v>4817.6500000000005</c:v>
                      </c:pt>
                      <c:pt idx="35">
                        <c:v>4665.8300000000008</c:v>
                      </c:pt>
                      <c:pt idx="36">
                        <c:v>5605.7099999999991</c:v>
                      </c:pt>
                      <c:pt idx="37">
                        <c:v>5812.21</c:v>
                      </c:pt>
                      <c:pt idx="38">
                        <c:v>5550.5999999999995</c:v>
                      </c:pt>
                      <c:pt idx="39">
                        <c:v>5579.7900000000009</c:v>
                      </c:pt>
                      <c:pt idx="40">
                        <c:v>5659.8099999999995</c:v>
                      </c:pt>
                      <c:pt idx="41">
                        <c:v>4991.2699999999995</c:v>
                      </c:pt>
                      <c:pt idx="42">
                        <c:v>4619.75</c:v>
                      </c:pt>
                      <c:pt idx="43">
                        <c:v>5792.17</c:v>
                      </c:pt>
                      <c:pt idx="44">
                        <c:v>5815.1900000000005</c:v>
                      </c:pt>
                      <c:pt idx="45">
                        <c:v>5880.989999999998</c:v>
                      </c:pt>
                      <c:pt idx="46">
                        <c:v>5870.0399999999981</c:v>
                      </c:pt>
                      <c:pt idx="47">
                        <c:v>5758.6999999999989</c:v>
                      </c:pt>
                      <c:pt idx="48">
                        <c:v>5065.3</c:v>
                      </c:pt>
                      <c:pt idx="49">
                        <c:v>4826.1000000000004</c:v>
                      </c:pt>
                      <c:pt idx="50">
                        <c:v>5762.8000000000011</c:v>
                      </c:pt>
                      <c:pt idx="51">
                        <c:v>5758.96</c:v>
                      </c:pt>
                      <c:pt idx="52">
                        <c:v>5810.9100000000008</c:v>
                      </c:pt>
                      <c:pt idx="53">
                        <c:v>5695.65</c:v>
                      </c:pt>
                      <c:pt idx="54">
                        <c:v>5826.329999999999</c:v>
                      </c:pt>
                      <c:pt idx="55">
                        <c:v>5106.5099999999984</c:v>
                      </c:pt>
                      <c:pt idx="56">
                        <c:v>4668.8099999999995</c:v>
                      </c:pt>
                      <c:pt idx="57">
                        <c:v>5664.5399999999991</c:v>
                      </c:pt>
                      <c:pt idx="58">
                        <c:v>5635.130000000001</c:v>
                      </c:pt>
                      <c:pt idx="59">
                        <c:v>5734.619999999999</c:v>
                      </c:pt>
                      <c:pt idx="60">
                        <c:v>4509.4800000000005</c:v>
                      </c:pt>
                      <c:pt idx="61">
                        <c:v>5142.24</c:v>
                      </c:pt>
                      <c:pt idx="62">
                        <c:v>4569.08</c:v>
                      </c:pt>
                      <c:pt idx="63">
                        <c:v>4388.8799999999992</c:v>
                      </c:pt>
                      <c:pt idx="64">
                        <c:v>5313.5500000000011</c:v>
                      </c:pt>
                      <c:pt idx="65">
                        <c:v>5141.7</c:v>
                      </c:pt>
                      <c:pt idx="66">
                        <c:v>5254.3899999999994</c:v>
                      </c:pt>
                      <c:pt idx="67">
                        <c:v>5179.1400000000003</c:v>
                      </c:pt>
                      <c:pt idx="68">
                        <c:v>5261.1599999999989</c:v>
                      </c:pt>
                      <c:pt idx="69">
                        <c:v>4653.29</c:v>
                      </c:pt>
                      <c:pt idx="70">
                        <c:v>4326.53</c:v>
                      </c:pt>
                      <c:pt idx="71">
                        <c:v>5189.24</c:v>
                      </c:pt>
                      <c:pt idx="72">
                        <c:v>5121.9700000000012</c:v>
                      </c:pt>
                      <c:pt idx="73">
                        <c:v>5101.6800000000012</c:v>
                      </c:pt>
                      <c:pt idx="74">
                        <c:v>5000.0500000000011</c:v>
                      </c:pt>
                      <c:pt idx="75">
                        <c:v>4939.6899999999996</c:v>
                      </c:pt>
                      <c:pt idx="76">
                        <c:v>4561.07</c:v>
                      </c:pt>
                      <c:pt idx="77">
                        <c:v>4219.0099999999993</c:v>
                      </c:pt>
                      <c:pt idx="78">
                        <c:v>5048.7599999999984</c:v>
                      </c:pt>
                      <c:pt idx="79">
                        <c:v>4858.01</c:v>
                      </c:pt>
                      <c:pt idx="80">
                        <c:v>4883.6099999999997</c:v>
                      </c:pt>
                      <c:pt idx="81">
                        <c:v>4826.8100000000004</c:v>
                      </c:pt>
                      <c:pt idx="82">
                        <c:v>5096.09</c:v>
                      </c:pt>
                      <c:pt idx="83">
                        <c:v>4413.4100000000008</c:v>
                      </c:pt>
                      <c:pt idx="84">
                        <c:v>4211.24</c:v>
                      </c:pt>
                      <c:pt idx="85">
                        <c:v>4911.1900000000005</c:v>
                      </c:pt>
                      <c:pt idx="86">
                        <c:v>4904.8100000000013</c:v>
                      </c:pt>
                      <c:pt idx="87">
                        <c:v>4883.49</c:v>
                      </c:pt>
                      <c:pt idx="88">
                        <c:v>4847.84</c:v>
                      </c:pt>
                      <c:pt idx="89">
                        <c:v>4871.55</c:v>
                      </c:pt>
                      <c:pt idx="90">
                        <c:v>4372.2800000000007</c:v>
                      </c:pt>
                      <c:pt idx="91">
                        <c:v>3377.7100000000014</c:v>
                      </c:pt>
                      <c:pt idx="92">
                        <c:v>4450.29</c:v>
                      </c:pt>
                      <c:pt idx="93">
                        <c:v>4357.1000000000004</c:v>
                      </c:pt>
                      <c:pt idx="94">
                        <c:v>4172.9600000000009</c:v>
                      </c:pt>
                      <c:pt idx="95">
                        <c:v>4365.920000000001</c:v>
                      </c:pt>
                      <c:pt idx="96">
                        <c:v>4384.1400000000003</c:v>
                      </c:pt>
                      <c:pt idx="97">
                        <c:v>3604.4700000000003</c:v>
                      </c:pt>
                      <c:pt idx="98">
                        <c:v>4009.6800000000003</c:v>
                      </c:pt>
                      <c:pt idx="99">
                        <c:v>4924.5800000000008</c:v>
                      </c:pt>
                      <c:pt idx="100">
                        <c:v>4655.1400000000003</c:v>
                      </c:pt>
                      <c:pt idx="101">
                        <c:v>4056.9999999999995</c:v>
                      </c:pt>
                      <c:pt idx="102">
                        <c:v>4793.579999999999</c:v>
                      </c:pt>
                      <c:pt idx="103">
                        <c:v>4526.0099999999993</c:v>
                      </c:pt>
                      <c:pt idx="104">
                        <c:v>4013.2900000000009</c:v>
                      </c:pt>
                      <c:pt idx="105">
                        <c:v>4037.95</c:v>
                      </c:pt>
                      <c:pt idx="106">
                        <c:v>4471.3500000000004</c:v>
                      </c:pt>
                      <c:pt idx="107">
                        <c:v>4554.22</c:v>
                      </c:pt>
                      <c:pt idx="108">
                        <c:v>4553.380000000001</c:v>
                      </c:pt>
                      <c:pt idx="109">
                        <c:v>4602.07</c:v>
                      </c:pt>
                      <c:pt idx="110">
                        <c:v>4409.08</c:v>
                      </c:pt>
                      <c:pt idx="111">
                        <c:v>4256.72</c:v>
                      </c:pt>
                      <c:pt idx="112">
                        <c:v>3691.0699999999997</c:v>
                      </c:pt>
                      <c:pt idx="113">
                        <c:v>4759.67</c:v>
                      </c:pt>
                      <c:pt idx="114">
                        <c:v>4930.49</c:v>
                      </c:pt>
                      <c:pt idx="115">
                        <c:v>4381.55</c:v>
                      </c:pt>
                      <c:pt idx="116">
                        <c:v>4676.3999999999996</c:v>
                      </c:pt>
                      <c:pt idx="117">
                        <c:v>4629.24</c:v>
                      </c:pt>
                      <c:pt idx="118">
                        <c:v>4277.24</c:v>
                      </c:pt>
                      <c:pt idx="119">
                        <c:v>3984.9300000000003</c:v>
                      </c:pt>
                      <c:pt idx="120">
                        <c:v>4481.7299999999996</c:v>
                      </c:pt>
                      <c:pt idx="121">
                        <c:v>4115.9900000000007</c:v>
                      </c:pt>
                      <c:pt idx="122">
                        <c:v>4186.43</c:v>
                      </c:pt>
                      <c:pt idx="123">
                        <c:v>4346.68</c:v>
                      </c:pt>
                      <c:pt idx="124">
                        <c:v>4272.16</c:v>
                      </c:pt>
                      <c:pt idx="125">
                        <c:v>3921.7000000000007</c:v>
                      </c:pt>
                      <c:pt idx="126">
                        <c:v>3601.26</c:v>
                      </c:pt>
                      <c:pt idx="127">
                        <c:v>4435.8900000000003</c:v>
                      </c:pt>
                      <c:pt idx="128">
                        <c:v>4453.5199999999986</c:v>
                      </c:pt>
                      <c:pt idx="129">
                        <c:v>4470.420000000001</c:v>
                      </c:pt>
                      <c:pt idx="130">
                        <c:v>4263.78</c:v>
                      </c:pt>
                      <c:pt idx="131">
                        <c:v>4334.54</c:v>
                      </c:pt>
                      <c:pt idx="132">
                        <c:v>3962.8199999999997</c:v>
                      </c:pt>
                      <c:pt idx="133">
                        <c:v>3735.79</c:v>
                      </c:pt>
                      <c:pt idx="134">
                        <c:v>4309.369999999999</c:v>
                      </c:pt>
                      <c:pt idx="135">
                        <c:v>4231.6600000000008</c:v>
                      </c:pt>
                      <c:pt idx="136">
                        <c:v>4648.8</c:v>
                      </c:pt>
                      <c:pt idx="137">
                        <c:v>4361.5200000000004</c:v>
                      </c:pt>
                      <c:pt idx="138">
                        <c:v>4337.55</c:v>
                      </c:pt>
                      <c:pt idx="139">
                        <c:v>4255.6400000000003</c:v>
                      </c:pt>
                      <c:pt idx="140">
                        <c:v>3781.1899999999996</c:v>
                      </c:pt>
                      <c:pt idx="141">
                        <c:v>4332.4000000000005</c:v>
                      </c:pt>
                      <c:pt idx="142">
                        <c:v>3859.5099999999993</c:v>
                      </c:pt>
                      <c:pt idx="143">
                        <c:v>4138.1500000000005</c:v>
                      </c:pt>
                      <c:pt idx="144">
                        <c:v>4296.41</c:v>
                      </c:pt>
                      <c:pt idx="145">
                        <c:v>3981.8199999999993</c:v>
                      </c:pt>
                      <c:pt idx="146">
                        <c:v>3705.0100000000007</c:v>
                      </c:pt>
                      <c:pt idx="147">
                        <c:v>3534.1800000000012</c:v>
                      </c:pt>
                      <c:pt idx="148">
                        <c:v>3198.87</c:v>
                      </c:pt>
                      <c:pt idx="149">
                        <c:v>3945.7400000000002</c:v>
                      </c:pt>
                      <c:pt idx="150">
                        <c:v>4049.4400000000005</c:v>
                      </c:pt>
                      <c:pt idx="151">
                        <c:v>3854.9599999999996</c:v>
                      </c:pt>
                      <c:pt idx="152">
                        <c:v>4738.59</c:v>
                      </c:pt>
                      <c:pt idx="153">
                        <c:v>4469.8899999999994</c:v>
                      </c:pt>
                      <c:pt idx="154">
                        <c:v>4302.1900000000005</c:v>
                      </c:pt>
                      <c:pt idx="155">
                        <c:v>4936.88</c:v>
                      </c:pt>
                      <c:pt idx="156">
                        <c:v>5056.7700000000013</c:v>
                      </c:pt>
                      <c:pt idx="157">
                        <c:v>4484.6000000000004</c:v>
                      </c:pt>
                      <c:pt idx="158">
                        <c:v>5041.6500000000005</c:v>
                      </c:pt>
                      <c:pt idx="159">
                        <c:v>5010.96</c:v>
                      </c:pt>
                      <c:pt idx="160">
                        <c:v>4570.7300000000005</c:v>
                      </c:pt>
                      <c:pt idx="161">
                        <c:v>4354.7199999999993</c:v>
                      </c:pt>
                      <c:pt idx="162">
                        <c:v>5010.8499999999995</c:v>
                      </c:pt>
                      <c:pt idx="163">
                        <c:v>4939.79</c:v>
                      </c:pt>
                      <c:pt idx="164">
                        <c:v>4899.9999999999991</c:v>
                      </c:pt>
                      <c:pt idx="165">
                        <c:v>4883.91</c:v>
                      </c:pt>
                      <c:pt idx="166">
                        <c:v>4807.87</c:v>
                      </c:pt>
                      <c:pt idx="167">
                        <c:v>4484.74</c:v>
                      </c:pt>
                      <c:pt idx="168">
                        <c:v>4439.3</c:v>
                      </c:pt>
                      <c:pt idx="169">
                        <c:v>5133.7499999999991</c:v>
                      </c:pt>
                      <c:pt idx="170">
                        <c:v>5151.22</c:v>
                      </c:pt>
                      <c:pt idx="171">
                        <c:v>5038.4800000000005</c:v>
                      </c:pt>
                      <c:pt idx="172">
                        <c:v>4959.9800000000005</c:v>
                      </c:pt>
                      <c:pt idx="173">
                        <c:v>4881.9599999999991</c:v>
                      </c:pt>
                      <c:pt idx="174">
                        <c:v>4485.12</c:v>
                      </c:pt>
                      <c:pt idx="175">
                        <c:v>4269.9399999999996</c:v>
                      </c:pt>
                      <c:pt idx="176">
                        <c:v>4869.82</c:v>
                      </c:pt>
                      <c:pt idx="177">
                        <c:v>4822.2499999999991</c:v>
                      </c:pt>
                      <c:pt idx="178">
                        <c:v>4689.4399999999996</c:v>
                      </c:pt>
                      <c:pt idx="179">
                        <c:v>4682.67</c:v>
                      </c:pt>
                      <c:pt idx="180">
                        <c:v>4673.54</c:v>
                      </c:pt>
                      <c:pt idx="181">
                        <c:v>4361.4299999999994</c:v>
                      </c:pt>
                      <c:pt idx="182">
                        <c:v>4087.83</c:v>
                      </c:pt>
                      <c:pt idx="183">
                        <c:v>5249.73</c:v>
                      </c:pt>
                      <c:pt idx="184">
                        <c:v>5222.54</c:v>
                      </c:pt>
                      <c:pt idx="185">
                        <c:v>5357.92</c:v>
                      </c:pt>
                      <c:pt idx="186">
                        <c:v>5317.2999999999993</c:v>
                      </c:pt>
                      <c:pt idx="187">
                        <c:v>4858.8500000000004</c:v>
                      </c:pt>
                      <c:pt idx="188">
                        <c:v>4164.8200000000006</c:v>
                      </c:pt>
                      <c:pt idx="189">
                        <c:v>4023.1000000000008</c:v>
                      </c:pt>
                      <c:pt idx="190">
                        <c:v>5257.25</c:v>
                      </c:pt>
                      <c:pt idx="191">
                        <c:v>4990.2999999999993</c:v>
                      </c:pt>
                      <c:pt idx="192">
                        <c:v>5176.0400000000009</c:v>
                      </c:pt>
                      <c:pt idx="193">
                        <c:v>4994.8599999999997</c:v>
                      </c:pt>
                      <c:pt idx="194">
                        <c:v>4861.1099999999997</c:v>
                      </c:pt>
                      <c:pt idx="195">
                        <c:v>4097.1400000000003</c:v>
                      </c:pt>
                      <c:pt idx="196">
                        <c:v>3845.13</c:v>
                      </c:pt>
                      <c:pt idx="197">
                        <c:v>4631.6399999999994</c:v>
                      </c:pt>
                      <c:pt idx="198">
                        <c:v>4671.84</c:v>
                      </c:pt>
                      <c:pt idx="199">
                        <c:v>4694.9400000000005</c:v>
                      </c:pt>
                      <c:pt idx="200">
                        <c:v>5071.1500000000005</c:v>
                      </c:pt>
                      <c:pt idx="201">
                        <c:v>5246.2800000000007</c:v>
                      </c:pt>
                      <c:pt idx="202">
                        <c:v>4214.09</c:v>
                      </c:pt>
                      <c:pt idx="203">
                        <c:v>4017.76</c:v>
                      </c:pt>
                      <c:pt idx="204">
                        <c:v>5359.78</c:v>
                      </c:pt>
                      <c:pt idx="205">
                        <c:v>5584.32</c:v>
                      </c:pt>
                      <c:pt idx="206">
                        <c:v>5668.7000000000007</c:v>
                      </c:pt>
                      <c:pt idx="207">
                        <c:v>5947.6599999999989</c:v>
                      </c:pt>
                      <c:pt idx="208">
                        <c:v>5946.9500000000016</c:v>
                      </c:pt>
                      <c:pt idx="209">
                        <c:v>5053.2800000000007</c:v>
                      </c:pt>
                      <c:pt idx="210">
                        <c:v>5021.6400000000012</c:v>
                      </c:pt>
                      <c:pt idx="211">
                        <c:v>6291.62</c:v>
                      </c:pt>
                      <c:pt idx="212">
                        <c:v>6265.75</c:v>
                      </c:pt>
                      <c:pt idx="213">
                        <c:v>5980.4500000000007</c:v>
                      </c:pt>
                      <c:pt idx="214">
                        <c:v>5877.1899999999987</c:v>
                      </c:pt>
                      <c:pt idx="215">
                        <c:v>5765.12</c:v>
                      </c:pt>
                      <c:pt idx="216">
                        <c:v>4726.83</c:v>
                      </c:pt>
                      <c:pt idx="217">
                        <c:v>4511.8499999999995</c:v>
                      </c:pt>
                      <c:pt idx="218">
                        <c:v>5783.98</c:v>
                      </c:pt>
                      <c:pt idx="219">
                        <c:v>5703.2400000000007</c:v>
                      </c:pt>
                      <c:pt idx="220">
                        <c:v>5726.6900000000005</c:v>
                      </c:pt>
                      <c:pt idx="221">
                        <c:v>5793.47</c:v>
                      </c:pt>
                      <c:pt idx="222">
                        <c:v>5725.2800000000007</c:v>
                      </c:pt>
                      <c:pt idx="223">
                        <c:v>4792.03</c:v>
                      </c:pt>
                      <c:pt idx="224">
                        <c:v>4646.55</c:v>
                      </c:pt>
                      <c:pt idx="225">
                        <c:v>5613.25</c:v>
                      </c:pt>
                      <c:pt idx="226">
                        <c:v>5612.35</c:v>
                      </c:pt>
                      <c:pt idx="227">
                        <c:v>4566.4699999999993</c:v>
                      </c:pt>
                      <c:pt idx="228">
                        <c:v>5558.1099999999988</c:v>
                      </c:pt>
                      <c:pt idx="229">
                        <c:v>5514.3200000000015</c:v>
                      </c:pt>
                      <c:pt idx="230">
                        <c:v>4754.9999999999991</c:v>
                      </c:pt>
                      <c:pt idx="231">
                        <c:v>4732.8900000000003</c:v>
                      </c:pt>
                      <c:pt idx="232">
                        <c:v>6010.4700000000021</c:v>
                      </c:pt>
                      <c:pt idx="233">
                        <c:v>6064.9600000000019</c:v>
                      </c:pt>
                      <c:pt idx="234">
                        <c:v>5841.94</c:v>
                      </c:pt>
                      <c:pt idx="235">
                        <c:v>5294.87</c:v>
                      </c:pt>
                      <c:pt idx="236">
                        <c:v>5075.3799999999992</c:v>
                      </c:pt>
                      <c:pt idx="237">
                        <c:v>4670.72</c:v>
                      </c:pt>
                      <c:pt idx="238">
                        <c:v>4635.4000000000005</c:v>
                      </c:pt>
                      <c:pt idx="239">
                        <c:v>5413.0300000000007</c:v>
                      </c:pt>
                      <c:pt idx="240">
                        <c:v>5464.76</c:v>
                      </c:pt>
                      <c:pt idx="241">
                        <c:v>5452.7400000000007</c:v>
                      </c:pt>
                      <c:pt idx="242">
                        <c:v>5198.2599999999993</c:v>
                      </c:pt>
                      <c:pt idx="243">
                        <c:v>4924.3899999999994</c:v>
                      </c:pt>
                      <c:pt idx="244">
                        <c:v>4430.4399999999987</c:v>
                      </c:pt>
                      <c:pt idx="245">
                        <c:v>4262.2400000000007</c:v>
                      </c:pt>
                      <c:pt idx="246">
                        <c:v>4868.1200000000008</c:v>
                      </c:pt>
                      <c:pt idx="247">
                        <c:v>4963.3300000000008</c:v>
                      </c:pt>
                      <c:pt idx="248">
                        <c:v>5186.5000000000009</c:v>
                      </c:pt>
                      <c:pt idx="249">
                        <c:v>5016.4299999999994</c:v>
                      </c:pt>
                      <c:pt idx="250">
                        <c:v>4950.5700000000006</c:v>
                      </c:pt>
                      <c:pt idx="251">
                        <c:v>4559.130000000001</c:v>
                      </c:pt>
                      <c:pt idx="252">
                        <c:v>4361.0200000000004</c:v>
                      </c:pt>
                      <c:pt idx="253">
                        <c:v>4942.6000000000004</c:v>
                      </c:pt>
                      <c:pt idx="254">
                        <c:v>4974.8100000000013</c:v>
                      </c:pt>
                      <c:pt idx="255">
                        <c:v>4997.17</c:v>
                      </c:pt>
                      <c:pt idx="256">
                        <c:v>4976.8599999999997</c:v>
                      </c:pt>
                      <c:pt idx="257">
                        <c:v>4922.26</c:v>
                      </c:pt>
                      <c:pt idx="258">
                        <c:v>4325.91</c:v>
                      </c:pt>
                      <c:pt idx="259">
                        <c:v>4097.5599999999995</c:v>
                      </c:pt>
                      <c:pt idx="260">
                        <c:v>4751.5200000000004</c:v>
                      </c:pt>
                      <c:pt idx="261">
                        <c:v>4939.87</c:v>
                      </c:pt>
                      <c:pt idx="262">
                        <c:v>4912.5300000000007</c:v>
                      </c:pt>
                      <c:pt idx="263">
                        <c:v>4870.79</c:v>
                      </c:pt>
                      <c:pt idx="264">
                        <c:v>4845.72</c:v>
                      </c:pt>
                      <c:pt idx="265">
                        <c:v>4341.2299999999996</c:v>
                      </c:pt>
                      <c:pt idx="266">
                        <c:v>4132.6000000000013</c:v>
                      </c:pt>
                      <c:pt idx="267">
                        <c:v>4773.1099999999997</c:v>
                      </c:pt>
                      <c:pt idx="268">
                        <c:v>4778.41</c:v>
                      </c:pt>
                      <c:pt idx="269">
                        <c:v>4804.87</c:v>
                      </c:pt>
                      <c:pt idx="270">
                        <c:v>4734.0400000000009</c:v>
                      </c:pt>
                      <c:pt idx="271">
                        <c:v>4743.7499999999991</c:v>
                      </c:pt>
                      <c:pt idx="272">
                        <c:v>4091.35</c:v>
                      </c:pt>
                      <c:pt idx="273">
                        <c:v>3917.0000000000009</c:v>
                      </c:pt>
                      <c:pt idx="274">
                        <c:v>4003.63</c:v>
                      </c:pt>
                      <c:pt idx="275">
                        <c:v>4509.1400000000003</c:v>
                      </c:pt>
                      <c:pt idx="276">
                        <c:v>4057.6600000000008</c:v>
                      </c:pt>
                      <c:pt idx="277">
                        <c:v>4650.29</c:v>
                      </c:pt>
                      <c:pt idx="278">
                        <c:v>4753.5599999999995</c:v>
                      </c:pt>
                      <c:pt idx="279">
                        <c:v>4241.8600000000006</c:v>
                      </c:pt>
                      <c:pt idx="280">
                        <c:v>4033.4500000000003</c:v>
                      </c:pt>
                      <c:pt idx="281">
                        <c:v>4629.59</c:v>
                      </c:pt>
                      <c:pt idx="282">
                        <c:v>4623.33</c:v>
                      </c:pt>
                      <c:pt idx="283">
                        <c:v>4706.62</c:v>
                      </c:pt>
                      <c:pt idx="284">
                        <c:v>4623.62</c:v>
                      </c:pt>
                      <c:pt idx="285">
                        <c:v>4719.8700000000008</c:v>
                      </c:pt>
                      <c:pt idx="286">
                        <c:v>4279.9800000000014</c:v>
                      </c:pt>
                      <c:pt idx="287">
                        <c:v>4147.54</c:v>
                      </c:pt>
                      <c:pt idx="288">
                        <c:v>4782.29</c:v>
                      </c:pt>
                      <c:pt idx="289">
                        <c:v>4732.41</c:v>
                      </c:pt>
                      <c:pt idx="290">
                        <c:v>4701.0999999999995</c:v>
                      </c:pt>
                      <c:pt idx="291">
                        <c:v>4588.78</c:v>
                      </c:pt>
                      <c:pt idx="292">
                        <c:v>4484.53</c:v>
                      </c:pt>
                      <c:pt idx="293">
                        <c:v>4039.4099999999989</c:v>
                      </c:pt>
                      <c:pt idx="294">
                        <c:v>3918.3700000000003</c:v>
                      </c:pt>
                      <c:pt idx="295">
                        <c:v>4462.5700000000006</c:v>
                      </c:pt>
                      <c:pt idx="296">
                        <c:v>4378.58</c:v>
                      </c:pt>
                      <c:pt idx="297">
                        <c:v>4360.4700000000012</c:v>
                      </c:pt>
                      <c:pt idx="298">
                        <c:v>4482.68</c:v>
                      </c:pt>
                      <c:pt idx="299">
                        <c:v>4306.71</c:v>
                      </c:pt>
                      <c:pt idx="300">
                        <c:v>4052.8299999999995</c:v>
                      </c:pt>
                      <c:pt idx="301">
                        <c:v>3917.6799999999994</c:v>
                      </c:pt>
                      <c:pt idx="302">
                        <c:v>4376.0200000000004</c:v>
                      </c:pt>
                      <c:pt idx="303">
                        <c:v>4326.6899999999996</c:v>
                      </c:pt>
                      <c:pt idx="304">
                        <c:v>4298.37</c:v>
                      </c:pt>
                      <c:pt idx="305">
                        <c:v>4860.04</c:v>
                      </c:pt>
                      <c:pt idx="306">
                        <c:v>4892.0200000000013</c:v>
                      </c:pt>
                      <c:pt idx="307">
                        <c:v>4501.79</c:v>
                      </c:pt>
                      <c:pt idx="308">
                        <c:v>4306.9699999999993</c:v>
                      </c:pt>
                      <c:pt idx="309">
                        <c:v>4993.1499999999996</c:v>
                      </c:pt>
                      <c:pt idx="310">
                        <c:v>4959.41</c:v>
                      </c:pt>
                      <c:pt idx="311">
                        <c:v>4928.3599999999997</c:v>
                      </c:pt>
                      <c:pt idx="312">
                        <c:v>5111.87</c:v>
                      </c:pt>
                      <c:pt idx="313">
                        <c:v>4858.7</c:v>
                      </c:pt>
                      <c:pt idx="314">
                        <c:v>4599.9500000000007</c:v>
                      </c:pt>
                      <c:pt idx="315">
                        <c:v>4344.7899999999991</c:v>
                      </c:pt>
                      <c:pt idx="316">
                        <c:v>5032.6000000000004</c:v>
                      </c:pt>
                      <c:pt idx="317">
                        <c:v>4813.42</c:v>
                      </c:pt>
                      <c:pt idx="318">
                        <c:v>4940.4600000000009</c:v>
                      </c:pt>
                      <c:pt idx="319">
                        <c:v>5029.0899999999974</c:v>
                      </c:pt>
                      <c:pt idx="320">
                        <c:v>4961.7199999999984</c:v>
                      </c:pt>
                      <c:pt idx="321">
                        <c:v>4549.2699999999995</c:v>
                      </c:pt>
                      <c:pt idx="322">
                        <c:v>4152.0600000000004</c:v>
                      </c:pt>
                      <c:pt idx="323">
                        <c:v>4906.4099999999989</c:v>
                      </c:pt>
                      <c:pt idx="324">
                        <c:v>4914.72</c:v>
                      </c:pt>
                      <c:pt idx="325">
                        <c:v>4895.07</c:v>
                      </c:pt>
                      <c:pt idx="326">
                        <c:v>4871.9999999999991</c:v>
                      </c:pt>
                      <c:pt idx="327">
                        <c:v>5039.1699999999992</c:v>
                      </c:pt>
                      <c:pt idx="328">
                        <c:v>4373.78</c:v>
                      </c:pt>
                      <c:pt idx="329">
                        <c:v>4076.1299999999992</c:v>
                      </c:pt>
                      <c:pt idx="330">
                        <c:v>5026.0099999999993</c:v>
                      </c:pt>
                      <c:pt idx="331">
                        <c:v>4966.01</c:v>
                      </c:pt>
                      <c:pt idx="332">
                        <c:v>5066.66</c:v>
                      </c:pt>
                      <c:pt idx="333">
                        <c:v>5164.3999999999996</c:v>
                      </c:pt>
                      <c:pt idx="334">
                        <c:v>4985.26</c:v>
                      </c:pt>
                      <c:pt idx="335">
                        <c:v>4671.130000000001</c:v>
                      </c:pt>
                      <c:pt idx="336">
                        <c:v>4804.38</c:v>
                      </c:pt>
                      <c:pt idx="337">
                        <c:v>5516.5300000000007</c:v>
                      </c:pt>
                      <c:pt idx="338">
                        <c:v>5614.91</c:v>
                      </c:pt>
                      <c:pt idx="339">
                        <c:v>5639.3999999999987</c:v>
                      </c:pt>
                      <c:pt idx="340">
                        <c:v>5758.9899999999989</c:v>
                      </c:pt>
                      <c:pt idx="341">
                        <c:v>5440.1000000000013</c:v>
                      </c:pt>
                      <c:pt idx="342">
                        <c:v>4991.2899999999991</c:v>
                      </c:pt>
                      <c:pt idx="343">
                        <c:v>4783.88</c:v>
                      </c:pt>
                      <c:pt idx="344">
                        <c:v>5573.4999999999991</c:v>
                      </c:pt>
                      <c:pt idx="345">
                        <c:v>5274.03</c:v>
                      </c:pt>
                      <c:pt idx="346">
                        <c:v>5667.22</c:v>
                      </c:pt>
                      <c:pt idx="347">
                        <c:v>5660.04</c:v>
                      </c:pt>
                      <c:pt idx="348">
                        <c:v>5473.35</c:v>
                      </c:pt>
                      <c:pt idx="349">
                        <c:v>4996.99</c:v>
                      </c:pt>
                      <c:pt idx="350">
                        <c:v>4832.7400000000007</c:v>
                      </c:pt>
                      <c:pt idx="351">
                        <c:v>5597.2699999999995</c:v>
                      </c:pt>
                      <c:pt idx="352">
                        <c:v>5484.44</c:v>
                      </c:pt>
                      <c:pt idx="353">
                        <c:v>5074.1999999999989</c:v>
                      </c:pt>
                      <c:pt idx="354">
                        <c:v>5408.88</c:v>
                      </c:pt>
                      <c:pt idx="355">
                        <c:v>5433.55</c:v>
                      </c:pt>
                      <c:pt idx="356">
                        <c:v>5056.76</c:v>
                      </c:pt>
                      <c:pt idx="357">
                        <c:v>4645.97</c:v>
                      </c:pt>
                      <c:pt idx="358">
                        <c:v>5595.62</c:v>
                      </c:pt>
                      <c:pt idx="359">
                        <c:v>4772.6100000000006</c:v>
                      </c:pt>
                      <c:pt idx="360">
                        <c:v>5714.4499999999989</c:v>
                      </c:pt>
                      <c:pt idx="361">
                        <c:v>5641.3899999999994</c:v>
                      </c:pt>
                      <c:pt idx="362">
                        <c:v>5528.31</c:v>
                      </c:pt>
                      <c:pt idx="363">
                        <c:v>4877.4399999999996</c:v>
                      </c:pt>
                      <c:pt idx="364">
                        <c:v>4568.8600000000006</c:v>
                      </c:pt>
                      <c:pt idx="365">
                        <c:v>5591.4799999999987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A9B-4EC9-A48C-F1C23D20870D}"/>
                  </c:ext>
                </c:extLst>
              </c15:ser>
            </c15:filteredLineSeries>
          </c:ext>
        </c:extLst>
      </c:lineChart>
      <c:catAx>
        <c:axId val="413618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7425279"/>
        <c:crosses val="autoZero"/>
        <c:auto val="1"/>
        <c:lblAlgn val="ctr"/>
        <c:lblOffset val="100"/>
        <c:noMultiLvlLbl val="0"/>
      </c:catAx>
      <c:valAx>
        <c:axId val="2174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361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'기초 분석'!$H$3</c:f>
              <c:strCache>
                <c:ptCount val="1"/>
                <c:pt idx="0">
                  <c:v> 전력량(kWh)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'기초 분석'!$H$4:$H$369</c:f>
              <c:numCache>
                <c:formatCode>_(* #,##0_);_(* \(#,##0\);_(* "-"_);_(@_)</c:formatCode>
                <c:ptCount val="366"/>
                <c:pt idx="0">
                  <c:v>6291.62</c:v>
                </c:pt>
                <c:pt idx="1">
                  <c:v>6265.75</c:v>
                </c:pt>
                <c:pt idx="2">
                  <c:v>6064.9600000000019</c:v>
                </c:pt>
                <c:pt idx="3">
                  <c:v>6010.4700000000021</c:v>
                </c:pt>
                <c:pt idx="4">
                  <c:v>5980.4500000000007</c:v>
                </c:pt>
                <c:pt idx="5">
                  <c:v>5947.6599999999989</c:v>
                </c:pt>
                <c:pt idx="6">
                  <c:v>5946.9500000000016</c:v>
                </c:pt>
                <c:pt idx="7">
                  <c:v>5908.77</c:v>
                </c:pt>
                <c:pt idx="8">
                  <c:v>5880.989999999998</c:v>
                </c:pt>
                <c:pt idx="9">
                  <c:v>5877.1899999999987</c:v>
                </c:pt>
                <c:pt idx="10">
                  <c:v>5870.0399999999981</c:v>
                </c:pt>
                <c:pt idx="11">
                  <c:v>5856.3099999999995</c:v>
                </c:pt>
                <c:pt idx="12">
                  <c:v>5841.94</c:v>
                </c:pt>
                <c:pt idx="13">
                  <c:v>5827.3099999999995</c:v>
                </c:pt>
                <c:pt idx="14">
                  <c:v>5826.329999999999</c:v>
                </c:pt>
                <c:pt idx="15">
                  <c:v>5818.9200000000019</c:v>
                </c:pt>
                <c:pt idx="16">
                  <c:v>5815.1900000000005</c:v>
                </c:pt>
                <c:pt idx="17">
                  <c:v>5815.170000000001</c:v>
                </c:pt>
                <c:pt idx="18">
                  <c:v>5812.21</c:v>
                </c:pt>
                <c:pt idx="19">
                  <c:v>5810.9100000000008</c:v>
                </c:pt>
                <c:pt idx="20">
                  <c:v>5793.47</c:v>
                </c:pt>
                <c:pt idx="21">
                  <c:v>5792.17</c:v>
                </c:pt>
                <c:pt idx="22">
                  <c:v>5783.98</c:v>
                </c:pt>
                <c:pt idx="23">
                  <c:v>5771.3099999999995</c:v>
                </c:pt>
                <c:pt idx="24">
                  <c:v>5765.12</c:v>
                </c:pt>
                <c:pt idx="25">
                  <c:v>5762.8000000000011</c:v>
                </c:pt>
                <c:pt idx="26">
                  <c:v>5758.9899999999989</c:v>
                </c:pt>
                <c:pt idx="27">
                  <c:v>5758.96</c:v>
                </c:pt>
                <c:pt idx="28">
                  <c:v>5758.6999999999989</c:v>
                </c:pt>
                <c:pt idx="29">
                  <c:v>5734.619999999999</c:v>
                </c:pt>
                <c:pt idx="30">
                  <c:v>5726.6900000000005</c:v>
                </c:pt>
                <c:pt idx="31">
                  <c:v>5725.2800000000007</c:v>
                </c:pt>
                <c:pt idx="32">
                  <c:v>5714.4499999999989</c:v>
                </c:pt>
                <c:pt idx="33">
                  <c:v>5713.19</c:v>
                </c:pt>
                <c:pt idx="34">
                  <c:v>5703.2400000000007</c:v>
                </c:pt>
                <c:pt idx="35">
                  <c:v>5695.65</c:v>
                </c:pt>
                <c:pt idx="36">
                  <c:v>5690.83</c:v>
                </c:pt>
                <c:pt idx="37">
                  <c:v>5683.77</c:v>
                </c:pt>
                <c:pt idx="38">
                  <c:v>5683.28</c:v>
                </c:pt>
                <c:pt idx="39">
                  <c:v>5672.1399999999994</c:v>
                </c:pt>
                <c:pt idx="40">
                  <c:v>5668.7000000000007</c:v>
                </c:pt>
                <c:pt idx="41">
                  <c:v>5667.22</c:v>
                </c:pt>
                <c:pt idx="42">
                  <c:v>5664.5399999999991</c:v>
                </c:pt>
                <c:pt idx="43">
                  <c:v>5660.04</c:v>
                </c:pt>
                <c:pt idx="44">
                  <c:v>5659.8099999999995</c:v>
                </c:pt>
                <c:pt idx="45">
                  <c:v>5657.36</c:v>
                </c:pt>
                <c:pt idx="46">
                  <c:v>5641.3899999999994</c:v>
                </c:pt>
                <c:pt idx="47">
                  <c:v>5639.3999999999987</c:v>
                </c:pt>
                <c:pt idx="48">
                  <c:v>5635.130000000001</c:v>
                </c:pt>
                <c:pt idx="49">
                  <c:v>5630.59</c:v>
                </c:pt>
                <c:pt idx="50">
                  <c:v>5626.59</c:v>
                </c:pt>
                <c:pt idx="51">
                  <c:v>5614.91</c:v>
                </c:pt>
                <c:pt idx="52">
                  <c:v>5613.25</c:v>
                </c:pt>
                <c:pt idx="53">
                  <c:v>5612.35</c:v>
                </c:pt>
                <c:pt idx="54">
                  <c:v>5605.7099999999991</c:v>
                </c:pt>
                <c:pt idx="55">
                  <c:v>5597.2699999999995</c:v>
                </c:pt>
                <c:pt idx="56">
                  <c:v>5595.62</c:v>
                </c:pt>
                <c:pt idx="57">
                  <c:v>5591.4799999999987</c:v>
                </c:pt>
                <c:pt idx="58">
                  <c:v>5591.2000000000016</c:v>
                </c:pt>
                <c:pt idx="59">
                  <c:v>5590.4099999999989</c:v>
                </c:pt>
                <c:pt idx="60">
                  <c:v>5585.5800000000008</c:v>
                </c:pt>
                <c:pt idx="61">
                  <c:v>5585.3500000000013</c:v>
                </c:pt>
                <c:pt idx="62">
                  <c:v>5584.32</c:v>
                </c:pt>
                <c:pt idx="63">
                  <c:v>5579.7900000000009</c:v>
                </c:pt>
                <c:pt idx="64">
                  <c:v>5573.4999999999991</c:v>
                </c:pt>
                <c:pt idx="65">
                  <c:v>5558.1099999999988</c:v>
                </c:pt>
                <c:pt idx="66">
                  <c:v>5550.5999999999995</c:v>
                </c:pt>
                <c:pt idx="67">
                  <c:v>5543.34</c:v>
                </c:pt>
                <c:pt idx="68">
                  <c:v>5541.590000000002</c:v>
                </c:pt>
                <c:pt idx="69">
                  <c:v>5541.2799999999988</c:v>
                </c:pt>
                <c:pt idx="70">
                  <c:v>5528.31</c:v>
                </c:pt>
                <c:pt idx="71">
                  <c:v>5516.5300000000007</c:v>
                </c:pt>
                <c:pt idx="72">
                  <c:v>5514.3200000000015</c:v>
                </c:pt>
                <c:pt idx="73">
                  <c:v>5495.2899999999991</c:v>
                </c:pt>
                <c:pt idx="74">
                  <c:v>5484.44</c:v>
                </c:pt>
                <c:pt idx="75">
                  <c:v>5473.35</c:v>
                </c:pt>
                <c:pt idx="76">
                  <c:v>5464.76</c:v>
                </c:pt>
                <c:pt idx="77">
                  <c:v>5452.7400000000007</c:v>
                </c:pt>
                <c:pt idx="78">
                  <c:v>5440.56</c:v>
                </c:pt>
                <c:pt idx="79">
                  <c:v>5440.1000000000013</c:v>
                </c:pt>
                <c:pt idx="80">
                  <c:v>5433.55</c:v>
                </c:pt>
                <c:pt idx="81">
                  <c:v>5413.0300000000007</c:v>
                </c:pt>
                <c:pt idx="82">
                  <c:v>5408.88</c:v>
                </c:pt>
                <c:pt idx="83">
                  <c:v>5359.78</c:v>
                </c:pt>
                <c:pt idx="84">
                  <c:v>5357.92</c:v>
                </c:pt>
                <c:pt idx="85">
                  <c:v>5317.2999999999993</c:v>
                </c:pt>
                <c:pt idx="86">
                  <c:v>5313.5500000000011</c:v>
                </c:pt>
                <c:pt idx="87">
                  <c:v>5294.87</c:v>
                </c:pt>
                <c:pt idx="88">
                  <c:v>5274.03</c:v>
                </c:pt>
                <c:pt idx="89">
                  <c:v>5261.1599999999989</c:v>
                </c:pt>
                <c:pt idx="90">
                  <c:v>5257.25</c:v>
                </c:pt>
                <c:pt idx="91">
                  <c:v>5254.3899999999994</c:v>
                </c:pt>
                <c:pt idx="92">
                  <c:v>5249.73</c:v>
                </c:pt>
                <c:pt idx="93">
                  <c:v>5246.2800000000007</c:v>
                </c:pt>
                <c:pt idx="94">
                  <c:v>5222.54</c:v>
                </c:pt>
                <c:pt idx="95">
                  <c:v>5198.2599999999993</c:v>
                </c:pt>
                <c:pt idx="96">
                  <c:v>5189.24</c:v>
                </c:pt>
                <c:pt idx="97">
                  <c:v>5186.5000000000009</c:v>
                </c:pt>
                <c:pt idx="98">
                  <c:v>5179.1400000000003</c:v>
                </c:pt>
                <c:pt idx="99">
                  <c:v>5176.0400000000009</c:v>
                </c:pt>
                <c:pt idx="100">
                  <c:v>5164.3999999999996</c:v>
                </c:pt>
                <c:pt idx="101">
                  <c:v>5151.22</c:v>
                </c:pt>
                <c:pt idx="102">
                  <c:v>5142.24</c:v>
                </c:pt>
                <c:pt idx="103">
                  <c:v>5141.7</c:v>
                </c:pt>
                <c:pt idx="104">
                  <c:v>5133.7499999999991</c:v>
                </c:pt>
                <c:pt idx="105">
                  <c:v>5121.9700000000012</c:v>
                </c:pt>
                <c:pt idx="106">
                  <c:v>5120.7499999999991</c:v>
                </c:pt>
                <c:pt idx="107">
                  <c:v>5111.87</c:v>
                </c:pt>
                <c:pt idx="108">
                  <c:v>5106.5099999999984</c:v>
                </c:pt>
                <c:pt idx="109">
                  <c:v>5101.6800000000012</c:v>
                </c:pt>
                <c:pt idx="110">
                  <c:v>5096.09</c:v>
                </c:pt>
                <c:pt idx="111">
                  <c:v>5075.3799999999992</c:v>
                </c:pt>
                <c:pt idx="112">
                  <c:v>5074.1999999999989</c:v>
                </c:pt>
                <c:pt idx="113">
                  <c:v>5071.1500000000005</c:v>
                </c:pt>
                <c:pt idx="114">
                  <c:v>5066.66</c:v>
                </c:pt>
                <c:pt idx="115">
                  <c:v>5065.3</c:v>
                </c:pt>
                <c:pt idx="116">
                  <c:v>5056.7700000000013</c:v>
                </c:pt>
                <c:pt idx="117">
                  <c:v>5056.76</c:v>
                </c:pt>
                <c:pt idx="118">
                  <c:v>5053.2800000000007</c:v>
                </c:pt>
                <c:pt idx="119">
                  <c:v>5048.7599999999984</c:v>
                </c:pt>
                <c:pt idx="120">
                  <c:v>5041.6500000000005</c:v>
                </c:pt>
                <c:pt idx="121">
                  <c:v>5039.1699999999992</c:v>
                </c:pt>
                <c:pt idx="122">
                  <c:v>5038.4800000000005</c:v>
                </c:pt>
                <c:pt idx="123">
                  <c:v>5032.6000000000004</c:v>
                </c:pt>
                <c:pt idx="124">
                  <c:v>5029.0899999999974</c:v>
                </c:pt>
                <c:pt idx="125">
                  <c:v>5026.0099999999993</c:v>
                </c:pt>
                <c:pt idx="126">
                  <c:v>5021.6400000000012</c:v>
                </c:pt>
                <c:pt idx="127">
                  <c:v>5016.4299999999994</c:v>
                </c:pt>
                <c:pt idx="128">
                  <c:v>5010.96</c:v>
                </c:pt>
                <c:pt idx="129">
                  <c:v>5010.8499999999995</c:v>
                </c:pt>
                <c:pt idx="130">
                  <c:v>5000.0500000000011</c:v>
                </c:pt>
                <c:pt idx="131">
                  <c:v>4997.17</c:v>
                </c:pt>
                <c:pt idx="132">
                  <c:v>4996.99</c:v>
                </c:pt>
                <c:pt idx="133">
                  <c:v>4994.8599999999997</c:v>
                </c:pt>
                <c:pt idx="134">
                  <c:v>4993.1499999999996</c:v>
                </c:pt>
                <c:pt idx="135">
                  <c:v>4991.2899999999991</c:v>
                </c:pt>
                <c:pt idx="136">
                  <c:v>4991.2699999999995</c:v>
                </c:pt>
                <c:pt idx="137">
                  <c:v>4990.2999999999993</c:v>
                </c:pt>
                <c:pt idx="138">
                  <c:v>4985.26</c:v>
                </c:pt>
                <c:pt idx="139">
                  <c:v>4976.8599999999997</c:v>
                </c:pt>
                <c:pt idx="140">
                  <c:v>4974.8100000000013</c:v>
                </c:pt>
                <c:pt idx="141">
                  <c:v>4966.01</c:v>
                </c:pt>
                <c:pt idx="142">
                  <c:v>4963.3300000000008</c:v>
                </c:pt>
                <c:pt idx="143">
                  <c:v>4961.7199999999984</c:v>
                </c:pt>
                <c:pt idx="144">
                  <c:v>4959.9800000000005</c:v>
                </c:pt>
                <c:pt idx="145">
                  <c:v>4959.41</c:v>
                </c:pt>
                <c:pt idx="146">
                  <c:v>4950.5700000000006</c:v>
                </c:pt>
                <c:pt idx="147">
                  <c:v>4942.6000000000004</c:v>
                </c:pt>
                <c:pt idx="148">
                  <c:v>4940.4600000000009</c:v>
                </c:pt>
                <c:pt idx="149">
                  <c:v>4939.87</c:v>
                </c:pt>
                <c:pt idx="150">
                  <c:v>4939.79</c:v>
                </c:pt>
                <c:pt idx="151">
                  <c:v>4939.6899999999996</c:v>
                </c:pt>
                <c:pt idx="152">
                  <c:v>4936.88</c:v>
                </c:pt>
                <c:pt idx="153">
                  <c:v>4930.49</c:v>
                </c:pt>
                <c:pt idx="154">
                  <c:v>4930.3100000000013</c:v>
                </c:pt>
                <c:pt idx="155">
                  <c:v>4928.3599999999997</c:v>
                </c:pt>
                <c:pt idx="156">
                  <c:v>4924.5800000000008</c:v>
                </c:pt>
                <c:pt idx="157">
                  <c:v>4924.3899999999994</c:v>
                </c:pt>
                <c:pt idx="158">
                  <c:v>4922.26</c:v>
                </c:pt>
                <c:pt idx="159">
                  <c:v>4914.72</c:v>
                </c:pt>
                <c:pt idx="160">
                  <c:v>4912.5300000000007</c:v>
                </c:pt>
                <c:pt idx="161">
                  <c:v>4911.1900000000005</c:v>
                </c:pt>
                <c:pt idx="162">
                  <c:v>4906.4099999999989</c:v>
                </c:pt>
                <c:pt idx="163">
                  <c:v>4904.8100000000013</c:v>
                </c:pt>
                <c:pt idx="164">
                  <c:v>4899.9999999999991</c:v>
                </c:pt>
                <c:pt idx="165">
                  <c:v>4895.07</c:v>
                </c:pt>
                <c:pt idx="166">
                  <c:v>4892.0200000000013</c:v>
                </c:pt>
                <c:pt idx="167">
                  <c:v>4883.91</c:v>
                </c:pt>
                <c:pt idx="168">
                  <c:v>4883.6099999999997</c:v>
                </c:pt>
                <c:pt idx="169">
                  <c:v>4883.49</c:v>
                </c:pt>
                <c:pt idx="170">
                  <c:v>4881.9599999999991</c:v>
                </c:pt>
                <c:pt idx="171">
                  <c:v>4877.4399999999996</c:v>
                </c:pt>
                <c:pt idx="172">
                  <c:v>4871.9999999999991</c:v>
                </c:pt>
                <c:pt idx="173">
                  <c:v>4871.55</c:v>
                </c:pt>
                <c:pt idx="174">
                  <c:v>4870.79</c:v>
                </c:pt>
                <c:pt idx="175">
                  <c:v>4869.82</c:v>
                </c:pt>
                <c:pt idx="176">
                  <c:v>4868.1200000000008</c:v>
                </c:pt>
                <c:pt idx="177">
                  <c:v>4861.1099999999997</c:v>
                </c:pt>
                <c:pt idx="178">
                  <c:v>4860.04</c:v>
                </c:pt>
                <c:pt idx="179">
                  <c:v>4858.8500000000004</c:v>
                </c:pt>
                <c:pt idx="180">
                  <c:v>4858.7</c:v>
                </c:pt>
                <c:pt idx="181">
                  <c:v>4858.01</c:v>
                </c:pt>
                <c:pt idx="182">
                  <c:v>4847.84</c:v>
                </c:pt>
                <c:pt idx="183">
                  <c:v>4846.97</c:v>
                </c:pt>
                <c:pt idx="184">
                  <c:v>4845.72</c:v>
                </c:pt>
                <c:pt idx="185">
                  <c:v>4832.7400000000007</c:v>
                </c:pt>
                <c:pt idx="186">
                  <c:v>4826.8100000000004</c:v>
                </c:pt>
                <c:pt idx="187">
                  <c:v>4826.1000000000004</c:v>
                </c:pt>
                <c:pt idx="188">
                  <c:v>4822.2499999999991</c:v>
                </c:pt>
                <c:pt idx="189">
                  <c:v>4821.3700000000008</c:v>
                </c:pt>
                <c:pt idx="190">
                  <c:v>4817.6500000000005</c:v>
                </c:pt>
                <c:pt idx="191">
                  <c:v>4813.42</c:v>
                </c:pt>
                <c:pt idx="192">
                  <c:v>4807.87</c:v>
                </c:pt>
                <c:pt idx="193">
                  <c:v>4804.87</c:v>
                </c:pt>
                <c:pt idx="194">
                  <c:v>4804.38</c:v>
                </c:pt>
                <c:pt idx="195">
                  <c:v>4793.579999999999</c:v>
                </c:pt>
                <c:pt idx="196">
                  <c:v>4792.03</c:v>
                </c:pt>
                <c:pt idx="197">
                  <c:v>4783.88</c:v>
                </c:pt>
                <c:pt idx="198">
                  <c:v>4782.29</c:v>
                </c:pt>
                <c:pt idx="199">
                  <c:v>4778.41</c:v>
                </c:pt>
                <c:pt idx="200">
                  <c:v>4773.1099999999997</c:v>
                </c:pt>
                <c:pt idx="201">
                  <c:v>4772.6100000000006</c:v>
                </c:pt>
                <c:pt idx="202">
                  <c:v>4759.67</c:v>
                </c:pt>
                <c:pt idx="203">
                  <c:v>4754.9999999999991</c:v>
                </c:pt>
                <c:pt idx="204">
                  <c:v>4753.5599999999995</c:v>
                </c:pt>
                <c:pt idx="205">
                  <c:v>4751.5200000000004</c:v>
                </c:pt>
                <c:pt idx="206">
                  <c:v>4743.7499999999991</c:v>
                </c:pt>
                <c:pt idx="207">
                  <c:v>4738.59</c:v>
                </c:pt>
                <c:pt idx="208">
                  <c:v>4734.0400000000009</c:v>
                </c:pt>
                <c:pt idx="209">
                  <c:v>4732.8900000000003</c:v>
                </c:pt>
                <c:pt idx="210">
                  <c:v>4732.41</c:v>
                </c:pt>
                <c:pt idx="211">
                  <c:v>4726.83</c:v>
                </c:pt>
                <c:pt idx="212">
                  <c:v>4719.8700000000008</c:v>
                </c:pt>
                <c:pt idx="213">
                  <c:v>4706.62</c:v>
                </c:pt>
                <c:pt idx="214">
                  <c:v>4701.0999999999995</c:v>
                </c:pt>
                <c:pt idx="215">
                  <c:v>4694.9400000000005</c:v>
                </c:pt>
                <c:pt idx="216">
                  <c:v>4689.4399999999996</c:v>
                </c:pt>
                <c:pt idx="217">
                  <c:v>4682.67</c:v>
                </c:pt>
                <c:pt idx="218">
                  <c:v>4676.3999999999996</c:v>
                </c:pt>
                <c:pt idx="219">
                  <c:v>4673.54</c:v>
                </c:pt>
                <c:pt idx="220">
                  <c:v>4671.84</c:v>
                </c:pt>
                <c:pt idx="221">
                  <c:v>4671.130000000001</c:v>
                </c:pt>
                <c:pt idx="222">
                  <c:v>4670.72</c:v>
                </c:pt>
                <c:pt idx="223">
                  <c:v>4668.8099999999995</c:v>
                </c:pt>
                <c:pt idx="224">
                  <c:v>4665.8300000000008</c:v>
                </c:pt>
                <c:pt idx="225">
                  <c:v>4661.88</c:v>
                </c:pt>
                <c:pt idx="226">
                  <c:v>4655.1400000000003</c:v>
                </c:pt>
                <c:pt idx="227">
                  <c:v>4653.29</c:v>
                </c:pt>
                <c:pt idx="228">
                  <c:v>4650.29</c:v>
                </c:pt>
                <c:pt idx="229">
                  <c:v>4648.8</c:v>
                </c:pt>
                <c:pt idx="230">
                  <c:v>4646.55</c:v>
                </c:pt>
                <c:pt idx="231">
                  <c:v>4645.97</c:v>
                </c:pt>
                <c:pt idx="232">
                  <c:v>4641.25</c:v>
                </c:pt>
                <c:pt idx="233">
                  <c:v>4636.6399999999985</c:v>
                </c:pt>
                <c:pt idx="234">
                  <c:v>4635.4000000000005</c:v>
                </c:pt>
                <c:pt idx="235">
                  <c:v>4631.6399999999994</c:v>
                </c:pt>
                <c:pt idx="236">
                  <c:v>4629.59</c:v>
                </c:pt>
                <c:pt idx="237">
                  <c:v>4629.24</c:v>
                </c:pt>
                <c:pt idx="238">
                  <c:v>4623.62</c:v>
                </c:pt>
                <c:pt idx="239">
                  <c:v>4623.33</c:v>
                </c:pt>
                <c:pt idx="240">
                  <c:v>4619.75</c:v>
                </c:pt>
                <c:pt idx="241">
                  <c:v>4602.07</c:v>
                </c:pt>
                <c:pt idx="242">
                  <c:v>4599.9500000000007</c:v>
                </c:pt>
                <c:pt idx="243">
                  <c:v>4589.63</c:v>
                </c:pt>
                <c:pt idx="244">
                  <c:v>4588.78</c:v>
                </c:pt>
                <c:pt idx="245">
                  <c:v>4570.7300000000005</c:v>
                </c:pt>
                <c:pt idx="246">
                  <c:v>4569.08</c:v>
                </c:pt>
                <c:pt idx="247">
                  <c:v>4568.8600000000006</c:v>
                </c:pt>
                <c:pt idx="248">
                  <c:v>4566.4699999999993</c:v>
                </c:pt>
                <c:pt idx="249">
                  <c:v>4561.07</c:v>
                </c:pt>
                <c:pt idx="250">
                  <c:v>4559.130000000001</c:v>
                </c:pt>
                <c:pt idx="251">
                  <c:v>4554.22</c:v>
                </c:pt>
                <c:pt idx="252">
                  <c:v>4553.380000000001</c:v>
                </c:pt>
                <c:pt idx="253">
                  <c:v>4549.2699999999995</c:v>
                </c:pt>
                <c:pt idx="254">
                  <c:v>4526.0099999999993</c:v>
                </c:pt>
                <c:pt idx="255">
                  <c:v>4511.8499999999995</c:v>
                </c:pt>
                <c:pt idx="256">
                  <c:v>4510.4400000000005</c:v>
                </c:pt>
                <c:pt idx="257">
                  <c:v>4509.4800000000005</c:v>
                </c:pt>
                <c:pt idx="258">
                  <c:v>4509.1400000000003</c:v>
                </c:pt>
                <c:pt idx="259">
                  <c:v>4501.79</c:v>
                </c:pt>
                <c:pt idx="260">
                  <c:v>4485.12</c:v>
                </c:pt>
                <c:pt idx="261">
                  <c:v>4484.74</c:v>
                </c:pt>
                <c:pt idx="262">
                  <c:v>4484.6000000000004</c:v>
                </c:pt>
                <c:pt idx="263">
                  <c:v>4484.53</c:v>
                </c:pt>
                <c:pt idx="264">
                  <c:v>4482.68</c:v>
                </c:pt>
                <c:pt idx="265">
                  <c:v>4481.7299999999996</c:v>
                </c:pt>
                <c:pt idx="266">
                  <c:v>4471.3500000000004</c:v>
                </c:pt>
                <c:pt idx="267">
                  <c:v>4470.420000000001</c:v>
                </c:pt>
                <c:pt idx="268">
                  <c:v>4469.8899999999994</c:v>
                </c:pt>
                <c:pt idx="269">
                  <c:v>4467.92</c:v>
                </c:pt>
                <c:pt idx="270">
                  <c:v>4464.5000000000009</c:v>
                </c:pt>
                <c:pt idx="271">
                  <c:v>4462.5700000000006</c:v>
                </c:pt>
                <c:pt idx="272">
                  <c:v>4453.5199999999986</c:v>
                </c:pt>
                <c:pt idx="273">
                  <c:v>4450.29</c:v>
                </c:pt>
                <c:pt idx="274">
                  <c:v>4439.3</c:v>
                </c:pt>
                <c:pt idx="275">
                  <c:v>4435.8900000000003</c:v>
                </c:pt>
                <c:pt idx="276">
                  <c:v>4430.4399999999987</c:v>
                </c:pt>
                <c:pt idx="277">
                  <c:v>4413.4100000000008</c:v>
                </c:pt>
                <c:pt idx="278">
                  <c:v>4409.08</c:v>
                </c:pt>
                <c:pt idx="279">
                  <c:v>4388.8799999999992</c:v>
                </c:pt>
                <c:pt idx="280">
                  <c:v>4384.1400000000003</c:v>
                </c:pt>
                <c:pt idx="281">
                  <c:v>4381.55</c:v>
                </c:pt>
                <c:pt idx="282">
                  <c:v>4378.58</c:v>
                </c:pt>
                <c:pt idx="283">
                  <c:v>4376.0200000000004</c:v>
                </c:pt>
                <c:pt idx="284">
                  <c:v>4373.78</c:v>
                </c:pt>
                <c:pt idx="285">
                  <c:v>4372.2800000000007</c:v>
                </c:pt>
                <c:pt idx="286">
                  <c:v>4365.920000000001</c:v>
                </c:pt>
                <c:pt idx="287">
                  <c:v>4361.5200000000004</c:v>
                </c:pt>
                <c:pt idx="288">
                  <c:v>4361.4299999999994</c:v>
                </c:pt>
                <c:pt idx="289">
                  <c:v>4361.0200000000004</c:v>
                </c:pt>
                <c:pt idx="290">
                  <c:v>4360.4700000000012</c:v>
                </c:pt>
                <c:pt idx="291">
                  <c:v>4357.1000000000004</c:v>
                </c:pt>
                <c:pt idx="292">
                  <c:v>4354.7199999999993</c:v>
                </c:pt>
                <c:pt idx="293">
                  <c:v>4346.68</c:v>
                </c:pt>
                <c:pt idx="294">
                  <c:v>4344.7899999999991</c:v>
                </c:pt>
                <c:pt idx="295">
                  <c:v>4341.2299999999996</c:v>
                </c:pt>
                <c:pt idx="296">
                  <c:v>4337.55</c:v>
                </c:pt>
                <c:pt idx="297">
                  <c:v>4334.54</c:v>
                </c:pt>
                <c:pt idx="298">
                  <c:v>4332.4000000000005</c:v>
                </c:pt>
                <c:pt idx="299">
                  <c:v>4326.6899999999996</c:v>
                </c:pt>
                <c:pt idx="300">
                  <c:v>4326.53</c:v>
                </c:pt>
                <c:pt idx="301">
                  <c:v>4325.91</c:v>
                </c:pt>
                <c:pt idx="302">
                  <c:v>4309.369999999999</c:v>
                </c:pt>
                <c:pt idx="303">
                  <c:v>4306.9699999999993</c:v>
                </c:pt>
                <c:pt idx="304">
                  <c:v>4306.71</c:v>
                </c:pt>
                <c:pt idx="305">
                  <c:v>4302.1900000000005</c:v>
                </c:pt>
                <c:pt idx="306">
                  <c:v>4298.37</c:v>
                </c:pt>
                <c:pt idx="307">
                  <c:v>4296.41</c:v>
                </c:pt>
                <c:pt idx="308">
                  <c:v>4279.9800000000014</c:v>
                </c:pt>
                <c:pt idx="309">
                  <c:v>4277.24</c:v>
                </c:pt>
                <c:pt idx="310">
                  <c:v>4272.16</c:v>
                </c:pt>
                <c:pt idx="311">
                  <c:v>4269.9399999999996</c:v>
                </c:pt>
                <c:pt idx="312">
                  <c:v>4263.78</c:v>
                </c:pt>
                <c:pt idx="313">
                  <c:v>4262.2400000000007</c:v>
                </c:pt>
                <c:pt idx="314">
                  <c:v>4256.72</c:v>
                </c:pt>
                <c:pt idx="315">
                  <c:v>4255.6400000000003</c:v>
                </c:pt>
                <c:pt idx="316">
                  <c:v>4241.8600000000006</c:v>
                </c:pt>
                <c:pt idx="317">
                  <c:v>4231.6600000000008</c:v>
                </c:pt>
                <c:pt idx="318">
                  <c:v>4219.0099999999993</c:v>
                </c:pt>
                <c:pt idx="319">
                  <c:v>4214.09</c:v>
                </c:pt>
                <c:pt idx="320">
                  <c:v>4211.24</c:v>
                </c:pt>
                <c:pt idx="321">
                  <c:v>4186.43</c:v>
                </c:pt>
                <c:pt idx="322">
                  <c:v>4172.9600000000009</c:v>
                </c:pt>
                <c:pt idx="323">
                  <c:v>4164.8200000000006</c:v>
                </c:pt>
                <c:pt idx="324">
                  <c:v>4152.0600000000004</c:v>
                </c:pt>
                <c:pt idx="325">
                  <c:v>4147.54</c:v>
                </c:pt>
                <c:pt idx="326">
                  <c:v>4138.1500000000005</c:v>
                </c:pt>
                <c:pt idx="327">
                  <c:v>4132.6000000000013</c:v>
                </c:pt>
                <c:pt idx="328">
                  <c:v>4115.9900000000007</c:v>
                </c:pt>
                <c:pt idx="329">
                  <c:v>4097.5599999999995</c:v>
                </c:pt>
                <c:pt idx="330">
                  <c:v>4097.1400000000003</c:v>
                </c:pt>
                <c:pt idx="331">
                  <c:v>4091.35</c:v>
                </c:pt>
                <c:pt idx="332">
                  <c:v>4087.83</c:v>
                </c:pt>
                <c:pt idx="333">
                  <c:v>4076.1299999999992</c:v>
                </c:pt>
                <c:pt idx="334">
                  <c:v>4057.6600000000008</c:v>
                </c:pt>
                <c:pt idx="335">
                  <c:v>4056.9999999999995</c:v>
                </c:pt>
                <c:pt idx="336">
                  <c:v>4052.8299999999995</c:v>
                </c:pt>
                <c:pt idx="337">
                  <c:v>4049.4400000000005</c:v>
                </c:pt>
                <c:pt idx="338">
                  <c:v>4039.4099999999989</c:v>
                </c:pt>
                <c:pt idx="339">
                  <c:v>4037.95</c:v>
                </c:pt>
                <c:pt idx="340">
                  <c:v>4033.4500000000003</c:v>
                </c:pt>
                <c:pt idx="341">
                  <c:v>4023.1000000000008</c:v>
                </c:pt>
                <c:pt idx="342">
                  <c:v>4017.76</c:v>
                </c:pt>
                <c:pt idx="343">
                  <c:v>4013.2900000000009</c:v>
                </c:pt>
                <c:pt idx="344">
                  <c:v>4009.6800000000003</c:v>
                </c:pt>
                <c:pt idx="345">
                  <c:v>4003.63</c:v>
                </c:pt>
                <c:pt idx="346">
                  <c:v>3984.9300000000003</c:v>
                </c:pt>
                <c:pt idx="347">
                  <c:v>3981.8199999999993</c:v>
                </c:pt>
                <c:pt idx="348">
                  <c:v>3962.8199999999997</c:v>
                </c:pt>
                <c:pt idx="349">
                  <c:v>3945.7400000000002</c:v>
                </c:pt>
                <c:pt idx="350">
                  <c:v>3921.7000000000007</c:v>
                </c:pt>
                <c:pt idx="351">
                  <c:v>3918.3700000000003</c:v>
                </c:pt>
                <c:pt idx="352">
                  <c:v>3917.6799999999994</c:v>
                </c:pt>
                <c:pt idx="353">
                  <c:v>3917.0000000000009</c:v>
                </c:pt>
                <c:pt idx="354">
                  <c:v>3859.5099999999993</c:v>
                </c:pt>
                <c:pt idx="355">
                  <c:v>3854.9599999999996</c:v>
                </c:pt>
                <c:pt idx="356">
                  <c:v>3845.13</c:v>
                </c:pt>
                <c:pt idx="357">
                  <c:v>3781.1899999999996</c:v>
                </c:pt>
                <c:pt idx="358">
                  <c:v>3735.79</c:v>
                </c:pt>
                <c:pt idx="359">
                  <c:v>3705.0100000000007</c:v>
                </c:pt>
                <c:pt idx="360">
                  <c:v>3691.0699999999997</c:v>
                </c:pt>
                <c:pt idx="361">
                  <c:v>3604.4700000000003</c:v>
                </c:pt>
                <c:pt idx="362">
                  <c:v>3601.26</c:v>
                </c:pt>
                <c:pt idx="363">
                  <c:v>3534.1800000000012</c:v>
                </c:pt>
                <c:pt idx="364">
                  <c:v>3377.7100000000014</c:v>
                </c:pt>
                <c:pt idx="365">
                  <c:v>3198.87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2-4355-9409-2125C4F5E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539567"/>
        <c:axId val="215021055"/>
      </c:lineChart>
      <c:catAx>
        <c:axId val="44753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5021055"/>
        <c:crosses val="autoZero"/>
        <c:auto val="1"/>
        <c:lblAlgn val="ctr"/>
        <c:lblOffset val="100"/>
        <c:noMultiLvlLbl val="0"/>
      </c:catAx>
      <c:valAx>
        <c:axId val="2150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75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Cooling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단순회귀분석!$J$20:$J$23</c:f>
              <c:numCache>
                <c:formatCode>0.0_ </c:formatCode>
                <c:ptCount val="4"/>
                <c:pt idx="0">
                  <c:v>58.516666666666652</c:v>
                </c:pt>
                <c:pt idx="1">
                  <c:v>189.89999999999998</c:v>
                </c:pt>
                <c:pt idx="2">
                  <c:v>207.55833333333334</c:v>
                </c:pt>
                <c:pt idx="3">
                  <c:v>48.55416666666666</c:v>
                </c:pt>
              </c:numCache>
            </c:numRef>
          </c:xVal>
          <c:yVal>
            <c:numRef>
              <c:f>단순회귀분석!$L$20:$L$23</c:f>
              <c:numCache>
                <c:formatCode>_(* #,##0_);_(* \(#,##0\);_(* "-"_);_(@_)</c:formatCode>
                <c:ptCount val="4"/>
                <c:pt idx="0">
                  <c:v>142453.04</c:v>
                </c:pt>
                <c:pt idx="1">
                  <c:v>155191.32</c:v>
                </c:pt>
                <c:pt idx="2">
                  <c:v>165431.99</c:v>
                </c:pt>
                <c:pt idx="3">
                  <c:v>140471.74000000002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A-47D3-A72C-88482D9A7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592191"/>
        <c:axId val="405570975"/>
      </c:scatterChart>
      <c:valAx>
        <c:axId val="22259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570975"/>
        <c:crosses val="autoZero"/>
        <c:crossBetween val="midCat"/>
      </c:valAx>
      <c:valAx>
        <c:axId val="40557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259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Heating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16919965842593E-2"/>
                  <c:y val="0.11252985884907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(단순회귀분석!$K$15:$K$19,단순회귀분석!$K$24:$K$26)</c:f>
              <c:numCache>
                <c:formatCode>0.0_ </c:formatCode>
                <c:ptCount val="8"/>
                <c:pt idx="0">
                  <c:v>563.25000000000011</c:v>
                </c:pt>
                <c:pt idx="1">
                  <c:v>519.23749999999995</c:v>
                </c:pt>
                <c:pt idx="2">
                  <c:v>391.31250000000006</c:v>
                </c:pt>
                <c:pt idx="3">
                  <c:v>179.62083333333331</c:v>
                </c:pt>
                <c:pt idx="4">
                  <c:v>61.23333333333332</c:v>
                </c:pt>
                <c:pt idx="5">
                  <c:v>82.825000000000003</c:v>
                </c:pt>
                <c:pt idx="6">
                  <c:v>311.19583333333333</c:v>
                </c:pt>
                <c:pt idx="7">
                  <c:v>559.23750000000018</c:v>
                </c:pt>
              </c:numCache>
            </c:numRef>
          </c:xVal>
          <c:yVal>
            <c:numRef>
              <c:f>(단순회귀분석!$L$15:$L$19,단순회귀분석!$L$24:$L$26)</c:f>
              <c:numCache>
                <c:formatCode>_(* #,##0_);_(* \(#,##0\);_(* "-"_);_(@_)</c:formatCode>
                <c:ptCount val="8"/>
                <c:pt idx="0">
                  <c:v>164818.86000000004</c:v>
                </c:pt>
                <c:pt idx="1">
                  <c:v>159118.31000000003</c:v>
                </c:pt>
                <c:pt idx="2">
                  <c:v>150001.24</c:v>
                </c:pt>
                <c:pt idx="3">
                  <c:v>130388.96000000004</c:v>
                </c:pt>
                <c:pt idx="4">
                  <c:v>126923.2</c:v>
                </c:pt>
                <c:pt idx="5">
                  <c:v>136189.63</c:v>
                </c:pt>
                <c:pt idx="6">
                  <c:v>144121.28999999998</c:v>
                </c:pt>
                <c:pt idx="7">
                  <c:v>163689.71000000005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1A8-9E6D-738E0E52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516191"/>
        <c:axId val="442344767"/>
      </c:scatterChart>
      <c:valAx>
        <c:axId val="41351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2344767"/>
        <c:crosses val="autoZero"/>
        <c:crossBetween val="midCat"/>
      </c:valAx>
      <c:valAx>
        <c:axId val="44234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351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다중회귀분석!$G$14</c:f>
              <c:strCache>
                <c:ptCount val="1"/>
                <c:pt idx="0">
                  <c:v>잔차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다중회귀분석!$G$15:$G$26</c:f>
              <c:numCache>
                <c:formatCode>_(* #,##0_);_(* \(#,##0\);_(* "-"_);_(@_)</c:formatCode>
                <c:ptCount val="12"/>
                <c:pt idx="0">
                  <c:v>2696.3639723829401</c:v>
                </c:pt>
                <c:pt idx="1">
                  <c:v>-205.66023000061978</c:v>
                </c:pt>
                <c:pt idx="2">
                  <c:v>-1188.645307306404</c:v>
                </c:pt>
                <c:pt idx="3">
                  <c:v>-7724.2459731598647</c:v>
                </c:pt>
                <c:pt idx="4">
                  <c:v>-5771.5534288149065</c:v>
                </c:pt>
                <c:pt idx="5">
                  <c:v>5471.549773872277</c:v>
                </c:pt>
                <c:pt idx="6">
                  <c:v>-4941.3021322011191</c:v>
                </c:pt>
                <c:pt idx="7">
                  <c:v>2154.1330446631473</c:v>
                </c:pt>
                <c:pt idx="8">
                  <c:v>5369.382161278103</c:v>
                </c:pt>
                <c:pt idx="9">
                  <c:v>4292.023623511137</c:v>
                </c:pt>
                <c:pt idx="10">
                  <c:v>-1974.3934672450123</c:v>
                </c:pt>
                <c:pt idx="11">
                  <c:v>1822.3479630205256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A8-4D3B-BFB6-A25128EC1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529567"/>
        <c:axId val="215656303"/>
      </c:barChart>
      <c:lineChart>
        <c:grouping val="standard"/>
        <c:varyColors val="0"/>
        <c:ser>
          <c:idx val="0"/>
          <c:order val="0"/>
          <c:tx>
            <c:strRef>
              <c:f>다중회귀분석!$E$14</c:f>
              <c:strCache>
                <c:ptCount val="1"/>
                <c:pt idx="0">
                  <c:v>전력량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다중회귀분석!$E$15:$E$26</c:f>
              <c:numCache>
                <c:formatCode>_(* #,##0_);_(* \(#,##0\);_(* "-"_);_(@_)</c:formatCode>
                <c:ptCount val="12"/>
                <c:pt idx="0">
                  <c:v>164818.86000000004</c:v>
                </c:pt>
                <c:pt idx="1">
                  <c:v>159118.31000000003</c:v>
                </c:pt>
                <c:pt idx="2">
                  <c:v>150001.24</c:v>
                </c:pt>
                <c:pt idx="3">
                  <c:v>130388.96000000004</c:v>
                </c:pt>
                <c:pt idx="4">
                  <c:v>126923.2</c:v>
                </c:pt>
                <c:pt idx="5">
                  <c:v>142453.04</c:v>
                </c:pt>
                <c:pt idx="6">
                  <c:v>155191.32</c:v>
                </c:pt>
                <c:pt idx="7">
                  <c:v>165431.99</c:v>
                </c:pt>
                <c:pt idx="8">
                  <c:v>140471.74000000002</c:v>
                </c:pt>
                <c:pt idx="9">
                  <c:v>136189.63</c:v>
                </c:pt>
                <c:pt idx="10">
                  <c:v>144121.28999999998</c:v>
                </c:pt>
                <c:pt idx="11">
                  <c:v>163689.71000000005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8-4D3B-BFB6-A25128EC1A3F}"/>
            </c:ext>
          </c:extLst>
        </c:ser>
        <c:ser>
          <c:idx val="1"/>
          <c:order val="1"/>
          <c:tx>
            <c:strRef>
              <c:f>다중회귀분석!$F$14</c:f>
              <c:strCache>
                <c:ptCount val="1"/>
                <c:pt idx="0">
                  <c:v>예측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다중회귀분석!$F$15:$F$26</c:f>
              <c:numCache>
                <c:formatCode>_(* #,##0_);_(* \(#,##0\);_(* "-"_);_(@_)</c:formatCode>
                <c:ptCount val="12"/>
                <c:pt idx="0">
                  <c:v>162122.4960276171</c:v>
                </c:pt>
                <c:pt idx="1">
                  <c:v>159323.97023000065</c:v>
                </c:pt>
                <c:pt idx="2">
                  <c:v>151189.88530730639</c:v>
                </c:pt>
                <c:pt idx="3">
                  <c:v>138113.2059731599</c:v>
                </c:pt>
                <c:pt idx="4">
                  <c:v>132694.7534288149</c:v>
                </c:pt>
                <c:pt idx="5">
                  <c:v>136981.49022612773</c:v>
                </c:pt>
                <c:pt idx="6">
                  <c:v>160132.62213220113</c:v>
                </c:pt>
                <c:pt idx="7">
                  <c:v>163277.85695533684</c:v>
                </c:pt>
                <c:pt idx="8">
                  <c:v>135102.35783872192</c:v>
                </c:pt>
                <c:pt idx="9">
                  <c:v>131897.60637648887</c:v>
                </c:pt>
                <c:pt idx="10">
                  <c:v>146095.68346724499</c:v>
                </c:pt>
                <c:pt idx="11">
                  <c:v>161867.36203697952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8-4D3B-BFB6-A25128EC1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529567"/>
        <c:axId val="215656303"/>
      </c:lineChart>
      <c:catAx>
        <c:axId val="44752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5656303"/>
        <c:crosses val="autoZero"/>
        <c:auto val="1"/>
        <c:lblAlgn val="ctr"/>
        <c:lblOffset val="100"/>
        <c:noMultiLvlLbl val="0"/>
      </c:catAx>
      <c:valAx>
        <c:axId val="2156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752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2</xdr:row>
      <xdr:rowOff>190500</xdr:rowOff>
    </xdr:from>
    <xdr:to>
      <xdr:col>21</xdr:col>
      <xdr:colOff>123825</xdr:colOff>
      <xdr:row>19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0B0A02-131D-47BB-97AC-235728CCD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438149</xdr:colOff>
      <xdr:row>21</xdr:row>
      <xdr:rowOff>19050</xdr:rowOff>
    </xdr:from>
    <xdr:to>
      <xdr:col>21</xdr:col>
      <xdr:colOff>104774</xdr:colOff>
      <xdr:row>41</xdr:row>
      <xdr:rowOff>57150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5E9A0C7-218B-4988-B32F-30964E6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0.03981</cdr:x>
      <cdr:y>0.12387</cdr:y>
    </cdr:from>
    <cdr:to>
      <cdr:x>0.09288</cdr:x>
      <cdr:y>0.97297</cdr:y>
    </cdr:to>
    <cdr:sp macro="" textlink="">
      <cdr:nvSpPr>
        <cdr:cNvPr id="2" name="타원 1">
          <a:extLst xmlns:a="http://schemas.openxmlformats.org/drawingml/2006/main">
            <a:ext uri="{FF2B5EF4-FFF2-40B4-BE49-F238E27FC236}">
              <a16:creationId xmlns:a16="http://schemas.microsoft.com/office/drawing/2014/main" id="{DE9E5109-7636-4577-982F-5EB288D72C97}"/>
            </a:ext>
          </a:extLst>
        </cdr:cNvPr>
        <cdr:cNvSpPr/>
      </cdr:nvSpPr>
      <cdr:spPr>
        <a:xfrm xmlns:a="http://schemas.openxmlformats.org/drawingml/2006/main">
          <a:off x="314326" y="523875"/>
          <a:ext cx="419100" cy="359092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ko-KR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</xdr:row>
      <xdr:rowOff>127000</xdr:rowOff>
    </xdr:from>
    <xdr:to>
      <xdr:col>9</xdr:col>
      <xdr:colOff>187325</xdr:colOff>
      <xdr:row>11</xdr:row>
      <xdr:rowOff>12700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1003"/>
        <a:stretch/>
      </xdr:blipFill>
      <xdr:spPr bwMode="auto">
        <a:xfrm>
          <a:off x="609600" y="342900"/>
          <a:ext cx="5568950" cy="204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9525</xdr:colOff>
      <xdr:row>1</xdr:row>
      <xdr:rowOff>38099</xdr:rowOff>
    </xdr:from>
    <xdr:to>
      <xdr:col>21</xdr:col>
      <xdr:colOff>657225</xdr:colOff>
      <xdr:row>14</xdr:row>
      <xdr:rowOff>133349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8AE03B-A784-4BFB-8F95-0B43793FF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9524</xdr:colOff>
      <xdr:row>15</xdr:row>
      <xdr:rowOff>57149</xdr:rowOff>
    </xdr:from>
    <xdr:to>
      <xdr:col>21</xdr:col>
      <xdr:colOff>666749</xdr:colOff>
      <xdr:row>29</xdr:row>
      <xdr:rowOff>19049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72502E-8C44-4CBD-B9DB-797AE23EF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243986</xdr:colOff>
      <xdr:row>1</xdr:row>
      <xdr:rowOff>141408</xdr:rowOff>
    </xdr:from>
    <xdr:to>
      <xdr:col>15</xdr:col>
      <xdr:colOff>51851</xdr:colOff>
      <xdr:row>10</xdr:row>
      <xdr:rowOff>195628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9136" y="350958"/>
          <a:ext cx="3236865" cy="1940170"/>
        </a:xfrm>
        <a:prstGeom prst="rect">
          <a:avLst/>
        </a:prstGeom>
      </xdr:spPr>
    </xdr:pic>
    <xdr:clientData/>
  </xdr:twoCellAnchor>
  <xdr:twoCellAnchor editAs="oneCell">
    <xdr:from>
      <xdr:col>0</xdr:col>
      <xdr:colOff>519883</xdr:colOff>
      <xdr:row>1</xdr:row>
      <xdr:rowOff>68384</xdr:rowOff>
    </xdr:from>
    <xdr:to>
      <xdr:col>4</xdr:col>
      <xdr:colOff>668459</xdr:colOff>
      <xdr:row>9</xdr:row>
      <xdr:rowOff>156307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182" t="53368" r="18810" b="-876"/>
        <a:stretch/>
      </xdr:blipFill>
      <xdr:spPr bwMode="auto">
        <a:xfrm>
          <a:off x="519883" y="283307"/>
          <a:ext cx="3138693" cy="1807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561975</xdr:colOff>
      <xdr:row>13</xdr:row>
      <xdr:rowOff>9525</xdr:rowOff>
    </xdr:from>
    <xdr:to>
      <xdr:col>16</xdr:col>
      <xdr:colOff>333375</xdr:colOff>
      <xdr:row>25</xdr:row>
      <xdr:rowOff>209550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4B15F33-6452-4D9A-9C23-C345A5A8E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70"/>
  <sheetViews>
    <sheetView workbookViewId="0">
      <selection activeCell="I9" sqref="I9"/>
    </sheetView>
  </sheetViews>
  <sheetFormatPr defaultColWidth="9" defaultRowHeight="13.5" x14ac:dyDescent="0.3"/>
  <cols>
    <col min="1" max="1" width="9" style="3"/>
    <col min="2" max="2" width="11.125" style="1" bestFit="1" customWidth="1"/>
    <col min="3" max="3" width="11.125" style="1" customWidth="1"/>
    <col min="4" max="6" width="9" style="1"/>
    <col min="7" max="7" width="10" style="7" customWidth="1"/>
    <col min="8" max="13" width="9" style="3"/>
    <col min="14" max="16" width="12.25" style="1" customWidth="1"/>
    <col min="17" max="16384" width="9" style="3"/>
  </cols>
  <sheetData>
    <row r="2" spans="1:16" x14ac:dyDescent="0.3">
      <c r="A2" s="4"/>
    </row>
    <row r="3" spans="1:16" x14ac:dyDescent="0.3">
      <c r="A3" s="2"/>
      <c r="B3" s="6" t="s">
        <v>3</v>
      </c>
      <c r="C3" s="6" t="s">
        <v>16</v>
      </c>
      <c r="D3" s="6" t="s">
        <v>0</v>
      </c>
      <c r="E3" s="6" t="s">
        <v>1</v>
      </c>
      <c r="F3" s="6" t="s">
        <v>2</v>
      </c>
      <c r="G3" s="8" t="s">
        <v>4</v>
      </c>
      <c r="H3" s="2"/>
      <c r="I3" s="3" t="s">
        <v>11</v>
      </c>
      <c r="K3" s="15"/>
    </row>
    <row r="4" spans="1:16" x14ac:dyDescent="0.3">
      <c r="B4" s="9">
        <v>40909</v>
      </c>
      <c r="C4" s="9" t="str">
        <f>YEAR(B4)&amp;"-"&amp;MONTH(B4)</f>
        <v>2012-1</v>
      </c>
      <c r="D4" s="10">
        <v>-0.67916666666666681</v>
      </c>
      <c r="E4" s="10">
        <f>IF(D4&gt;18,D4-18,0)</f>
        <v>0</v>
      </c>
      <c r="F4" s="10">
        <f>IF(D4&lt;18,18-D4,0)</f>
        <v>18.679166666666667</v>
      </c>
      <c r="G4" s="11">
        <v>4464.5000000000009</v>
      </c>
      <c r="H4" s="5"/>
      <c r="I4" s="3" t="s">
        <v>8</v>
      </c>
    </row>
    <row r="5" spans="1:16" x14ac:dyDescent="0.3">
      <c r="B5" s="9">
        <v>40910</v>
      </c>
      <c r="C5" s="9" t="str">
        <f t="shared" ref="C5:C68" si="0">YEAR(B5)&amp;"-"&amp;MONTH(B5)</f>
        <v>2012-1</v>
      </c>
      <c r="D5" s="10">
        <v>-0.16666666666666666</v>
      </c>
      <c r="E5" s="10">
        <f t="shared" ref="E5:E68" si="1">IF(D5&gt;18,D5-18,0)</f>
        <v>0</v>
      </c>
      <c r="F5" s="10">
        <f t="shared" ref="F5:F68" si="2">IF(D5&lt;18,18-D5,0)</f>
        <v>18.166666666666668</v>
      </c>
      <c r="G5" s="11">
        <v>5626.59</v>
      </c>
      <c r="H5" s="5"/>
      <c r="I5" s="3" t="s">
        <v>9</v>
      </c>
    </row>
    <row r="6" spans="1:16" ht="14.25" thickBot="1" x14ac:dyDescent="0.35">
      <c r="B6" s="9">
        <v>40911</v>
      </c>
      <c r="C6" s="9" t="str">
        <f t="shared" si="0"/>
        <v>2012-1</v>
      </c>
      <c r="D6" s="10">
        <v>-0.40833333333333338</v>
      </c>
      <c r="E6" s="10">
        <f t="shared" si="1"/>
        <v>0</v>
      </c>
      <c r="F6" s="10">
        <f t="shared" si="2"/>
        <v>18.408333333333335</v>
      </c>
      <c r="G6" s="11">
        <v>5657.36</v>
      </c>
      <c r="H6" s="5"/>
      <c r="I6" s="3" t="s">
        <v>10</v>
      </c>
      <c r="M6" s="20"/>
      <c r="N6" s="21" t="s">
        <v>1</v>
      </c>
      <c r="O6" s="21" t="s">
        <v>2</v>
      </c>
      <c r="P6" s="21" t="s">
        <v>15</v>
      </c>
    </row>
    <row r="7" spans="1:16" x14ac:dyDescent="0.3">
      <c r="B7" s="9">
        <v>40912</v>
      </c>
      <c r="C7" s="9" t="str">
        <f t="shared" si="0"/>
        <v>2012-1</v>
      </c>
      <c r="D7" s="10">
        <v>-3.15</v>
      </c>
      <c r="E7" s="10">
        <f t="shared" si="1"/>
        <v>0</v>
      </c>
      <c r="F7" s="10">
        <f t="shared" si="2"/>
        <v>21.15</v>
      </c>
      <c r="G7" s="11">
        <v>5672.1399999999994</v>
      </c>
      <c r="H7" s="5"/>
      <c r="M7" s="23">
        <v>40909</v>
      </c>
      <c r="N7" s="24">
        <f>SUMIF(년월,M7,CDD)</f>
        <v>0</v>
      </c>
      <c r="O7" s="24">
        <f>SUMIF(년월,M7,HDD)</f>
        <v>563.25000000000011</v>
      </c>
      <c r="P7" s="28">
        <f>SUMIF(년월,M7,전력량_kWh)</f>
        <v>164818.86000000004</v>
      </c>
    </row>
    <row r="8" spans="1:16" x14ac:dyDescent="0.3">
      <c r="B8" s="9">
        <v>40913</v>
      </c>
      <c r="C8" s="9" t="str">
        <f t="shared" si="0"/>
        <v>2012-1</v>
      </c>
      <c r="D8" s="10">
        <v>-2.2749999999999999</v>
      </c>
      <c r="E8" s="10">
        <f t="shared" si="1"/>
        <v>0</v>
      </c>
      <c r="F8" s="10">
        <f t="shared" si="2"/>
        <v>20.274999999999999</v>
      </c>
      <c r="G8" s="11">
        <v>5585.5800000000008</v>
      </c>
      <c r="H8" s="5"/>
      <c r="M8" s="25">
        <v>40940</v>
      </c>
      <c r="N8" s="19">
        <f>SUMIF(년월,M8,CDD)</f>
        <v>0</v>
      </c>
      <c r="O8" s="19">
        <f>SUMIF(년월,M8,HDD)</f>
        <v>519.23749999999995</v>
      </c>
      <c r="P8" s="29">
        <f>SUMIF(년월,M8,전력량_kWh)</f>
        <v>159118.31000000003</v>
      </c>
    </row>
    <row r="9" spans="1:16" x14ac:dyDescent="0.3">
      <c r="B9" s="9">
        <v>40914</v>
      </c>
      <c r="C9" s="9" t="str">
        <f t="shared" si="0"/>
        <v>2012-1</v>
      </c>
      <c r="D9" s="10">
        <v>-1.1958333333333331</v>
      </c>
      <c r="E9" s="10">
        <f t="shared" si="1"/>
        <v>0</v>
      </c>
      <c r="F9" s="10">
        <f t="shared" si="2"/>
        <v>19.195833333333333</v>
      </c>
      <c r="G9" s="11">
        <v>5585.3500000000013</v>
      </c>
      <c r="H9" s="5"/>
      <c r="M9" s="25">
        <v>40969</v>
      </c>
      <c r="N9" s="19">
        <f>SUMIF(년월,M9,CDD)</f>
        <v>0</v>
      </c>
      <c r="O9" s="19">
        <f>SUMIF(년월,M9,HDD)</f>
        <v>391.31250000000006</v>
      </c>
      <c r="P9" s="29">
        <f>SUMIF(년월,M9,전력량_kWh)</f>
        <v>150001.24</v>
      </c>
    </row>
    <row r="10" spans="1:16" x14ac:dyDescent="0.3">
      <c r="B10" s="9">
        <v>40915</v>
      </c>
      <c r="C10" s="9" t="str">
        <f t="shared" si="0"/>
        <v>2012-1</v>
      </c>
      <c r="D10" s="10">
        <v>-0.41249999999999992</v>
      </c>
      <c r="E10" s="10">
        <f t="shared" si="1"/>
        <v>0</v>
      </c>
      <c r="F10" s="10">
        <f t="shared" si="2"/>
        <v>18.412500000000001</v>
      </c>
      <c r="G10" s="11">
        <v>4846.97</v>
      </c>
      <c r="H10" s="5"/>
      <c r="M10" s="25">
        <v>41000</v>
      </c>
      <c r="N10" s="19">
        <f>SUMIF(년월,M10,CDD)</f>
        <v>2.1541666666666757</v>
      </c>
      <c r="O10" s="19">
        <f>SUMIF(년월,M10,HDD)</f>
        <v>179.62083333333331</v>
      </c>
      <c r="P10" s="29">
        <f>SUMIF(년월,M10,전력량_kWh)</f>
        <v>130388.96000000004</v>
      </c>
    </row>
    <row r="11" spans="1:16" ht="14.25" thickBot="1" x14ac:dyDescent="0.35">
      <c r="B11" s="9">
        <v>40916</v>
      </c>
      <c r="C11" s="9" t="str">
        <f t="shared" si="0"/>
        <v>2012-1</v>
      </c>
      <c r="D11" s="10">
        <v>1.4124999999999996</v>
      </c>
      <c r="E11" s="10">
        <f t="shared" si="1"/>
        <v>0</v>
      </c>
      <c r="F11" s="10">
        <f t="shared" si="2"/>
        <v>16.587499999999999</v>
      </c>
      <c r="G11" s="11">
        <v>4636.6399999999985</v>
      </c>
      <c r="H11" s="5"/>
      <c r="M11" s="26">
        <v>41030</v>
      </c>
      <c r="N11" s="27">
        <f>SUMIF(년월,M11,CDD)</f>
        <v>13.995833333333323</v>
      </c>
      <c r="O11" s="27">
        <f>SUMIF(년월,M11,HDD)</f>
        <v>61.23333333333332</v>
      </c>
      <c r="P11" s="30">
        <f>SUMIF(년월,M11,전력량_kWh)</f>
        <v>126923.2</v>
      </c>
    </row>
    <row r="12" spans="1:16" x14ac:dyDescent="0.3">
      <c r="B12" s="9">
        <v>40917</v>
      </c>
      <c r="C12" s="9" t="str">
        <f t="shared" si="0"/>
        <v>2012-1</v>
      </c>
      <c r="D12" s="10">
        <v>1.4875</v>
      </c>
      <c r="E12" s="10">
        <f t="shared" si="1"/>
        <v>0</v>
      </c>
      <c r="F12" s="10">
        <f t="shared" si="2"/>
        <v>16.512499999999999</v>
      </c>
      <c r="G12" s="11">
        <v>5591.2000000000016</v>
      </c>
      <c r="H12" s="5"/>
      <c r="M12" s="23">
        <v>41061</v>
      </c>
      <c r="N12" s="24">
        <f>SUMIF(년월,M12,CDD)</f>
        <v>58.516666666666652</v>
      </c>
      <c r="O12" s="24">
        <f>SUMIF(년월,M12,HDD)</f>
        <v>3.9375000000000071</v>
      </c>
      <c r="P12" s="28">
        <f>SUMIF(년월,M12,전력량_kWh)</f>
        <v>142453.04</v>
      </c>
    </row>
    <row r="13" spans="1:16" x14ac:dyDescent="0.3">
      <c r="B13" s="9">
        <v>40918</v>
      </c>
      <c r="C13" s="9" t="str">
        <f t="shared" si="0"/>
        <v>2012-1</v>
      </c>
      <c r="D13" s="10">
        <v>1.0291666666666663</v>
      </c>
      <c r="E13" s="10">
        <f t="shared" si="1"/>
        <v>0</v>
      </c>
      <c r="F13" s="10">
        <f t="shared" si="2"/>
        <v>16.970833333333335</v>
      </c>
      <c r="G13" s="11">
        <v>5630.59</v>
      </c>
      <c r="H13" s="5"/>
      <c r="M13" s="25">
        <v>41091</v>
      </c>
      <c r="N13" s="19">
        <f>SUMIF(년월,M13,CDD)</f>
        <v>189.89999999999998</v>
      </c>
      <c r="O13" s="19">
        <f>SUMIF(년월,M13,HDD)</f>
        <v>0</v>
      </c>
      <c r="P13" s="29">
        <f>SUMIF(년월,M13,전력량_kWh)</f>
        <v>155191.32</v>
      </c>
    </row>
    <row r="14" spans="1:16" x14ac:dyDescent="0.3">
      <c r="B14" s="9">
        <v>40919</v>
      </c>
      <c r="C14" s="9" t="str">
        <f t="shared" si="0"/>
        <v>2012-1</v>
      </c>
      <c r="D14" s="10">
        <v>-1.645833333333333</v>
      </c>
      <c r="E14" s="10">
        <f t="shared" si="1"/>
        <v>0</v>
      </c>
      <c r="F14" s="10">
        <f t="shared" si="2"/>
        <v>19.645833333333332</v>
      </c>
      <c r="G14" s="11">
        <v>5541.590000000002</v>
      </c>
      <c r="H14" s="5"/>
      <c r="M14" s="25">
        <v>41122</v>
      </c>
      <c r="N14" s="19">
        <f>SUMIF(년월,M14,CDD)</f>
        <v>207.55833333333334</v>
      </c>
      <c r="O14" s="19">
        <f>SUMIF(년월,M14,HDD)</f>
        <v>0</v>
      </c>
      <c r="P14" s="29">
        <f>SUMIF(년월,M14,전력량_kWh)</f>
        <v>165431.99</v>
      </c>
    </row>
    <row r="15" spans="1:16" ht="14.25" thickBot="1" x14ac:dyDescent="0.35">
      <c r="B15" s="9">
        <v>40920</v>
      </c>
      <c r="C15" s="9" t="str">
        <f t="shared" si="0"/>
        <v>2012-1</v>
      </c>
      <c r="D15" s="10">
        <v>-1.3749999999999998</v>
      </c>
      <c r="E15" s="10">
        <f t="shared" si="1"/>
        <v>0</v>
      </c>
      <c r="F15" s="10">
        <f t="shared" si="2"/>
        <v>19.375</v>
      </c>
      <c r="G15" s="11">
        <v>5440.56</v>
      </c>
      <c r="H15" s="5"/>
      <c r="M15" s="26">
        <v>41153</v>
      </c>
      <c r="N15" s="27">
        <f>SUMIF(년월,M15,CDD)</f>
        <v>48.55416666666666</v>
      </c>
      <c r="O15" s="27">
        <f>SUMIF(년월,M15,HDD)</f>
        <v>2.2916666666666536</v>
      </c>
      <c r="P15" s="30">
        <f>SUMIF(년월,M15,전력량_kWh)</f>
        <v>140471.74000000002</v>
      </c>
    </row>
    <row r="16" spans="1:16" x14ac:dyDescent="0.3">
      <c r="B16" s="9">
        <v>40921</v>
      </c>
      <c r="C16" s="9" t="str">
        <f t="shared" si="0"/>
        <v>2012-1</v>
      </c>
      <c r="D16" s="10">
        <v>1.3458333333333332</v>
      </c>
      <c r="E16" s="10">
        <f t="shared" si="1"/>
        <v>0</v>
      </c>
      <c r="F16" s="10">
        <f t="shared" si="2"/>
        <v>16.654166666666669</v>
      </c>
      <c r="G16" s="11">
        <v>5495.2899999999991</v>
      </c>
      <c r="H16" s="5"/>
      <c r="M16" s="23">
        <v>41183</v>
      </c>
      <c r="N16" s="24">
        <f>SUMIF(년월,M16,CDD)</f>
        <v>1.8125</v>
      </c>
      <c r="O16" s="24">
        <f>SUMIF(년월,M16,HDD)</f>
        <v>82.825000000000003</v>
      </c>
      <c r="P16" s="28">
        <f>SUMIF(년월,M16,전력량_kWh)</f>
        <v>136189.63</v>
      </c>
    </row>
    <row r="17" spans="2:16" x14ac:dyDescent="0.3">
      <c r="B17" s="9">
        <v>40922</v>
      </c>
      <c r="C17" s="9" t="str">
        <f t="shared" si="0"/>
        <v>2012-1</v>
      </c>
      <c r="D17" s="10">
        <v>0.62500000000000011</v>
      </c>
      <c r="E17" s="10">
        <f t="shared" si="1"/>
        <v>0</v>
      </c>
      <c r="F17" s="10">
        <f t="shared" si="2"/>
        <v>17.375</v>
      </c>
      <c r="G17" s="11">
        <v>4821.3700000000008</v>
      </c>
      <c r="H17" s="5"/>
      <c r="M17" s="25">
        <v>41214</v>
      </c>
      <c r="N17" s="19">
        <f>SUMIF(년월,M17,CDD)</f>
        <v>0</v>
      </c>
      <c r="O17" s="19">
        <f>SUMIF(년월,M17,HDD)</f>
        <v>311.19583333333333</v>
      </c>
      <c r="P17" s="29">
        <f>SUMIF(년월,M17,전력량_kWh)</f>
        <v>144121.28999999998</v>
      </c>
    </row>
    <row r="18" spans="2:16" ht="14.25" thickBot="1" x14ac:dyDescent="0.35">
      <c r="B18" s="9">
        <v>40923</v>
      </c>
      <c r="C18" s="9" t="str">
        <f t="shared" si="0"/>
        <v>2012-1</v>
      </c>
      <c r="D18" s="10">
        <v>2.4999999999999949E-2</v>
      </c>
      <c r="E18" s="10">
        <f t="shared" si="1"/>
        <v>0</v>
      </c>
      <c r="F18" s="10">
        <f t="shared" si="2"/>
        <v>17.975000000000001</v>
      </c>
      <c r="G18" s="11">
        <v>4510.4400000000005</v>
      </c>
      <c r="H18" s="5"/>
      <c r="M18" s="26">
        <v>41244</v>
      </c>
      <c r="N18" s="27">
        <f>SUMIF(년월,M18,CDD)</f>
        <v>0</v>
      </c>
      <c r="O18" s="27">
        <f>SUMIF(년월,M18,HDD)</f>
        <v>559.23750000000018</v>
      </c>
      <c r="P18" s="30">
        <f>SUMIF(년월,M18,전력량_kWh)</f>
        <v>163689.71000000005</v>
      </c>
    </row>
    <row r="19" spans="2:16" x14ac:dyDescent="0.3">
      <c r="B19" s="9">
        <v>40924</v>
      </c>
      <c r="C19" s="9" t="str">
        <f t="shared" si="0"/>
        <v>2012-1</v>
      </c>
      <c r="D19" s="10">
        <v>0.97500000000000009</v>
      </c>
      <c r="E19" s="10">
        <f t="shared" si="1"/>
        <v>0</v>
      </c>
      <c r="F19" s="10">
        <f t="shared" si="2"/>
        <v>17.024999999999999</v>
      </c>
      <c r="G19" s="11">
        <v>5590.4099999999989</v>
      </c>
      <c r="H19" s="5"/>
    </row>
    <row r="20" spans="2:16" x14ac:dyDescent="0.3">
      <c r="B20" s="9">
        <v>40925</v>
      </c>
      <c r="C20" s="9" t="str">
        <f t="shared" si="0"/>
        <v>2012-1</v>
      </c>
      <c r="D20" s="10">
        <v>2.8041666666666658</v>
      </c>
      <c r="E20" s="10">
        <f t="shared" si="1"/>
        <v>0</v>
      </c>
      <c r="F20" s="10">
        <f t="shared" si="2"/>
        <v>15.195833333333335</v>
      </c>
      <c r="G20" s="11">
        <v>5818.9200000000019</v>
      </c>
      <c r="H20" s="5"/>
    </row>
    <row r="21" spans="2:16" x14ac:dyDescent="0.3">
      <c r="B21" s="9">
        <v>40926</v>
      </c>
      <c r="C21" s="9" t="str">
        <f t="shared" si="0"/>
        <v>2012-1</v>
      </c>
      <c r="D21" s="10">
        <v>2.6458333333333335</v>
      </c>
      <c r="E21" s="10">
        <f t="shared" si="1"/>
        <v>0</v>
      </c>
      <c r="F21" s="10">
        <f t="shared" si="2"/>
        <v>15.354166666666666</v>
      </c>
      <c r="G21" s="11">
        <v>5827.3099999999995</v>
      </c>
      <c r="H21" s="5"/>
    </row>
    <row r="22" spans="2:16" x14ac:dyDescent="0.3">
      <c r="B22" s="9">
        <v>40927</v>
      </c>
      <c r="C22" s="9" t="str">
        <f t="shared" si="0"/>
        <v>2012-1</v>
      </c>
      <c r="D22" s="10">
        <v>4.4041666666666668</v>
      </c>
      <c r="E22" s="10">
        <f t="shared" si="1"/>
        <v>0</v>
      </c>
      <c r="F22" s="10">
        <f t="shared" si="2"/>
        <v>13.595833333333333</v>
      </c>
      <c r="G22" s="11">
        <v>5856.3099999999995</v>
      </c>
      <c r="H22" s="5"/>
    </row>
    <row r="23" spans="2:16" x14ac:dyDescent="0.3">
      <c r="B23" s="9">
        <v>40928</v>
      </c>
      <c r="C23" s="9" t="str">
        <f t="shared" si="0"/>
        <v>2012-1</v>
      </c>
      <c r="D23" s="10">
        <v>4.5375000000000005</v>
      </c>
      <c r="E23" s="10">
        <f t="shared" si="1"/>
        <v>0</v>
      </c>
      <c r="F23" s="10">
        <f t="shared" si="2"/>
        <v>13.462499999999999</v>
      </c>
      <c r="G23" s="11">
        <v>5683.77</v>
      </c>
      <c r="H23" s="5"/>
    </row>
    <row r="24" spans="2:16" x14ac:dyDescent="0.3">
      <c r="B24" s="9">
        <v>40929</v>
      </c>
      <c r="C24" s="9" t="str">
        <f t="shared" si="0"/>
        <v>2012-1</v>
      </c>
      <c r="D24" s="10">
        <v>2.962499999999999</v>
      </c>
      <c r="E24" s="10">
        <f t="shared" si="1"/>
        <v>0</v>
      </c>
      <c r="F24" s="10">
        <f t="shared" si="2"/>
        <v>15.037500000000001</v>
      </c>
      <c r="G24" s="11">
        <v>5120.7499999999991</v>
      </c>
      <c r="H24" s="5"/>
    </row>
    <row r="25" spans="2:16" x14ac:dyDescent="0.3">
      <c r="B25" s="9">
        <v>40930</v>
      </c>
      <c r="C25" s="9" t="str">
        <f t="shared" si="0"/>
        <v>2012-1</v>
      </c>
      <c r="D25" s="10">
        <v>0.93333333333333324</v>
      </c>
      <c r="E25" s="10">
        <f t="shared" si="1"/>
        <v>0</v>
      </c>
      <c r="F25" s="10">
        <f t="shared" si="2"/>
        <v>17.066666666666666</v>
      </c>
      <c r="G25" s="11">
        <v>4661.88</v>
      </c>
      <c r="H25" s="5"/>
    </row>
    <row r="26" spans="2:16" x14ac:dyDescent="0.3">
      <c r="B26" s="9">
        <v>40931</v>
      </c>
      <c r="C26" s="9" t="str">
        <f t="shared" si="0"/>
        <v>2012-1</v>
      </c>
      <c r="D26" s="10">
        <v>-4.6333333333333337</v>
      </c>
      <c r="E26" s="10">
        <f t="shared" si="1"/>
        <v>0</v>
      </c>
      <c r="F26" s="10">
        <f t="shared" si="2"/>
        <v>22.633333333333333</v>
      </c>
      <c r="G26" s="11">
        <v>4589.63</v>
      </c>
      <c r="H26" s="5"/>
    </row>
    <row r="27" spans="2:16" x14ac:dyDescent="0.3">
      <c r="B27" s="9">
        <v>40932</v>
      </c>
      <c r="C27" s="9" t="str">
        <f t="shared" si="0"/>
        <v>2012-1</v>
      </c>
      <c r="D27" s="10">
        <v>-4.7333333333333334</v>
      </c>
      <c r="E27" s="10">
        <f t="shared" si="1"/>
        <v>0</v>
      </c>
      <c r="F27" s="10">
        <f t="shared" si="2"/>
        <v>22.733333333333334</v>
      </c>
      <c r="G27" s="11">
        <v>4467.92</v>
      </c>
      <c r="H27" s="5"/>
    </row>
    <row r="28" spans="2:16" x14ac:dyDescent="0.3">
      <c r="B28" s="9">
        <v>40933</v>
      </c>
      <c r="C28" s="9" t="str">
        <f t="shared" si="0"/>
        <v>2012-1</v>
      </c>
      <c r="D28" s="10">
        <v>-4.3708333333333336</v>
      </c>
      <c r="E28" s="10">
        <f t="shared" si="1"/>
        <v>0</v>
      </c>
      <c r="F28" s="10">
        <f t="shared" si="2"/>
        <v>22.370833333333334</v>
      </c>
      <c r="G28" s="11">
        <v>5541.2799999999988</v>
      </c>
      <c r="H28" s="5"/>
    </row>
    <row r="29" spans="2:16" x14ac:dyDescent="0.3">
      <c r="B29" s="9">
        <v>40934</v>
      </c>
      <c r="C29" s="9" t="str">
        <f t="shared" si="0"/>
        <v>2012-1</v>
      </c>
      <c r="D29" s="10">
        <v>-1.5624999999999998</v>
      </c>
      <c r="E29" s="10">
        <f t="shared" si="1"/>
        <v>0</v>
      </c>
      <c r="F29" s="10">
        <f t="shared" si="2"/>
        <v>19.5625</v>
      </c>
      <c r="G29" s="11">
        <v>5683.28</v>
      </c>
      <c r="H29" s="5"/>
    </row>
    <row r="30" spans="2:16" x14ac:dyDescent="0.3">
      <c r="B30" s="9">
        <v>40935</v>
      </c>
      <c r="C30" s="9" t="str">
        <f t="shared" si="0"/>
        <v>2012-1</v>
      </c>
      <c r="D30" s="10">
        <v>0.83750000000000002</v>
      </c>
      <c r="E30" s="10">
        <f t="shared" si="1"/>
        <v>0</v>
      </c>
      <c r="F30" s="10">
        <f t="shared" si="2"/>
        <v>17.162500000000001</v>
      </c>
      <c r="G30" s="11">
        <v>5815.170000000001</v>
      </c>
      <c r="H30" s="5"/>
    </row>
    <row r="31" spans="2:16" x14ac:dyDescent="0.3">
      <c r="B31" s="9">
        <v>40936</v>
      </c>
      <c r="C31" s="9" t="str">
        <f t="shared" si="0"/>
        <v>2012-1</v>
      </c>
      <c r="D31" s="10">
        <v>-0.55416666666666647</v>
      </c>
      <c r="E31" s="10">
        <f t="shared" si="1"/>
        <v>0</v>
      </c>
      <c r="F31" s="10">
        <f t="shared" si="2"/>
        <v>18.554166666666667</v>
      </c>
      <c r="G31" s="11">
        <v>4930.3100000000013</v>
      </c>
      <c r="H31" s="5"/>
    </row>
    <row r="32" spans="2:16" x14ac:dyDescent="0.3">
      <c r="B32" s="9">
        <v>40937</v>
      </c>
      <c r="C32" s="9" t="str">
        <f t="shared" si="0"/>
        <v>2012-1</v>
      </c>
      <c r="D32" s="10">
        <v>-0.69583333333333341</v>
      </c>
      <c r="E32" s="10">
        <f t="shared" si="1"/>
        <v>0</v>
      </c>
      <c r="F32" s="10">
        <f t="shared" si="2"/>
        <v>18.695833333333333</v>
      </c>
      <c r="G32" s="11">
        <v>4641.25</v>
      </c>
      <c r="H32" s="5"/>
    </row>
    <row r="33" spans="2:8" x14ac:dyDescent="0.3">
      <c r="B33" s="9">
        <v>40938</v>
      </c>
      <c r="C33" s="9" t="str">
        <f t="shared" si="0"/>
        <v>2012-1</v>
      </c>
      <c r="D33" s="10">
        <v>-1.9666666666666661</v>
      </c>
      <c r="E33" s="10">
        <f t="shared" si="1"/>
        <v>0</v>
      </c>
      <c r="F33" s="10">
        <f t="shared" si="2"/>
        <v>19.966666666666665</v>
      </c>
      <c r="G33" s="11">
        <v>5771.3099999999995</v>
      </c>
      <c r="H33" s="5"/>
    </row>
    <row r="34" spans="2:8" x14ac:dyDescent="0.3">
      <c r="B34" s="9">
        <v>40939</v>
      </c>
      <c r="C34" s="9" t="str">
        <f t="shared" si="0"/>
        <v>2012-1</v>
      </c>
      <c r="D34" s="10">
        <v>-1.4500000000000002</v>
      </c>
      <c r="E34" s="10">
        <f t="shared" si="1"/>
        <v>0</v>
      </c>
      <c r="F34" s="10">
        <f t="shared" si="2"/>
        <v>19.45</v>
      </c>
      <c r="G34" s="11">
        <v>5713.19</v>
      </c>
      <c r="H34" s="5"/>
    </row>
    <row r="35" spans="2:8" x14ac:dyDescent="0.3">
      <c r="B35" s="9">
        <v>40940</v>
      </c>
      <c r="C35" s="9" t="str">
        <f t="shared" si="0"/>
        <v>2012-2</v>
      </c>
      <c r="D35" s="10">
        <v>-6.3083333333333327</v>
      </c>
      <c r="E35" s="10">
        <f t="shared" si="1"/>
        <v>0</v>
      </c>
      <c r="F35" s="10">
        <f t="shared" si="2"/>
        <v>24.308333333333334</v>
      </c>
      <c r="G35" s="11">
        <v>5908.77</v>
      </c>
      <c r="H35" s="5"/>
    </row>
    <row r="36" spans="2:8" x14ac:dyDescent="0.3">
      <c r="B36" s="9">
        <v>40941</v>
      </c>
      <c r="C36" s="9" t="str">
        <f t="shared" si="0"/>
        <v>2012-2</v>
      </c>
      <c r="D36" s="10">
        <v>-8.3583333333333325</v>
      </c>
      <c r="E36" s="10">
        <f t="shared" si="1"/>
        <v>0</v>
      </c>
      <c r="F36" s="10">
        <f t="shared" si="2"/>
        <v>26.358333333333334</v>
      </c>
      <c r="G36" s="11">
        <v>5690.83</v>
      </c>
      <c r="H36" s="5"/>
    </row>
    <row r="37" spans="2:8" x14ac:dyDescent="0.3">
      <c r="B37" s="9">
        <v>40942</v>
      </c>
      <c r="C37" s="9" t="str">
        <f t="shared" si="0"/>
        <v>2012-2</v>
      </c>
      <c r="D37" s="10">
        <v>-5.0416666666666661</v>
      </c>
      <c r="E37" s="10">
        <f t="shared" si="1"/>
        <v>0</v>
      </c>
      <c r="F37" s="10">
        <f t="shared" si="2"/>
        <v>23.041666666666664</v>
      </c>
      <c r="G37" s="11">
        <v>5543.34</v>
      </c>
      <c r="H37" s="5"/>
    </row>
    <row r="38" spans="2:8" x14ac:dyDescent="0.3">
      <c r="B38" s="9">
        <v>40943</v>
      </c>
      <c r="C38" s="9" t="str">
        <f t="shared" si="0"/>
        <v>2012-2</v>
      </c>
      <c r="D38" s="10">
        <v>0.42499999999999999</v>
      </c>
      <c r="E38" s="10">
        <f t="shared" si="1"/>
        <v>0</v>
      </c>
      <c r="F38" s="10">
        <f t="shared" si="2"/>
        <v>17.574999999999999</v>
      </c>
      <c r="G38" s="11">
        <v>4817.6500000000005</v>
      </c>
      <c r="H38" s="5"/>
    </row>
    <row r="39" spans="2:8" x14ac:dyDescent="0.3">
      <c r="B39" s="9">
        <v>40944</v>
      </c>
      <c r="C39" s="9" t="str">
        <f t="shared" si="0"/>
        <v>2012-2</v>
      </c>
      <c r="D39" s="10">
        <v>1.8166666666666667</v>
      </c>
      <c r="E39" s="10">
        <f t="shared" si="1"/>
        <v>0</v>
      </c>
      <c r="F39" s="10">
        <f t="shared" si="2"/>
        <v>16.183333333333334</v>
      </c>
      <c r="G39" s="11">
        <v>4665.8300000000008</v>
      </c>
      <c r="H39" s="5"/>
    </row>
    <row r="40" spans="2:8" x14ac:dyDescent="0.3">
      <c r="B40" s="9">
        <v>40945</v>
      </c>
      <c r="C40" s="9" t="str">
        <f t="shared" si="0"/>
        <v>2012-2</v>
      </c>
      <c r="D40" s="10">
        <v>3.3499999999999996</v>
      </c>
      <c r="E40" s="10">
        <f t="shared" si="1"/>
        <v>0</v>
      </c>
      <c r="F40" s="10">
        <f t="shared" si="2"/>
        <v>14.65</v>
      </c>
      <c r="G40" s="11">
        <v>5605.7099999999991</v>
      </c>
      <c r="H40" s="5"/>
    </row>
    <row r="41" spans="2:8" x14ac:dyDescent="0.3">
      <c r="B41" s="9">
        <v>40946</v>
      </c>
      <c r="C41" s="9" t="str">
        <f t="shared" si="0"/>
        <v>2012-2</v>
      </c>
      <c r="D41" s="10">
        <v>-0.5</v>
      </c>
      <c r="E41" s="10">
        <f t="shared" si="1"/>
        <v>0</v>
      </c>
      <c r="F41" s="10">
        <f t="shared" si="2"/>
        <v>18.5</v>
      </c>
      <c r="G41" s="11">
        <v>5812.21</v>
      </c>
      <c r="H41" s="5"/>
    </row>
    <row r="42" spans="2:8" x14ac:dyDescent="0.3">
      <c r="B42" s="9">
        <v>40947</v>
      </c>
      <c r="C42" s="9" t="str">
        <f t="shared" si="0"/>
        <v>2012-2</v>
      </c>
      <c r="D42" s="10">
        <v>-5.8333333333333321</v>
      </c>
      <c r="E42" s="10">
        <f t="shared" si="1"/>
        <v>0</v>
      </c>
      <c r="F42" s="10">
        <f t="shared" si="2"/>
        <v>23.833333333333332</v>
      </c>
      <c r="G42" s="11">
        <v>5550.5999999999995</v>
      </c>
      <c r="H42" s="5"/>
    </row>
    <row r="43" spans="2:8" x14ac:dyDescent="0.3">
      <c r="B43" s="9">
        <v>40948</v>
      </c>
      <c r="C43" s="9" t="str">
        <f t="shared" si="0"/>
        <v>2012-2</v>
      </c>
      <c r="D43" s="10">
        <v>-1.9500000000000002</v>
      </c>
      <c r="E43" s="10">
        <f t="shared" si="1"/>
        <v>0</v>
      </c>
      <c r="F43" s="10">
        <f t="shared" si="2"/>
        <v>19.95</v>
      </c>
      <c r="G43" s="11">
        <v>5579.7900000000009</v>
      </c>
      <c r="H43" s="5"/>
    </row>
    <row r="44" spans="2:8" x14ac:dyDescent="0.3">
      <c r="B44" s="9">
        <v>40949</v>
      </c>
      <c r="C44" s="9" t="str">
        <f t="shared" si="0"/>
        <v>2012-2</v>
      </c>
      <c r="D44" s="10">
        <v>-0.42916666666666686</v>
      </c>
      <c r="E44" s="10">
        <f t="shared" si="1"/>
        <v>0</v>
      </c>
      <c r="F44" s="10">
        <f t="shared" si="2"/>
        <v>18.429166666666667</v>
      </c>
      <c r="G44" s="11">
        <v>5659.8099999999995</v>
      </c>
      <c r="H44" s="5"/>
    </row>
    <row r="45" spans="2:8" x14ac:dyDescent="0.3">
      <c r="B45" s="9">
        <v>40950</v>
      </c>
      <c r="C45" s="9" t="str">
        <f t="shared" si="0"/>
        <v>2012-2</v>
      </c>
      <c r="D45" s="10">
        <v>-0.44999999999999996</v>
      </c>
      <c r="E45" s="10">
        <f t="shared" si="1"/>
        <v>0</v>
      </c>
      <c r="F45" s="10">
        <f t="shared" si="2"/>
        <v>18.45</v>
      </c>
      <c r="G45" s="11">
        <v>4991.2699999999995</v>
      </c>
      <c r="H45" s="5"/>
    </row>
    <row r="46" spans="2:8" x14ac:dyDescent="0.3">
      <c r="B46" s="9">
        <v>40951</v>
      </c>
      <c r="C46" s="9" t="str">
        <f t="shared" si="0"/>
        <v>2012-2</v>
      </c>
      <c r="D46" s="10">
        <v>0.84166666666666679</v>
      </c>
      <c r="E46" s="10">
        <f t="shared" si="1"/>
        <v>0</v>
      </c>
      <c r="F46" s="10">
        <f t="shared" si="2"/>
        <v>17.158333333333331</v>
      </c>
      <c r="G46" s="11">
        <v>4619.75</v>
      </c>
      <c r="H46" s="5"/>
    </row>
    <row r="47" spans="2:8" x14ac:dyDescent="0.3">
      <c r="B47" s="9">
        <v>40952</v>
      </c>
      <c r="C47" s="9" t="str">
        <f t="shared" si="0"/>
        <v>2012-2</v>
      </c>
      <c r="D47" s="10">
        <v>4.1499999999999995</v>
      </c>
      <c r="E47" s="10">
        <f t="shared" si="1"/>
        <v>0</v>
      </c>
      <c r="F47" s="10">
        <f t="shared" si="2"/>
        <v>13.850000000000001</v>
      </c>
      <c r="G47" s="11">
        <v>5792.17</v>
      </c>
      <c r="H47" s="5"/>
    </row>
    <row r="48" spans="2:8" x14ac:dyDescent="0.3">
      <c r="B48" s="9">
        <v>40953</v>
      </c>
      <c r="C48" s="9" t="str">
        <f t="shared" si="0"/>
        <v>2012-2</v>
      </c>
      <c r="D48" s="10">
        <v>4.7833333333333341</v>
      </c>
      <c r="E48" s="10">
        <f t="shared" si="1"/>
        <v>0</v>
      </c>
      <c r="F48" s="10">
        <f t="shared" si="2"/>
        <v>13.216666666666665</v>
      </c>
      <c r="G48" s="11">
        <v>5815.1900000000005</v>
      </c>
      <c r="H48" s="5"/>
    </row>
    <row r="49" spans="2:8" x14ac:dyDescent="0.3">
      <c r="B49" s="9">
        <v>40954</v>
      </c>
      <c r="C49" s="9" t="str">
        <f t="shared" si="0"/>
        <v>2012-2</v>
      </c>
      <c r="D49" s="10">
        <v>2.3291666666666662</v>
      </c>
      <c r="E49" s="10">
        <f t="shared" si="1"/>
        <v>0</v>
      </c>
      <c r="F49" s="10">
        <f t="shared" si="2"/>
        <v>15.670833333333334</v>
      </c>
      <c r="G49" s="11">
        <v>5880.989999999998</v>
      </c>
      <c r="H49" s="5"/>
    </row>
    <row r="50" spans="2:8" x14ac:dyDescent="0.3">
      <c r="B50" s="9">
        <v>40955</v>
      </c>
      <c r="C50" s="9" t="str">
        <f t="shared" si="0"/>
        <v>2012-2</v>
      </c>
      <c r="D50" s="10">
        <v>1.1833333333333336</v>
      </c>
      <c r="E50" s="10">
        <f t="shared" si="1"/>
        <v>0</v>
      </c>
      <c r="F50" s="10">
        <f t="shared" si="2"/>
        <v>16.816666666666666</v>
      </c>
      <c r="G50" s="11">
        <v>5870.0399999999981</v>
      </c>
      <c r="H50" s="5"/>
    </row>
    <row r="51" spans="2:8" x14ac:dyDescent="0.3">
      <c r="B51" s="9">
        <v>40956</v>
      </c>
      <c r="C51" s="9" t="str">
        <f t="shared" si="0"/>
        <v>2012-2</v>
      </c>
      <c r="D51" s="10">
        <v>-2.7958333333333338</v>
      </c>
      <c r="E51" s="10">
        <f t="shared" si="1"/>
        <v>0</v>
      </c>
      <c r="F51" s="10">
        <f t="shared" si="2"/>
        <v>20.795833333333334</v>
      </c>
      <c r="G51" s="11">
        <v>5758.6999999999989</v>
      </c>
      <c r="H51" s="5"/>
    </row>
    <row r="52" spans="2:8" x14ac:dyDescent="0.3">
      <c r="B52" s="9">
        <v>40957</v>
      </c>
      <c r="C52" s="9" t="str">
        <f t="shared" si="0"/>
        <v>2012-2</v>
      </c>
      <c r="D52" s="10">
        <v>-3.4083333333333332</v>
      </c>
      <c r="E52" s="10">
        <f t="shared" si="1"/>
        <v>0</v>
      </c>
      <c r="F52" s="10">
        <f t="shared" si="2"/>
        <v>21.408333333333331</v>
      </c>
      <c r="G52" s="11">
        <v>5065.3</v>
      </c>
      <c r="H52" s="5"/>
    </row>
    <row r="53" spans="2:8" x14ac:dyDescent="0.3">
      <c r="B53" s="9">
        <v>40958</v>
      </c>
      <c r="C53" s="9" t="str">
        <f t="shared" si="0"/>
        <v>2012-2</v>
      </c>
      <c r="D53" s="10">
        <v>-1.9249999999999996</v>
      </c>
      <c r="E53" s="10">
        <f t="shared" si="1"/>
        <v>0</v>
      </c>
      <c r="F53" s="10">
        <f t="shared" si="2"/>
        <v>19.925000000000001</v>
      </c>
      <c r="G53" s="11">
        <v>4826.1000000000004</v>
      </c>
      <c r="H53" s="5"/>
    </row>
    <row r="54" spans="2:8" x14ac:dyDescent="0.3">
      <c r="B54" s="9">
        <v>40959</v>
      </c>
      <c r="C54" s="9" t="str">
        <f t="shared" si="0"/>
        <v>2012-2</v>
      </c>
      <c r="D54" s="10">
        <v>2.6125000000000003</v>
      </c>
      <c r="E54" s="10">
        <f t="shared" si="1"/>
        <v>0</v>
      </c>
      <c r="F54" s="10">
        <f t="shared" si="2"/>
        <v>15.387499999999999</v>
      </c>
      <c r="G54" s="11">
        <v>5762.8000000000011</v>
      </c>
      <c r="H54" s="5"/>
    </row>
    <row r="55" spans="2:8" x14ac:dyDescent="0.3">
      <c r="B55" s="9">
        <v>40960</v>
      </c>
      <c r="C55" s="9" t="str">
        <f t="shared" si="0"/>
        <v>2012-2</v>
      </c>
      <c r="D55" s="10">
        <v>3.5125000000000006</v>
      </c>
      <c r="E55" s="10">
        <f t="shared" si="1"/>
        <v>0</v>
      </c>
      <c r="F55" s="10">
        <f t="shared" si="2"/>
        <v>14.487499999999999</v>
      </c>
      <c r="G55" s="11">
        <v>5758.96</v>
      </c>
      <c r="H55" s="5"/>
    </row>
    <row r="56" spans="2:8" x14ac:dyDescent="0.3">
      <c r="B56" s="9">
        <v>40961</v>
      </c>
      <c r="C56" s="9" t="str">
        <f t="shared" si="0"/>
        <v>2012-2</v>
      </c>
      <c r="D56" s="10">
        <v>3.5916666666666668</v>
      </c>
      <c r="E56" s="10">
        <f t="shared" si="1"/>
        <v>0</v>
      </c>
      <c r="F56" s="10">
        <f t="shared" si="2"/>
        <v>14.408333333333333</v>
      </c>
      <c r="G56" s="11">
        <v>5810.9100000000008</v>
      </c>
      <c r="H56" s="5"/>
    </row>
    <row r="57" spans="2:8" x14ac:dyDescent="0.3">
      <c r="B57" s="9">
        <v>40962</v>
      </c>
      <c r="C57" s="9" t="str">
        <f t="shared" si="0"/>
        <v>2012-2</v>
      </c>
      <c r="D57" s="10">
        <v>6.7166666666666659</v>
      </c>
      <c r="E57" s="10">
        <f t="shared" si="1"/>
        <v>0</v>
      </c>
      <c r="F57" s="10">
        <f t="shared" si="2"/>
        <v>11.283333333333335</v>
      </c>
      <c r="G57" s="11">
        <v>5695.65</v>
      </c>
      <c r="H57" s="5"/>
    </row>
    <row r="58" spans="2:8" x14ac:dyDescent="0.3">
      <c r="B58" s="9">
        <v>40963</v>
      </c>
      <c r="C58" s="9" t="str">
        <f t="shared" si="0"/>
        <v>2012-2</v>
      </c>
      <c r="D58" s="10">
        <v>4.2833333333333341</v>
      </c>
      <c r="E58" s="10">
        <f t="shared" si="1"/>
        <v>0</v>
      </c>
      <c r="F58" s="10">
        <f t="shared" si="2"/>
        <v>13.716666666666665</v>
      </c>
      <c r="G58" s="11">
        <v>5826.329999999999</v>
      </c>
      <c r="H58" s="5"/>
    </row>
    <row r="59" spans="2:8" x14ac:dyDescent="0.3">
      <c r="B59" s="9">
        <v>40964</v>
      </c>
      <c r="C59" s="9" t="str">
        <f t="shared" si="0"/>
        <v>2012-2</v>
      </c>
      <c r="D59" s="10">
        <v>1.5000000000000007</v>
      </c>
      <c r="E59" s="10">
        <f t="shared" si="1"/>
        <v>0</v>
      </c>
      <c r="F59" s="10">
        <f t="shared" si="2"/>
        <v>16.5</v>
      </c>
      <c r="G59" s="11">
        <v>5106.5099999999984</v>
      </c>
      <c r="H59" s="5"/>
    </row>
    <row r="60" spans="2:8" x14ac:dyDescent="0.3">
      <c r="B60" s="9">
        <v>40965</v>
      </c>
      <c r="C60" s="9" t="str">
        <f t="shared" si="0"/>
        <v>2012-2</v>
      </c>
      <c r="D60" s="10">
        <v>-1.7791666666666666</v>
      </c>
      <c r="E60" s="10">
        <f t="shared" si="1"/>
        <v>0</v>
      </c>
      <c r="F60" s="10">
        <f t="shared" si="2"/>
        <v>19.779166666666665</v>
      </c>
      <c r="G60" s="11">
        <v>4668.8099999999995</v>
      </c>
      <c r="H60" s="5"/>
    </row>
    <row r="61" spans="2:8" x14ac:dyDescent="0.3">
      <c r="B61" s="9">
        <v>40966</v>
      </c>
      <c r="C61" s="9" t="str">
        <f t="shared" si="0"/>
        <v>2012-2</v>
      </c>
      <c r="D61" s="10">
        <v>-2.3791666666666669</v>
      </c>
      <c r="E61" s="10">
        <f t="shared" si="1"/>
        <v>0</v>
      </c>
      <c r="F61" s="10">
        <f t="shared" si="2"/>
        <v>20.379166666666666</v>
      </c>
      <c r="G61" s="11">
        <v>5664.5399999999991</v>
      </c>
      <c r="H61" s="5"/>
    </row>
    <row r="62" spans="2:8" x14ac:dyDescent="0.3">
      <c r="B62" s="9">
        <v>40967</v>
      </c>
      <c r="C62" s="9" t="str">
        <f t="shared" si="0"/>
        <v>2012-2</v>
      </c>
      <c r="D62" s="10">
        <v>-0.36666666666666653</v>
      </c>
      <c r="E62" s="10">
        <f t="shared" si="1"/>
        <v>0</v>
      </c>
      <c r="F62" s="10">
        <f t="shared" si="2"/>
        <v>18.366666666666667</v>
      </c>
      <c r="G62" s="11">
        <v>5635.130000000001</v>
      </c>
      <c r="H62" s="5"/>
    </row>
    <row r="63" spans="2:8" x14ac:dyDescent="0.3">
      <c r="B63" s="9">
        <v>40968</v>
      </c>
      <c r="C63" s="9" t="str">
        <f t="shared" si="0"/>
        <v>2012-2</v>
      </c>
      <c r="D63" s="10">
        <v>3.1916666666666664</v>
      </c>
      <c r="E63" s="10">
        <f t="shared" si="1"/>
        <v>0</v>
      </c>
      <c r="F63" s="10">
        <f t="shared" si="2"/>
        <v>14.808333333333334</v>
      </c>
      <c r="G63" s="11">
        <v>5734.619999999999</v>
      </c>
      <c r="H63" s="5"/>
    </row>
    <row r="64" spans="2:8" x14ac:dyDescent="0.3">
      <c r="B64" s="9">
        <v>40969</v>
      </c>
      <c r="C64" s="9" t="str">
        <f t="shared" si="0"/>
        <v>2012-3</v>
      </c>
      <c r="D64" s="10">
        <v>5.3624999999999998</v>
      </c>
      <c r="E64" s="10">
        <f t="shared" si="1"/>
        <v>0</v>
      </c>
      <c r="F64" s="10">
        <f t="shared" si="2"/>
        <v>12.637499999999999</v>
      </c>
      <c r="G64" s="11">
        <v>4509.4800000000005</v>
      </c>
      <c r="H64" s="5"/>
    </row>
    <row r="65" spans="2:8" x14ac:dyDescent="0.3">
      <c r="B65" s="9">
        <v>40970</v>
      </c>
      <c r="C65" s="9" t="str">
        <f t="shared" si="0"/>
        <v>2012-3</v>
      </c>
      <c r="D65" s="10">
        <v>3.0083333333333333</v>
      </c>
      <c r="E65" s="10">
        <f t="shared" si="1"/>
        <v>0</v>
      </c>
      <c r="F65" s="10">
        <f t="shared" si="2"/>
        <v>14.991666666666667</v>
      </c>
      <c r="G65" s="11">
        <v>5142.24</v>
      </c>
      <c r="H65" s="5"/>
    </row>
    <row r="66" spans="2:8" x14ac:dyDescent="0.3">
      <c r="B66" s="9">
        <v>40971</v>
      </c>
      <c r="C66" s="9" t="str">
        <f t="shared" si="0"/>
        <v>2012-3</v>
      </c>
      <c r="D66" s="10">
        <v>1.6958333333333331</v>
      </c>
      <c r="E66" s="10">
        <f t="shared" si="1"/>
        <v>0</v>
      </c>
      <c r="F66" s="10">
        <f t="shared" si="2"/>
        <v>16.304166666666667</v>
      </c>
      <c r="G66" s="11">
        <v>4569.08</v>
      </c>
      <c r="H66" s="5"/>
    </row>
    <row r="67" spans="2:8" x14ac:dyDescent="0.3">
      <c r="B67" s="9">
        <v>40972</v>
      </c>
      <c r="C67" s="9" t="str">
        <f t="shared" si="0"/>
        <v>2012-3</v>
      </c>
      <c r="D67" s="10">
        <v>2.5625000000000004</v>
      </c>
      <c r="E67" s="10">
        <f t="shared" si="1"/>
        <v>0</v>
      </c>
      <c r="F67" s="10">
        <f t="shared" si="2"/>
        <v>15.4375</v>
      </c>
      <c r="G67" s="11">
        <v>4388.8799999999992</v>
      </c>
      <c r="H67" s="5"/>
    </row>
    <row r="68" spans="2:8" x14ac:dyDescent="0.3">
      <c r="B68" s="9">
        <v>40973</v>
      </c>
      <c r="C68" s="9" t="str">
        <f t="shared" si="0"/>
        <v>2012-3</v>
      </c>
      <c r="D68" s="10">
        <v>3.4208333333333329</v>
      </c>
      <c r="E68" s="10">
        <f t="shared" si="1"/>
        <v>0</v>
      </c>
      <c r="F68" s="10">
        <f t="shared" si="2"/>
        <v>14.579166666666667</v>
      </c>
      <c r="G68" s="11">
        <v>5313.5500000000011</v>
      </c>
      <c r="H68" s="5"/>
    </row>
    <row r="69" spans="2:8" x14ac:dyDescent="0.3">
      <c r="B69" s="9">
        <v>40974</v>
      </c>
      <c r="C69" s="9" t="str">
        <f t="shared" ref="C69:C132" si="3">YEAR(B69)&amp;"-"&amp;MONTH(B69)</f>
        <v>2012-3</v>
      </c>
      <c r="D69" s="10">
        <v>4.6958333333333337</v>
      </c>
      <c r="E69" s="10">
        <f t="shared" ref="E69:E132" si="4">IF(D69&gt;18,D69-18,0)</f>
        <v>0</v>
      </c>
      <c r="F69" s="10">
        <f t="shared" ref="F69:F132" si="5">IF(D69&lt;18,18-D69,0)</f>
        <v>13.304166666666667</v>
      </c>
      <c r="G69" s="11">
        <v>5141.7</v>
      </c>
      <c r="H69" s="5"/>
    </row>
    <row r="70" spans="2:8" x14ac:dyDescent="0.3">
      <c r="B70" s="9">
        <v>40975</v>
      </c>
      <c r="C70" s="9" t="str">
        <f t="shared" si="3"/>
        <v>2012-3</v>
      </c>
      <c r="D70" s="10">
        <v>5.7666666666666666</v>
      </c>
      <c r="E70" s="10">
        <f t="shared" si="4"/>
        <v>0</v>
      </c>
      <c r="F70" s="10">
        <f t="shared" si="5"/>
        <v>12.233333333333334</v>
      </c>
      <c r="G70" s="11">
        <v>5254.3899999999994</v>
      </c>
      <c r="H70" s="5"/>
    </row>
    <row r="71" spans="2:8" x14ac:dyDescent="0.3">
      <c r="B71" s="9">
        <v>40976</v>
      </c>
      <c r="C71" s="9" t="str">
        <f t="shared" si="3"/>
        <v>2012-3</v>
      </c>
      <c r="D71" s="10">
        <v>3.4541666666666671</v>
      </c>
      <c r="E71" s="10">
        <f t="shared" si="4"/>
        <v>0</v>
      </c>
      <c r="F71" s="10">
        <f t="shared" si="5"/>
        <v>14.545833333333333</v>
      </c>
      <c r="G71" s="11">
        <v>5179.1400000000003</v>
      </c>
      <c r="H71" s="5"/>
    </row>
    <row r="72" spans="2:8" x14ac:dyDescent="0.3">
      <c r="B72" s="9">
        <v>40977</v>
      </c>
      <c r="C72" s="9" t="str">
        <f t="shared" si="3"/>
        <v>2012-3</v>
      </c>
      <c r="D72" s="10">
        <v>2.3708333333333331</v>
      </c>
      <c r="E72" s="10">
        <f t="shared" si="4"/>
        <v>0</v>
      </c>
      <c r="F72" s="10">
        <f t="shared" si="5"/>
        <v>15.629166666666666</v>
      </c>
      <c r="G72" s="11">
        <v>5261.1599999999989</v>
      </c>
      <c r="H72" s="5"/>
    </row>
    <row r="73" spans="2:8" x14ac:dyDescent="0.3">
      <c r="B73" s="9">
        <v>40978</v>
      </c>
      <c r="C73" s="9" t="str">
        <f t="shared" si="3"/>
        <v>2012-3</v>
      </c>
      <c r="D73" s="10">
        <v>3.7666666666666662</v>
      </c>
      <c r="E73" s="10">
        <f t="shared" si="4"/>
        <v>0</v>
      </c>
      <c r="F73" s="10">
        <f t="shared" si="5"/>
        <v>14.233333333333334</v>
      </c>
      <c r="G73" s="11">
        <v>4653.29</v>
      </c>
      <c r="H73" s="5"/>
    </row>
    <row r="74" spans="2:8" x14ac:dyDescent="0.3">
      <c r="B74" s="9">
        <v>40979</v>
      </c>
      <c r="C74" s="9" t="str">
        <f t="shared" si="3"/>
        <v>2012-3</v>
      </c>
      <c r="D74" s="10">
        <v>1.5666666666666667</v>
      </c>
      <c r="E74" s="10">
        <f t="shared" si="4"/>
        <v>0</v>
      </c>
      <c r="F74" s="10">
        <f t="shared" si="5"/>
        <v>16.433333333333334</v>
      </c>
      <c r="G74" s="11">
        <v>4326.53</v>
      </c>
      <c r="H74" s="5"/>
    </row>
    <row r="75" spans="2:8" x14ac:dyDescent="0.3">
      <c r="B75" s="9">
        <v>40980</v>
      </c>
      <c r="C75" s="9" t="str">
        <f t="shared" si="3"/>
        <v>2012-3</v>
      </c>
      <c r="D75" s="10">
        <v>-0.32500000000000001</v>
      </c>
      <c r="E75" s="10">
        <f t="shared" si="4"/>
        <v>0</v>
      </c>
      <c r="F75" s="10">
        <f t="shared" si="5"/>
        <v>18.324999999999999</v>
      </c>
      <c r="G75" s="11">
        <v>5189.24</v>
      </c>
      <c r="H75" s="5"/>
    </row>
    <row r="76" spans="2:8" x14ac:dyDescent="0.3">
      <c r="B76" s="9">
        <v>40981</v>
      </c>
      <c r="C76" s="9" t="str">
        <f t="shared" si="3"/>
        <v>2012-3</v>
      </c>
      <c r="D76" s="10">
        <v>2.6333333333333337</v>
      </c>
      <c r="E76" s="10">
        <f t="shared" si="4"/>
        <v>0</v>
      </c>
      <c r="F76" s="10">
        <f t="shared" si="5"/>
        <v>15.366666666666667</v>
      </c>
      <c r="G76" s="11">
        <v>5121.9700000000012</v>
      </c>
      <c r="H76" s="5"/>
    </row>
    <row r="77" spans="2:8" x14ac:dyDescent="0.3">
      <c r="B77" s="9">
        <v>40982</v>
      </c>
      <c r="C77" s="9" t="str">
        <f t="shared" si="3"/>
        <v>2012-3</v>
      </c>
      <c r="D77" s="10">
        <v>5.9874999999999998</v>
      </c>
      <c r="E77" s="10">
        <f t="shared" si="4"/>
        <v>0</v>
      </c>
      <c r="F77" s="10">
        <f t="shared" si="5"/>
        <v>12.012499999999999</v>
      </c>
      <c r="G77" s="11">
        <v>5101.6800000000012</v>
      </c>
      <c r="H77" s="5"/>
    </row>
    <row r="78" spans="2:8" x14ac:dyDescent="0.3">
      <c r="B78" s="9">
        <v>40983</v>
      </c>
      <c r="C78" s="9" t="str">
        <f t="shared" si="3"/>
        <v>2012-3</v>
      </c>
      <c r="D78" s="10">
        <v>4.9583333333333339</v>
      </c>
      <c r="E78" s="10">
        <f t="shared" si="4"/>
        <v>0</v>
      </c>
      <c r="F78" s="10">
        <f t="shared" si="5"/>
        <v>13.041666666666666</v>
      </c>
      <c r="G78" s="11">
        <v>5000.0500000000011</v>
      </c>
      <c r="H78" s="5"/>
    </row>
    <row r="79" spans="2:8" x14ac:dyDescent="0.3">
      <c r="B79" s="9">
        <v>40984</v>
      </c>
      <c r="C79" s="9" t="str">
        <f t="shared" si="3"/>
        <v>2012-3</v>
      </c>
      <c r="D79" s="10">
        <v>7.3833333333333337</v>
      </c>
      <c r="E79" s="10">
        <f t="shared" si="4"/>
        <v>0</v>
      </c>
      <c r="F79" s="10">
        <f t="shared" si="5"/>
        <v>10.616666666666667</v>
      </c>
      <c r="G79" s="11">
        <v>4939.6899999999996</v>
      </c>
      <c r="H79" s="5"/>
    </row>
    <row r="80" spans="2:8" x14ac:dyDescent="0.3">
      <c r="B80" s="9">
        <v>40985</v>
      </c>
      <c r="C80" s="9" t="str">
        <f t="shared" si="3"/>
        <v>2012-3</v>
      </c>
      <c r="D80" s="10">
        <v>8.1291666666666647</v>
      </c>
      <c r="E80" s="10">
        <f t="shared" si="4"/>
        <v>0</v>
      </c>
      <c r="F80" s="10">
        <f t="shared" si="5"/>
        <v>9.8708333333333353</v>
      </c>
      <c r="G80" s="11">
        <v>4561.07</v>
      </c>
      <c r="H80" s="5"/>
    </row>
    <row r="81" spans="2:8" x14ac:dyDescent="0.3">
      <c r="B81" s="9">
        <v>40986</v>
      </c>
      <c r="C81" s="9" t="str">
        <f t="shared" si="3"/>
        <v>2012-3</v>
      </c>
      <c r="D81" s="10">
        <v>3.8624999999999994</v>
      </c>
      <c r="E81" s="10">
        <f t="shared" si="4"/>
        <v>0</v>
      </c>
      <c r="F81" s="10">
        <f t="shared" si="5"/>
        <v>14.137500000000001</v>
      </c>
      <c r="G81" s="11">
        <v>4219.0099999999993</v>
      </c>
      <c r="H81" s="5"/>
    </row>
    <row r="82" spans="2:8" x14ac:dyDescent="0.3">
      <c r="B82" s="9">
        <v>40987</v>
      </c>
      <c r="C82" s="9" t="str">
        <f t="shared" si="3"/>
        <v>2012-3</v>
      </c>
      <c r="D82" s="10">
        <v>2.9291666666666671</v>
      </c>
      <c r="E82" s="10">
        <f t="shared" si="4"/>
        <v>0</v>
      </c>
      <c r="F82" s="10">
        <f t="shared" si="5"/>
        <v>15.070833333333333</v>
      </c>
      <c r="G82" s="11">
        <v>5048.7599999999984</v>
      </c>
      <c r="H82" s="5"/>
    </row>
    <row r="83" spans="2:8" x14ac:dyDescent="0.3">
      <c r="B83" s="9">
        <v>40988</v>
      </c>
      <c r="C83" s="9" t="str">
        <f t="shared" si="3"/>
        <v>2012-3</v>
      </c>
      <c r="D83" s="10">
        <v>3.2124999999999999</v>
      </c>
      <c r="E83" s="10">
        <f t="shared" si="4"/>
        <v>0</v>
      </c>
      <c r="F83" s="10">
        <f t="shared" si="5"/>
        <v>14.7875</v>
      </c>
      <c r="G83" s="11">
        <v>4858.01</v>
      </c>
      <c r="H83" s="5"/>
    </row>
    <row r="84" spans="2:8" x14ac:dyDescent="0.3">
      <c r="B84" s="9">
        <v>40989</v>
      </c>
      <c r="C84" s="9" t="str">
        <f t="shared" si="3"/>
        <v>2012-3</v>
      </c>
      <c r="D84" s="10">
        <v>7.2041666666666666</v>
      </c>
      <c r="E84" s="10">
        <f t="shared" si="4"/>
        <v>0</v>
      </c>
      <c r="F84" s="10">
        <f t="shared" si="5"/>
        <v>10.795833333333334</v>
      </c>
      <c r="G84" s="11">
        <v>4883.6099999999997</v>
      </c>
      <c r="H84" s="5"/>
    </row>
    <row r="85" spans="2:8" x14ac:dyDescent="0.3">
      <c r="B85" s="9">
        <v>40990</v>
      </c>
      <c r="C85" s="9" t="str">
        <f t="shared" si="3"/>
        <v>2012-3</v>
      </c>
      <c r="D85" s="10">
        <v>9.3291666666666675</v>
      </c>
      <c r="E85" s="10">
        <f t="shared" si="4"/>
        <v>0</v>
      </c>
      <c r="F85" s="10">
        <f t="shared" si="5"/>
        <v>8.6708333333333325</v>
      </c>
      <c r="G85" s="11">
        <v>4826.8100000000004</v>
      </c>
      <c r="H85" s="5"/>
    </row>
    <row r="86" spans="2:8" x14ac:dyDescent="0.3">
      <c r="B86" s="9">
        <v>40991</v>
      </c>
      <c r="C86" s="9" t="str">
        <f t="shared" si="3"/>
        <v>2012-3</v>
      </c>
      <c r="D86" s="10">
        <v>5.1499999999999995</v>
      </c>
      <c r="E86" s="10">
        <f t="shared" si="4"/>
        <v>0</v>
      </c>
      <c r="F86" s="10">
        <f t="shared" si="5"/>
        <v>12.850000000000001</v>
      </c>
      <c r="G86" s="11">
        <v>5096.09</v>
      </c>
      <c r="H86" s="5"/>
    </row>
    <row r="87" spans="2:8" x14ac:dyDescent="0.3">
      <c r="B87" s="9">
        <v>40992</v>
      </c>
      <c r="C87" s="9" t="str">
        <f t="shared" si="3"/>
        <v>2012-3</v>
      </c>
      <c r="D87" s="10">
        <v>4.4833333333333325</v>
      </c>
      <c r="E87" s="10">
        <f t="shared" si="4"/>
        <v>0</v>
      </c>
      <c r="F87" s="10">
        <f t="shared" si="5"/>
        <v>13.516666666666667</v>
      </c>
      <c r="G87" s="11">
        <v>4413.4100000000008</v>
      </c>
      <c r="H87" s="5"/>
    </row>
    <row r="88" spans="2:8" x14ac:dyDescent="0.3">
      <c r="B88" s="9">
        <v>40993</v>
      </c>
      <c r="C88" s="9" t="str">
        <f t="shared" si="3"/>
        <v>2012-3</v>
      </c>
      <c r="D88" s="10">
        <v>5.0791666666666666</v>
      </c>
      <c r="E88" s="10">
        <f t="shared" si="4"/>
        <v>0</v>
      </c>
      <c r="F88" s="10">
        <f t="shared" si="5"/>
        <v>12.920833333333334</v>
      </c>
      <c r="G88" s="11">
        <v>4211.24</v>
      </c>
      <c r="H88" s="5"/>
    </row>
    <row r="89" spans="2:8" x14ac:dyDescent="0.3">
      <c r="B89" s="9">
        <v>40994</v>
      </c>
      <c r="C89" s="9" t="str">
        <f t="shared" si="3"/>
        <v>2012-3</v>
      </c>
      <c r="D89" s="10">
        <v>5.2416666666666671</v>
      </c>
      <c r="E89" s="10">
        <f t="shared" si="4"/>
        <v>0</v>
      </c>
      <c r="F89" s="10">
        <f t="shared" si="5"/>
        <v>12.758333333333333</v>
      </c>
      <c r="G89" s="11">
        <v>4911.1900000000005</v>
      </c>
      <c r="H89" s="5"/>
    </row>
    <row r="90" spans="2:8" x14ac:dyDescent="0.3">
      <c r="B90" s="9">
        <v>40995</v>
      </c>
      <c r="C90" s="9" t="str">
        <f t="shared" si="3"/>
        <v>2012-3</v>
      </c>
      <c r="D90" s="10">
        <v>10.3125</v>
      </c>
      <c r="E90" s="10">
        <f t="shared" si="4"/>
        <v>0</v>
      </c>
      <c r="F90" s="10">
        <f t="shared" si="5"/>
        <v>7.6875</v>
      </c>
      <c r="G90" s="11">
        <v>4904.8100000000013</v>
      </c>
      <c r="H90" s="5"/>
    </row>
    <row r="91" spans="2:8" x14ac:dyDescent="0.3">
      <c r="B91" s="9">
        <v>40996</v>
      </c>
      <c r="C91" s="9" t="str">
        <f t="shared" si="3"/>
        <v>2012-3</v>
      </c>
      <c r="D91" s="10">
        <v>8.9166666666666661</v>
      </c>
      <c r="E91" s="10">
        <f t="shared" si="4"/>
        <v>0</v>
      </c>
      <c r="F91" s="10">
        <f t="shared" si="5"/>
        <v>9.0833333333333339</v>
      </c>
      <c r="G91" s="11">
        <v>4883.49</v>
      </c>
      <c r="H91" s="5"/>
    </row>
    <row r="92" spans="2:8" x14ac:dyDescent="0.3">
      <c r="B92" s="9">
        <v>40997</v>
      </c>
      <c r="C92" s="9" t="str">
        <f t="shared" si="3"/>
        <v>2012-3</v>
      </c>
      <c r="D92" s="10">
        <v>12.487500000000002</v>
      </c>
      <c r="E92" s="10">
        <f t="shared" si="4"/>
        <v>0</v>
      </c>
      <c r="F92" s="10">
        <f t="shared" si="5"/>
        <v>5.5124999999999975</v>
      </c>
      <c r="G92" s="11">
        <v>4847.84</v>
      </c>
      <c r="H92" s="5"/>
    </row>
    <row r="93" spans="2:8" x14ac:dyDescent="0.3">
      <c r="B93" s="9">
        <v>40998</v>
      </c>
      <c r="C93" s="9" t="str">
        <f t="shared" si="3"/>
        <v>2012-3</v>
      </c>
      <c r="D93" s="10">
        <v>15.016666666666666</v>
      </c>
      <c r="E93" s="10">
        <f t="shared" si="4"/>
        <v>0</v>
      </c>
      <c r="F93" s="10">
        <f t="shared" si="5"/>
        <v>2.9833333333333343</v>
      </c>
      <c r="G93" s="11">
        <v>4871.55</v>
      </c>
      <c r="H93" s="5"/>
    </row>
    <row r="94" spans="2:8" x14ac:dyDescent="0.3">
      <c r="B94" s="9">
        <v>40999</v>
      </c>
      <c r="C94" s="9" t="str">
        <f t="shared" si="3"/>
        <v>2012-3</v>
      </c>
      <c r="D94" s="10">
        <v>7.0249999999999995</v>
      </c>
      <c r="E94" s="10">
        <f t="shared" si="4"/>
        <v>0</v>
      </c>
      <c r="F94" s="10">
        <f t="shared" si="5"/>
        <v>10.975000000000001</v>
      </c>
      <c r="G94" s="11">
        <v>4372.2800000000007</v>
      </c>
      <c r="H94" s="5"/>
    </row>
    <row r="95" spans="2:8" x14ac:dyDescent="0.3">
      <c r="B95" s="9">
        <v>41000</v>
      </c>
      <c r="C95" s="9" t="str">
        <f t="shared" si="3"/>
        <v>2012-4</v>
      </c>
      <c r="D95" s="10">
        <v>5.25</v>
      </c>
      <c r="E95" s="10">
        <f t="shared" si="4"/>
        <v>0</v>
      </c>
      <c r="F95" s="10">
        <f t="shared" si="5"/>
        <v>12.75</v>
      </c>
      <c r="G95" s="11">
        <v>3377.7100000000014</v>
      </c>
      <c r="H95" s="5"/>
    </row>
    <row r="96" spans="2:8" x14ac:dyDescent="0.3">
      <c r="B96" s="9">
        <v>41001</v>
      </c>
      <c r="C96" s="9" t="str">
        <f t="shared" si="3"/>
        <v>2012-4</v>
      </c>
      <c r="D96" s="10">
        <v>6.8791666666666673</v>
      </c>
      <c r="E96" s="10">
        <f t="shared" si="4"/>
        <v>0</v>
      </c>
      <c r="F96" s="10">
        <f t="shared" si="5"/>
        <v>11.120833333333334</v>
      </c>
      <c r="G96" s="11">
        <v>4450.29</v>
      </c>
      <c r="H96" s="5"/>
    </row>
    <row r="97" spans="2:8" x14ac:dyDescent="0.3">
      <c r="B97" s="9">
        <v>41002</v>
      </c>
      <c r="C97" s="9" t="str">
        <f t="shared" si="3"/>
        <v>2012-4</v>
      </c>
      <c r="D97" s="10">
        <v>3.8458333333333332</v>
      </c>
      <c r="E97" s="10">
        <f t="shared" si="4"/>
        <v>0</v>
      </c>
      <c r="F97" s="10">
        <f t="shared" si="5"/>
        <v>14.154166666666667</v>
      </c>
      <c r="G97" s="11">
        <v>4357.1000000000004</v>
      </c>
      <c r="H97" s="5"/>
    </row>
    <row r="98" spans="2:8" x14ac:dyDescent="0.3">
      <c r="B98" s="9">
        <v>41003</v>
      </c>
      <c r="C98" s="9" t="str">
        <f t="shared" si="3"/>
        <v>2012-4</v>
      </c>
      <c r="D98" s="10">
        <v>8.9333333333333353</v>
      </c>
      <c r="E98" s="10">
        <f t="shared" si="4"/>
        <v>0</v>
      </c>
      <c r="F98" s="10">
        <f t="shared" si="5"/>
        <v>9.0666666666666647</v>
      </c>
      <c r="G98" s="11">
        <v>4172.9600000000009</v>
      </c>
      <c r="H98" s="5"/>
    </row>
    <row r="99" spans="2:8" x14ac:dyDescent="0.3">
      <c r="B99" s="9">
        <v>41004</v>
      </c>
      <c r="C99" s="9" t="str">
        <f t="shared" si="3"/>
        <v>2012-4</v>
      </c>
      <c r="D99" s="10">
        <v>8.4541666666666693</v>
      </c>
      <c r="E99" s="10">
        <f t="shared" si="4"/>
        <v>0</v>
      </c>
      <c r="F99" s="10">
        <f t="shared" si="5"/>
        <v>9.5458333333333307</v>
      </c>
      <c r="G99" s="11">
        <v>4365.920000000001</v>
      </c>
      <c r="H99" s="5"/>
    </row>
    <row r="100" spans="2:8" x14ac:dyDescent="0.3">
      <c r="B100" s="9">
        <v>41005</v>
      </c>
      <c r="C100" s="9" t="str">
        <f t="shared" si="3"/>
        <v>2012-4</v>
      </c>
      <c r="D100" s="10">
        <v>5.979166666666667</v>
      </c>
      <c r="E100" s="10">
        <f t="shared" si="4"/>
        <v>0</v>
      </c>
      <c r="F100" s="10">
        <f t="shared" si="5"/>
        <v>12.020833333333332</v>
      </c>
      <c r="G100" s="11">
        <v>4384.1400000000003</v>
      </c>
      <c r="H100" s="5"/>
    </row>
    <row r="101" spans="2:8" x14ac:dyDescent="0.3">
      <c r="B101" s="9">
        <v>41006</v>
      </c>
      <c r="C101" s="9" t="str">
        <f t="shared" si="3"/>
        <v>2012-4</v>
      </c>
      <c r="D101" s="10">
        <v>5.1291666666666673</v>
      </c>
      <c r="E101" s="10">
        <f t="shared" si="4"/>
        <v>0</v>
      </c>
      <c r="F101" s="10">
        <f t="shared" si="5"/>
        <v>12.870833333333334</v>
      </c>
      <c r="G101" s="11">
        <v>3604.4700000000003</v>
      </c>
      <c r="H101" s="5"/>
    </row>
    <row r="102" spans="2:8" x14ac:dyDescent="0.3">
      <c r="B102" s="9">
        <v>41007</v>
      </c>
      <c r="C102" s="9" t="str">
        <f t="shared" si="3"/>
        <v>2012-4</v>
      </c>
      <c r="D102" s="10">
        <v>15.1875</v>
      </c>
      <c r="E102" s="10">
        <f t="shared" si="4"/>
        <v>0</v>
      </c>
      <c r="F102" s="10">
        <f t="shared" si="5"/>
        <v>2.8125</v>
      </c>
      <c r="G102" s="11">
        <v>4009.6800000000003</v>
      </c>
      <c r="H102" s="5"/>
    </row>
    <row r="103" spans="2:8" x14ac:dyDescent="0.3">
      <c r="B103" s="9">
        <v>41008</v>
      </c>
      <c r="C103" s="9" t="str">
        <f t="shared" si="3"/>
        <v>2012-4</v>
      </c>
      <c r="D103" s="10">
        <v>16.337499999999999</v>
      </c>
      <c r="E103" s="10">
        <f t="shared" si="4"/>
        <v>0</v>
      </c>
      <c r="F103" s="10">
        <f t="shared" si="5"/>
        <v>1.6625000000000014</v>
      </c>
      <c r="G103" s="11">
        <v>4924.5800000000008</v>
      </c>
      <c r="H103" s="5"/>
    </row>
    <row r="104" spans="2:8" x14ac:dyDescent="0.3">
      <c r="B104" s="9">
        <v>41009</v>
      </c>
      <c r="C104" s="9" t="str">
        <f t="shared" si="3"/>
        <v>2012-4</v>
      </c>
      <c r="D104" s="10">
        <v>14.608333333333333</v>
      </c>
      <c r="E104" s="10">
        <f t="shared" si="4"/>
        <v>0</v>
      </c>
      <c r="F104" s="10">
        <f t="shared" si="5"/>
        <v>3.3916666666666675</v>
      </c>
      <c r="G104" s="11">
        <v>4655.1400000000003</v>
      </c>
      <c r="H104" s="5"/>
    </row>
    <row r="105" spans="2:8" x14ac:dyDescent="0.3">
      <c r="B105" s="9">
        <v>41010</v>
      </c>
      <c r="C105" s="9" t="str">
        <f t="shared" si="3"/>
        <v>2012-4</v>
      </c>
      <c r="D105" s="10">
        <v>10.425000000000001</v>
      </c>
      <c r="E105" s="10">
        <f t="shared" si="4"/>
        <v>0</v>
      </c>
      <c r="F105" s="10">
        <f t="shared" si="5"/>
        <v>7.5749999999999993</v>
      </c>
      <c r="G105" s="11">
        <v>4056.9999999999995</v>
      </c>
      <c r="H105" s="5"/>
    </row>
    <row r="106" spans="2:8" x14ac:dyDescent="0.3">
      <c r="B106" s="9">
        <v>41011</v>
      </c>
      <c r="C106" s="9" t="str">
        <f t="shared" si="3"/>
        <v>2012-4</v>
      </c>
      <c r="D106" s="10">
        <v>11.779166666666669</v>
      </c>
      <c r="E106" s="10">
        <f t="shared" si="4"/>
        <v>0</v>
      </c>
      <c r="F106" s="10">
        <f t="shared" si="5"/>
        <v>6.2208333333333314</v>
      </c>
      <c r="G106" s="11">
        <v>4793.579999999999</v>
      </c>
      <c r="H106" s="5"/>
    </row>
    <row r="107" spans="2:8" x14ac:dyDescent="0.3">
      <c r="B107" s="9">
        <v>41012</v>
      </c>
      <c r="C107" s="9" t="str">
        <f t="shared" si="3"/>
        <v>2012-4</v>
      </c>
      <c r="D107" s="10">
        <v>11.929166666666667</v>
      </c>
      <c r="E107" s="10">
        <f t="shared" si="4"/>
        <v>0</v>
      </c>
      <c r="F107" s="10">
        <f t="shared" si="5"/>
        <v>6.0708333333333329</v>
      </c>
      <c r="G107" s="11">
        <v>4526.0099999999993</v>
      </c>
      <c r="H107" s="5"/>
    </row>
    <row r="108" spans="2:8" x14ac:dyDescent="0.3">
      <c r="B108" s="9">
        <v>41013</v>
      </c>
      <c r="C108" s="9" t="str">
        <f t="shared" si="3"/>
        <v>2012-4</v>
      </c>
      <c r="D108" s="10">
        <v>13.058333333333332</v>
      </c>
      <c r="E108" s="10">
        <f t="shared" si="4"/>
        <v>0</v>
      </c>
      <c r="F108" s="10">
        <f t="shared" si="5"/>
        <v>4.9416666666666682</v>
      </c>
      <c r="G108" s="11">
        <v>4013.2900000000009</v>
      </c>
      <c r="H108" s="5"/>
    </row>
    <row r="109" spans="2:8" x14ac:dyDescent="0.3">
      <c r="B109" s="9">
        <v>41014</v>
      </c>
      <c r="C109" s="9" t="str">
        <f t="shared" si="3"/>
        <v>2012-4</v>
      </c>
      <c r="D109" s="10">
        <v>13.966666666666667</v>
      </c>
      <c r="E109" s="10">
        <f t="shared" si="4"/>
        <v>0</v>
      </c>
      <c r="F109" s="10">
        <f t="shared" si="5"/>
        <v>4.0333333333333332</v>
      </c>
      <c r="G109" s="11">
        <v>4037.95</v>
      </c>
      <c r="H109" s="5"/>
    </row>
    <row r="110" spans="2:8" x14ac:dyDescent="0.3">
      <c r="B110" s="9">
        <v>41015</v>
      </c>
      <c r="C110" s="9" t="str">
        <f t="shared" si="3"/>
        <v>2012-4</v>
      </c>
      <c r="D110" s="10">
        <v>12.041666666666664</v>
      </c>
      <c r="E110" s="10">
        <f t="shared" si="4"/>
        <v>0</v>
      </c>
      <c r="F110" s="10">
        <f t="shared" si="5"/>
        <v>5.9583333333333357</v>
      </c>
      <c r="G110" s="11">
        <v>4471.3500000000004</v>
      </c>
      <c r="H110" s="5"/>
    </row>
    <row r="111" spans="2:8" x14ac:dyDescent="0.3">
      <c r="B111" s="9">
        <v>41016</v>
      </c>
      <c r="C111" s="9" t="str">
        <f t="shared" si="3"/>
        <v>2012-4</v>
      </c>
      <c r="D111" s="10">
        <v>10.279166666666667</v>
      </c>
      <c r="E111" s="10">
        <f t="shared" si="4"/>
        <v>0</v>
      </c>
      <c r="F111" s="10">
        <f t="shared" si="5"/>
        <v>7.7208333333333332</v>
      </c>
      <c r="G111" s="11">
        <v>4554.22</v>
      </c>
      <c r="H111" s="5"/>
    </row>
    <row r="112" spans="2:8" x14ac:dyDescent="0.3">
      <c r="B112" s="9">
        <v>41017</v>
      </c>
      <c r="C112" s="9" t="str">
        <f t="shared" si="3"/>
        <v>2012-4</v>
      </c>
      <c r="D112" s="10">
        <v>11.120833333333332</v>
      </c>
      <c r="E112" s="10">
        <f t="shared" si="4"/>
        <v>0</v>
      </c>
      <c r="F112" s="10">
        <f t="shared" si="5"/>
        <v>6.8791666666666682</v>
      </c>
      <c r="G112" s="11">
        <v>4553.380000000001</v>
      </c>
      <c r="H112" s="5"/>
    </row>
    <row r="113" spans="2:8" x14ac:dyDescent="0.3">
      <c r="B113" s="9">
        <v>41018</v>
      </c>
      <c r="C113" s="9" t="str">
        <f t="shared" si="3"/>
        <v>2012-4</v>
      </c>
      <c r="D113" s="10">
        <v>11.862500000000002</v>
      </c>
      <c r="E113" s="10">
        <f t="shared" si="4"/>
        <v>0</v>
      </c>
      <c r="F113" s="10">
        <f t="shared" si="5"/>
        <v>6.1374999999999975</v>
      </c>
      <c r="G113" s="11">
        <v>4602.07</v>
      </c>
      <c r="H113" s="5"/>
    </row>
    <row r="114" spans="2:8" x14ac:dyDescent="0.3">
      <c r="B114" s="9">
        <v>41019</v>
      </c>
      <c r="C114" s="9" t="str">
        <f t="shared" si="3"/>
        <v>2012-4</v>
      </c>
      <c r="D114" s="10">
        <v>11.637499999999998</v>
      </c>
      <c r="E114" s="10">
        <f t="shared" si="4"/>
        <v>0</v>
      </c>
      <c r="F114" s="10">
        <f t="shared" si="5"/>
        <v>6.3625000000000025</v>
      </c>
      <c r="G114" s="11">
        <v>4409.08</v>
      </c>
      <c r="H114" s="5"/>
    </row>
    <row r="115" spans="2:8" x14ac:dyDescent="0.3">
      <c r="B115" s="9">
        <v>41020</v>
      </c>
      <c r="C115" s="9" t="str">
        <f t="shared" si="3"/>
        <v>2012-4</v>
      </c>
      <c r="D115" s="10">
        <v>9.2541666666666664</v>
      </c>
      <c r="E115" s="10">
        <f t="shared" si="4"/>
        <v>0</v>
      </c>
      <c r="F115" s="10">
        <f t="shared" si="5"/>
        <v>8.7458333333333336</v>
      </c>
      <c r="G115" s="11">
        <v>4256.72</v>
      </c>
      <c r="H115" s="5"/>
    </row>
    <row r="116" spans="2:8" x14ac:dyDescent="0.3">
      <c r="B116" s="9">
        <v>41021</v>
      </c>
      <c r="C116" s="9" t="str">
        <f t="shared" si="3"/>
        <v>2012-4</v>
      </c>
      <c r="D116" s="10">
        <v>12.6625</v>
      </c>
      <c r="E116" s="10">
        <f t="shared" si="4"/>
        <v>0</v>
      </c>
      <c r="F116" s="10">
        <f t="shared" si="5"/>
        <v>5.3375000000000004</v>
      </c>
      <c r="G116" s="11">
        <v>3691.0699999999997</v>
      </c>
      <c r="H116" s="5"/>
    </row>
    <row r="117" spans="2:8" x14ac:dyDescent="0.3">
      <c r="B117" s="9">
        <v>41022</v>
      </c>
      <c r="C117" s="9" t="str">
        <f t="shared" si="3"/>
        <v>2012-4</v>
      </c>
      <c r="D117" s="10">
        <v>18.212500000000002</v>
      </c>
      <c r="E117" s="10">
        <f t="shared" si="4"/>
        <v>0.21250000000000213</v>
      </c>
      <c r="F117" s="10">
        <f t="shared" si="5"/>
        <v>0</v>
      </c>
      <c r="G117" s="11">
        <v>4759.67</v>
      </c>
      <c r="H117" s="5"/>
    </row>
    <row r="118" spans="2:8" x14ac:dyDescent="0.3">
      <c r="B118" s="9">
        <v>41023</v>
      </c>
      <c r="C118" s="9" t="str">
        <f t="shared" si="3"/>
        <v>2012-4</v>
      </c>
      <c r="D118" s="10">
        <v>19.154166666666672</v>
      </c>
      <c r="E118" s="10">
        <f t="shared" si="4"/>
        <v>1.1541666666666721</v>
      </c>
      <c r="F118" s="10">
        <f t="shared" si="5"/>
        <v>0</v>
      </c>
      <c r="G118" s="11">
        <v>4930.49</v>
      </c>
      <c r="H118" s="5"/>
    </row>
    <row r="119" spans="2:8" x14ac:dyDescent="0.3">
      <c r="B119" s="9">
        <v>41024</v>
      </c>
      <c r="C119" s="9" t="str">
        <f t="shared" si="3"/>
        <v>2012-4</v>
      </c>
      <c r="D119" s="10">
        <v>12.187500000000002</v>
      </c>
      <c r="E119" s="10">
        <f t="shared" si="4"/>
        <v>0</v>
      </c>
      <c r="F119" s="10">
        <f t="shared" si="5"/>
        <v>5.8124999999999982</v>
      </c>
      <c r="G119" s="11">
        <v>4381.55</v>
      </c>
      <c r="H119" s="5"/>
    </row>
    <row r="120" spans="2:8" x14ac:dyDescent="0.3">
      <c r="B120" s="9">
        <v>41025</v>
      </c>
      <c r="C120" s="9" t="str">
        <f t="shared" si="3"/>
        <v>2012-4</v>
      </c>
      <c r="D120" s="10">
        <v>15.295833333333334</v>
      </c>
      <c r="E120" s="10">
        <f t="shared" si="4"/>
        <v>0</v>
      </c>
      <c r="F120" s="10">
        <f t="shared" si="5"/>
        <v>2.7041666666666657</v>
      </c>
      <c r="G120" s="11">
        <v>4676.3999999999996</v>
      </c>
      <c r="H120" s="5"/>
    </row>
    <row r="121" spans="2:8" x14ac:dyDescent="0.3">
      <c r="B121" s="9">
        <v>41026</v>
      </c>
      <c r="C121" s="9" t="str">
        <f t="shared" si="3"/>
        <v>2012-4</v>
      </c>
      <c r="D121" s="10">
        <v>16.308333333333334</v>
      </c>
      <c r="E121" s="10">
        <f t="shared" si="4"/>
        <v>0</v>
      </c>
      <c r="F121" s="10">
        <f t="shared" si="5"/>
        <v>1.6916666666666664</v>
      </c>
      <c r="G121" s="11">
        <v>4629.24</v>
      </c>
      <c r="H121" s="5"/>
    </row>
    <row r="122" spans="2:8" x14ac:dyDescent="0.3">
      <c r="B122" s="9">
        <v>41027</v>
      </c>
      <c r="C122" s="9" t="str">
        <f t="shared" si="3"/>
        <v>2012-4</v>
      </c>
      <c r="D122" s="10">
        <v>18.787500000000001</v>
      </c>
      <c r="E122" s="10">
        <f t="shared" si="4"/>
        <v>0.78750000000000142</v>
      </c>
      <c r="F122" s="10">
        <f t="shared" si="5"/>
        <v>0</v>
      </c>
      <c r="G122" s="11">
        <v>4277.24</v>
      </c>
      <c r="H122" s="5"/>
    </row>
    <row r="123" spans="2:8" x14ac:dyDescent="0.3">
      <c r="B123" s="9">
        <v>41028</v>
      </c>
      <c r="C123" s="9" t="str">
        <f t="shared" si="3"/>
        <v>2012-4</v>
      </c>
      <c r="D123" s="10">
        <v>15.7125</v>
      </c>
      <c r="E123" s="10">
        <f t="shared" si="4"/>
        <v>0</v>
      </c>
      <c r="F123" s="10">
        <f t="shared" si="5"/>
        <v>2.2874999999999996</v>
      </c>
      <c r="G123" s="11">
        <v>3984.9300000000003</v>
      </c>
      <c r="H123" s="5"/>
    </row>
    <row r="124" spans="2:8" x14ac:dyDescent="0.3">
      <c r="B124" s="9">
        <v>41029</v>
      </c>
      <c r="C124" s="9" t="str">
        <f t="shared" si="3"/>
        <v>2012-4</v>
      </c>
      <c r="D124" s="10">
        <v>16.254166666666666</v>
      </c>
      <c r="E124" s="10">
        <f t="shared" si="4"/>
        <v>0</v>
      </c>
      <c r="F124" s="10">
        <f t="shared" si="5"/>
        <v>1.7458333333333336</v>
      </c>
      <c r="G124" s="11">
        <v>4481.7299999999996</v>
      </c>
      <c r="H124" s="5"/>
    </row>
    <row r="125" spans="2:8" x14ac:dyDescent="0.3">
      <c r="B125" s="9">
        <v>41030</v>
      </c>
      <c r="C125" s="9" t="str">
        <f t="shared" si="3"/>
        <v>2012-5</v>
      </c>
      <c r="D125" s="10">
        <v>15.799999999999997</v>
      </c>
      <c r="E125" s="10">
        <f t="shared" si="4"/>
        <v>0</v>
      </c>
      <c r="F125" s="10">
        <f t="shared" si="5"/>
        <v>2.2000000000000028</v>
      </c>
      <c r="G125" s="11">
        <v>4115.9900000000007</v>
      </c>
      <c r="H125" s="5"/>
    </row>
    <row r="126" spans="2:8" x14ac:dyDescent="0.3">
      <c r="B126" s="9">
        <v>41031</v>
      </c>
      <c r="C126" s="9" t="str">
        <f t="shared" si="3"/>
        <v>2012-5</v>
      </c>
      <c r="D126" s="10">
        <v>13.320833333333333</v>
      </c>
      <c r="E126" s="10">
        <f t="shared" si="4"/>
        <v>0</v>
      </c>
      <c r="F126" s="10">
        <f t="shared" si="5"/>
        <v>4.6791666666666671</v>
      </c>
      <c r="G126" s="11">
        <v>4186.43</v>
      </c>
      <c r="H126" s="5"/>
    </row>
    <row r="127" spans="2:8" x14ac:dyDescent="0.3">
      <c r="B127" s="9">
        <v>41032</v>
      </c>
      <c r="C127" s="9" t="str">
        <f t="shared" si="3"/>
        <v>2012-5</v>
      </c>
      <c r="D127" s="10">
        <v>12.845833333333331</v>
      </c>
      <c r="E127" s="10">
        <f t="shared" si="4"/>
        <v>0</v>
      </c>
      <c r="F127" s="10">
        <f t="shared" si="5"/>
        <v>5.1541666666666686</v>
      </c>
      <c r="G127" s="11">
        <v>4346.68</v>
      </c>
      <c r="H127" s="5"/>
    </row>
    <row r="128" spans="2:8" x14ac:dyDescent="0.3">
      <c r="B128" s="9">
        <v>41033</v>
      </c>
      <c r="C128" s="9" t="str">
        <f t="shared" si="3"/>
        <v>2012-5</v>
      </c>
      <c r="D128" s="10">
        <v>14.779166666666669</v>
      </c>
      <c r="E128" s="10">
        <f t="shared" si="4"/>
        <v>0</v>
      </c>
      <c r="F128" s="10">
        <f t="shared" si="5"/>
        <v>3.2208333333333314</v>
      </c>
      <c r="G128" s="11">
        <v>4272.16</v>
      </c>
      <c r="H128" s="5"/>
    </row>
    <row r="129" spans="2:8" x14ac:dyDescent="0.3">
      <c r="B129" s="9">
        <v>41034</v>
      </c>
      <c r="C129" s="9" t="str">
        <f t="shared" si="3"/>
        <v>2012-5</v>
      </c>
      <c r="D129" s="10">
        <v>17.666666666666668</v>
      </c>
      <c r="E129" s="10">
        <f t="shared" si="4"/>
        <v>0</v>
      </c>
      <c r="F129" s="10">
        <f t="shared" si="5"/>
        <v>0.33333333333333215</v>
      </c>
      <c r="G129" s="11">
        <v>3921.7000000000007</v>
      </c>
      <c r="H129" s="5"/>
    </row>
    <row r="130" spans="2:8" x14ac:dyDescent="0.3">
      <c r="B130" s="9">
        <v>41035</v>
      </c>
      <c r="C130" s="9" t="str">
        <f t="shared" si="3"/>
        <v>2012-5</v>
      </c>
      <c r="D130" s="10">
        <v>17.162499999999998</v>
      </c>
      <c r="E130" s="10">
        <f t="shared" si="4"/>
        <v>0</v>
      </c>
      <c r="F130" s="10">
        <f t="shared" si="5"/>
        <v>0.83750000000000213</v>
      </c>
      <c r="G130" s="11">
        <v>3601.26</v>
      </c>
      <c r="H130" s="5"/>
    </row>
    <row r="131" spans="2:8" x14ac:dyDescent="0.3">
      <c r="B131" s="9">
        <v>41036</v>
      </c>
      <c r="C131" s="9" t="str">
        <f t="shared" si="3"/>
        <v>2012-5</v>
      </c>
      <c r="D131" s="10">
        <v>19.449999999999996</v>
      </c>
      <c r="E131" s="10">
        <f t="shared" si="4"/>
        <v>1.4499999999999957</v>
      </c>
      <c r="F131" s="10">
        <f t="shared" si="5"/>
        <v>0</v>
      </c>
      <c r="G131" s="11">
        <v>4435.8900000000003</v>
      </c>
      <c r="H131" s="5"/>
    </row>
    <row r="132" spans="2:8" x14ac:dyDescent="0.3">
      <c r="B132" s="9">
        <v>41037</v>
      </c>
      <c r="C132" s="9" t="str">
        <f t="shared" si="3"/>
        <v>2012-5</v>
      </c>
      <c r="D132" s="10">
        <v>16.433333333333334</v>
      </c>
      <c r="E132" s="10">
        <f t="shared" si="4"/>
        <v>0</v>
      </c>
      <c r="F132" s="10">
        <f t="shared" si="5"/>
        <v>1.5666666666666664</v>
      </c>
      <c r="G132" s="11">
        <v>4453.5199999999986</v>
      </c>
      <c r="H132" s="5"/>
    </row>
    <row r="133" spans="2:8" x14ac:dyDescent="0.3">
      <c r="B133" s="9">
        <v>41038</v>
      </c>
      <c r="C133" s="9" t="str">
        <f t="shared" ref="C133:C196" si="6">YEAR(B133)&amp;"-"&amp;MONTH(B133)</f>
        <v>2012-5</v>
      </c>
      <c r="D133" s="10">
        <v>14.058333333333337</v>
      </c>
      <c r="E133" s="10">
        <f t="shared" ref="E133:E196" si="7">IF(D133&gt;18,D133-18,0)</f>
        <v>0</v>
      </c>
      <c r="F133" s="10">
        <f t="shared" ref="F133:F196" si="8">IF(D133&lt;18,18-D133,0)</f>
        <v>3.9416666666666629</v>
      </c>
      <c r="G133" s="11">
        <v>4470.420000000001</v>
      </c>
      <c r="H133" s="5"/>
    </row>
    <row r="134" spans="2:8" x14ac:dyDescent="0.3">
      <c r="B134" s="9">
        <v>41039</v>
      </c>
      <c r="C134" s="9" t="str">
        <f t="shared" si="6"/>
        <v>2012-5</v>
      </c>
      <c r="D134" s="10">
        <v>11.883333333333333</v>
      </c>
      <c r="E134" s="10">
        <f t="shared" si="7"/>
        <v>0</v>
      </c>
      <c r="F134" s="10">
        <f t="shared" si="8"/>
        <v>6.1166666666666671</v>
      </c>
      <c r="G134" s="11">
        <v>4263.78</v>
      </c>
      <c r="H134" s="5"/>
    </row>
    <row r="135" spans="2:8" x14ac:dyDescent="0.3">
      <c r="B135" s="9">
        <v>41040</v>
      </c>
      <c r="C135" s="9" t="str">
        <f t="shared" si="6"/>
        <v>2012-5</v>
      </c>
      <c r="D135" s="10">
        <v>11.891666666666667</v>
      </c>
      <c r="E135" s="10">
        <f t="shared" si="7"/>
        <v>0</v>
      </c>
      <c r="F135" s="10">
        <f t="shared" si="8"/>
        <v>6.1083333333333325</v>
      </c>
      <c r="G135" s="11">
        <v>4334.54</v>
      </c>
      <c r="H135" s="5"/>
    </row>
    <row r="136" spans="2:8" x14ac:dyDescent="0.3">
      <c r="B136" s="9">
        <v>41041</v>
      </c>
      <c r="C136" s="9" t="str">
        <f t="shared" si="6"/>
        <v>2012-5</v>
      </c>
      <c r="D136" s="10">
        <v>13.537500000000001</v>
      </c>
      <c r="E136" s="10">
        <f t="shared" si="7"/>
        <v>0</v>
      </c>
      <c r="F136" s="10">
        <f t="shared" si="8"/>
        <v>4.4624999999999986</v>
      </c>
      <c r="G136" s="11">
        <v>3962.8199999999997</v>
      </c>
      <c r="H136" s="5"/>
    </row>
    <row r="137" spans="2:8" x14ac:dyDescent="0.3">
      <c r="B137" s="9">
        <v>41042</v>
      </c>
      <c r="C137" s="9" t="str">
        <f t="shared" si="6"/>
        <v>2012-5</v>
      </c>
      <c r="D137" s="10">
        <v>15.591666666666669</v>
      </c>
      <c r="E137" s="10">
        <f t="shared" si="7"/>
        <v>0</v>
      </c>
      <c r="F137" s="10">
        <f t="shared" si="8"/>
        <v>2.4083333333333314</v>
      </c>
      <c r="G137" s="11">
        <v>3735.79</v>
      </c>
      <c r="H137" s="5"/>
    </row>
    <row r="138" spans="2:8" x14ac:dyDescent="0.3">
      <c r="B138" s="9">
        <v>41043</v>
      </c>
      <c r="C138" s="9" t="str">
        <f t="shared" si="6"/>
        <v>2012-5</v>
      </c>
      <c r="D138" s="10">
        <v>14.754166666666668</v>
      </c>
      <c r="E138" s="10">
        <f t="shared" si="7"/>
        <v>0</v>
      </c>
      <c r="F138" s="10">
        <f t="shared" si="8"/>
        <v>3.2458333333333318</v>
      </c>
      <c r="G138" s="11">
        <v>4309.369999999999</v>
      </c>
      <c r="H138" s="5"/>
    </row>
    <row r="139" spans="2:8" x14ac:dyDescent="0.3">
      <c r="B139" s="9">
        <v>41044</v>
      </c>
      <c r="C139" s="9" t="str">
        <f t="shared" si="6"/>
        <v>2012-5</v>
      </c>
      <c r="D139" s="10">
        <v>15.420833333333334</v>
      </c>
      <c r="E139" s="10">
        <f t="shared" si="7"/>
        <v>0</v>
      </c>
      <c r="F139" s="10">
        <f t="shared" si="8"/>
        <v>2.5791666666666657</v>
      </c>
      <c r="G139" s="11">
        <v>4231.6600000000008</v>
      </c>
      <c r="H139" s="5"/>
    </row>
    <row r="140" spans="2:8" x14ac:dyDescent="0.3">
      <c r="B140" s="9">
        <v>41045</v>
      </c>
      <c r="C140" s="9" t="str">
        <f t="shared" si="6"/>
        <v>2012-5</v>
      </c>
      <c r="D140" s="10">
        <v>17.833333333333336</v>
      </c>
      <c r="E140" s="10">
        <f t="shared" si="7"/>
        <v>0</v>
      </c>
      <c r="F140" s="10">
        <f t="shared" si="8"/>
        <v>0.1666666666666643</v>
      </c>
      <c r="G140" s="11">
        <v>4648.8</v>
      </c>
      <c r="H140" s="5"/>
    </row>
    <row r="141" spans="2:8" x14ac:dyDescent="0.3">
      <c r="B141" s="9">
        <v>41046</v>
      </c>
      <c r="C141" s="9" t="str">
        <f t="shared" si="6"/>
        <v>2012-5</v>
      </c>
      <c r="D141" s="10">
        <v>14.845833333333333</v>
      </c>
      <c r="E141" s="10">
        <f t="shared" si="7"/>
        <v>0</v>
      </c>
      <c r="F141" s="10">
        <f t="shared" si="8"/>
        <v>3.1541666666666668</v>
      </c>
      <c r="G141" s="11">
        <v>4361.5200000000004</v>
      </c>
      <c r="H141" s="5"/>
    </row>
    <row r="142" spans="2:8" x14ac:dyDescent="0.3">
      <c r="B142" s="9">
        <v>41047</v>
      </c>
      <c r="C142" s="9" t="str">
        <f t="shared" si="6"/>
        <v>2012-5</v>
      </c>
      <c r="D142" s="10">
        <v>18.712500000000002</v>
      </c>
      <c r="E142" s="10">
        <f t="shared" si="7"/>
        <v>0.71250000000000213</v>
      </c>
      <c r="F142" s="10">
        <f t="shared" si="8"/>
        <v>0</v>
      </c>
      <c r="G142" s="11">
        <v>4337.55</v>
      </c>
      <c r="H142" s="5"/>
    </row>
    <row r="143" spans="2:8" x14ac:dyDescent="0.3">
      <c r="B143" s="9">
        <v>41048</v>
      </c>
      <c r="C143" s="9" t="str">
        <f t="shared" si="6"/>
        <v>2012-5</v>
      </c>
      <c r="D143" s="10">
        <v>19.774999999999999</v>
      </c>
      <c r="E143" s="10">
        <f t="shared" si="7"/>
        <v>1.7749999999999986</v>
      </c>
      <c r="F143" s="10">
        <f t="shared" si="8"/>
        <v>0</v>
      </c>
      <c r="G143" s="11">
        <v>4255.6400000000003</v>
      </c>
      <c r="H143" s="5"/>
    </row>
    <row r="144" spans="2:8" x14ac:dyDescent="0.3">
      <c r="B144" s="9">
        <v>41049</v>
      </c>
      <c r="C144" s="9" t="str">
        <f t="shared" si="6"/>
        <v>2012-5</v>
      </c>
      <c r="D144" s="10">
        <v>17.304166666666667</v>
      </c>
      <c r="E144" s="10">
        <f t="shared" si="7"/>
        <v>0</v>
      </c>
      <c r="F144" s="10">
        <f t="shared" si="8"/>
        <v>0.69583333333333286</v>
      </c>
      <c r="G144" s="11">
        <v>3781.1899999999996</v>
      </c>
      <c r="H144" s="5"/>
    </row>
    <row r="145" spans="2:8" x14ac:dyDescent="0.3">
      <c r="B145" s="9">
        <v>41050</v>
      </c>
      <c r="C145" s="9" t="str">
        <f t="shared" si="6"/>
        <v>2012-5</v>
      </c>
      <c r="D145" s="10">
        <v>15.637500000000003</v>
      </c>
      <c r="E145" s="10">
        <f t="shared" si="7"/>
        <v>0</v>
      </c>
      <c r="F145" s="10">
        <f t="shared" si="8"/>
        <v>2.3624999999999972</v>
      </c>
      <c r="G145" s="11">
        <v>4332.4000000000005</v>
      </c>
      <c r="H145" s="5"/>
    </row>
    <row r="146" spans="2:8" x14ac:dyDescent="0.3">
      <c r="B146" s="9">
        <v>41051</v>
      </c>
      <c r="C146" s="9" t="str">
        <f t="shared" si="6"/>
        <v>2012-5</v>
      </c>
      <c r="D146" s="10">
        <v>16.750000000000004</v>
      </c>
      <c r="E146" s="10">
        <f t="shared" si="7"/>
        <v>0</v>
      </c>
      <c r="F146" s="10">
        <f t="shared" si="8"/>
        <v>1.2499999999999964</v>
      </c>
      <c r="G146" s="11">
        <v>3859.5099999999993</v>
      </c>
      <c r="H146" s="5"/>
    </row>
    <row r="147" spans="2:8" x14ac:dyDescent="0.3">
      <c r="B147" s="9">
        <v>41052</v>
      </c>
      <c r="C147" s="9" t="str">
        <f t="shared" si="6"/>
        <v>2012-5</v>
      </c>
      <c r="D147" s="10">
        <v>19.779166666666665</v>
      </c>
      <c r="E147" s="10">
        <f t="shared" si="7"/>
        <v>1.779166666666665</v>
      </c>
      <c r="F147" s="10">
        <f t="shared" si="8"/>
        <v>0</v>
      </c>
      <c r="G147" s="11">
        <v>4138.1500000000005</v>
      </c>
      <c r="H147" s="5"/>
    </row>
    <row r="148" spans="2:8" x14ac:dyDescent="0.3">
      <c r="B148" s="9">
        <v>41053</v>
      </c>
      <c r="C148" s="9" t="str">
        <f t="shared" si="6"/>
        <v>2012-5</v>
      </c>
      <c r="D148" s="10">
        <v>18.929166666666664</v>
      </c>
      <c r="E148" s="10">
        <f t="shared" si="7"/>
        <v>0.92916666666666359</v>
      </c>
      <c r="F148" s="10">
        <f t="shared" si="8"/>
        <v>0</v>
      </c>
      <c r="G148" s="11">
        <v>4296.41</v>
      </c>
      <c r="H148" s="5"/>
    </row>
    <row r="149" spans="2:8" x14ac:dyDescent="0.3">
      <c r="B149" s="9">
        <v>41054</v>
      </c>
      <c r="C149" s="9" t="str">
        <f t="shared" si="6"/>
        <v>2012-5</v>
      </c>
      <c r="D149" s="10">
        <v>19.587500000000002</v>
      </c>
      <c r="E149" s="10">
        <f t="shared" si="7"/>
        <v>1.5875000000000021</v>
      </c>
      <c r="F149" s="10">
        <f t="shared" si="8"/>
        <v>0</v>
      </c>
      <c r="G149" s="11">
        <v>3981.8199999999993</v>
      </c>
      <c r="H149" s="5"/>
    </row>
    <row r="150" spans="2:8" x14ac:dyDescent="0.3">
      <c r="B150" s="9">
        <v>41055</v>
      </c>
      <c r="C150" s="9" t="str">
        <f t="shared" si="6"/>
        <v>2012-5</v>
      </c>
      <c r="D150" s="10">
        <v>20.991666666666664</v>
      </c>
      <c r="E150" s="10">
        <f t="shared" si="7"/>
        <v>2.9916666666666636</v>
      </c>
      <c r="F150" s="10">
        <f t="shared" si="8"/>
        <v>0</v>
      </c>
      <c r="G150" s="11">
        <v>3705.0100000000007</v>
      </c>
      <c r="H150" s="5"/>
    </row>
    <row r="151" spans="2:8" x14ac:dyDescent="0.3">
      <c r="B151" s="9">
        <v>41056</v>
      </c>
      <c r="C151" s="9" t="str">
        <f t="shared" si="6"/>
        <v>2012-5</v>
      </c>
      <c r="D151" s="10">
        <v>20.770833333333332</v>
      </c>
      <c r="E151" s="10">
        <f t="shared" si="7"/>
        <v>2.7708333333333321</v>
      </c>
      <c r="F151" s="10">
        <f t="shared" si="8"/>
        <v>0</v>
      </c>
      <c r="G151" s="11">
        <v>3534.1800000000012</v>
      </c>
      <c r="H151" s="5"/>
    </row>
    <row r="152" spans="2:8" x14ac:dyDescent="0.3">
      <c r="B152" s="9">
        <v>41057</v>
      </c>
      <c r="C152" s="9" t="str">
        <f t="shared" si="6"/>
        <v>2012-5</v>
      </c>
      <c r="D152" s="10">
        <v>15.883333333333335</v>
      </c>
      <c r="E152" s="10">
        <f t="shared" si="7"/>
        <v>0</v>
      </c>
      <c r="F152" s="10">
        <f t="shared" si="8"/>
        <v>2.1166666666666654</v>
      </c>
      <c r="G152" s="11">
        <v>3198.87</v>
      </c>
      <c r="H152" s="5"/>
    </row>
    <row r="153" spans="2:8" x14ac:dyDescent="0.3">
      <c r="B153" s="9">
        <v>41058</v>
      </c>
      <c r="C153" s="9" t="str">
        <f t="shared" si="6"/>
        <v>2012-5</v>
      </c>
      <c r="D153" s="10">
        <v>16.787499999999998</v>
      </c>
      <c r="E153" s="10">
        <f t="shared" si="7"/>
        <v>0</v>
      </c>
      <c r="F153" s="10">
        <f t="shared" si="8"/>
        <v>1.2125000000000021</v>
      </c>
      <c r="G153" s="11">
        <v>3945.7400000000002</v>
      </c>
      <c r="H153" s="5"/>
    </row>
    <row r="154" spans="2:8" x14ac:dyDescent="0.3">
      <c r="B154" s="9">
        <v>41059</v>
      </c>
      <c r="C154" s="9" t="str">
        <f t="shared" si="6"/>
        <v>2012-5</v>
      </c>
      <c r="D154" s="10">
        <v>16.112500000000001</v>
      </c>
      <c r="E154" s="10">
        <f t="shared" si="7"/>
        <v>0</v>
      </c>
      <c r="F154" s="10">
        <f t="shared" si="8"/>
        <v>1.8874999999999993</v>
      </c>
      <c r="G154" s="11">
        <v>4049.4400000000005</v>
      </c>
      <c r="H154" s="5"/>
    </row>
    <row r="155" spans="2:8" x14ac:dyDescent="0.3">
      <c r="B155" s="9">
        <v>41060</v>
      </c>
      <c r="C155" s="9" t="str">
        <f t="shared" si="6"/>
        <v>2012-5</v>
      </c>
      <c r="D155" s="10">
        <v>16.466666666666669</v>
      </c>
      <c r="E155" s="10">
        <f t="shared" si="7"/>
        <v>0</v>
      </c>
      <c r="F155" s="10">
        <f t="shared" si="8"/>
        <v>1.5333333333333314</v>
      </c>
      <c r="G155" s="11">
        <v>3854.9599999999996</v>
      </c>
      <c r="H155" s="5"/>
    </row>
    <row r="156" spans="2:8" x14ac:dyDescent="0.3">
      <c r="B156" s="9">
        <v>41061</v>
      </c>
      <c r="C156" s="9" t="str">
        <f t="shared" si="6"/>
        <v>2012-6</v>
      </c>
      <c r="D156" s="10">
        <v>17.079166666666666</v>
      </c>
      <c r="E156" s="10">
        <f t="shared" si="7"/>
        <v>0</v>
      </c>
      <c r="F156" s="10">
        <f t="shared" si="8"/>
        <v>0.92083333333333428</v>
      </c>
      <c r="G156" s="11">
        <v>4738.59</v>
      </c>
      <c r="H156" s="5"/>
    </row>
    <row r="157" spans="2:8" x14ac:dyDescent="0.3">
      <c r="B157" s="9">
        <v>41062</v>
      </c>
      <c r="C157" s="9" t="str">
        <f t="shared" si="6"/>
        <v>2012-6</v>
      </c>
      <c r="D157" s="10">
        <v>16.816666666666666</v>
      </c>
      <c r="E157" s="10">
        <f t="shared" si="7"/>
        <v>0</v>
      </c>
      <c r="F157" s="10">
        <f t="shared" si="8"/>
        <v>1.1833333333333336</v>
      </c>
      <c r="G157" s="11">
        <v>4469.8899999999994</v>
      </c>
      <c r="H157" s="5"/>
    </row>
    <row r="158" spans="2:8" x14ac:dyDescent="0.3">
      <c r="B158" s="9">
        <v>41063</v>
      </c>
      <c r="C158" s="9" t="str">
        <f t="shared" si="6"/>
        <v>2012-6</v>
      </c>
      <c r="D158" s="10">
        <v>17.633333333333329</v>
      </c>
      <c r="E158" s="10">
        <f t="shared" si="7"/>
        <v>0</v>
      </c>
      <c r="F158" s="10">
        <f t="shared" si="8"/>
        <v>0.36666666666667069</v>
      </c>
      <c r="G158" s="11">
        <v>4302.1900000000005</v>
      </c>
      <c r="H158" s="5"/>
    </row>
    <row r="159" spans="2:8" x14ac:dyDescent="0.3">
      <c r="B159" s="9">
        <v>41064</v>
      </c>
      <c r="C159" s="9" t="str">
        <f t="shared" si="6"/>
        <v>2012-6</v>
      </c>
      <c r="D159" s="10">
        <v>18.216666666666665</v>
      </c>
      <c r="E159" s="10">
        <f t="shared" si="7"/>
        <v>0.21666666666666501</v>
      </c>
      <c r="F159" s="10">
        <f t="shared" si="8"/>
        <v>0</v>
      </c>
      <c r="G159" s="11">
        <v>4936.88</v>
      </c>
      <c r="H159" s="5"/>
    </row>
    <row r="160" spans="2:8" x14ac:dyDescent="0.3">
      <c r="B160" s="9">
        <v>41065</v>
      </c>
      <c r="C160" s="9" t="str">
        <f t="shared" si="6"/>
        <v>2012-6</v>
      </c>
      <c r="D160" s="10">
        <v>23.625</v>
      </c>
      <c r="E160" s="10">
        <f t="shared" si="7"/>
        <v>5.625</v>
      </c>
      <c r="F160" s="10">
        <f t="shared" si="8"/>
        <v>0</v>
      </c>
      <c r="G160" s="11">
        <v>5056.7700000000013</v>
      </c>
      <c r="H160" s="5"/>
    </row>
    <row r="161" spans="2:8" x14ac:dyDescent="0.3">
      <c r="B161" s="9">
        <v>41066</v>
      </c>
      <c r="C161" s="9" t="str">
        <f t="shared" si="6"/>
        <v>2012-6</v>
      </c>
      <c r="D161" s="10">
        <v>22.208333333333329</v>
      </c>
      <c r="E161" s="10">
        <f t="shared" si="7"/>
        <v>4.2083333333333286</v>
      </c>
      <c r="F161" s="10">
        <f t="shared" si="8"/>
        <v>0</v>
      </c>
      <c r="G161" s="11">
        <v>4484.6000000000004</v>
      </c>
      <c r="H161" s="5"/>
    </row>
    <row r="162" spans="2:8" x14ac:dyDescent="0.3">
      <c r="B162" s="9">
        <v>41067</v>
      </c>
      <c r="C162" s="9" t="str">
        <f t="shared" si="6"/>
        <v>2012-6</v>
      </c>
      <c r="D162" s="10">
        <v>20.779166666666665</v>
      </c>
      <c r="E162" s="10">
        <f t="shared" si="7"/>
        <v>2.779166666666665</v>
      </c>
      <c r="F162" s="10">
        <f t="shared" si="8"/>
        <v>0</v>
      </c>
      <c r="G162" s="11">
        <v>5041.6500000000005</v>
      </c>
      <c r="H162" s="5"/>
    </row>
    <row r="163" spans="2:8" x14ac:dyDescent="0.3">
      <c r="B163" s="9">
        <v>41068</v>
      </c>
      <c r="C163" s="9" t="str">
        <f t="shared" si="6"/>
        <v>2012-6</v>
      </c>
      <c r="D163" s="10">
        <v>20.124999999999996</v>
      </c>
      <c r="E163" s="10">
        <f t="shared" si="7"/>
        <v>2.1249999999999964</v>
      </c>
      <c r="F163" s="10">
        <f t="shared" si="8"/>
        <v>0</v>
      </c>
      <c r="G163" s="11">
        <v>5010.96</v>
      </c>
      <c r="H163" s="5"/>
    </row>
    <row r="164" spans="2:8" x14ac:dyDescent="0.3">
      <c r="B164" s="9">
        <v>41069</v>
      </c>
      <c r="C164" s="9" t="str">
        <f t="shared" si="6"/>
        <v>2012-6</v>
      </c>
      <c r="D164" s="10">
        <v>20.058333333333334</v>
      </c>
      <c r="E164" s="10">
        <f t="shared" si="7"/>
        <v>2.0583333333333336</v>
      </c>
      <c r="F164" s="10">
        <f t="shared" si="8"/>
        <v>0</v>
      </c>
      <c r="G164" s="11">
        <v>4570.7300000000005</v>
      </c>
      <c r="H164" s="5"/>
    </row>
    <row r="165" spans="2:8" x14ac:dyDescent="0.3">
      <c r="B165" s="9">
        <v>41070</v>
      </c>
      <c r="C165" s="9" t="str">
        <f t="shared" si="6"/>
        <v>2012-6</v>
      </c>
      <c r="D165" s="10">
        <v>19.329166666666666</v>
      </c>
      <c r="E165" s="10">
        <f t="shared" si="7"/>
        <v>1.3291666666666657</v>
      </c>
      <c r="F165" s="10">
        <f t="shared" si="8"/>
        <v>0</v>
      </c>
      <c r="G165" s="11">
        <v>4354.7199999999993</v>
      </c>
      <c r="H165" s="5"/>
    </row>
    <row r="166" spans="2:8" x14ac:dyDescent="0.3">
      <c r="B166" s="9">
        <v>41071</v>
      </c>
      <c r="C166" s="9" t="str">
        <f t="shared" si="6"/>
        <v>2012-6</v>
      </c>
      <c r="D166" s="10">
        <v>19.783333333333335</v>
      </c>
      <c r="E166" s="10">
        <f t="shared" si="7"/>
        <v>1.783333333333335</v>
      </c>
      <c r="F166" s="10">
        <f t="shared" si="8"/>
        <v>0</v>
      </c>
      <c r="G166" s="11">
        <v>5010.8499999999995</v>
      </c>
      <c r="H166" s="5"/>
    </row>
    <row r="167" spans="2:8" x14ac:dyDescent="0.3">
      <c r="B167" s="9">
        <v>41072</v>
      </c>
      <c r="C167" s="9" t="str">
        <f t="shared" si="6"/>
        <v>2012-6</v>
      </c>
      <c r="D167" s="10">
        <v>18.225000000000001</v>
      </c>
      <c r="E167" s="10">
        <f t="shared" si="7"/>
        <v>0.22500000000000142</v>
      </c>
      <c r="F167" s="10">
        <f t="shared" si="8"/>
        <v>0</v>
      </c>
      <c r="G167" s="11">
        <v>4939.79</v>
      </c>
      <c r="H167" s="5"/>
    </row>
    <row r="168" spans="2:8" x14ac:dyDescent="0.3">
      <c r="B168" s="9">
        <v>41073</v>
      </c>
      <c r="C168" s="9" t="str">
        <f t="shared" si="6"/>
        <v>2012-6</v>
      </c>
      <c r="D168" s="10">
        <v>17.466666666666665</v>
      </c>
      <c r="E168" s="10">
        <f t="shared" si="7"/>
        <v>0</v>
      </c>
      <c r="F168" s="10">
        <f t="shared" si="8"/>
        <v>0.53333333333333499</v>
      </c>
      <c r="G168" s="11">
        <v>4899.9999999999991</v>
      </c>
      <c r="H168" s="5"/>
    </row>
    <row r="169" spans="2:8" x14ac:dyDescent="0.3">
      <c r="B169" s="9">
        <v>41074</v>
      </c>
      <c r="C169" s="9" t="str">
        <f t="shared" si="6"/>
        <v>2012-6</v>
      </c>
      <c r="D169" s="10">
        <v>17.570833333333333</v>
      </c>
      <c r="E169" s="10">
        <f t="shared" si="7"/>
        <v>0</v>
      </c>
      <c r="F169" s="10">
        <f t="shared" si="8"/>
        <v>0.42916666666666714</v>
      </c>
      <c r="G169" s="11">
        <v>4883.91</v>
      </c>
      <c r="H169" s="5"/>
    </row>
    <row r="170" spans="2:8" x14ac:dyDescent="0.3">
      <c r="B170" s="9">
        <v>41075</v>
      </c>
      <c r="C170" s="9" t="str">
        <f t="shared" si="6"/>
        <v>2012-6</v>
      </c>
      <c r="D170" s="10">
        <v>17.495833333333334</v>
      </c>
      <c r="E170" s="10">
        <f t="shared" si="7"/>
        <v>0</v>
      </c>
      <c r="F170" s="10">
        <f t="shared" si="8"/>
        <v>0.50416666666666643</v>
      </c>
      <c r="G170" s="11">
        <v>4807.87</v>
      </c>
      <c r="H170" s="5"/>
    </row>
    <row r="171" spans="2:8" x14ac:dyDescent="0.3">
      <c r="B171" s="9">
        <v>41076</v>
      </c>
      <c r="C171" s="9" t="str">
        <f t="shared" si="6"/>
        <v>2012-6</v>
      </c>
      <c r="D171" s="10">
        <v>19.312499999999996</v>
      </c>
      <c r="E171" s="10">
        <f t="shared" si="7"/>
        <v>1.3124999999999964</v>
      </c>
      <c r="F171" s="10">
        <f t="shared" si="8"/>
        <v>0</v>
      </c>
      <c r="G171" s="11">
        <v>4484.74</v>
      </c>
      <c r="H171" s="5"/>
    </row>
    <row r="172" spans="2:8" x14ac:dyDescent="0.3">
      <c r="B172" s="9">
        <v>41077</v>
      </c>
      <c r="C172" s="9" t="str">
        <f t="shared" si="6"/>
        <v>2012-6</v>
      </c>
      <c r="D172" s="10">
        <v>22.404166666666669</v>
      </c>
      <c r="E172" s="10">
        <f t="shared" si="7"/>
        <v>4.4041666666666686</v>
      </c>
      <c r="F172" s="10">
        <f t="shared" si="8"/>
        <v>0</v>
      </c>
      <c r="G172" s="11">
        <v>4439.3</v>
      </c>
      <c r="H172" s="5"/>
    </row>
    <row r="173" spans="2:8" x14ac:dyDescent="0.3">
      <c r="B173" s="9">
        <v>41078</v>
      </c>
      <c r="C173" s="9" t="str">
        <f t="shared" si="6"/>
        <v>2012-6</v>
      </c>
      <c r="D173" s="10">
        <v>23.145833333333332</v>
      </c>
      <c r="E173" s="10">
        <f t="shared" si="7"/>
        <v>5.1458333333333321</v>
      </c>
      <c r="F173" s="10">
        <f t="shared" si="8"/>
        <v>0</v>
      </c>
      <c r="G173" s="11">
        <v>5133.7499999999991</v>
      </c>
      <c r="H173" s="5"/>
    </row>
    <row r="174" spans="2:8" x14ac:dyDescent="0.3">
      <c r="B174" s="9">
        <v>41079</v>
      </c>
      <c r="C174" s="9" t="str">
        <f t="shared" si="6"/>
        <v>2012-6</v>
      </c>
      <c r="D174" s="10">
        <v>20.6875</v>
      </c>
      <c r="E174" s="10">
        <f t="shared" si="7"/>
        <v>2.6875</v>
      </c>
      <c r="F174" s="10">
        <f t="shared" si="8"/>
        <v>0</v>
      </c>
      <c r="G174" s="11">
        <v>5151.22</v>
      </c>
      <c r="H174" s="5"/>
    </row>
    <row r="175" spans="2:8" x14ac:dyDescent="0.3">
      <c r="B175" s="9">
        <v>41080</v>
      </c>
      <c r="C175" s="9" t="str">
        <f t="shared" si="6"/>
        <v>2012-6</v>
      </c>
      <c r="D175" s="10">
        <v>20.570833333333333</v>
      </c>
      <c r="E175" s="10">
        <f t="shared" si="7"/>
        <v>2.5708333333333329</v>
      </c>
      <c r="F175" s="10">
        <f t="shared" si="8"/>
        <v>0</v>
      </c>
      <c r="G175" s="11">
        <v>5038.4800000000005</v>
      </c>
      <c r="H175" s="5"/>
    </row>
    <row r="176" spans="2:8" x14ac:dyDescent="0.3">
      <c r="B176" s="9">
        <v>41081</v>
      </c>
      <c r="C176" s="9" t="str">
        <f t="shared" si="6"/>
        <v>2012-6</v>
      </c>
      <c r="D176" s="10">
        <v>20.95</v>
      </c>
      <c r="E176" s="10">
        <f t="shared" si="7"/>
        <v>2.9499999999999993</v>
      </c>
      <c r="F176" s="10">
        <f t="shared" si="8"/>
        <v>0</v>
      </c>
      <c r="G176" s="11">
        <v>4959.9800000000005</v>
      </c>
      <c r="H176" s="5"/>
    </row>
    <row r="177" spans="2:8" x14ac:dyDescent="0.3">
      <c r="B177" s="9">
        <v>41082</v>
      </c>
      <c r="C177" s="9" t="str">
        <f t="shared" si="6"/>
        <v>2012-6</v>
      </c>
      <c r="D177" s="10">
        <v>20.483333333333331</v>
      </c>
      <c r="E177" s="10">
        <f t="shared" si="7"/>
        <v>2.4833333333333307</v>
      </c>
      <c r="F177" s="10">
        <f t="shared" si="8"/>
        <v>0</v>
      </c>
      <c r="G177" s="11">
        <v>4881.9599999999991</v>
      </c>
      <c r="H177" s="5"/>
    </row>
    <row r="178" spans="2:8" x14ac:dyDescent="0.3">
      <c r="B178" s="9">
        <v>41083</v>
      </c>
      <c r="C178" s="9" t="str">
        <f t="shared" si="6"/>
        <v>2012-6</v>
      </c>
      <c r="D178" s="10">
        <v>20.745833333333334</v>
      </c>
      <c r="E178" s="10">
        <f t="shared" si="7"/>
        <v>2.7458333333333336</v>
      </c>
      <c r="F178" s="10">
        <f t="shared" si="8"/>
        <v>0</v>
      </c>
      <c r="G178" s="11">
        <v>4485.12</v>
      </c>
      <c r="H178" s="5"/>
    </row>
    <row r="179" spans="2:8" x14ac:dyDescent="0.3">
      <c r="B179" s="9">
        <v>41084</v>
      </c>
      <c r="C179" s="9" t="str">
        <f t="shared" si="6"/>
        <v>2012-6</v>
      </c>
      <c r="D179" s="10">
        <v>20.191666666666666</v>
      </c>
      <c r="E179" s="10">
        <f t="shared" si="7"/>
        <v>2.1916666666666664</v>
      </c>
      <c r="F179" s="10">
        <f t="shared" si="8"/>
        <v>0</v>
      </c>
      <c r="G179" s="11">
        <v>4269.9399999999996</v>
      </c>
      <c r="H179" s="5"/>
    </row>
    <row r="180" spans="2:8" x14ac:dyDescent="0.3">
      <c r="B180" s="9">
        <v>41085</v>
      </c>
      <c r="C180" s="9" t="str">
        <f t="shared" si="6"/>
        <v>2012-6</v>
      </c>
      <c r="D180" s="10">
        <v>19.249999999999996</v>
      </c>
      <c r="E180" s="10">
        <f t="shared" si="7"/>
        <v>1.2499999999999964</v>
      </c>
      <c r="F180" s="10">
        <f t="shared" si="8"/>
        <v>0</v>
      </c>
      <c r="G180" s="11">
        <v>4869.82</v>
      </c>
      <c r="H180" s="5"/>
    </row>
    <row r="181" spans="2:8" x14ac:dyDescent="0.3">
      <c r="B181" s="9">
        <v>41086</v>
      </c>
      <c r="C181" s="9" t="str">
        <f t="shared" si="6"/>
        <v>2012-6</v>
      </c>
      <c r="D181" s="10">
        <v>19.412500000000001</v>
      </c>
      <c r="E181" s="10">
        <f t="shared" si="7"/>
        <v>1.4125000000000014</v>
      </c>
      <c r="F181" s="10">
        <f t="shared" si="8"/>
        <v>0</v>
      </c>
      <c r="G181" s="11">
        <v>4822.2499999999991</v>
      </c>
      <c r="H181" s="5"/>
    </row>
    <row r="182" spans="2:8" x14ac:dyDescent="0.3">
      <c r="B182" s="9">
        <v>41087</v>
      </c>
      <c r="C182" s="9" t="str">
        <f t="shared" si="6"/>
        <v>2012-6</v>
      </c>
      <c r="D182" s="10">
        <v>18.56666666666667</v>
      </c>
      <c r="E182" s="10">
        <f t="shared" si="7"/>
        <v>0.56666666666666998</v>
      </c>
      <c r="F182" s="10">
        <f t="shared" si="8"/>
        <v>0</v>
      </c>
      <c r="G182" s="11">
        <v>4689.4399999999996</v>
      </c>
      <c r="H182" s="5"/>
    </row>
    <row r="183" spans="2:8" x14ac:dyDescent="0.3">
      <c r="B183" s="9">
        <v>41088</v>
      </c>
      <c r="C183" s="9" t="str">
        <f t="shared" si="6"/>
        <v>2012-6</v>
      </c>
      <c r="D183" s="10">
        <v>19.675000000000001</v>
      </c>
      <c r="E183" s="10">
        <f t="shared" si="7"/>
        <v>1.6750000000000007</v>
      </c>
      <c r="F183" s="10">
        <f t="shared" si="8"/>
        <v>0</v>
      </c>
      <c r="G183" s="11">
        <v>4682.67</v>
      </c>
      <c r="H183" s="5"/>
    </row>
    <row r="184" spans="2:8" x14ac:dyDescent="0.3">
      <c r="B184" s="9">
        <v>41089</v>
      </c>
      <c r="C184" s="9" t="str">
        <f t="shared" si="6"/>
        <v>2012-6</v>
      </c>
      <c r="D184" s="10">
        <v>21.308333333333334</v>
      </c>
      <c r="E184" s="10">
        <f t="shared" si="7"/>
        <v>3.3083333333333336</v>
      </c>
      <c r="F184" s="10">
        <f t="shared" si="8"/>
        <v>0</v>
      </c>
      <c r="G184" s="11">
        <v>4673.54</v>
      </c>
      <c r="H184" s="5"/>
    </row>
    <row r="185" spans="2:8" x14ac:dyDescent="0.3">
      <c r="B185" s="9">
        <v>41090</v>
      </c>
      <c r="C185" s="9" t="str">
        <f t="shared" si="6"/>
        <v>2012-6</v>
      </c>
      <c r="D185" s="10">
        <v>21.462499999999995</v>
      </c>
      <c r="E185" s="10">
        <f t="shared" si="7"/>
        <v>3.462499999999995</v>
      </c>
      <c r="F185" s="10">
        <f t="shared" si="8"/>
        <v>0</v>
      </c>
      <c r="G185" s="11">
        <v>4361.4299999999994</v>
      </c>
      <c r="H185" s="5"/>
    </row>
    <row r="186" spans="2:8" x14ac:dyDescent="0.3">
      <c r="B186" s="9">
        <v>41091</v>
      </c>
      <c r="C186" s="9" t="str">
        <f t="shared" si="6"/>
        <v>2012-7</v>
      </c>
      <c r="D186" s="10">
        <v>21.295833333333334</v>
      </c>
      <c r="E186" s="10">
        <f t="shared" si="7"/>
        <v>3.2958333333333343</v>
      </c>
      <c r="F186" s="10">
        <f t="shared" si="8"/>
        <v>0</v>
      </c>
      <c r="G186" s="11">
        <v>4087.83</v>
      </c>
      <c r="H186" s="5"/>
    </row>
    <row r="187" spans="2:8" x14ac:dyDescent="0.3">
      <c r="B187" s="9">
        <v>41092</v>
      </c>
      <c r="C187" s="9" t="str">
        <f t="shared" si="6"/>
        <v>2012-7</v>
      </c>
      <c r="D187" s="10">
        <v>24.429166666666664</v>
      </c>
      <c r="E187" s="10">
        <f t="shared" si="7"/>
        <v>6.4291666666666636</v>
      </c>
      <c r="F187" s="10">
        <f t="shared" si="8"/>
        <v>0</v>
      </c>
      <c r="G187" s="11">
        <v>5249.73</v>
      </c>
      <c r="H187" s="5"/>
    </row>
    <row r="188" spans="2:8" x14ac:dyDescent="0.3">
      <c r="B188" s="9">
        <v>41093</v>
      </c>
      <c r="C188" s="9" t="str">
        <f t="shared" si="6"/>
        <v>2012-7</v>
      </c>
      <c r="D188" s="10">
        <v>22.3125</v>
      </c>
      <c r="E188" s="10">
        <f t="shared" si="7"/>
        <v>4.3125</v>
      </c>
      <c r="F188" s="10">
        <f t="shared" si="8"/>
        <v>0</v>
      </c>
      <c r="G188" s="11">
        <v>5222.54</v>
      </c>
      <c r="H188" s="5"/>
    </row>
    <row r="189" spans="2:8" x14ac:dyDescent="0.3">
      <c r="B189" s="9">
        <v>41094</v>
      </c>
      <c r="C189" s="9" t="str">
        <f t="shared" si="6"/>
        <v>2012-7</v>
      </c>
      <c r="D189" s="10">
        <v>24.645833333333332</v>
      </c>
      <c r="E189" s="10">
        <f t="shared" si="7"/>
        <v>6.6458333333333321</v>
      </c>
      <c r="F189" s="10">
        <f t="shared" si="8"/>
        <v>0</v>
      </c>
      <c r="G189" s="11">
        <v>5357.92</v>
      </c>
      <c r="H189" s="5"/>
    </row>
    <row r="190" spans="2:8" x14ac:dyDescent="0.3">
      <c r="B190" s="9">
        <v>41095</v>
      </c>
      <c r="C190" s="9" t="str">
        <f t="shared" si="6"/>
        <v>2012-7</v>
      </c>
      <c r="D190" s="10">
        <v>25.504166666666663</v>
      </c>
      <c r="E190" s="10">
        <f t="shared" si="7"/>
        <v>7.5041666666666629</v>
      </c>
      <c r="F190" s="10">
        <f t="shared" si="8"/>
        <v>0</v>
      </c>
      <c r="G190" s="11">
        <v>5317.2999999999993</v>
      </c>
      <c r="H190" s="5"/>
    </row>
    <row r="191" spans="2:8" x14ac:dyDescent="0.3">
      <c r="B191" s="9">
        <v>41096</v>
      </c>
      <c r="C191" s="9" t="str">
        <f t="shared" si="6"/>
        <v>2012-7</v>
      </c>
      <c r="D191" s="10">
        <v>20.979166666666664</v>
      </c>
      <c r="E191" s="10">
        <f t="shared" si="7"/>
        <v>2.9791666666666643</v>
      </c>
      <c r="F191" s="10">
        <f t="shared" si="8"/>
        <v>0</v>
      </c>
      <c r="G191" s="11">
        <v>4858.8500000000004</v>
      </c>
      <c r="H191" s="5"/>
    </row>
    <row r="192" spans="2:8" x14ac:dyDescent="0.3">
      <c r="B192" s="9">
        <v>41097</v>
      </c>
      <c r="C192" s="9" t="str">
        <f t="shared" si="6"/>
        <v>2012-7</v>
      </c>
      <c r="D192" s="10">
        <v>21.316666666666666</v>
      </c>
      <c r="E192" s="10">
        <f t="shared" si="7"/>
        <v>3.3166666666666664</v>
      </c>
      <c r="F192" s="10">
        <f t="shared" si="8"/>
        <v>0</v>
      </c>
      <c r="G192" s="11">
        <v>4164.8200000000006</v>
      </c>
      <c r="H192" s="5"/>
    </row>
    <row r="193" spans="2:8" x14ac:dyDescent="0.3">
      <c r="B193" s="9">
        <v>41098</v>
      </c>
      <c r="C193" s="9" t="str">
        <f t="shared" si="6"/>
        <v>2012-7</v>
      </c>
      <c r="D193" s="10">
        <v>21.945833333333336</v>
      </c>
      <c r="E193" s="10">
        <f t="shared" si="7"/>
        <v>3.9458333333333364</v>
      </c>
      <c r="F193" s="10">
        <f t="shared" si="8"/>
        <v>0</v>
      </c>
      <c r="G193" s="11">
        <v>4023.1000000000008</v>
      </c>
      <c r="H193" s="5"/>
    </row>
    <row r="194" spans="2:8" x14ac:dyDescent="0.3">
      <c r="B194" s="9">
        <v>41099</v>
      </c>
      <c r="C194" s="9" t="str">
        <f t="shared" si="6"/>
        <v>2012-7</v>
      </c>
      <c r="D194" s="10">
        <v>23.137499999999999</v>
      </c>
      <c r="E194" s="10">
        <f t="shared" si="7"/>
        <v>5.1374999999999993</v>
      </c>
      <c r="F194" s="10">
        <f t="shared" si="8"/>
        <v>0</v>
      </c>
      <c r="G194" s="11">
        <v>5257.25</v>
      </c>
      <c r="H194" s="5"/>
    </row>
    <row r="195" spans="2:8" x14ac:dyDescent="0.3">
      <c r="B195" s="9">
        <v>41100</v>
      </c>
      <c r="C195" s="9" t="str">
        <f t="shared" si="6"/>
        <v>2012-7</v>
      </c>
      <c r="D195" s="10">
        <v>21.533333333333331</v>
      </c>
      <c r="E195" s="10">
        <f t="shared" si="7"/>
        <v>3.5333333333333314</v>
      </c>
      <c r="F195" s="10">
        <f t="shared" si="8"/>
        <v>0</v>
      </c>
      <c r="G195" s="11">
        <v>4990.2999999999993</v>
      </c>
      <c r="H195" s="5"/>
    </row>
    <row r="196" spans="2:8" x14ac:dyDescent="0.3">
      <c r="B196" s="9">
        <v>41101</v>
      </c>
      <c r="C196" s="9" t="str">
        <f t="shared" si="6"/>
        <v>2012-7</v>
      </c>
      <c r="D196" s="10">
        <v>22.658333333333331</v>
      </c>
      <c r="E196" s="10">
        <f t="shared" si="7"/>
        <v>4.6583333333333314</v>
      </c>
      <c r="F196" s="10">
        <f t="shared" si="8"/>
        <v>0</v>
      </c>
      <c r="G196" s="11">
        <v>5176.0400000000009</v>
      </c>
      <c r="H196" s="5"/>
    </row>
    <row r="197" spans="2:8" x14ac:dyDescent="0.3">
      <c r="B197" s="9">
        <v>41102</v>
      </c>
      <c r="C197" s="9" t="str">
        <f t="shared" ref="C197:C260" si="9">YEAR(B197)&amp;"-"&amp;MONTH(B197)</f>
        <v>2012-7</v>
      </c>
      <c r="D197" s="10">
        <v>21.908333333333335</v>
      </c>
      <c r="E197" s="10">
        <f t="shared" ref="E197:E260" si="10">IF(D197&gt;18,D197-18,0)</f>
        <v>3.908333333333335</v>
      </c>
      <c r="F197" s="10">
        <f t="shared" ref="F197:F260" si="11">IF(D197&lt;18,18-D197,0)</f>
        <v>0</v>
      </c>
      <c r="G197" s="11">
        <v>4994.8599999999997</v>
      </c>
      <c r="H197" s="5"/>
    </row>
    <row r="198" spans="2:8" x14ac:dyDescent="0.3">
      <c r="B198" s="9">
        <v>41103</v>
      </c>
      <c r="C198" s="9" t="str">
        <f t="shared" si="9"/>
        <v>2012-7</v>
      </c>
      <c r="D198" s="10">
        <v>21.487500000000001</v>
      </c>
      <c r="E198" s="10">
        <f t="shared" si="10"/>
        <v>3.4875000000000007</v>
      </c>
      <c r="F198" s="10">
        <f t="shared" si="11"/>
        <v>0</v>
      </c>
      <c r="G198" s="11">
        <v>4861.1099999999997</v>
      </c>
      <c r="H198" s="5"/>
    </row>
    <row r="199" spans="2:8" x14ac:dyDescent="0.3">
      <c r="B199" s="9">
        <v>41104</v>
      </c>
      <c r="C199" s="9" t="str">
        <f t="shared" si="9"/>
        <v>2012-7</v>
      </c>
      <c r="D199" s="10">
        <v>20.241666666666664</v>
      </c>
      <c r="E199" s="10">
        <f t="shared" si="10"/>
        <v>2.2416666666666636</v>
      </c>
      <c r="F199" s="10">
        <f t="shared" si="11"/>
        <v>0</v>
      </c>
      <c r="G199" s="11">
        <v>4097.1400000000003</v>
      </c>
      <c r="H199" s="5"/>
    </row>
    <row r="200" spans="2:8" x14ac:dyDescent="0.3">
      <c r="B200" s="9">
        <v>41105</v>
      </c>
      <c r="C200" s="9" t="str">
        <f t="shared" si="9"/>
        <v>2012-7</v>
      </c>
      <c r="D200" s="10">
        <v>19.574999999999999</v>
      </c>
      <c r="E200" s="10">
        <f t="shared" si="10"/>
        <v>1.5749999999999993</v>
      </c>
      <c r="F200" s="10">
        <f t="shared" si="11"/>
        <v>0</v>
      </c>
      <c r="G200" s="11">
        <v>3845.13</v>
      </c>
      <c r="H200" s="5"/>
    </row>
    <row r="201" spans="2:8" x14ac:dyDescent="0.3">
      <c r="B201" s="9">
        <v>41106</v>
      </c>
      <c r="C201" s="9" t="str">
        <f t="shared" si="9"/>
        <v>2012-7</v>
      </c>
      <c r="D201" s="10">
        <v>19.974999999999998</v>
      </c>
      <c r="E201" s="10">
        <f t="shared" si="10"/>
        <v>1.9749999999999979</v>
      </c>
      <c r="F201" s="10">
        <f t="shared" si="11"/>
        <v>0</v>
      </c>
      <c r="G201" s="11">
        <v>4631.6399999999994</v>
      </c>
      <c r="H201" s="5"/>
    </row>
    <row r="202" spans="2:8" x14ac:dyDescent="0.3">
      <c r="B202" s="9">
        <v>41107</v>
      </c>
      <c r="C202" s="9" t="str">
        <f t="shared" si="9"/>
        <v>2012-7</v>
      </c>
      <c r="D202" s="10">
        <v>21.195833333333336</v>
      </c>
      <c r="E202" s="10">
        <f t="shared" si="10"/>
        <v>3.1958333333333364</v>
      </c>
      <c r="F202" s="10">
        <f t="shared" si="11"/>
        <v>0</v>
      </c>
      <c r="G202" s="11">
        <v>4671.84</v>
      </c>
      <c r="H202" s="5"/>
    </row>
    <row r="203" spans="2:8" x14ac:dyDescent="0.3">
      <c r="B203" s="9">
        <v>41108</v>
      </c>
      <c r="C203" s="9" t="str">
        <f t="shared" si="9"/>
        <v>2012-7</v>
      </c>
      <c r="D203" s="10">
        <v>21.737500000000001</v>
      </c>
      <c r="E203" s="10">
        <f t="shared" si="10"/>
        <v>3.7375000000000007</v>
      </c>
      <c r="F203" s="10">
        <f t="shared" si="11"/>
        <v>0</v>
      </c>
      <c r="G203" s="11">
        <v>4694.9400000000005</v>
      </c>
      <c r="H203" s="5"/>
    </row>
    <row r="204" spans="2:8" x14ac:dyDescent="0.3">
      <c r="B204" s="9">
        <v>41109</v>
      </c>
      <c r="C204" s="9" t="str">
        <f t="shared" si="9"/>
        <v>2012-7</v>
      </c>
      <c r="D204" s="10">
        <v>26.349999999999998</v>
      </c>
      <c r="E204" s="10">
        <f t="shared" si="10"/>
        <v>8.3499999999999979</v>
      </c>
      <c r="F204" s="10">
        <f t="shared" si="11"/>
        <v>0</v>
      </c>
      <c r="G204" s="11">
        <v>5071.1500000000005</v>
      </c>
      <c r="H204" s="5"/>
    </row>
    <row r="205" spans="2:8" x14ac:dyDescent="0.3">
      <c r="B205" s="9">
        <v>41110</v>
      </c>
      <c r="C205" s="9" t="str">
        <f t="shared" si="9"/>
        <v>2012-7</v>
      </c>
      <c r="D205" s="10">
        <v>25.74166666666666</v>
      </c>
      <c r="E205" s="10">
        <f t="shared" si="10"/>
        <v>7.74166666666666</v>
      </c>
      <c r="F205" s="10">
        <f t="shared" si="11"/>
        <v>0</v>
      </c>
      <c r="G205" s="11">
        <v>5246.2800000000007</v>
      </c>
      <c r="H205" s="5"/>
    </row>
    <row r="206" spans="2:8" x14ac:dyDescent="0.3">
      <c r="B206" s="9">
        <v>41111</v>
      </c>
      <c r="C206" s="9" t="str">
        <f t="shared" si="9"/>
        <v>2012-7</v>
      </c>
      <c r="D206" s="10">
        <v>21.179166666666664</v>
      </c>
      <c r="E206" s="10">
        <f t="shared" si="10"/>
        <v>3.1791666666666636</v>
      </c>
      <c r="F206" s="10">
        <f t="shared" si="11"/>
        <v>0</v>
      </c>
      <c r="G206" s="11">
        <v>4214.09</v>
      </c>
      <c r="H206" s="5"/>
    </row>
    <row r="207" spans="2:8" x14ac:dyDescent="0.3">
      <c r="B207" s="9">
        <v>41112</v>
      </c>
      <c r="C207" s="9" t="str">
        <f t="shared" si="9"/>
        <v>2012-7</v>
      </c>
      <c r="D207" s="10">
        <v>21.083333333333336</v>
      </c>
      <c r="E207" s="10">
        <f t="shared" si="10"/>
        <v>3.0833333333333357</v>
      </c>
      <c r="F207" s="10">
        <f t="shared" si="11"/>
        <v>0</v>
      </c>
      <c r="G207" s="11">
        <v>4017.76</v>
      </c>
      <c r="H207" s="5"/>
    </row>
    <row r="208" spans="2:8" x14ac:dyDescent="0.3">
      <c r="B208" s="9">
        <v>41113</v>
      </c>
      <c r="C208" s="9" t="str">
        <f t="shared" si="9"/>
        <v>2012-7</v>
      </c>
      <c r="D208" s="10">
        <v>26.820833333333336</v>
      </c>
      <c r="E208" s="10">
        <f t="shared" si="10"/>
        <v>8.8208333333333364</v>
      </c>
      <c r="F208" s="10">
        <f t="shared" si="11"/>
        <v>0</v>
      </c>
      <c r="G208" s="11">
        <v>5359.78</v>
      </c>
      <c r="H208" s="5"/>
    </row>
    <row r="209" spans="2:8" x14ac:dyDescent="0.3">
      <c r="B209" s="9">
        <v>41114</v>
      </c>
      <c r="C209" s="9" t="str">
        <f t="shared" si="9"/>
        <v>2012-7</v>
      </c>
      <c r="D209" s="10">
        <v>28.758333333333336</v>
      </c>
      <c r="E209" s="10">
        <f t="shared" si="10"/>
        <v>10.758333333333336</v>
      </c>
      <c r="F209" s="10">
        <f t="shared" si="11"/>
        <v>0</v>
      </c>
      <c r="G209" s="11">
        <v>5584.32</v>
      </c>
      <c r="H209" s="5"/>
    </row>
    <row r="210" spans="2:8" x14ac:dyDescent="0.3">
      <c r="B210" s="9">
        <v>41115</v>
      </c>
      <c r="C210" s="9" t="str">
        <f t="shared" si="9"/>
        <v>2012-7</v>
      </c>
      <c r="D210" s="10">
        <v>28.441666666666666</v>
      </c>
      <c r="E210" s="10">
        <f t="shared" si="10"/>
        <v>10.441666666666666</v>
      </c>
      <c r="F210" s="10">
        <f t="shared" si="11"/>
        <v>0</v>
      </c>
      <c r="G210" s="11">
        <v>5668.7000000000007</v>
      </c>
      <c r="H210" s="5"/>
    </row>
    <row r="211" spans="2:8" x14ac:dyDescent="0.3">
      <c r="B211" s="9">
        <v>41116</v>
      </c>
      <c r="C211" s="9" t="str">
        <f t="shared" si="9"/>
        <v>2012-7</v>
      </c>
      <c r="D211" s="10">
        <v>28.937500000000004</v>
      </c>
      <c r="E211" s="10">
        <f t="shared" si="10"/>
        <v>10.937500000000004</v>
      </c>
      <c r="F211" s="10">
        <f t="shared" si="11"/>
        <v>0</v>
      </c>
      <c r="G211" s="11">
        <v>5947.6599999999989</v>
      </c>
      <c r="H211" s="5"/>
    </row>
    <row r="212" spans="2:8" x14ac:dyDescent="0.3">
      <c r="B212" s="9">
        <v>41117</v>
      </c>
      <c r="C212" s="9" t="str">
        <f t="shared" si="9"/>
        <v>2012-7</v>
      </c>
      <c r="D212" s="10">
        <v>28.654166666666672</v>
      </c>
      <c r="E212" s="10">
        <f t="shared" si="10"/>
        <v>10.654166666666672</v>
      </c>
      <c r="F212" s="10">
        <f t="shared" si="11"/>
        <v>0</v>
      </c>
      <c r="G212" s="11">
        <v>5946.9500000000016</v>
      </c>
      <c r="H212" s="5"/>
    </row>
    <row r="213" spans="2:8" x14ac:dyDescent="0.3">
      <c r="B213" s="9">
        <v>41118</v>
      </c>
      <c r="C213" s="9" t="str">
        <f t="shared" si="9"/>
        <v>2012-7</v>
      </c>
      <c r="D213" s="10">
        <v>28.683333333333334</v>
      </c>
      <c r="E213" s="10">
        <f t="shared" si="10"/>
        <v>10.683333333333334</v>
      </c>
      <c r="F213" s="10">
        <f t="shared" si="11"/>
        <v>0</v>
      </c>
      <c r="G213" s="11">
        <v>5053.2800000000007</v>
      </c>
      <c r="H213" s="5"/>
    </row>
    <row r="214" spans="2:8" x14ac:dyDescent="0.3">
      <c r="B214" s="9">
        <v>41119</v>
      </c>
      <c r="C214" s="9" t="str">
        <f t="shared" si="9"/>
        <v>2012-7</v>
      </c>
      <c r="D214" s="10">
        <v>28.900000000000006</v>
      </c>
      <c r="E214" s="10">
        <f t="shared" si="10"/>
        <v>10.900000000000006</v>
      </c>
      <c r="F214" s="10">
        <f t="shared" si="11"/>
        <v>0</v>
      </c>
      <c r="G214" s="11">
        <v>5021.6400000000012</v>
      </c>
      <c r="H214" s="5"/>
    </row>
    <row r="215" spans="2:8" x14ac:dyDescent="0.3">
      <c r="B215" s="9">
        <v>41120</v>
      </c>
      <c r="C215" s="9" t="str">
        <f t="shared" si="9"/>
        <v>2012-7</v>
      </c>
      <c r="D215" s="10">
        <v>29.375</v>
      </c>
      <c r="E215" s="10">
        <f t="shared" si="10"/>
        <v>11.375</v>
      </c>
      <c r="F215" s="10">
        <f t="shared" si="11"/>
        <v>0</v>
      </c>
      <c r="G215" s="11">
        <v>6291.62</v>
      </c>
      <c r="H215" s="5"/>
    </row>
    <row r="216" spans="2:8" x14ac:dyDescent="0.3">
      <c r="B216" s="9">
        <v>41121</v>
      </c>
      <c r="C216" s="9" t="str">
        <f t="shared" si="9"/>
        <v>2012-7</v>
      </c>
      <c r="D216" s="10">
        <v>29.095833333333328</v>
      </c>
      <c r="E216" s="10">
        <f t="shared" si="10"/>
        <v>11.095833333333328</v>
      </c>
      <c r="F216" s="10">
        <f t="shared" si="11"/>
        <v>0</v>
      </c>
      <c r="G216" s="11">
        <v>6265.75</v>
      </c>
      <c r="H216" s="5"/>
    </row>
    <row r="217" spans="2:8" x14ac:dyDescent="0.3">
      <c r="B217" s="9">
        <v>41122</v>
      </c>
      <c r="C217" s="9" t="str">
        <f t="shared" si="9"/>
        <v>2012-8</v>
      </c>
      <c r="D217" s="10">
        <v>26.029166666666669</v>
      </c>
      <c r="E217" s="10">
        <f t="shared" si="10"/>
        <v>8.0291666666666686</v>
      </c>
      <c r="F217" s="10">
        <f t="shared" si="11"/>
        <v>0</v>
      </c>
      <c r="G217" s="11">
        <v>5980.4500000000007</v>
      </c>
      <c r="H217" s="5"/>
    </row>
    <row r="218" spans="2:8" x14ac:dyDescent="0.3">
      <c r="B218" s="9">
        <v>41123</v>
      </c>
      <c r="C218" s="9" t="str">
        <f t="shared" si="9"/>
        <v>2012-8</v>
      </c>
      <c r="D218" s="10">
        <v>24.845833333333335</v>
      </c>
      <c r="E218" s="10">
        <f t="shared" si="10"/>
        <v>6.845833333333335</v>
      </c>
      <c r="F218" s="10">
        <f t="shared" si="11"/>
        <v>0</v>
      </c>
      <c r="G218" s="11">
        <v>5877.1899999999987</v>
      </c>
      <c r="H218" s="5"/>
    </row>
    <row r="219" spans="2:8" x14ac:dyDescent="0.3">
      <c r="B219" s="9">
        <v>41124</v>
      </c>
      <c r="C219" s="9" t="str">
        <f t="shared" si="9"/>
        <v>2012-8</v>
      </c>
      <c r="D219" s="10">
        <v>25.220833333333335</v>
      </c>
      <c r="E219" s="10">
        <f t="shared" si="10"/>
        <v>7.220833333333335</v>
      </c>
      <c r="F219" s="10">
        <f t="shared" si="11"/>
        <v>0</v>
      </c>
      <c r="G219" s="11">
        <v>5765.12</v>
      </c>
      <c r="H219" s="5"/>
    </row>
    <row r="220" spans="2:8" x14ac:dyDescent="0.3">
      <c r="B220" s="9">
        <v>41125</v>
      </c>
      <c r="C220" s="9" t="str">
        <f t="shared" si="9"/>
        <v>2012-8</v>
      </c>
      <c r="D220" s="10">
        <v>25.554166666666671</v>
      </c>
      <c r="E220" s="10">
        <f t="shared" si="10"/>
        <v>7.5541666666666707</v>
      </c>
      <c r="F220" s="10">
        <f t="shared" si="11"/>
        <v>0</v>
      </c>
      <c r="G220" s="11">
        <v>4726.83</v>
      </c>
      <c r="H220" s="5"/>
    </row>
    <row r="221" spans="2:8" x14ac:dyDescent="0.3">
      <c r="B221" s="9">
        <v>41126</v>
      </c>
      <c r="C221" s="9" t="str">
        <f t="shared" si="9"/>
        <v>2012-8</v>
      </c>
      <c r="D221" s="10">
        <v>26.325000000000003</v>
      </c>
      <c r="E221" s="10">
        <f t="shared" si="10"/>
        <v>8.3250000000000028</v>
      </c>
      <c r="F221" s="10">
        <f t="shared" si="11"/>
        <v>0</v>
      </c>
      <c r="G221" s="11">
        <v>4511.8499999999995</v>
      </c>
      <c r="H221" s="5"/>
    </row>
    <row r="222" spans="2:8" x14ac:dyDescent="0.3">
      <c r="B222" s="9">
        <v>41127</v>
      </c>
      <c r="C222" s="9" t="str">
        <f t="shared" si="9"/>
        <v>2012-8</v>
      </c>
      <c r="D222" s="10">
        <v>26.337500000000002</v>
      </c>
      <c r="E222" s="10">
        <f t="shared" si="10"/>
        <v>8.3375000000000021</v>
      </c>
      <c r="F222" s="10">
        <f t="shared" si="11"/>
        <v>0</v>
      </c>
      <c r="G222" s="11">
        <v>5783.98</v>
      </c>
      <c r="H222" s="5"/>
    </row>
    <row r="223" spans="2:8" x14ac:dyDescent="0.3">
      <c r="B223" s="9">
        <v>41128</v>
      </c>
      <c r="C223" s="9" t="str">
        <f t="shared" si="9"/>
        <v>2012-8</v>
      </c>
      <c r="D223" s="10">
        <v>25.916666666666668</v>
      </c>
      <c r="E223" s="10">
        <f t="shared" si="10"/>
        <v>7.9166666666666679</v>
      </c>
      <c r="F223" s="10">
        <f t="shared" si="11"/>
        <v>0</v>
      </c>
      <c r="G223" s="11">
        <v>5703.2400000000007</v>
      </c>
      <c r="H223" s="5"/>
    </row>
    <row r="224" spans="2:8" x14ac:dyDescent="0.3">
      <c r="B224" s="9">
        <v>41129</v>
      </c>
      <c r="C224" s="9" t="str">
        <f t="shared" si="9"/>
        <v>2012-8</v>
      </c>
      <c r="D224" s="10">
        <v>25.458333333333339</v>
      </c>
      <c r="E224" s="10">
        <f t="shared" si="10"/>
        <v>7.4583333333333393</v>
      </c>
      <c r="F224" s="10">
        <f t="shared" si="11"/>
        <v>0</v>
      </c>
      <c r="G224" s="11">
        <v>5726.6900000000005</v>
      </c>
      <c r="H224" s="5"/>
    </row>
    <row r="225" spans="2:8" x14ac:dyDescent="0.3">
      <c r="B225" s="9">
        <v>41130</v>
      </c>
      <c r="C225" s="9" t="str">
        <f t="shared" si="9"/>
        <v>2012-8</v>
      </c>
      <c r="D225" s="10">
        <v>26.512499999999999</v>
      </c>
      <c r="E225" s="10">
        <f t="shared" si="10"/>
        <v>8.5124999999999993</v>
      </c>
      <c r="F225" s="10">
        <f t="shared" si="11"/>
        <v>0</v>
      </c>
      <c r="G225" s="11">
        <v>5793.47</v>
      </c>
      <c r="H225" s="5"/>
    </row>
    <row r="226" spans="2:8" x14ac:dyDescent="0.3">
      <c r="B226" s="9">
        <v>41131</v>
      </c>
      <c r="C226" s="9" t="str">
        <f t="shared" si="9"/>
        <v>2012-8</v>
      </c>
      <c r="D226" s="10">
        <v>25.625</v>
      </c>
      <c r="E226" s="10">
        <f t="shared" si="10"/>
        <v>7.625</v>
      </c>
      <c r="F226" s="10">
        <f t="shared" si="11"/>
        <v>0</v>
      </c>
      <c r="G226" s="11">
        <v>5725.2800000000007</v>
      </c>
      <c r="H226" s="5"/>
    </row>
    <row r="227" spans="2:8" x14ac:dyDescent="0.3">
      <c r="B227" s="9">
        <v>41132</v>
      </c>
      <c r="C227" s="9" t="str">
        <f t="shared" si="9"/>
        <v>2012-8</v>
      </c>
      <c r="D227" s="10">
        <v>25.845833333333328</v>
      </c>
      <c r="E227" s="10">
        <f t="shared" si="10"/>
        <v>7.8458333333333279</v>
      </c>
      <c r="F227" s="10">
        <f t="shared" si="11"/>
        <v>0</v>
      </c>
      <c r="G227" s="11">
        <v>4792.03</v>
      </c>
      <c r="H227" s="5"/>
    </row>
    <row r="228" spans="2:8" x14ac:dyDescent="0.3">
      <c r="B228" s="9">
        <v>41133</v>
      </c>
      <c r="C228" s="9" t="str">
        <f t="shared" si="9"/>
        <v>2012-8</v>
      </c>
      <c r="D228" s="10">
        <v>25.516666666666669</v>
      </c>
      <c r="E228" s="10">
        <f t="shared" si="10"/>
        <v>7.5166666666666693</v>
      </c>
      <c r="F228" s="10">
        <f t="shared" si="11"/>
        <v>0</v>
      </c>
      <c r="G228" s="11">
        <v>4646.55</v>
      </c>
      <c r="H228" s="5"/>
    </row>
    <row r="229" spans="2:8" x14ac:dyDescent="0.3">
      <c r="B229" s="9">
        <v>41134</v>
      </c>
      <c r="C229" s="9" t="str">
        <f t="shared" si="9"/>
        <v>2012-8</v>
      </c>
      <c r="D229" s="10">
        <v>23.029166666666669</v>
      </c>
      <c r="E229" s="10">
        <f t="shared" si="10"/>
        <v>5.0291666666666686</v>
      </c>
      <c r="F229" s="10">
        <f t="shared" si="11"/>
        <v>0</v>
      </c>
      <c r="G229" s="11">
        <v>5613.25</v>
      </c>
      <c r="H229" s="5"/>
    </row>
    <row r="230" spans="2:8" x14ac:dyDescent="0.3">
      <c r="B230" s="9">
        <v>41135</v>
      </c>
      <c r="C230" s="9" t="str">
        <f t="shared" si="9"/>
        <v>2012-8</v>
      </c>
      <c r="D230" s="10">
        <v>23.904166666666665</v>
      </c>
      <c r="E230" s="10">
        <f t="shared" si="10"/>
        <v>5.904166666666665</v>
      </c>
      <c r="F230" s="10">
        <f t="shared" si="11"/>
        <v>0</v>
      </c>
      <c r="G230" s="11">
        <v>5612.35</v>
      </c>
      <c r="H230" s="5"/>
    </row>
    <row r="231" spans="2:8" x14ac:dyDescent="0.3">
      <c r="B231" s="9">
        <v>41136</v>
      </c>
      <c r="C231" s="9" t="str">
        <f t="shared" si="9"/>
        <v>2012-8</v>
      </c>
      <c r="D231" s="10">
        <v>25.0625</v>
      </c>
      <c r="E231" s="10">
        <f t="shared" si="10"/>
        <v>7.0625</v>
      </c>
      <c r="F231" s="10">
        <f t="shared" si="11"/>
        <v>0</v>
      </c>
      <c r="G231" s="11">
        <v>4566.4699999999993</v>
      </c>
      <c r="H231" s="5"/>
    </row>
    <row r="232" spans="2:8" x14ac:dyDescent="0.3">
      <c r="B232" s="9">
        <v>41137</v>
      </c>
      <c r="C232" s="9" t="str">
        <f t="shared" si="9"/>
        <v>2012-8</v>
      </c>
      <c r="D232" s="10">
        <v>23.108333333333334</v>
      </c>
      <c r="E232" s="10">
        <f t="shared" si="10"/>
        <v>5.1083333333333343</v>
      </c>
      <c r="F232" s="10">
        <f t="shared" si="11"/>
        <v>0</v>
      </c>
      <c r="G232" s="11">
        <v>5558.1099999999988</v>
      </c>
      <c r="H232" s="5"/>
    </row>
    <row r="233" spans="2:8" x14ac:dyDescent="0.3">
      <c r="B233" s="9">
        <v>41138</v>
      </c>
      <c r="C233" s="9" t="str">
        <f t="shared" si="9"/>
        <v>2012-8</v>
      </c>
      <c r="D233" s="10">
        <v>23.670833333333331</v>
      </c>
      <c r="E233" s="10">
        <f t="shared" si="10"/>
        <v>5.6708333333333307</v>
      </c>
      <c r="F233" s="10">
        <f t="shared" si="11"/>
        <v>0</v>
      </c>
      <c r="G233" s="11">
        <v>5514.3200000000015</v>
      </c>
      <c r="H233" s="5"/>
    </row>
    <row r="234" spans="2:8" x14ac:dyDescent="0.3">
      <c r="B234" s="9">
        <v>41139</v>
      </c>
      <c r="C234" s="9" t="str">
        <f t="shared" si="9"/>
        <v>2012-8</v>
      </c>
      <c r="D234" s="10">
        <v>27.037500000000005</v>
      </c>
      <c r="E234" s="10">
        <f t="shared" si="10"/>
        <v>9.037500000000005</v>
      </c>
      <c r="F234" s="10">
        <f t="shared" si="11"/>
        <v>0</v>
      </c>
      <c r="G234" s="11">
        <v>4754.9999999999991</v>
      </c>
      <c r="H234" s="5"/>
    </row>
    <row r="235" spans="2:8" x14ac:dyDescent="0.3">
      <c r="B235" s="9">
        <v>41140</v>
      </c>
      <c r="C235" s="9" t="str">
        <f t="shared" si="9"/>
        <v>2012-8</v>
      </c>
      <c r="D235" s="10">
        <v>28.700000000000003</v>
      </c>
      <c r="E235" s="10">
        <f t="shared" si="10"/>
        <v>10.700000000000003</v>
      </c>
      <c r="F235" s="10">
        <f t="shared" si="11"/>
        <v>0</v>
      </c>
      <c r="G235" s="11">
        <v>4732.8900000000003</v>
      </c>
      <c r="H235" s="5"/>
    </row>
    <row r="236" spans="2:8" x14ac:dyDescent="0.3">
      <c r="B236" s="9">
        <v>41141</v>
      </c>
      <c r="C236" s="9" t="str">
        <f t="shared" si="9"/>
        <v>2012-8</v>
      </c>
      <c r="D236" s="10">
        <v>27.250000000000011</v>
      </c>
      <c r="E236" s="10">
        <f t="shared" si="10"/>
        <v>9.2500000000000107</v>
      </c>
      <c r="F236" s="10">
        <f t="shared" si="11"/>
        <v>0</v>
      </c>
      <c r="G236" s="11">
        <v>6010.4700000000021</v>
      </c>
      <c r="H236" s="5"/>
    </row>
    <row r="237" spans="2:8" x14ac:dyDescent="0.3">
      <c r="B237" s="9">
        <v>41142</v>
      </c>
      <c r="C237" s="9" t="str">
        <f t="shared" si="9"/>
        <v>2012-8</v>
      </c>
      <c r="D237" s="10">
        <v>27.045833333333324</v>
      </c>
      <c r="E237" s="10">
        <f t="shared" si="10"/>
        <v>9.0458333333333236</v>
      </c>
      <c r="F237" s="10">
        <f t="shared" si="11"/>
        <v>0</v>
      </c>
      <c r="G237" s="11">
        <v>6064.9600000000019</v>
      </c>
      <c r="H237" s="5"/>
    </row>
    <row r="238" spans="2:8" x14ac:dyDescent="0.3">
      <c r="B238" s="9">
        <v>41143</v>
      </c>
      <c r="C238" s="9" t="str">
        <f t="shared" si="9"/>
        <v>2012-8</v>
      </c>
      <c r="D238" s="10">
        <v>23.154166666666669</v>
      </c>
      <c r="E238" s="10">
        <f t="shared" si="10"/>
        <v>5.1541666666666686</v>
      </c>
      <c r="F238" s="10">
        <f t="shared" si="11"/>
        <v>0</v>
      </c>
      <c r="G238" s="11">
        <v>5841.94</v>
      </c>
      <c r="H238" s="5"/>
    </row>
    <row r="239" spans="2:8" x14ac:dyDescent="0.3">
      <c r="B239" s="9">
        <v>41144</v>
      </c>
      <c r="C239" s="9" t="str">
        <f t="shared" si="9"/>
        <v>2012-8</v>
      </c>
      <c r="D239" s="10">
        <v>20.324999999999999</v>
      </c>
      <c r="E239" s="10">
        <f t="shared" si="10"/>
        <v>2.3249999999999993</v>
      </c>
      <c r="F239" s="10">
        <f t="shared" si="11"/>
        <v>0</v>
      </c>
      <c r="G239" s="11">
        <v>5294.87</v>
      </c>
      <c r="H239" s="5"/>
    </row>
    <row r="240" spans="2:8" x14ac:dyDescent="0.3">
      <c r="B240" s="9">
        <v>41145</v>
      </c>
      <c r="C240" s="9" t="str">
        <f t="shared" si="9"/>
        <v>2012-8</v>
      </c>
      <c r="D240" s="10">
        <v>20.699999999999996</v>
      </c>
      <c r="E240" s="10">
        <f t="shared" si="10"/>
        <v>2.6999999999999957</v>
      </c>
      <c r="F240" s="10">
        <f t="shared" si="11"/>
        <v>0</v>
      </c>
      <c r="G240" s="11">
        <v>5075.3799999999992</v>
      </c>
      <c r="H240" s="5"/>
    </row>
    <row r="241" spans="2:8" x14ac:dyDescent="0.3">
      <c r="B241" s="9">
        <v>41146</v>
      </c>
      <c r="C241" s="9" t="str">
        <f t="shared" si="9"/>
        <v>2012-8</v>
      </c>
      <c r="D241" s="10">
        <v>22.412499999999998</v>
      </c>
      <c r="E241" s="10">
        <f>IF(D241&gt;18,D241-18,0)</f>
        <v>4.4124999999999979</v>
      </c>
      <c r="F241" s="10">
        <f t="shared" si="11"/>
        <v>0</v>
      </c>
      <c r="G241" s="11">
        <v>4670.72</v>
      </c>
      <c r="H241" s="5"/>
    </row>
    <row r="242" spans="2:8" x14ac:dyDescent="0.3">
      <c r="B242" s="9">
        <v>41147</v>
      </c>
      <c r="C242" s="9" t="str">
        <f t="shared" si="9"/>
        <v>2012-8</v>
      </c>
      <c r="D242" s="10">
        <v>23.845833333333331</v>
      </c>
      <c r="E242" s="10">
        <f t="shared" si="10"/>
        <v>5.8458333333333314</v>
      </c>
      <c r="F242" s="10">
        <f t="shared" si="11"/>
        <v>0</v>
      </c>
      <c r="G242" s="11">
        <v>4635.4000000000005</v>
      </c>
      <c r="H242" s="5"/>
    </row>
    <row r="243" spans="2:8" x14ac:dyDescent="0.3">
      <c r="B243" s="9">
        <v>41148</v>
      </c>
      <c r="C243" s="9" t="str">
        <f t="shared" si="9"/>
        <v>2012-8</v>
      </c>
      <c r="D243" s="10">
        <v>23.524999999999995</v>
      </c>
      <c r="E243" s="10">
        <f t="shared" si="10"/>
        <v>5.524999999999995</v>
      </c>
      <c r="F243" s="10">
        <f t="shared" si="11"/>
        <v>0</v>
      </c>
      <c r="G243" s="11">
        <v>5413.0300000000007</v>
      </c>
      <c r="H243" s="5"/>
    </row>
    <row r="244" spans="2:8" x14ac:dyDescent="0.3">
      <c r="B244" s="9">
        <v>41149</v>
      </c>
      <c r="C244" s="9" t="str">
        <f t="shared" si="9"/>
        <v>2012-8</v>
      </c>
      <c r="D244" s="10">
        <v>25.649999999999995</v>
      </c>
      <c r="E244" s="10">
        <f t="shared" si="10"/>
        <v>7.649999999999995</v>
      </c>
      <c r="F244" s="10">
        <f t="shared" si="11"/>
        <v>0</v>
      </c>
      <c r="G244" s="11">
        <v>5464.76</v>
      </c>
      <c r="H244" s="5"/>
    </row>
    <row r="245" spans="2:8" x14ac:dyDescent="0.3">
      <c r="B245" s="9">
        <v>41150</v>
      </c>
      <c r="C245" s="9" t="str">
        <f t="shared" si="9"/>
        <v>2012-8</v>
      </c>
      <c r="D245" s="10">
        <v>27.304166666666671</v>
      </c>
      <c r="E245" s="10">
        <f t="shared" si="10"/>
        <v>9.3041666666666707</v>
      </c>
      <c r="F245" s="10">
        <f t="shared" si="11"/>
        <v>0</v>
      </c>
      <c r="G245" s="11">
        <v>5452.7400000000007</v>
      </c>
      <c r="H245" s="5"/>
    </row>
    <row r="246" spans="2:8" x14ac:dyDescent="0.3">
      <c r="B246" s="9">
        <v>41151</v>
      </c>
      <c r="C246" s="9" t="str">
        <f t="shared" si="9"/>
        <v>2012-8</v>
      </c>
      <c r="D246" s="10">
        <v>20.324999999999999</v>
      </c>
      <c r="E246" s="10">
        <f t="shared" si="10"/>
        <v>2.3249999999999993</v>
      </c>
      <c r="F246" s="10">
        <f t="shared" si="11"/>
        <v>0</v>
      </c>
      <c r="G246" s="11">
        <v>5198.2599999999993</v>
      </c>
      <c r="H246" s="5"/>
    </row>
    <row r="247" spans="2:8" x14ac:dyDescent="0.3">
      <c r="B247" s="9">
        <v>41152</v>
      </c>
      <c r="C247" s="9" t="str">
        <f t="shared" si="9"/>
        <v>2012-8</v>
      </c>
      <c r="D247" s="10">
        <v>20.320833333333333</v>
      </c>
      <c r="E247" s="10">
        <f t="shared" si="10"/>
        <v>2.3208333333333329</v>
      </c>
      <c r="F247" s="10">
        <f t="shared" si="11"/>
        <v>0</v>
      </c>
      <c r="G247" s="11">
        <v>4924.3899999999994</v>
      </c>
      <c r="H247" s="5"/>
    </row>
    <row r="248" spans="2:8" x14ac:dyDescent="0.3">
      <c r="B248" s="9">
        <v>41153</v>
      </c>
      <c r="C248" s="9" t="str">
        <f t="shared" si="9"/>
        <v>2012-9</v>
      </c>
      <c r="D248" s="10">
        <v>20.387500000000003</v>
      </c>
      <c r="E248" s="10">
        <f t="shared" si="10"/>
        <v>2.3875000000000028</v>
      </c>
      <c r="F248" s="10">
        <f t="shared" si="11"/>
        <v>0</v>
      </c>
      <c r="G248" s="11">
        <v>4430.4399999999987</v>
      </c>
      <c r="H248" s="5"/>
    </row>
    <row r="249" spans="2:8" x14ac:dyDescent="0.3">
      <c r="B249" s="9">
        <v>41154</v>
      </c>
      <c r="C249" s="9" t="str">
        <f t="shared" si="9"/>
        <v>2012-9</v>
      </c>
      <c r="D249" s="10">
        <v>20.212500000000002</v>
      </c>
      <c r="E249" s="10">
        <f t="shared" si="10"/>
        <v>2.2125000000000021</v>
      </c>
      <c r="F249" s="10">
        <f t="shared" si="11"/>
        <v>0</v>
      </c>
      <c r="G249" s="11">
        <v>4262.2400000000007</v>
      </c>
      <c r="H249" s="5"/>
    </row>
    <row r="250" spans="2:8" x14ac:dyDescent="0.3">
      <c r="B250" s="9">
        <v>41155</v>
      </c>
      <c r="C250" s="9" t="str">
        <f t="shared" si="9"/>
        <v>2012-9</v>
      </c>
      <c r="D250" s="10">
        <v>20.779166666666669</v>
      </c>
      <c r="E250" s="10">
        <f t="shared" si="10"/>
        <v>2.7791666666666686</v>
      </c>
      <c r="F250" s="10">
        <f t="shared" si="11"/>
        <v>0</v>
      </c>
      <c r="G250" s="11">
        <v>4868.1200000000008</v>
      </c>
      <c r="H250" s="5"/>
    </row>
    <row r="251" spans="2:8" x14ac:dyDescent="0.3">
      <c r="B251" s="9">
        <v>41156</v>
      </c>
      <c r="C251" s="9" t="str">
        <f t="shared" si="9"/>
        <v>2012-9</v>
      </c>
      <c r="D251" s="10">
        <v>20.445833333333333</v>
      </c>
      <c r="E251" s="10">
        <f t="shared" si="10"/>
        <v>2.4458333333333329</v>
      </c>
      <c r="F251" s="10">
        <f t="shared" si="11"/>
        <v>0</v>
      </c>
      <c r="G251" s="11">
        <v>4963.3300000000008</v>
      </c>
      <c r="H251" s="5"/>
    </row>
    <row r="252" spans="2:8" x14ac:dyDescent="0.3">
      <c r="B252" s="9">
        <v>41157</v>
      </c>
      <c r="C252" s="9" t="str">
        <f t="shared" si="9"/>
        <v>2012-9</v>
      </c>
      <c r="D252" s="10">
        <v>23.445833333333329</v>
      </c>
      <c r="E252" s="10">
        <f t="shared" si="10"/>
        <v>5.4458333333333293</v>
      </c>
      <c r="F252" s="10">
        <f t="shared" si="11"/>
        <v>0</v>
      </c>
      <c r="G252" s="11">
        <v>5186.5000000000009</v>
      </c>
      <c r="H252" s="5"/>
    </row>
    <row r="253" spans="2:8" x14ac:dyDescent="0.3">
      <c r="B253" s="9">
        <v>41158</v>
      </c>
      <c r="C253" s="9" t="str">
        <f t="shared" si="9"/>
        <v>2012-9</v>
      </c>
      <c r="D253" s="10">
        <v>20.645833333333332</v>
      </c>
      <c r="E253" s="10">
        <f t="shared" si="10"/>
        <v>2.6458333333333321</v>
      </c>
      <c r="F253" s="10">
        <f t="shared" si="11"/>
        <v>0</v>
      </c>
      <c r="G253" s="11">
        <v>5016.4299999999994</v>
      </c>
      <c r="H253" s="5"/>
    </row>
    <row r="254" spans="2:8" x14ac:dyDescent="0.3">
      <c r="B254" s="9">
        <v>41159</v>
      </c>
      <c r="C254" s="9" t="str">
        <f t="shared" si="9"/>
        <v>2012-9</v>
      </c>
      <c r="D254" s="10">
        <v>19.945833333333333</v>
      </c>
      <c r="E254" s="10">
        <f t="shared" si="10"/>
        <v>1.9458333333333329</v>
      </c>
      <c r="F254" s="10">
        <f t="shared" si="11"/>
        <v>0</v>
      </c>
      <c r="G254" s="11">
        <v>4950.5700000000006</v>
      </c>
      <c r="H254" s="5"/>
    </row>
    <row r="255" spans="2:8" x14ac:dyDescent="0.3">
      <c r="B255" s="9">
        <v>41160</v>
      </c>
      <c r="C255" s="9" t="str">
        <f t="shared" si="9"/>
        <v>2012-9</v>
      </c>
      <c r="D255" s="10">
        <v>20.645833333333332</v>
      </c>
      <c r="E255" s="10">
        <f t="shared" si="10"/>
        <v>2.6458333333333321</v>
      </c>
      <c r="F255" s="10">
        <f t="shared" si="11"/>
        <v>0</v>
      </c>
      <c r="G255" s="11">
        <v>4559.130000000001</v>
      </c>
      <c r="H255" s="5"/>
    </row>
    <row r="256" spans="2:8" x14ac:dyDescent="0.3">
      <c r="B256" s="9">
        <v>41161</v>
      </c>
      <c r="C256" s="9" t="str">
        <f t="shared" si="9"/>
        <v>2012-9</v>
      </c>
      <c r="D256" s="10">
        <v>19.920833333333334</v>
      </c>
      <c r="E256" s="10">
        <f t="shared" si="10"/>
        <v>1.9208333333333343</v>
      </c>
      <c r="F256" s="10">
        <f t="shared" si="11"/>
        <v>0</v>
      </c>
      <c r="G256" s="11">
        <v>4361.0200000000004</v>
      </c>
      <c r="H256" s="5"/>
    </row>
    <row r="257" spans="2:8" x14ac:dyDescent="0.3">
      <c r="B257" s="9">
        <v>41162</v>
      </c>
      <c r="C257" s="9" t="str">
        <f t="shared" si="9"/>
        <v>2012-9</v>
      </c>
      <c r="D257" s="10">
        <v>19.833333333333332</v>
      </c>
      <c r="E257" s="10">
        <f t="shared" si="10"/>
        <v>1.8333333333333321</v>
      </c>
      <c r="F257" s="10">
        <f t="shared" si="11"/>
        <v>0</v>
      </c>
      <c r="G257" s="11">
        <v>4942.6000000000004</v>
      </c>
      <c r="H257" s="5"/>
    </row>
    <row r="258" spans="2:8" x14ac:dyDescent="0.3">
      <c r="B258" s="9">
        <v>41163</v>
      </c>
      <c r="C258" s="9" t="str">
        <f t="shared" si="9"/>
        <v>2012-9</v>
      </c>
      <c r="D258" s="10">
        <v>19.033333333333335</v>
      </c>
      <c r="E258" s="10">
        <f t="shared" si="10"/>
        <v>1.033333333333335</v>
      </c>
      <c r="F258" s="10">
        <f t="shared" si="11"/>
        <v>0</v>
      </c>
      <c r="G258" s="11">
        <v>4974.8100000000013</v>
      </c>
      <c r="H258" s="5"/>
    </row>
    <row r="259" spans="2:8" x14ac:dyDescent="0.3">
      <c r="B259" s="9">
        <v>41164</v>
      </c>
      <c r="C259" s="9" t="str">
        <f t="shared" si="9"/>
        <v>2012-9</v>
      </c>
      <c r="D259" s="10">
        <v>19.816666666666666</v>
      </c>
      <c r="E259" s="10">
        <f t="shared" si="10"/>
        <v>1.8166666666666664</v>
      </c>
      <c r="F259" s="10">
        <f t="shared" si="11"/>
        <v>0</v>
      </c>
      <c r="G259" s="11">
        <v>4997.17</v>
      </c>
      <c r="H259" s="5"/>
    </row>
    <row r="260" spans="2:8" x14ac:dyDescent="0.3">
      <c r="B260" s="9">
        <v>41165</v>
      </c>
      <c r="C260" s="9" t="str">
        <f t="shared" si="9"/>
        <v>2012-9</v>
      </c>
      <c r="D260" s="10">
        <v>21.5</v>
      </c>
      <c r="E260" s="10">
        <f t="shared" si="10"/>
        <v>3.5</v>
      </c>
      <c r="F260" s="10">
        <f t="shared" si="11"/>
        <v>0</v>
      </c>
      <c r="G260" s="11">
        <v>4976.8599999999997</v>
      </c>
      <c r="H260" s="5"/>
    </row>
    <row r="261" spans="2:8" x14ac:dyDescent="0.3">
      <c r="B261" s="9">
        <v>41166</v>
      </c>
      <c r="C261" s="9" t="str">
        <f t="shared" ref="C261:C324" si="12">YEAR(B261)&amp;"-"&amp;MONTH(B261)</f>
        <v>2012-9</v>
      </c>
      <c r="D261" s="10">
        <v>20.016666666666669</v>
      </c>
      <c r="E261" s="10">
        <f t="shared" ref="E261:E324" si="13">IF(D261&gt;18,D261-18,0)</f>
        <v>2.0166666666666693</v>
      </c>
      <c r="F261" s="10">
        <f t="shared" ref="F261:F324" si="14">IF(D261&lt;18,18-D261,0)</f>
        <v>0</v>
      </c>
      <c r="G261" s="11">
        <v>4922.26</v>
      </c>
      <c r="H261" s="5"/>
    </row>
    <row r="262" spans="2:8" x14ac:dyDescent="0.3">
      <c r="B262" s="9">
        <v>41167</v>
      </c>
      <c r="C262" s="9" t="str">
        <f t="shared" si="12"/>
        <v>2012-9</v>
      </c>
      <c r="D262" s="10">
        <v>19.5625</v>
      </c>
      <c r="E262" s="10">
        <f t="shared" si="13"/>
        <v>1.5625</v>
      </c>
      <c r="F262" s="10">
        <f t="shared" si="14"/>
        <v>0</v>
      </c>
      <c r="G262" s="11">
        <v>4325.91</v>
      </c>
      <c r="H262" s="5"/>
    </row>
    <row r="263" spans="2:8" x14ac:dyDescent="0.3">
      <c r="B263" s="9">
        <v>41168</v>
      </c>
      <c r="C263" s="9" t="str">
        <f t="shared" si="12"/>
        <v>2012-9</v>
      </c>
      <c r="D263" s="10">
        <v>18.241666666666671</v>
      </c>
      <c r="E263" s="10">
        <f t="shared" si="13"/>
        <v>0.24166666666667069</v>
      </c>
      <c r="F263" s="10">
        <f t="shared" si="14"/>
        <v>0</v>
      </c>
      <c r="G263" s="11">
        <v>4097.5599999999995</v>
      </c>
      <c r="H263" s="5"/>
    </row>
    <row r="264" spans="2:8" x14ac:dyDescent="0.3">
      <c r="B264" s="9">
        <v>41169</v>
      </c>
      <c r="C264" s="9" t="str">
        <f t="shared" si="12"/>
        <v>2012-9</v>
      </c>
      <c r="D264" s="10">
        <v>18.183333333333334</v>
      </c>
      <c r="E264" s="10">
        <f t="shared" si="13"/>
        <v>0.18333333333333357</v>
      </c>
      <c r="F264" s="10">
        <f t="shared" si="14"/>
        <v>0</v>
      </c>
      <c r="G264" s="11">
        <v>4751.5200000000004</v>
      </c>
      <c r="H264" s="5"/>
    </row>
    <row r="265" spans="2:8" x14ac:dyDescent="0.3">
      <c r="B265" s="9">
        <v>41170</v>
      </c>
      <c r="C265" s="9" t="str">
        <f t="shared" si="12"/>
        <v>2012-9</v>
      </c>
      <c r="D265" s="10">
        <v>22.358333333333334</v>
      </c>
      <c r="E265" s="10">
        <f t="shared" si="13"/>
        <v>4.3583333333333343</v>
      </c>
      <c r="F265" s="10">
        <f t="shared" si="14"/>
        <v>0</v>
      </c>
      <c r="G265" s="11">
        <v>4939.87</v>
      </c>
      <c r="H265" s="5"/>
    </row>
    <row r="266" spans="2:8" x14ac:dyDescent="0.3">
      <c r="B266" s="9">
        <v>41171</v>
      </c>
      <c r="C266" s="9" t="str">
        <f t="shared" si="12"/>
        <v>2012-9</v>
      </c>
      <c r="D266" s="10">
        <v>21.329166666666666</v>
      </c>
      <c r="E266" s="10">
        <f t="shared" si="13"/>
        <v>3.3291666666666657</v>
      </c>
      <c r="F266" s="10">
        <f t="shared" si="14"/>
        <v>0</v>
      </c>
      <c r="G266" s="11">
        <v>4912.5300000000007</v>
      </c>
      <c r="H266" s="5"/>
    </row>
    <row r="267" spans="2:8" x14ac:dyDescent="0.3">
      <c r="B267" s="9">
        <v>41172</v>
      </c>
      <c r="C267" s="9" t="str">
        <f t="shared" si="12"/>
        <v>2012-9</v>
      </c>
      <c r="D267" s="10">
        <v>19.345833333333331</v>
      </c>
      <c r="E267" s="10">
        <f t="shared" si="13"/>
        <v>1.3458333333333314</v>
      </c>
      <c r="F267" s="10">
        <f t="shared" si="14"/>
        <v>0</v>
      </c>
      <c r="G267" s="11">
        <v>4870.79</v>
      </c>
      <c r="H267" s="5"/>
    </row>
    <row r="268" spans="2:8" x14ac:dyDescent="0.3">
      <c r="B268" s="9">
        <v>41173</v>
      </c>
      <c r="C268" s="9" t="str">
        <f t="shared" si="12"/>
        <v>2012-9</v>
      </c>
      <c r="D268" s="10">
        <v>18.362500000000001</v>
      </c>
      <c r="E268" s="10">
        <f t="shared" si="13"/>
        <v>0.36250000000000071</v>
      </c>
      <c r="F268" s="10">
        <f t="shared" si="14"/>
        <v>0</v>
      </c>
      <c r="G268" s="11">
        <v>4845.72</v>
      </c>
      <c r="H268" s="5"/>
    </row>
    <row r="269" spans="2:8" x14ac:dyDescent="0.3">
      <c r="B269" s="9">
        <v>41174</v>
      </c>
      <c r="C269" s="9" t="str">
        <f t="shared" si="12"/>
        <v>2012-9</v>
      </c>
      <c r="D269" s="10">
        <v>18.537499999999998</v>
      </c>
      <c r="E269" s="10">
        <f t="shared" si="13"/>
        <v>0.53749999999999787</v>
      </c>
      <c r="F269" s="10">
        <f t="shared" si="14"/>
        <v>0</v>
      </c>
      <c r="G269" s="11">
        <v>4341.2299999999996</v>
      </c>
      <c r="H269" s="5"/>
    </row>
    <row r="270" spans="2:8" x14ac:dyDescent="0.3">
      <c r="B270" s="9">
        <v>41175</v>
      </c>
      <c r="C270" s="9" t="str">
        <f t="shared" si="12"/>
        <v>2012-9</v>
      </c>
      <c r="D270" s="10">
        <v>17.987500000000001</v>
      </c>
      <c r="E270" s="10">
        <f t="shared" si="13"/>
        <v>0</v>
      </c>
      <c r="F270" s="10">
        <f t="shared" si="14"/>
        <v>1.2499999999999289E-2</v>
      </c>
      <c r="G270" s="11">
        <v>4132.6000000000013</v>
      </c>
      <c r="H270" s="5"/>
    </row>
    <row r="271" spans="2:8" x14ac:dyDescent="0.3">
      <c r="B271" s="9">
        <v>41176</v>
      </c>
      <c r="C271" s="9" t="str">
        <f t="shared" si="12"/>
        <v>2012-9</v>
      </c>
      <c r="D271" s="10">
        <v>17.883333333333336</v>
      </c>
      <c r="E271" s="10">
        <f t="shared" si="13"/>
        <v>0</v>
      </c>
      <c r="F271" s="10">
        <f t="shared" si="14"/>
        <v>0.11666666666666359</v>
      </c>
      <c r="G271" s="11">
        <v>4773.1099999999997</v>
      </c>
      <c r="H271" s="5"/>
    </row>
    <row r="272" spans="2:8" x14ac:dyDescent="0.3">
      <c r="B272" s="9">
        <v>41177</v>
      </c>
      <c r="C272" s="9" t="str">
        <f t="shared" si="12"/>
        <v>2012-9</v>
      </c>
      <c r="D272" s="10">
        <v>18.620833333333334</v>
      </c>
      <c r="E272" s="10">
        <f t="shared" si="13"/>
        <v>0.62083333333333357</v>
      </c>
      <c r="F272" s="10">
        <f t="shared" si="14"/>
        <v>0</v>
      </c>
      <c r="G272" s="11">
        <v>4778.41</v>
      </c>
      <c r="H272" s="5"/>
    </row>
    <row r="273" spans="2:8" x14ac:dyDescent="0.3">
      <c r="B273" s="9">
        <v>41178</v>
      </c>
      <c r="C273" s="9" t="str">
        <f t="shared" si="12"/>
        <v>2012-9</v>
      </c>
      <c r="D273" s="10">
        <v>17.462500000000002</v>
      </c>
      <c r="E273" s="10">
        <f t="shared" si="13"/>
        <v>0</v>
      </c>
      <c r="F273" s="10">
        <f t="shared" si="14"/>
        <v>0.53749999999999787</v>
      </c>
      <c r="G273" s="11">
        <v>4804.87</v>
      </c>
      <c r="H273" s="5"/>
    </row>
    <row r="274" spans="2:8" x14ac:dyDescent="0.3">
      <c r="B274" s="9">
        <v>41179</v>
      </c>
      <c r="C274" s="9" t="str">
        <f t="shared" si="12"/>
        <v>2012-9</v>
      </c>
      <c r="D274" s="10">
        <v>17.820833333333336</v>
      </c>
      <c r="E274" s="10">
        <f t="shared" si="13"/>
        <v>0</v>
      </c>
      <c r="F274" s="10">
        <f t="shared" si="14"/>
        <v>0.17916666666666359</v>
      </c>
      <c r="G274" s="11">
        <v>4734.0400000000009</v>
      </c>
      <c r="H274" s="5"/>
    </row>
    <row r="275" spans="2:8" x14ac:dyDescent="0.3">
      <c r="B275" s="9">
        <v>41180</v>
      </c>
      <c r="C275" s="9" t="str">
        <f t="shared" si="12"/>
        <v>2012-9</v>
      </c>
      <c r="D275" s="10">
        <v>19.208333333333332</v>
      </c>
      <c r="E275" s="10">
        <f t="shared" si="13"/>
        <v>1.2083333333333321</v>
      </c>
      <c r="F275" s="10">
        <f t="shared" si="14"/>
        <v>0</v>
      </c>
      <c r="G275" s="11">
        <v>4743.7499999999991</v>
      </c>
      <c r="H275" s="5"/>
    </row>
    <row r="276" spans="2:8" x14ac:dyDescent="0.3">
      <c r="B276" s="9">
        <v>41181</v>
      </c>
      <c r="C276" s="9" t="str">
        <f t="shared" si="12"/>
        <v>2012-9</v>
      </c>
      <c r="D276" s="10">
        <v>18.175000000000001</v>
      </c>
      <c r="E276" s="10">
        <f t="shared" si="13"/>
        <v>0.17500000000000071</v>
      </c>
      <c r="F276" s="10">
        <f t="shared" si="14"/>
        <v>0</v>
      </c>
      <c r="G276" s="11">
        <v>4091.35</v>
      </c>
      <c r="H276" s="5"/>
    </row>
    <row r="277" spans="2:8" x14ac:dyDescent="0.3">
      <c r="B277" s="9">
        <v>41182</v>
      </c>
      <c r="C277" s="9" t="str">
        <f t="shared" si="12"/>
        <v>2012-9</v>
      </c>
      <c r="D277" s="10">
        <v>16.554166666666671</v>
      </c>
      <c r="E277" s="10">
        <f t="shared" si="13"/>
        <v>0</v>
      </c>
      <c r="F277" s="10">
        <f t="shared" si="14"/>
        <v>1.4458333333333293</v>
      </c>
      <c r="G277" s="11">
        <v>3917.0000000000009</v>
      </c>
      <c r="H277" s="5"/>
    </row>
    <row r="278" spans="2:8" x14ac:dyDescent="0.3">
      <c r="B278" s="9">
        <v>41183</v>
      </c>
      <c r="C278" s="9" t="str">
        <f t="shared" si="12"/>
        <v>2012-10</v>
      </c>
      <c r="D278" s="10">
        <v>16.937499999999996</v>
      </c>
      <c r="E278" s="10">
        <f t="shared" si="13"/>
        <v>0</v>
      </c>
      <c r="F278" s="10">
        <f t="shared" si="14"/>
        <v>1.0625000000000036</v>
      </c>
      <c r="G278" s="11">
        <v>4003.63</v>
      </c>
      <c r="H278" s="5"/>
    </row>
    <row r="279" spans="2:8" x14ac:dyDescent="0.3">
      <c r="B279" s="9">
        <v>41184</v>
      </c>
      <c r="C279" s="9" t="str">
        <f t="shared" si="12"/>
        <v>2012-10</v>
      </c>
      <c r="D279" s="10">
        <v>16.479166666666668</v>
      </c>
      <c r="E279" s="10">
        <f t="shared" si="13"/>
        <v>0</v>
      </c>
      <c r="F279" s="10">
        <f t="shared" si="14"/>
        <v>1.5208333333333321</v>
      </c>
      <c r="G279" s="11">
        <v>4509.1400000000003</v>
      </c>
      <c r="H279" s="5"/>
    </row>
    <row r="280" spans="2:8" x14ac:dyDescent="0.3">
      <c r="B280" s="9">
        <v>41185</v>
      </c>
      <c r="C280" s="9" t="str">
        <f t="shared" si="12"/>
        <v>2012-10</v>
      </c>
      <c r="D280" s="10">
        <v>16.133333333333333</v>
      </c>
      <c r="E280" s="10">
        <f t="shared" si="13"/>
        <v>0</v>
      </c>
      <c r="F280" s="10">
        <f t="shared" si="14"/>
        <v>1.8666666666666671</v>
      </c>
      <c r="G280" s="11">
        <v>4057.6600000000008</v>
      </c>
      <c r="H280" s="5"/>
    </row>
    <row r="281" spans="2:8" x14ac:dyDescent="0.3">
      <c r="B281" s="9">
        <v>41186</v>
      </c>
      <c r="C281" s="9" t="str">
        <f t="shared" si="12"/>
        <v>2012-10</v>
      </c>
      <c r="D281" s="10">
        <v>16.145833333333332</v>
      </c>
      <c r="E281" s="10">
        <f t="shared" si="13"/>
        <v>0</v>
      </c>
      <c r="F281" s="10">
        <f t="shared" si="14"/>
        <v>1.8541666666666679</v>
      </c>
      <c r="G281" s="11">
        <v>4650.29</v>
      </c>
      <c r="H281" s="5"/>
    </row>
    <row r="282" spans="2:8" x14ac:dyDescent="0.3">
      <c r="B282" s="9">
        <v>41187</v>
      </c>
      <c r="C282" s="9" t="str">
        <f t="shared" si="12"/>
        <v>2012-10</v>
      </c>
      <c r="D282" s="10">
        <v>19.012499999999999</v>
      </c>
      <c r="E282" s="10">
        <f t="shared" si="13"/>
        <v>1.0124999999999993</v>
      </c>
      <c r="F282" s="10">
        <f t="shared" si="14"/>
        <v>0</v>
      </c>
      <c r="G282" s="11">
        <v>4753.5599999999995</v>
      </c>
      <c r="H282" s="5"/>
    </row>
    <row r="283" spans="2:8" x14ac:dyDescent="0.3">
      <c r="B283" s="9">
        <v>41188</v>
      </c>
      <c r="C283" s="9" t="str">
        <f t="shared" si="12"/>
        <v>2012-10</v>
      </c>
      <c r="D283" s="10">
        <v>18.058333333333334</v>
      </c>
      <c r="E283" s="10">
        <f t="shared" si="13"/>
        <v>5.833333333333357E-2</v>
      </c>
      <c r="F283" s="10">
        <f t="shared" si="14"/>
        <v>0</v>
      </c>
      <c r="G283" s="11">
        <v>4241.8600000000006</v>
      </c>
      <c r="H283" s="5"/>
    </row>
    <row r="284" spans="2:8" x14ac:dyDescent="0.3">
      <c r="B284" s="9">
        <v>41189</v>
      </c>
      <c r="C284" s="9" t="str">
        <f t="shared" si="12"/>
        <v>2012-10</v>
      </c>
      <c r="D284" s="10">
        <v>16.304166666666667</v>
      </c>
      <c r="E284" s="10">
        <f t="shared" si="13"/>
        <v>0</v>
      </c>
      <c r="F284" s="10">
        <f t="shared" si="14"/>
        <v>1.6958333333333329</v>
      </c>
      <c r="G284" s="11">
        <v>4033.4500000000003</v>
      </c>
      <c r="H284" s="5"/>
    </row>
    <row r="285" spans="2:8" x14ac:dyDescent="0.3">
      <c r="B285" s="9">
        <v>41190</v>
      </c>
      <c r="C285" s="9" t="str">
        <f t="shared" si="12"/>
        <v>2012-10</v>
      </c>
      <c r="D285" s="10">
        <v>14.970833333333333</v>
      </c>
      <c r="E285" s="10">
        <f t="shared" si="13"/>
        <v>0</v>
      </c>
      <c r="F285" s="10">
        <f t="shared" si="14"/>
        <v>3.0291666666666668</v>
      </c>
      <c r="G285" s="11">
        <v>4629.59</v>
      </c>
      <c r="H285" s="5"/>
    </row>
    <row r="286" spans="2:8" x14ac:dyDescent="0.3">
      <c r="B286" s="9">
        <v>41191</v>
      </c>
      <c r="C286" s="9" t="str">
        <f t="shared" si="12"/>
        <v>2012-10</v>
      </c>
      <c r="D286" s="10">
        <v>14.841666666666669</v>
      </c>
      <c r="E286" s="10">
        <f t="shared" si="13"/>
        <v>0</v>
      </c>
      <c r="F286" s="10">
        <f t="shared" si="14"/>
        <v>3.1583333333333314</v>
      </c>
      <c r="G286" s="11">
        <v>4623.33</v>
      </c>
      <c r="H286" s="5"/>
    </row>
    <row r="287" spans="2:8" x14ac:dyDescent="0.3">
      <c r="B287" s="9">
        <v>41192</v>
      </c>
      <c r="C287" s="9" t="str">
        <f t="shared" si="12"/>
        <v>2012-10</v>
      </c>
      <c r="D287" s="10">
        <v>16.895833333333332</v>
      </c>
      <c r="E287" s="10">
        <f t="shared" si="13"/>
        <v>0</v>
      </c>
      <c r="F287" s="10">
        <f t="shared" si="14"/>
        <v>1.1041666666666679</v>
      </c>
      <c r="G287" s="11">
        <v>4706.62</v>
      </c>
      <c r="H287" s="5"/>
    </row>
    <row r="288" spans="2:8" x14ac:dyDescent="0.3">
      <c r="B288" s="9">
        <v>41193</v>
      </c>
      <c r="C288" s="9" t="str">
        <f t="shared" si="12"/>
        <v>2012-10</v>
      </c>
      <c r="D288" s="10">
        <v>13.458333333333336</v>
      </c>
      <c r="E288" s="10">
        <f t="shared" si="13"/>
        <v>0</v>
      </c>
      <c r="F288" s="10">
        <f t="shared" si="14"/>
        <v>4.5416666666666643</v>
      </c>
      <c r="G288" s="11">
        <v>4623.62</v>
      </c>
      <c r="H288" s="5"/>
    </row>
    <row r="289" spans="2:8" x14ac:dyDescent="0.3">
      <c r="B289" s="9">
        <v>41194</v>
      </c>
      <c r="C289" s="9" t="str">
        <f t="shared" si="12"/>
        <v>2012-10</v>
      </c>
      <c r="D289" s="10">
        <v>15.454166666666667</v>
      </c>
      <c r="E289" s="10">
        <f t="shared" si="13"/>
        <v>0</v>
      </c>
      <c r="F289" s="10">
        <f t="shared" si="14"/>
        <v>2.5458333333333325</v>
      </c>
      <c r="G289" s="11">
        <v>4719.8700000000008</v>
      </c>
      <c r="H289" s="5"/>
    </row>
    <row r="290" spans="2:8" x14ac:dyDescent="0.3">
      <c r="B290" s="9">
        <v>41195</v>
      </c>
      <c r="C290" s="9" t="str">
        <f t="shared" si="12"/>
        <v>2012-10</v>
      </c>
      <c r="D290" s="10">
        <v>17.283333333333335</v>
      </c>
      <c r="E290" s="10">
        <f t="shared" si="13"/>
        <v>0</v>
      </c>
      <c r="F290" s="10">
        <f t="shared" si="14"/>
        <v>0.71666666666666501</v>
      </c>
      <c r="G290" s="11">
        <v>4279.9800000000014</v>
      </c>
      <c r="H290" s="5"/>
    </row>
    <row r="291" spans="2:8" x14ac:dyDescent="0.3">
      <c r="B291" s="9">
        <v>41196</v>
      </c>
      <c r="C291" s="9" t="str">
        <f t="shared" si="12"/>
        <v>2012-10</v>
      </c>
      <c r="D291" s="10">
        <v>18.741666666666667</v>
      </c>
      <c r="E291" s="10">
        <f t="shared" si="13"/>
        <v>0.74166666666666714</v>
      </c>
      <c r="F291" s="10">
        <f t="shared" si="14"/>
        <v>0</v>
      </c>
      <c r="G291" s="11">
        <v>4147.54</v>
      </c>
      <c r="H291" s="5"/>
    </row>
    <row r="292" spans="2:8" x14ac:dyDescent="0.3">
      <c r="B292" s="9">
        <v>41197</v>
      </c>
      <c r="C292" s="9" t="str">
        <f t="shared" si="12"/>
        <v>2012-10</v>
      </c>
      <c r="D292" s="10">
        <v>12.737500000000002</v>
      </c>
      <c r="E292" s="10">
        <f t="shared" si="13"/>
        <v>0</v>
      </c>
      <c r="F292" s="10">
        <f t="shared" si="14"/>
        <v>5.2624999999999975</v>
      </c>
      <c r="G292" s="11">
        <v>4782.29</v>
      </c>
      <c r="H292" s="5"/>
    </row>
    <row r="293" spans="2:8" x14ac:dyDescent="0.3">
      <c r="B293" s="9">
        <v>41198</v>
      </c>
      <c r="C293" s="9" t="str">
        <f t="shared" si="12"/>
        <v>2012-10</v>
      </c>
      <c r="D293" s="10">
        <v>15.050000000000002</v>
      </c>
      <c r="E293" s="10">
        <f t="shared" si="13"/>
        <v>0</v>
      </c>
      <c r="F293" s="10">
        <f t="shared" si="14"/>
        <v>2.9499999999999975</v>
      </c>
      <c r="G293" s="11">
        <v>4732.41</v>
      </c>
      <c r="H293" s="5"/>
    </row>
    <row r="294" spans="2:8" x14ac:dyDescent="0.3">
      <c r="B294" s="9">
        <v>41199</v>
      </c>
      <c r="C294" s="9" t="str">
        <f t="shared" si="12"/>
        <v>2012-10</v>
      </c>
      <c r="D294" s="10">
        <v>17.191666666666659</v>
      </c>
      <c r="E294" s="10">
        <f t="shared" si="13"/>
        <v>0</v>
      </c>
      <c r="F294" s="10">
        <f t="shared" si="14"/>
        <v>0.80833333333334068</v>
      </c>
      <c r="G294" s="11">
        <v>4701.0999999999995</v>
      </c>
      <c r="H294" s="5"/>
    </row>
    <row r="295" spans="2:8" x14ac:dyDescent="0.3">
      <c r="B295" s="9">
        <v>41200</v>
      </c>
      <c r="C295" s="9" t="str">
        <f t="shared" si="12"/>
        <v>2012-10</v>
      </c>
      <c r="D295" s="10">
        <v>11.312499999999998</v>
      </c>
      <c r="E295" s="10">
        <f t="shared" si="13"/>
        <v>0</v>
      </c>
      <c r="F295" s="10">
        <f t="shared" si="14"/>
        <v>6.6875000000000018</v>
      </c>
      <c r="G295" s="11">
        <v>4588.78</v>
      </c>
      <c r="H295" s="5"/>
    </row>
    <row r="296" spans="2:8" x14ac:dyDescent="0.3">
      <c r="B296" s="9">
        <v>41201</v>
      </c>
      <c r="C296" s="9" t="str">
        <f t="shared" si="12"/>
        <v>2012-10</v>
      </c>
      <c r="D296" s="10">
        <v>14.70833333333333</v>
      </c>
      <c r="E296" s="10">
        <f t="shared" si="13"/>
        <v>0</v>
      </c>
      <c r="F296" s="10">
        <f t="shared" si="14"/>
        <v>3.2916666666666696</v>
      </c>
      <c r="G296" s="11">
        <v>4484.53</v>
      </c>
      <c r="H296" s="5"/>
    </row>
    <row r="297" spans="2:8" x14ac:dyDescent="0.3">
      <c r="B297" s="9">
        <v>41202</v>
      </c>
      <c r="C297" s="9" t="str">
        <f t="shared" si="12"/>
        <v>2012-10</v>
      </c>
      <c r="D297" s="10">
        <v>17.404166666666665</v>
      </c>
      <c r="E297" s="10">
        <f t="shared" si="13"/>
        <v>0</v>
      </c>
      <c r="F297" s="10">
        <f t="shared" si="14"/>
        <v>0.59583333333333499</v>
      </c>
      <c r="G297" s="11">
        <v>4039.4099999999989</v>
      </c>
      <c r="H297" s="5"/>
    </row>
    <row r="298" spans="2:8" x14ac:dyDescent="0.3">
      <c r="B298" s="9">
        <v>41203</v>
      </c>
      <c r="C298" s="9" t="str">
        <f t="shared" si="12"/>
        <v>2012-10</v>
      </c>
      <c r="D298" s="10">
        <v>17.333333333333336</v>
      </c>
      <c r="E298" s="10">
        <f t="shared" si="13"/>
        <v>0</v>
      </c>
      <c r="F298" s="10">
        <f t="shared" si="14"/>
        <v>0.6666666666666643</v>
      </c>
      <c r="G298" s="11">
        <v>3918.3700000000003</v>
      </c>
      <c r="H298" s="5"/>
    </row>
    <row r="299" spans="2:8" x14ac:dyDescent="0.3">
      <c r="B299" s="9">
        <v>41204</v>
      </c>
      <c r="C299" s="9" t="str">
        <f t="shared" si="12"/>
        <v>2012-10</v>
      </c>
      <c r="D299" s="10">
        <v>15.741666666666669</v>
      </c>
      <c r="E299" s="10">
        <f t="shared" si="13"/>
        <v>0</v>
      </c>
      <c r="F299" s="10">
        <f t="shared" si="14"/>
        <v>2.2583333333333311</v>
      </c>
      <c r="G299" s="11">
        <v>4462.5700000000006</v>
      </c>
      <c r="H299" s="5"/>
    </row>
    <row r="300" spans="2:8" x14ac:dyDescent="0.3">
      <c r="B300" s="9">
        <v>41205</v>
      </c>
      <c r="C300" s="9" t="str">
        <f t="shared" si="12"/>
        <v>2012-10</v>
      </c>
      <c r="D300" s="10">
        <v>12.420833333333336</v>
      </c>
      <c r="E300" s="10">
        <f t="shared" si="13"/>
        <v>0</v>
      </c>
      <c r="F300" s="10">
        <f t="shared" si="14"/>
        <v>5.5791666666666639</v>
      </c>
      <c r="G300" s="11">
        <v>4378.58</v>
      </c>
      <c r="H300" s="5"/>
    </row>
    <row r="301" spans="2:8" x14ac:dyDescent="0.3">
      <c r="B301" s="9">
        <v>41206</v>
      </c>
      <c r="C301" s="9" t="str">
        <f t="shared" si="12"/>
        <v>2012-10</v>
      </c>
      <c r="D301" s="10">
        <v>14.783333333333337</v>
      </c>
      <c r="E301" s="10">
        <f t="shared" si="13"/>
        <v>0</v>
      </c>
      <c r="F301" s="10">
        <f t="shared" si="14"/>
        <v>3.2166666666666632</v>
      </c>
      <c r="G301" s="11">
        <v>4360.4700000000012</v>
      </c>
      <c r="H301" s="5"/>
    </row>
    <row r="302" spans="2:8" x14ac:dyDescent="0.3">
      <c r="B302" s="9">
        <v>41207</v>
      </c>
      <c r="C302" s="9" t="str">
        <f t="shared" si="12"/>
        <v>2012-10</v>
      </c>
      <c r="D302" s="10">
        <v>16.762499999999999</v>
      </c>
      <c r="E302" s="10">
        <f t="shared" si="13"/>
        <v>0</v>
      </c>
      <c r="F302" s="10">
        <f t="shared" si="14"/>
        <v>1.2375000000000007</v>
      </c>
      <c r="G302" s="11">
        <v>4482.68</v>
      </c>
      <c r="H302" s="5"/>
    </row>
    <row r="303" spans="2:8" x14ac:dyDescent="0.3">
      <c r="B303" s="9">
        <v>41208</v>
      </c>
      <c r="C303" s="9" t="str">
        <f t="shared" si="12"/>
        <v>2012-10</v>
      </c>
      <c r="D303" s="10">
        <v>16.108333333333334</v>
      </c>
      <c r="E303" s="10">
        <f t="shared" si="13"/>
        <v>0</v>
      </c>
      <c r="F303" s="10">
        <f t="shared" si="14"/>
        <v>1.8916666666666657</v>
      </c>
      <c r="G303" s="11">
        <v>4306.71</v>
      </c>
      <c r="H303" s="5"/>
    </row>
    <row r="304" spans="2:8" x14ac:dyDescent="0.3">
      <c r="B304" s="9">
        <v>41209</v>
      </c>
      <c r="C304" s="9" t="str">
        <f t="shared" si="12"/>
        <v>2012-10</v>
      </c>
      <c r="D304" s="10">
        <v>14.283333333333333</v>
      </c>
      <c r="E304" s="10">
        <f t="shared" si="13"/>
        <v>0</v>
      </c>
      <c r="F304" s="10">
        <f t="shared" si="14"/>
        <v>3.7166666666666668</v>
      </c>
      <c r="G304" s="11">
        <v>4052.8299999999995</v>
      </c>
      <c r="H304" s="5"/>
    </row>
    <row r="305" spans="2:8" x14ac:dyDescent="0.3">
      <c r="B305" s="9">
        <v>41210</v>
      </c>
      <c r="C305" s="9" t="str">
        <f t="shared" si="12"/>
        <v>2012-10</v>
      </c>
      <c r="D305" s="10">
        <v>17.816666666666666</v>
      </c>
      <c r="E305" s="10">
        <f t="shared" si="13"/>
        <v>0</v>
      </c>
      <c r="F305" s="10">
        <f t="shared" si="14"/>
        <v>0.18333333333333357</v>
      </c>
      <c r="G305" s="11">
        <v>3917.6799999999994</v>
      </c>
      <c r="H305" s="5"/>
    </row>
    <row r="306" spans="2:8" x14ac:dyDescent="0.3">
      <c r="B306" s="9">
        <v>41211</v>
      </c>
      <c r="C306" s="9" t="str">
        <f t="shared" si="12"/>
        <v>2012-10</v>
      </c>
      <c r="D306" s="10">
        <v>14.266666666666666</v>
      </c>
      <c r="E306" s="10">
        <f t="shared" si="13"/>
        <v>0</v>
      </c>
      <c r="F306" s="10">
        <f t="shared" si="14"/>
        <v>3.7333333333333343</v>
      </c>
      <c r="G306" s="11">
        <v>4376.0200000000004</v>
      </c>
      <c r="H306" s="5"/>
    </row>
    <row r="307" spans="2:8" x14ac:dyDescent="0.3">
      <c r="B307" s="9">
        <v>41212</v>
      </c>
      <c r="C307" s="9" t="str">
        <f t="shared" si="12"/>
        <v>2012-10</v>
      </c>
      <c r="D307" s="10">
        <v>9.5250000000000004</v>
      </c>
      <c r="E307" s="10">
        <f t="shared" si="13"/>
        <v>0</v>
      </c>
      <c r="F307" s="10">
        <f t="shared" si="14"/>
        <v>8.4749999999999996</v>
      </c>
      <c r="G307" s="11">
        <v>4326.6899999999996</v>
      </c>
      <c r="H307" s="5"/>
    </row>
    <row r="308" spans="2:8" x14ac:dyDescent="0.3">
      <c r="B308" s="9">
        <v>41213</v>
      </c>
      <c r="C308" s="9" t="str">
        <f t="shared" si="12"/>
        <v>2012-10</v>
      </c>
      <c r="D308" s="10">
        <v>8.8249999999999975</v>
      </c>
      <c r="E308" s="10">
        <f t="shared" si="13"/>
        <v>0</v>
      </c>
      <c r="F308" s="10">
        <f t="shared" si="14"/>
        <v>9.1750000000000025</v>
      </c>
      <c r="G308" s="11">
        <v>4298.37</v>
      </c>
      <c r="H308" s="5"/>
    </row>
    <row r="309" spans="2:8" x14ac:dyDescent="0.3">
      <c r="B309" s="9">
        <v>41214</v>
      </c>
      <c r="C309" s="9" t="str">
        <f t="shared" si="12"/>
        <v>2012-11</v>
      </c>
      <c r="D309" s="10">
        <v>7.2624999999999993</v>
      </c>
      <c r="E309" s="10">
        <f t="shared" si="13"/>
        <v>0</v>
      </c>
      <c r="F309" s="10">
        <f t="shared" si="14"/>
        <v>10.737500000000001</v>
      </c>
      <c r="G309" s="11">
        <v>4860.04</v>
      </c>
      <c r="H309" s="5"/>
    </row>
    <row r="310" spans="2:8" x14ac:dyDescent="0.3">
      <c r="B310" s="9">
        <v>41215</v>
      </c>
      <c r="C310" s="9" t="str">
        <f t="shared" si="12"/>
        <v>2012-11</v>
      </c>
      <c r="D310" s="10">
        <v>6.5291666666666659</v>
      </c>
      <c r="E310" s="10">
        <f t="shared" si="13"/>
        <v>0</v>
      </c>
      <c r="F310" s="10">
        <f t="shared" si="14"/>
        <v>11.470833333333335</v>
      </c>
      <c r="G310" s="11">
        <v>4892.0200000000013</v>
      </c>
      <c r="H310" s="5"/>
    </row>
    <row r="311" spans="2:8" x14ac:dyDescent="0.3">
      <c r="B311" s="9">
        <v>41216</v>
      </c>
      <c r="C311" s="9" t="str">
        <f t="shared" si="12"/>
        <v>2012-11</v>
      </c>
      <c r="D311" s="10">
        <v>8.0583333333333336</v>
      </c>
      <c r="E311" s="10">
        <f t="shared" si="13"/>
        <v>0</v>
      </c>
      <c r="F311" s="10">
        <f t="shared" si="14"/>
        <v>9.9416666666666664</v>
      </c>
      <c r="G311" s="11">
        <v>4501.79</v>
      </c>
      <c r="H311" s="5"/>
    </row>
    <row r="312" spans="2:8" x14ac:dyDescent="0.3">
      <c r="B312" s="9">
        <v>41217</v>
      </c>
      <c r="C312" s="9" t="str">
        <f t="shared" si="12"/>
        <v>2012-11</v>
      </c>
      <c r="D312" s="10">
        <v>10.541666666666668</v>
      </c>
      <c r="E312" s="10">
        <f t="shared" si="13"/>
        <v>0</v>
      </c>
      <c r="F312" s="10">
        <f t="shared" si="14"/>
        <v>7.4583333333333321</v>
      </c>
      <c r="G312" s="11">
        <v>4306.9699999999993</v>
      </c>
      <c r="H312" s="5"/>
    </row>
    <row r="313" spans="2:8" x14ac:dyDescent="0.3">
      <c r="B313" s="9">
        <v>41218</v>
      </c>
      <c r="C313" s="9" t="str">
        <f t="shared" si="12"/>
        <v>2012-11</v>
      </c>
      <c r="D313" s="10">
        <v>12.500000000000002</v>
      </c>
      <c r="E313" s="10">
        <f t="shared" si="13"/>
        <v>0</v>
      </c>
      <c r="F313" s="10">
        <f t="shared" si="14"/>
        <v>5.4999999999999982</v>
      </c>
      <c r="G313" s="11">
        <v>4993.1499999999996</v>
      </c>
      <c r="H313" s="5"/>
    </row>
    <row r="314" spans="2:8" x14ac:dyDescent="0.3">
      <c r="B314" s="9">
        <v>41219</v>
      </c>
      <c r="C314" s="9" t="str">
        <f t="shared" si="12"/>
        <v>2012-11</v>
      </c>
      <c r="D314" s="10">
        <v>9.5374999999999996</v>
      </c>
      <c r="E314" s="10">
        <f t="shared" si="13"/>
        <v>0</v>
      </c>
      <c r="F314" s="10">
        <f t="shared" si="14"/>
        <v>8.4625000000000004</v>
      </c>
      <c r="G314" s="11">
        <v>4959.41</v>
      </c>
      <c r="H314" s="5"/>
    </row>
    <row r="315" spans="2:8" x14ac:dyDescent="0.3">
      <c r="B315" s="9">
        <v>41220</v>
      </c>
      <c r="C315" s="9" t="str">
        <f t="shared" si="12"/>
        <v>2012-11</v>
      </c>
      <c r="D315" s="10">
        <v>10.695833333333333</v>
      </c>
      <c r="E315" s="10">
        <f t="shared" si="13"/>
        <v>0</v>
      </c>
      <c r="F315" s="10">
        <f t="shared" si="14"/>
        <v>7.3041666666666671</v>
      </c>
      <c r="G315" s="11">
        <v>4928.3599999999997</v>
      </c>
      <c r="H315" s="5"/>
    </row>
    <row r="316" spans="2:8" x14ac:dyDescent="0.3">
      <c r="B316" s="9">
        <v>41221</v>
      </c>
      <c r="C316" s="9" t="str">
        <f t="shared" si="12"/>
        <v>2012-11</v>
      </c>
      <c r="D316" s="10">
        <v>11.308333333333332</v>
      </c>
      <c r="E316" s="10">
        <f t="shared" si="13"/>
        <v>0</v>
      </c>
      <c r="F316" s="10">
        <f t="shared" si="14"/>
        <v>6.6916666666666682</v>
      </c>
      <c r="G316" s="11">
        <v>5111.87</v>
      </c>
      <c r="H316" s="5"/>
    </row>
    <row r="317" spans="2:8" x14ac:dyDescent="0.3">
      <c r="B317" s="9">
        <v>41222</v>
      </c>
      <c r="C317" s="9" t="str">
        <f t="shared" si="12"/>
        <v>2012-11</v>
      </c>
      <c r="D317" s="10">
        <v>11.233333333333334</v>
      </c>
      <c r="E317" s="10">
        <f t="shared" si="13"/>
        <v>0</v>
      </c>
      <c r="F317" s="10">
        <f t="shared" si="14"/>
        <v>6.7666666666666657</v>
      </c>
      <c r="G317" s="11">
        <v>4858.7</v>
      </c>
      <c r="H317" s="5"/>
    </row>
    <row r="318" spans="2:8" x14ac:dyDescent="0.3">
      <c r="B318" s="9">
        <v>41223</v>
      </c>
      <c r="C318" s="9" t="str">
        <f t="shared" si="12"/>
        <v>2012-11</v>
      </c>
      <c r="D318" s="10">
        <v>11.291666666666666</v>
      </c>
      <c r="E318" s="10">
        <f t="shared" si="13"/>
        <v>0</v>
      </c>
      <c r="F318" s="10">
        <f t="shared" si="14"/>
        <v>6.7083333333333339</v>
      </c>
      <c r="G318" s="11">
        <v>4599.9500000000007</v>
      </c>
      <c r="H318" s="5"/>
    </row>
    <row r="319" spans="2:8" x14ac:dyDescent="0.3">
      <c r="B319" s="9">
        <v>41224</v>
      </c>
      <c r="C319" s="9" t="str">
        <f t="shared" si="12"/>
        <v>2012-11</v>
      </c>
      <c r="D319" s="10">
        <v>11.804166666666665</v>
      </c>
      <c r="E319" s="10">
        <f t="shared" si="13"/>
        <v>0</v>
      </c>
      <c r="F319" s="10">
        <f t="shared" si="14"/>
        <v>6.1958333333333346</v>
      </c>
      <c r="G319" s="11">
        <v>4344.7899999999991</v>
      </c>
      <c r="H319" s="5"/>
    </row>
    <row r="320" spans="2:8" x14ac:dyDescent="0.3">
      <c r="B320" s="9">
        <v>41225</v>
      </c>
      <c r="C320" s="9" t="str">
        <f t="shared" si="12"/>
        <v>2012-11</v>
      </c>
      <c r="D320" s="10">
        <v>9.6583333333333332</v>
      </c>
      <c r="E320" s="10">
        <f t="shared" si="13"/>
        <v>0</v>
      </c>
      <c r="F320" s="10">
        <f t="shared" si="14"/>
        <v>8.3416666666666668</v>
      </c>
      <c r="G320" s="11">
        <v>5032.6000000000004</v>
      </c>
      <c r="H320" s="5"/>
    </row>
    <row r="321" spans="2:8" x14ac:dyDescent="0.3">
      <c r="B321" s="9">
        <v>41226</v>
      </c>
      <c r="C321" s="9" t="str">
        <f t="shared" si="12"/>
        <v>2012-11</v>
      </c>
      <c r="D321" s="10">
        <v>7.895833333333333</v>
      </c>
      <c r="E321" s="10">
        <f t="shared" si="13"/>
        <v>0</v>
      </c>
      <c r="F321" s="10">
        <f t="shared" si="14"/>
        <v>10.104166666666668</v>
      </c>
      <c r="G321" s="11">
        <v>4813.42</v>
      </c>
      <c r="H321" s="5"/>
    </row>
    <row r="322" spans="2:8" x14ac:dyDescent="0.3">
      <c r="B322" s="9">
        <v>41227</v>
      </c>
      <c r="C322" s="9" t="str">
        <f t="shared" si="12"/>
        <v>2012-11</v>
      </c>
      <c r="D322" s="10">
        <v>4.916666666666667</v>
      </c>
      <c r="E322" s="10">
        <f t="shared" si="13"/>
        <v>0</v>
      </c>
      <c r="F322" s="10">
        <f t="shared" si="14"/>
        <v>13.083333333333332</v>
      </c>
      <c r="G322" s="11">
        <v>4940.4600000000009</v>
      </c>
      <c r="H322" s="5"/>
    </row>
    <row r="323" spans="2:8" x14ac:dyDescent="0.3">
      <c r="B323" s="9">
        <v>41228</v>
      </c>
      <c r="C323" s="9" t="str">
        <f t="shared" si="12"/>
        <v>2012-11</v>
      </c>
      <c r="D323" s="10">
        <v>5.4791666666666652</v>
      </c>
      <c r="E323" s="10">
        <f t="shared" si="13"/>
        <v>0</v>
      </c>
      <c r="F323" s="10">
        <f t="shared" si="14"/>
        <v>12.520833333333336</v>
      </c>
      <c r="G323" s="11">
        <v>5029.0899999999974</v>
      </c>
      <c r="H323" s="5"/>
    </row>
    <row r="324" spans="2:8" x14ac:dyDescent="0.3">
      <c r="B324" s="9">
        <v>41229</v>
      </c>
      <c r="C324" s="9" t="str">
        <f t="shared" si="12"/>
        <v>2012-11</v>
      </c>
      <c r="D324" s="10">
        <v>8.6416666666666675</v>
      </c>
      <c r="E324" s="10">
        <f t="shared" si="13"/>
        <v>0</v>
      </c>
      <c r="F324" s="10">
        <f t="shared" si="14"/>
        <v>9.3583333333333325</v>
      </c>
      <c r="G324" s="11">
        <v>4961.7199999999984</v>
      </c>
      <c r="H324" s="5"/>
    </row>
    <row r="325" spans="2:8" x14ac:dyDescent="0.3">
      <c r="B325" s="9">
        <v>41230</v>
      </c>
      <c r="C325" s="9" t="str">
        <f t="shared" ref="C325:C369" si="15">YEAR(B325)&amp;"-"&amp;MONTH(B325)</f>
        <v>2012-11</v>
      </c>
      <c r="D325" s="10">
        <v>9.4791666666666679</v>
      </c>
      <c r="E325" s="10">
        <f t="shared" ref="E325:E369" si="16">IF(D325&gt;18,D325-18,0)</f>
        <v>0</v>
      </c>
      <c r="F325" s="10">
        <f t="shared" ref="F325:F369" si="17">IF(D325&lt;18,18-D325,0)</f>
        <v>8.5208333333333321</v>
      </c>
      <c r="G325" s="11">
        <v>4549.2699999999995</v>
      </c>
      <c r="H325" s="5"/>
    </row>
    <row r="326" spans="2:8" x14ac:dyDescent="0.3">
      <c r="B326" s="9">
        <v>41231</v>
      </c>
      <c r="C326" s="9" t="str">
        <f t="shared" si="15"/>
        <v>2012-11</v>
      </c>
      <c r="D326" s="10">
        <v>4.8791666666666664</v>
      </c>
      <c r="E326" s="10">
        <f t="shared" si="16"/>
        <v>0</v>
      </c>
      <c r="F326" s="10">
        <f t="shared" si="17"/>
        <v>13.120833333333334</v>
      </c>
      <c r="G326" s="11">
        <v>4152.0600000000004</v>
      </c>
      <c r="H326" s="5"/>
    </row>
    <row r="327" spans="2:8" x14ac:dyDescent="0.3">
      <c r="B327" s="9">
        <v>41232</v>
      </c>
      <c r="C327" s="9" t="str">
        <f t="shared" si="15"/>
        <v>2012-11</v>
      </c>
      <c r="D327" s="10">
        <v>7.3458333333333341</v>
      </c>
      <c r="E327" s="10">
        <f t="shared" si="16"/>
        <v>0</v>
      </c>
      <c r="F327" s="10">
        <f t="shared" si="17"/>
        <v>10.654166666666665</v>
      </c>
      <c r="G327" s="11">
        <v>4906.4099999999989</v>
      </c>
      <c r="H327" s="5"/>
    </row>
    <row r="328" spans="2:8" x14ac:dyDescent="0.3">
      <c r="B328" s="9">
        <v>41233</v>
      </c>
      <c r="C328" s="9" t="str">
        <f t="shared" si="15"/>
        <v>2012-11</v>
      </c>
      <c r="D328" s="10">
        <v>4.8125000000000009</v>
      </c>
      <c r="E328" s="10">
        <f t="shared" si="16"/>
        <v>0</v>
      </c>
      <c r="F328" s="10">
        <f t="shared" si="17"/>
        <v>13.1875</v>
      </c>
      <c r="G328" s="11">
        <v>4914.72</v>
      </c>
      <c r="H328" s="5"/>
    </row>
    <row r="329" spans="2:8" x14ac:dyDescent="0.3">
      <c r="B329" s="9">
        <v>41234</v>
      </c>
      <c r="C329" s="9" t="str">
        <f t="shared" si="15"/>
        <v>2012-11</v>
      </c>
      <c r="D329" s="10">
        <v>6.6875000000000009</v>
      </c>
      <c r="E329" s="10">
        <f t="shared" si="16"/>
        <v>0</v>
      </c>
      <c r="F329" s="10">
        <f t="shared" si="17"/>
        <v>11.3125</v>
      </c>
      <c r="G329" s="11">
        <v>4895.07</v>
      </c>
      <c r="H329" s="5"/>
    </row>
    <row r="330" spans="2:8" x14ac:dyDescent="0.3">
      <c r="B330" s="9">
        <v>41235</v>
      </c>
      <c r="C330" s="9" t="str">
        <f t="shared" si="15"/>
        <v>2012-11</v>
      </c>
      <c r="D330" s="10">
        <v>8.0374999999999996</v>
      </c>
      <c r="E330" s="10">
        <f t="shared" si="16"/>
        <v>0</v>
      </c>
      <c r="F330" s="10">
        <f t="shared" si="17"/>
        <v>9.9625000000000004</v>
      </c>
      <c r="G330" s="11">
        <v>4871.9999999999991</v>
      </c>
      <c r="H330" s="5"/>
    </row>
    <row r="331" spans="2:8" x14ac:dyDescent="0.3">
      <c r="B331" s="9">
        <v>41236</v>
      </c>
      <c r="C331" s="9" t="str">
        <f t="shared" si="15"/>
        <v>2012-11</v>
      </c>
      <c r="D331" s="10">
        <v>6.0875000000000012</v>
      </c>
      <c r="E331" s="10">
        <f t="shared" si="16"/>
        <v>0</v>
      </c>
      <c r="F331" s="10">
        <f t="shared" si="17"/>
        <v>11.912499999999998</v>
      </c>
      <c r="G331" s="11">
        <v>5039.1699999999992</v>
      </c>
      <c r="H331" s="5"/>
    </row>
    <row r="332" spans="2:8" x14ac:dyDescent="0.3">
      <c r="B332" s="9">
        <v>41237</v>
      </c>
      <c r="C332" s="9" t="str">
        <f t="shared" si="15"/>
        <v>2012-11</v>
      </c>
      <c r="D332" s="10">
        <v>5.3666666666666663</v>
      </c>
      <c r="E332" s="10">
        <f t="shared" si="16"/>
        <v>0</v>
      </c>
      <c r="F332" s="10">
        <f t="shared" si="17"/>
        <v>12.633333333333333</v>
      </c>
      <c r="G332" s="11">
        <v>4373.78</v>
      </c>
      <c r="H332" s="5"/>
    </row>
    <row r="333" spans="2:8" x14ac:dyDescent="0.3">
      <c r="B333" s="9">
        <v>41238</v>
      </c>
      <c r="C333" s="9" t="str">
        <f t="shared" si="15"/>
        <v>2012-11</v>
      </c>
      <c r="D333" s="10">
        <v>6.3374999999999995</v>
      </c>
      <c r="E333" s="10">
        <f t="shared" si="16"/>
        <v>0</v>
      </c>
      <c r="F333" s="10">
        <f t="shared" si="17"/>
        <v>11.662500000000001</v>
      </c>
      <c r="G333" s="11">
        <v>4076.1299999999992</v>
      </c>
      <c r="H333" s="5"/>
    </row>
    <row r="334" spans="2:8" x14ac:dyDescent="0.3">
      <c r="B334" s="9">
        <v>41239</v>
      </c>
      <c r="C334" s="9" t="str">
        <f t="shared" si="15"/>
        <v>2012-11</v>
      </c>
      <c r="D334" s="10">
        <v>4.5500000000000007</v>
      </c>
      <c r="E334" s="10">
        <f t="shared" si="16"/>
        <v>0</v>
      </c>
      <c r="F334" s="10">
        <f t="shared" si="17"/>
        <v>13.45</v>
      </c>
      <c r="G334" s="11">
        <v>5026.0099999999993</v>
      </c>
      <c r="H334" s="5"/>
    </row>
    <row r="335" spans="2:8" x14ac:dyDescent="0.3">
      <c r="B335" s="9">
        <v>41240</v>
      </c>
      <c r="C335" s="9" t="str">
        <f t="shared" si="15"/>
        <v>2012-11</v>
      </c>
      <c r="D335" s="10">
        <v>2.6125000000000003</v>
      </c>
      <c r="E335" s="10">
        <f t="shared" si="16"/>
        <v>0</v>
      </c>
      <c r="F335" s="10">
        <f t="shared" si="17"/>
        <v>15.387499999999999</v>
      </c>
      <c r="G335" s="11">
        <v>4966.01</v>
      </c>
      <c r="H335" s="5"/>
    </row>
    <row r="336" spans="2:8" x14ac:dyDescent="0.3">
      <c r="B336" s="9">
        <v>41241</v>
      </c>
      <c r="C336" s="9" t="str">
        <f t="shared" si="15"/>
        <v>2012-11</v>
      </c>
      <c r="D336" s="10">
        <v>7.7541666666666673</v>
      </c>
      <c r="E336" s="10">
        <f t="shared" si="16"/>
        <v>0</v>
      </c>
      <c r="F336" s="10">
        <f t="shared" si="17"/>
        <v>10.245833333333334</v>
      </c>
      <c r="G336" s="11">
        <v>5066.66</v>
      </c>
      <c r="H336" s="5"/>
    </row>
    <row r="337" spans="2:8" x14ac:dyDescent="0.3">
      <c r="B337" s="9">
        <v>41242</v>
      </c>
      <c r="C337" s="9" t="str">
        <f t="shared" si="15"/>
        <v>2012-11</v>
      </c>
      <c r="D337" s="10">
        <v>4.2124999999999995</v>
      </c>
      <c r="E337" s="10">
        <f t="shared" si="16"/>
        <v>0</v>
      </c>
      <c r="F337" s="10">
        <f t="shared" si="17"/>
        <v>13.787500000000001</v>
      </c>
      <c r="G337" s="11">
        <v>5164.3999999999996</v>
      </c>
      <c r="H337" s="5"/>
    </row>
    <row r="338" spans="2:8" x14ac:dyDescent="0.3">
      <c r="B338" s="9">
        <v>41243</v>
      </c>
      <c r="C338" s="9" t="str">
        <f t="shared" si="15"/>
        <v>2012-11</v>
      </c>
      <c r="D338" s="10">
        <v>3.2874999999999996</v>
      </c>
      <c r="E338" s="10">
        <f t="shared" si="16"/>
        <v>0</v>
      </c>
      <c r="F338" s="10">
        <f t="shared" si="17"/>
        <v>14.7125</v>
      </c>
      <c r="G338" s="11">
        <v>4985.26</v>
      </c>
      <c r="H338" s="5"/>
    </row>
    <row r="339" spans="2:8" x14ac:dyDescent="0.3">
      <c r="B339" s="9">
        <v>41244</v>
      </c>
      <c r="C339" s="9" t="str">
        <f t="shared" si="15"/>
        <v>2012-12</v>
      </c>
      <c r="D339" s="10">
        <v>-0.58750000000000002</v>
      </c>
      <c r="E339" s="10">
        <f t="shared" si="16"/>
        <v>0</v>
      </c>
      <c r="F339" s="10">
        <f t="shared" si="17"/>
        <v>18.587499999999999</v>
      </c>
      <c r="G339" s="11">
        <v>4671.130000000001</v>
      </c>
      <c r="H339" s="5"/>
    </row>
    <row r="340" spans="2:8" x14ac:dyDescent="0.3">
      <c r="B340" s="9">
        <v>41245</v>
      </c>
      <c r="C340" s="9" t="str">
        <f t="shared" si="15"/>
        <v>2012-12</v>
      </c>
      <c r="D340" s="10">
        <v>2.9583333333333335</v>
      </c>
      <c r="E340" s="10">
        <f t="shared" si="16"/>
        <v>0</v>
      </c>
      <c r="F340" s="10">
        <f t="shared" si="17"/>
        <v>15.041666666666666</v>
      </c>
      <c r="G340" s="11">
        <v>4804.38</v>
      </c>
      <c r="H340" s="5"/>
    </row>
    <row r="341" spans="2:8" x14ac:dyDescent="0.3">
      <c r="B341" s="9">
        <v>41246</v>
      </c>
      <c r="C341" s="9" t="str">
        <f t="shared" si="15"/>
        <v>2012-12</v>
      </c>
      <c r="D341" s="10">
        <v>4.9041666666666677</v>
      </c>
      <c r="E341" s="10">
        <f t="shared" si="16"/>
        <v>0</v>
      </c>
      <c r="F341" s="10">
        <f t="shared" si="17"/>
        <v>13.095833333333331</v>
      </c>
      <c r="G341" s="11">
        <v>5516.5300000000007</v>
      </c>
      <c r="H341" s="5"/>
    </row>
    <row r="342" spans="2:8" x14ac:dyDescent="0.3">
      <c r="B342" s="9">
        <v>41247</v>
      </c>
      <c r="C342" s="9" t="str">
        <f t="shared" si="15"/>
        <v>2012-12</v>
      </c>
      <c r="D342" s="10">
        <v>0.53333333333333321</v>
      </c>
      <c r="E342" s="10">
        <f t="shared" si="16"/>
        <v>0</v>
      </c>
      <c r="F342" s="10">
        <f t="shared" si="17"/>
        <v>17.466666666666669</v>
      </c>
      <c r="G342" s="11">
        <v>5614.91</v>
      </c>
      <c r="H342" s="5"/>
    </row>
    <row r="343" spans="2:8" x14ac:dyDescent="0.3">
      <c r="B343" s="9">
        <v>41248</v>
      </c>
      <c r="C343" s="9" t="str">
        <f t="shared" si="15"/>
        <v>2012-12</v>
      </c>
      <c r="D343" s="10">
        <v>0.49166666666666647</v>
      </c>
      <c r="E343" s="10">
        <f t="shared" si="16"/>
        <v>0</v>
      </c>
      <c r="F343" s="10">
        <f t="shared" si="17"/>
        <v>17.508333333333333</v>
      </c>
      <c r="G343" s="11">
        <v>5639.3999999999987</v>
      </c>
      <c r="H343" s="5"/>
    </row>
    <row r="344" spans="2:8" x14ac:dyDescent="0.3">
      <c r="B344" s="9">
        <v>41249</v>
      </c>
      <c r="C344" s="9" t="str">
        <f t="shared" si="15"/>
        <v>2012-12</v>
      </c>
      <c r="D344" s="10">
        <v>-3.1750000000000003</v>
      </c>
      <c r="E344" s="10">
        <f t="shared" si="16"/>
        <v>0</v>
      </c>
      <c r="F344" s="10">
        <f t="shared" si="17"/>
        <v>21.175000000000001</v>
      </c>
      <c r="G344" s="11">
        <v>5758.9899999999989</v>
      </c>
      <c r="H344" s="5"/>
    </row>
    <row r="345" spans="2:8" x14ac:dyDescent="0.3">
      <c r="B345" s="9">
        <v>41250</v>
      </c>
      <c r="C345" s="9" t="str">
        <f t="shared" si="15"/>
        <v>2012-12</v>
      </c>
      <c r="D345" s="10">
        <v>-2.0666666666666669</v>
      </c>
      <c r="E345" s="10">
        <f t="shared" si="16"/>
        <v>0</v>
      </c>
      <c r="F345" s="10">
        <f t="shared" si="17"/>
        <v>20.066666666666666</v>
      </c>
      <c r="G345" s="11">
        <v>5440.1000000000013</v>
      </c>
      <c r="H345" s="5"/>
    </row>
    <row r="346" spans="2:8" x14ac:dyDescent="0.3">
      <c r="B346" s="9">
        <v>41251</v>
      </c>
      <c r="C346" s="9" t="str">
        <f t="shared" si="15"/>
        <v>2012-12</v>
      </c>
      <c r="D346" s="10">
        <v>-3.3791666666666664</v>
      </c>
      <c r="E346" s="10">
        <f t="shared" si="16"/>
        <v>0</v>
      </c>
      <c r="F346" s="10">
        <f t="shared" si="17"/>
        <v>21.379166666666666</v>
      </c>
      <c r="G346" s="11">
        <v>4991.2899999999991</v>
      </c>
      <c r="H346" s="5"/>
    </row>
    <row r="347" spans="2:8" x14ac:dyDescent="0.3">
      <c r="B347" s="9">
        <v>41252</v>
      </c>
      <c r="C347" s="9" t="str">
        <f t="shared" si="15"/>
        <v>2012-12</v>
      </c>
      <c r="D347" s="10">
        <v>-4.6791666666666663</v>
      </c>
      <c r="E347" s="10">
        <f t="shared" si="16"/>
        <v>0</v>
      </c>
      <c r="F347" s="10">
        <f t="shared" si="17"/>
        <v>22.679166666666667</v>
      </c>
      <c r="G347" s="11">
        <v>4783.88</v>
      </c>
      <c r="H347" s="5"/>
    </row>
    <row r="348" spans="2:8" x14ac:dyDescent="0.3">
      <c r="B348" s="9">
        <v>41253</v>
      </c>
      <c r="C348" s="9" t="str">
        <f t="shared" si="15"/>
        <v>2012-12</v>
      </c>
      <c r="D348" s="10">
        <v>-2.7791666666666668</v>
      </c>
      <c r="E348" s="10">
        <f t="shared" si="16"/>
        <v>0</v>
      </c>
      <c r="F348" s="10">
        <f t="shared" si="17"/>
        <v>20.779166666666669</v>
      </c>
      <c r="G348" s="11">
        <v>5573.4999999999991</v>
      </c>
      <c r="H348" s="5"/>
    </row>
    <row r="349" spans="2:8" x14ac:dyDescent="0.3">
      <c r="B349" s="9">
        <v>41254</v>
      </c>
      <c r="C349" s="9" t="str">
        <f t="shared" si="15"/>
        <v>2012-12</v>
      </c>
      <c r="D349" s="10">
        <v>-1.1500000000000001</v>
      </c>
      <c r="E349" s="10">
        <f t="shared" si="16"/>
        <v>0</v>
      </c>
      <c r="F349" s="10">
        <f t="shared" si="17"/>
        <v>19.149999999999999</v>
      </c>
      <c r="G349" s="11">
        <v>5274.03</v>
      </c>
      <c r="H349" s="5"/>
    </row>
    <row r="350" spans="2:8" x14ac:dyDescent="0.3">
      <c r="B350" s="9">
        <v>41255</v>
      </c>
      <c r="C350" s="9" t="str">
        <f t="shared" si="15"/>
        <v>2012-12</v>
      </c>
      <c r="D350" s="10">
        <v>-0.68333333333333324</v>
      </c>
      <c r="E350" s="10">
        <f t="shared" si="16"/>
        <v>0</v>
      </c>
      <c r="F350" s="10">
        <f t="shared" si="17"/>
        <v>18.683333333333334</v>
      </c>
      <c r="G350" s="11">
        <v>5667.22</v>
      </c>
      <c r="H350" s="5"/>
    </row>
    <row r="351" spans="2:8" x14ac:dyDescent="0.3">
      <c r="B351" s="9">
        <v>41256</v>
      </c>
      <c r="C351" s="9" t="str">
        <f t="shared" si="15"/>
        <v>2012-12</v>
      </c>
      <c r="D351" s="10">
        <v>3.7916666666666661</v>
      </c>
      <c r="E351" s="10">
        <f t="shared" si="16"/>
        <v>0</v>
      </c>
      <c r="F351" s="10">
        <f t="shared" si="17"/>
        <v>14.208333333333334</v>
      </c>
      <c r="G351" s="11">
        <v>5660.04</v>
      </c>
      <c r="H351" s="5"/>
    </row>
    <row r="352" spans="2:8" x14ac:dyDescent="0.3">
      <c r="B352" s="9">
        <v>41257</v>
      </c>
      <c r="C352" s="9" t="str">
        <f t="shared" si="15"/>
        <v>2012-12</v>
      </c>
      <c r="D352" s="10">
        <v>3.3083333333333336</v>
      </c>
      <c r="E352" s="10">
        <f t="shared" si="16"/>
        <v>0</v>
      </c>
      <c r="F352" s="10">
        <f t="shared" si="17"/>
        <v>14.691666666666666</v>
      </c>
      <c r="G352" s="11">
        <v>5473.35</v>
      </c>
      <c r="H352" s="5"/>
    </row>
    <row r="353" spans="2:8" x14ac:dyDescent="0.3">
      <c r="B353" s="9">
        <v>41258</v>
      </c>
      <c r="C353" s="9" t="str">
        <f t="shared" si="15"/>
        <v>2012-12</v>
      </c>
      <c r="D353" s="10">
        <v>3.8958333333333335</v>
      </c>
      <c r="E353" s="10">
        <f t="shared" si="16"/>
        <v>0</v>
      </c>
      <c r="F353" s="10">
        <f t="shared" si="17"/>
        <v>14.104166666666666</v>
      </c>
      <c r="G353" s="11">
        <v>4996.99</v>
      </c>
      <c r="H353" s="5"/>
    </row>
    <row r="354" spans="2:8" x14ac:dyDescent="0.3">
      <c r="B354" s="9">
        <v>41259</v>
      </c>
      <c r="C354" s="9" t="str">
        <f t="shared" si="15"/>
        <v>2012-12</v>
      </c>
      <c r="D354" s="10">
        <v>4.9874999999999998</v>
      </c>
      <c r="E354" s="10">
        <f t="shared" si="16"/>
        <v>0</v>
      </c>
      <c r="F354" s="10">
        <f t="shared" si="17"/>
        <v>13.012499999999999</v>
      </c>
      <c r="G354" s="11">
        <v>4832.7400000000007</v>
      </c>
      <c r="H354" s="5"/>
    </row>
    <row r="355" spans="2:8" x14ac:dyDescent="0.3">
      <c r="B355" s="9">
        <v>41260</v>
      </c>
      <c r="C355" s="9" t="str">
        <f t="shared" si="15"/>
        <v>2012-12</v>
      </c>
      <c r="D355" s="10">
        <v>3.9875000000000003</v>
      </c>
      <c r="E355" s="10">
        <f t="shared" si="16"/>
        <v>0</v>
      </c>
      <c r="F355" s="10">
        <f t="shared" si="17"/>
        <v>14.012499999999999</v>
      </c>
      <c r="G355" s="11">
        <v>5597.2699999999995</v>
      </c>
      <c r="H355" s="5"/>
    </row>
    <row r="356" spans="2:8" x14ac:dyDescent="0.3">
      <c r="B356" s="9">
        <v>41261</v>
      </c>
      <c r="C356" s="9" t="str">
        <f t="shared" si="15"/>
        <v>2012-12</v>
      </c>
      <c r="D356" s="10">
        <v>-0.52916666666666667</v>
      </c>
      <c r="E356" s="10">
        <f t="shared" si="16"/>
        <v>0</v>
      </c>
      <c r="F356" s="10">
        <f t="shared" si="17"/>
        <v>18.529166666666665</v>
      </c>
      <c r="G356" s="11">
        <v>5484.44</v>
      </c>
      <c r="H356" s="5"/>
    </row>
    <row r="357" spans="2:8" x14ac:dyDescent="0.3">
      <c r="B357" s="9">
        <v>41262</v>
      </c>
      <c r="C357" s="9" t="str">
        <f t="shared" si="15"/>
        <v>2012-12</v>
      </c>
      <c r="D357" s="10">
        <v>-1.8624999999999998</v>
      </c>
      <c r="E357" s="10">
        <f t="shared" si="16"/>
        <v>0</v>
      </c>
      <c r="F357" s="10">
        <f t="shared" si="17"/>
        <v>19.862500000000001</v>
      </c>
      <c r="G357" s="11">
        <v>5074.1999999999989</v>
      </c>
      <c r="H357" s="5"/>
    </row>
    <row r="358" spans="2:8" x14ac:dyDescent="0.3">
      <c r="B358" s="9">
        <v>41263</v>
      </c>
      <c r="C358" s="9" t="str">
        <f t="shared" si="15"/>
        <v>2012-12</v>
      </c>
      <c r="D358" s="10">
        <v>1.8208333333333331</v>
      </c>
      <c r="E358" s="10">
        <f t="shared" si="16"/>
        <v>0</v>
      </c>
      <c r="F358" s="10">
        <f t="shared" si="17"/>
        <v>16.179166666666667</v>
      </c>
      <c r="G358" s="11">
        <v>5408.88</v>
      </c>
      <c r="H358" s="5"/>
    </row>
    <row r="359" spans="2:8" x14ac:dyDescent="0.3">
      <c r="B359" s="9">
        <v>41264</v>
      </c>
      <c r="C359" s="9" t="str">
        <f t="shared" si="15"/>
        <v>2012-12</v>
      </c>
      <c r="D359" s="10">
        <v>3.4000000000000017</v>
      </c>
      <c r="E359" s="10">
        <f t="shared" si="16"/>
        <v>0</v>
      </c>
      <c r="F359" s="10">
        <f t="shared" si="17"/>
        <v>14.599999999999998</v>
      </c>
      <c r="G359" s="11">
        <v>5433.55</v>
      </c>
      <c r="H359" s="5"/>
    </row>
    <row r="360" spans="2:8" x14ac:dyDescent="0.3">
      <c r="B360" s="9">
        <v>41265</v>
      </c>
      <c r="C360" s="9" t="str">
        <f t="shared" si="15"/>
        <v>2012-12</v>
      </c>
      <c r="D360" s="10">
        <v>1.9250000000000005</v>
      </c>
      <c r="E360" s="10">
        <f t="shared" si="16"/>
        <v>0</v>
      </c>
      <c r="F360" s="10">
        <f t="shared" si="17"/>
        <v>16.074999999999999</v>
      </c>
      <c r="G360" s="11">
        <v>5056.76</v>
      </c>
      <c r="H360" s="5"/>
    </row>
    <row r="361" spans="2:8" x14ac:dyDescent="0.3">
      <c r="B361" s="9">
        <v>41266</v>
      </c>
      <c r="C361" s="9" t="str">
        <f t="shared" si="15"/>
        <v>2012-12</v>
      </c>
      <c r="D361" s="10">
        <v>-3.4708333333333328</v>
      </c>
      <c r="E361" s="10">
        <f t="shared" si="16"/>
        <v>0</v>
      </c>
      <c r="F361" s="10">
        <f t="shared" si="17"/>
        <v>21.470833333333331</v>
      </c>
      <c r="G361" s="11">
        <v>4645.97</v>
      </c>
      <c r="H361" s="5"/>
    </row>
    <row r="362" spans="2:8" x14ac:dyDescent="0.3">
      <c r="B362" s="9">
        <v>41267</v>
      </c>
      <c r="C362" s="9" t="str">
        <f t="shared" si="15"/>
        <v>2012-12</v>
      </c>
      <c r="D362" s="10">
        <v>-5.0458333333333325</v>
      </c>
      <c r="E362" s="10">
        <f t="shared" si="16"/>
        <v>0</v>
      </c>
      <c r="F362" s="10">
        <f t="shared" si="17"/>
        <v>23.045833333333334</v>
      </c>
      <c r="G362" s="11">
        <v>5595.62</v>
      </c>
      <c r="H362" s="5"/>
    </row>
    <row r="363" spans="2:8" x14ac:dyDescent="0.3">
      <c r="B363" s="9">
        <v>41268</v>
      </c>
      <c r="C363" s="9" t="str">
        <f t="shared" si="15"/>
        <v>2012-12</v>
      </c>
      <c r="D363" s="10">
        <v>-1.9083333333333334</v>
      </c>
      <c r="E363" s="10">
        <f t="shared" si="16"/>
        <v>0</v>
      </c>
      <c r="F363" s="10">
        <f t="shared" si="17"/>
        <v>19.908333333333335</v>
      </c>
      <c r="G363" s="11">
        <v>4772.6100000000006</v>
      </c>
      <c r="H363" s="5"/>
    </row>
    <row r="364" spans="2:8" x14ac:dyDescent="0.3">
      <c r="B364" s="9">
        <v>41269</v>
      </c>
      <c r="C364" s="9" t="str">
        <f t="shared" si="15"/>
        <v>2012-12</v>
      </c>
      <c r="D364" s="10">
        <v>-5.8583333333333343</v>
      </c>
      <c r="E364" s="10">
        <f t="shared" si="16"/>
        <v>0</v>
      </c>
      <c r="F364" s="10">
        <f t="shared" si="17"/>
        <v>23.858333333333334</v>
      </c>
      <c r="G364" s="11">
        <v>5714.4499999999989</v>
      </c>
      <c r="H364" s="5"/>
    </row>
    <row r="365" spans="2:8" x14ac:dyDescent="0.3">
      <c r="B365" s="9">
        <v>41270</v>
      </c>
      <c r="C365" s="9" t="str">
        <f t="shared" si="15"/>
        <v>2012-12</v>
      </c>
      <c r="D365" s="10">
        <v>-0.10416666666666664</v>
      </c>
      <c r="E365" s="10">
        <f t="shared" si="16"/>
        <v>0</v>
      </c>
      <c r="F365" s="10">
        <f t="shared" si="17"/>
        <v>18.104166666666668</v>
      </c>
      <c r="G365" s="11">
        <v>5641.3899999999994</v>
      </c>
      <c r="H365" s="5"/>
    </row>
    <row r="366" spans="2:8" x14ac:dyDescent="0.3">
      <c r="B366" s="9">
        <v>41271</v>
      </c>
      <c r="C366" s="9" t="str">
        <f t="shared" si="15"/>
        <v>2012-12</v>
      </c>
      <c r="D366" s="10">
        <v>1.3125</v>
      </c>
      <c r="E366" s="10">
        <f t="shared" si="16"/>
        <v>0</v>
      </c>
      <c r="F366" s="10">
        <f t="shared" si="17"/>
        <v>16.6875</v>
      </c>
      <c r="G366" s="11">
        <v>5528.31</v>
      </c>
      <c r="H366" s="5"/>
    </row>
    <row r="367" spans="2:8" x14ac:dyDescent="0.3">
      <c r="B367" s="9">
        <v>41272</v>
      </c>
      <c r="C367" s="9" t="str">
        <f t="shared" si="15"/>
        <v>2012-12</v>
      </c>
      <c r="D367" s="10">
        <v>3.4916666666666658</v>
      </c>
      <c r="E367" s="10">
        <f t="shared" si="16"/>
        <v>0</v>
      </c>
      <c r="F367" s="10">
        <f t="shared" si="17"/>
        <v>14.508333333333335</v>
      </c>
      <c r="G367" s="11">
        <v>4877.4399999999996</v>
      </c>
      <c r="H367" s="5"/>
    </row>
    <row r="368" spans="2:8" x14ac:dyDescent="0.3">
      <c r="B368" s="9">
        <v>41273</v>
      </c>
      <c r="C368" s="9" t="str">
        <f t="shared" si="15"/>
        <v>2012-12</v>
      </c>
      <c r="D368" s="10">
        <v>5.0000000000000232E-2</v>
      </c>
      <c r="E368" s="10">
        <f t="shared" si="16"/>
        <v>0</v>
      </c>
      <c r="F368" s="10">
        <f t="shared" si="17"/>
        <v>17.95</v>
      </c>
      <c r="G368" s="11">
        <v>4568.8600000000006</v>
      </c>
      <c r="H368" s="5"/>
    </row>
    <row r="369" spans="2:8" x14ac:dyDescent="0.3">
      <c r="B369" s="9">
        <v>41274</v>
      </c>
      <c r="C369" s="9" t="str">
        <f t="shared" si="15"/>
        <v>2012-12</v>
      </c>
      <c r="D369" s="10">
        <v>-4.8166666666666655</v>
      </c>
      <c r="E369" s="16">
        <f t="shared" si="16"/>
        <v>0</v>
      </c>
      <c r="F369" s="10">
        <f t="shared" si="17"/>
        <v>22.816666666666666</v>
      </c>
      <c r="G369" s="11">
        <v>5591.4799999999987</v>
      </c>
      <c r="H369" s="5"/>
    </row>
    <row r="370" spans="2:8" x14ac:dyDescent="0.3">
      <c r="E370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H369"/>
  <sheetViews>
    <sheetView workbookViewId="0">
      <selection activeCell="C10" sqref="C10"/>
    </sheetView>
  </sheetViews>
  <sheetFormatPr defaultRowHeight="16.5" x14ac:dyDescent="0.3"/>
  <cols>
    <col min="5" max="5" width="10" style="7" customWidth="1"/>
    <col min="6" max="6" width="10.875" customWidth="1"/>
    <col min="8" max="8" width="10" style="7" customWidth="1"/>
  </cols>
  <sheetData>
    <row r="2" spans="2:8" x14ac:dyDescent="0.3">
      <c r="B2" t="s">
        <v>14</v>
      </c>
      <c r="H2" s="43"/>
    </row>
    <row r="3" spans="2:8" x14ac:dyDescent="0.3">
      <c r="B3" t="s">
        <v>12</v>
      </c>
      <c r="E3" s="8" t="s">
        <v>4</v>
      </c>
      <c r="H3" s="8" t="s">
        <v>4</v>
      </c>
    </row>
    <row r="4" spans="2:8" x14ac:dyDescent="0.3">
      <c r="B4" t="s">
        <v>13</v>
      </c>
      <c r="E4" s="11">
        <v>4464.5000000000009</v>
      </c>
      <c r="F4" s="40">
        <f>E4</f>
        <v>4464.5000000000009</v>
      </c>
      <c r="H4" s="11">
        <v>6291.62</v>
      </c>
    </row>
    <row r="5" spans="2:8" x14ac:dyDescent="0.3">
      <c r="E5" s="11">
        <v>5626.59</v>
      </c>
      <c r="F5" s="41">
        <f>(E4+E5+E6)/3</f>
        <v>5249.4833333333336</v>
      </c>
      <c r="H5" s="11">
        <v>6265.75</v>
      </c>
    </row>
    <row r="6" spans="2:8" x14ac:dyDescent="0.3">
      <c r="E6" s="11">
        <v>5657.36</v>
      </c>
      <c r="F6" s="42">
        <f>(E4+E5+E6+E7+E8)/5</f>
        <v>5401.2340000000004</v>
      </c>
      <c r="H6" s="11">
        <v>6064.9600000000019</v>
      </c>
    </row>
    <row r="7" spans="2:8" x14ac:dyDescent="0.3">
      <c r="E7" s="11">
        <v>5672.1399999999994</v>
      </c>
      <c r="F7" s="42">
        <f t="shared" ref="F7:F70" si="0">(E5+E6+E7+E8+E9)/5</f>
        <v>5625.4040000000005</v>
      </c>
      <c r="H7" s="11">
        <v>6010.4700000000021</v>
      </c>
    </row>
    <row r="8" spans="2:8" x14ac:dyDescent="0.3">
      <c r="E8" s="11">
        <v>5585.5800000000008</v>
      </c>
      <c r="F8" s="42">
        <f t="shared" si="0"/>
        <v>5469.4800000000014</v>
      </c>
      <c r="H8" s="11">
        <v>5980.4500000000007</v>
      </c>
    </row>
    <row r="9" spans="2:8" x14ac:dyDescent="0.3">
      <c r="E9" s="11">
        <v>5585.3500000000013</v>
      </c>
      <c r="F9" s="42">
        <f t="shared" si="0"/>
        <v>5265.3360000000011</v>
      </c>
      <c r="H9" s="11">
        <v>5947.6599999999989</v>
      </c>
    </row>
    <row r="10" spans="2:8" x14ac:dyDescent="0.3">
      <c r="E10" s="11">
        <v>4846.97</v>
      </c>
      <c r="F10" s="42">
        <f t="shared" si="0"/>
        <v>5249.1480000000001</v>
      </c>
      <c r="H10" s="11">
        <v>5946.9500000000016</v>
      </c>
    </row>
    <row r="11" spans="2:8" x14ac:dyDescent="0.3">
      <c r="E11" s="11">
        <v>4636.6399999999985</v>
      </c>
      <c r="F11" s="42">
        <f t="shared" si="0"/>
        <v>5258.15</v>
      </c>
      <c r="H11" s="11">
        <v>5908.77</v>
      </c>
    </row>
    <row r="12" spans="2:8" x14ac:dyDescent="0.3">
      <c r="E12" s="11">
        <v>5591.2000000000016</v>
      </c>
      <c r="F12" s="42">
        <f t="shared" si="0"/>
        <v>5249.398000000001</v>
      </c>
      <c r="H12" s="11">
        <v>5880.989999999998</v>
      </c>
    </row>
    <row r="13" spans="2:8" x14ac:dyDescent="0.3">
      <c r="E13" s="11">
        <v>5630.59</v>
      </c>
      <c r="F13" s="42">
        <f t="shared" si="0"/>
        <v>5368.1160000000009</v>
      </c>
      <c r="H13" s="11">
        <v>5877.1899999999987</v>
      </c>
    </row>
    <row r="14" spans="2:8" x14ac:dyDescent="0.3">
      <c r="E14" s="11">
        <v>5541.590000000002</v>
      </c>
      <c r="F14" s="42">
        <f t="shared" si="0"/>
        <v>5539.8460000000005</v>
      </c>
      <c r="H14" s="11">
        <v>5870.0399999999981</v>
      </c>
    </row>
    <row r="15" spans="2:8" x14ac:dyDescent="0.3">
      <c r="E15" s="11">
        <v>5440.56</v>
      </c>
      <c r="F15" s="42">
        <f t="shared" si="0"/>
        <v>5385.88</v>
      </c>
      <c r="H15" s="11">
        <v>5856.3099999999995</v>
      </c>
    </row>
    <row r="16" spans="2:8" x14ac:dyDescent="0.3">
      <c r="E16" s="11">
        <v>5495.2899999999991</v>
      </c>
      <c r="F16" s="42">
        <f t="shared" si="0"/>
        <v>5161.8500000000013</v>
      </c>
      <c r="H16" s="11">
        <v>5841.94</v>
      </c>
    </row>
    <row r="17" spans="5:8" x14ac:dyDescent="0.3">
      <c r="E17" s="11">
        <v>4821.3700000000008</v>
      </c>
      <c r="F17" s="42">
        <f t="shared" si="0"/>
        <v>5171.6139999999996</v>
      </c>
      <c r="H17" s="11">
        <v>5827.3099999999995</v>
      </c>
    </row>
    <row r="18" spans="5:8" x14ac:dyDescent="0.3">
      <c r="E18" s="11">
        <v>4510.4400000000005</v>
      </c>
      <c r="F18" s="42">
        <f t="shared" si="0"/>
        <v>5247.2860000000001</v>
      </c>
      <c r="H18" s="11">
        <v>5826.329999999999</v>
      </c>
    </row>
    <row r="19" spans="5:8" x14ac:dyDescent="0.3">
      <c r="E19" s="11">
        <v>5590.4099999999989</v>
      </c>
      <c r="F19" s="42">
        <f t="shared" si="0"/>
        <v>5313.6900000000005</v>
      </c>
      <c r="H19" s="11">
        <v>5818.9200000000019</v>
      </c>
    </row>
    <row r="20" spans="5:8" x14ac:dyDescent="0.3">
      <c r="E20" s="11">
        <v>5818.9200000000019</v>
      </c>
      <c r="F20" s="42">
        <f t="shared" si="0"/>
        <v>5520.6779999999999</v>
      </c>
      <c r="H20" s="11">
        <v>5815.1900000000005</v>
      </c>
    </row>
    <row r="21" spans="5:8" x14ac:dyDescent="0.3">
      <c r="E21" s="11">
        <v>5827.3099999999995</v>
      </c>
      <c r="F21" s="42">
        <f t="shared" si="0"/>
        <v>5755.3439999999991</v>
      </c>
      <c r="H21" s="11">
        <v>5815.170000000001</v>
      </c>
    </row>
    <row r="22" spans="5:8" x14ac:dyDescent="0.3">
      <c r="E22" s="11">
        <v>5856.3099999999995</v>
      </c>
      <c r="F22" s="42">
        <f t="shared" si="0"/>
        <v>5661.4120000000003</v>
      </c>
      <c r="H22" s="11">
        <v>5812.21</v>
      </c>
    </row>
    <row r="23" spans="5:8" x14ac:dyDescent="0.3">
      <c r="E23" s="11">
        <v>5683.77</v>
      </c>
      <c r="F23" s="42">
        <f t="shared" si="0"/>
        <v>5430.0039999999999</v>
      </c>
      <c r="H23" s="11">
        <v>5810.9100000000008</v>
      </c>
    </row>
    <row r="24" spans="5:8" x14ac:dyDescent="0.3">
      <c r="E24" s="11">
        <v>5120.7499999999991</v>
      </c>
      <c r="F24" s="42">
        <f t="shared" si="0"/>
        <v>5182.4679999999998</v>
      </c>
      <c r="H24" s="11">
        <v>5793.47</v>
      </c>
    </row>
    <row r="25" spans="5:8" x14ac:dyDescent="0.3">
      <c r="E25" s="11">
        <v>4661.88</v>
      </c>
      <c r="F25" s="42">
        <f t="shared" si="0"/>
        <v>4904.7900000000009</v>
      </c>
      <c r="H25" s="11">
        <v>5792.17</v>
      </c>
    </row>
    <row r="26" spans="5:8" x14ac:dyDescent="0.3">
      <c r="E26" s="11">
        <v>4589.63</v>
      </c>
      <c r="F26" s="42">
        <f t="shared" si="0"/>
        <v>4876.2919999999995</v>
      </c>
      <c r="H26" s="11">
        <v>5783.98</v>
      </c>
    </row>
    <row r="27" spans="5:8" x14ac:dyDescent="0.3">
      <c r="E27" s="11">
        <v>4467.92</v>
      </c>
      <c r="F27" s="42">
        <f t="shared" si="0"/>
        <v>4988.7979999999998</v>
      </c>
      <c r="H27" s="11">
        <v>5771.3099999999995</v>
      </c>
    </row>
    <row r="28" spans="5:8" x14ac:dyDescent="0.3">
      <c r="E28" s="11">
        <v>5541.2799999999988</v>
      </c>
      <c r="F28" s="42">
        <f t="shared" si="0"/>
        <v>5219.4560000000001</v>
      </c>
      <c r="H28" s="11">
        <v>5765.12</v>
      </c>
    </row>
    <row r="29" spans="5:8" x14ac:dyDescent="0.3">
      <c r="E29" s="11">
        <v>5683.28</v>
      </c>
      <c r="F29" s="42">
        <f t="shared" si="0"/>
        <v>5287.5920000000006</v>
      </c>
      <c r="H29" s="11">
        <v>5762.8000000000011</v>
      </c>
    </row>
    <row r="30" spans="5:8" x14ac:dyDescent="0.3">
      <c r="E30" s="11">
        <v>5815.170000000001</v>
      </c>
      <c r="F30" s="42">
        <f t="shared" si="0"/>
        <v>5322.2579999999998</v>
      </c>
      <c r="H30" s="11">
        <v>5758.9899999999989</v>
      </c>
    </row>
    <row r="31" spans="5:8" x14ac:dyDescent="0.3">
      <c r="E31" s="11">
        <v>4930.3100000000013</v>
      </c>
      <c r="F31" s="42">
        <f t="shared" si="0"/>
        <v>5368.2640000000001</v>
      </c>
      <c r="H31" s="11">
        <v>5758.96</v>
      </c>
    </row>
    <row r="32" spans="5:8" x14ac:dyDescent="0.3">
      <c r="E32" s="11">
        <v>4641.25</v>
      </c>
      <c r="F32" s="42">
        <f t="shared" si="0"/>
        <v>5374.2460000000001</v>
      </c>
      <c r="H32" s="11">
        <v>5758.6999999999989</v>
      </c>
    </row>
    <row r="33" spans="5:8" x14ac:dyDescent="0.3">
      <c r="E33" s="11">
        <v>5771.3099999999995</v>
      </c>
      <c r="F33" s="42">
        <f t="shared" si="0"/>
        <v>5392.9660000000003</v>
      </c>
      <c r="H33" s="11">
        <v>5734.619999999999</v>
      </c>
    </row>
    <row r="34" spans="5:8" x14ac:dyDescent="0.3">
      <c r="E34" s="11">
        <v>5713.19</v>
      </c>
      <c r="F34" s="42">
        <f t="shared" si="0"/>
        <v>5545.07</v>
      </c>
      <c r="H34" s="11">
        <v>5726.6900000000005</v>
      </c>
    </row>
    <row r="35" spans="5:8" x14ac:dyDescent="0.3">
      <c r="E35" s="11">
        <v>5908.77</v>
      </c>
      <c r="F35" s="42">
        <f t="shared" si="0"/>
        <v>5725.4879999999994</v>
      </c>
      <c r="H35" s="11">
        <v>5725.2800000000007</v>
      </c>
    </row>
    <row r="36" spans="5:8" x14ac:dyDescent="0.3">
      <c r="E36" s="11">
        <v>5690.83</v>
      </c>
      <c r="F36" s="42">
        <f t="shared" si="0"/>
        <v>5534.7560000000003</v>
      </c>
      <c r="H36" s="11">
        <v>5714.4499999999989</v>
      </c>
    </row>
    <row r="37" spans="5:8" x14ac:dyDescent="0.3">
      <c r="E37" s="11">
        <v>5543.34</v>
      </c>
      <c r="F37" s="42">
        <f t="shared" si="0"/>
        <v>5325.2840000000015</v>
      </c>
      <c r="H37" s="11">
        <v>5713.19</v>
      </c>
    </row>
    <row r="38" spans="5:8" x14ac:dyDescent="0.3">
      <c r="E38" s="11">
        <v>4817.6500000000005</v>
      </c>
      <c r="F38" s="42">
        <f t="shared" si="0"/>
        <v>5264.6720000000005</v>
      </c>
      <c r="H38" s="11">
        <v>5703.2400000000007</v>
      </c>
    </row>
    <row r="39" spans="5:8" x14ac:dyDescent="0.3">
      <c r="E39" s="11">
        <v>4665.8300000000008</v>
      </c>
      <c r="F39" s="42">
        <f t="shared" si="0"/>
        <v>5288.9480000000003</v>
      </c>
      <c r="H39" s="11">
        <v>5695.65</v>
      </c>
    </row>
    <row r="40" spans="5:8" x14ac:dyDescent="0.3">
      <c r="E40" s="11">
        <v>5605.7099999999991</v>
      </c>
      <c r="F40" s="42">
        <f t="shared" si="0"/>
        <v>5290.4</v>
      </c>
      <c r="H40" s="11">
        <v>5690.83</v>
      </c>
    </row>
    <row r="41" spans="5:8" x14ac:dyDescent="0.3">
      <c r="E41" s="11">
        <v>5812.21</v>
      </c>
      <c r="F41" s="42">
        <f t="shared" si="0"/>
        <v>5442.8279999999995</v>
      </c>
      <c r="H41" s="11">
        <v>5683.77</v>
      </c>
    </row>
    <row r="42" spans="5:8" x14ac:dyDescent="0.3">
      <c r="E42" s="11">
        <v>5550.5999999999995</v>
      </c>
      <c r="F42" s="42">
        <f t="shared" si="0"/>
        <v>5641.6239999999989</v>
      </c>
      <c r="H42" s="11">
        <v>5683.28</v>
      </c>
    </row>
    <row r="43" spans="5:8" x14ac:dyDescent="0.3">
      <c r="E43" s="11">
        <v>5579.7900000000009</v>
      </c>
      <c r="F43" s="42">
        <f t="shared" si="0"/>
        <v>5518.735999999999</v>
      </c>
      <c r="H43" s="11">
        <v>5672.1399999999994</v>
      </c>
    </row>
    <row r="44" spans="5:8" x14ac:dyDescent="0.3">
      <c r="E44" s="11">
        <v>5659.8099999999995</v>
      </c>
      <c r="F44" s="42">
        <f t="shared" si="0"/>
        <v>5280.2439999999997</v>
      </c>
      <c r="H44" s="11">
        <v>5668.7000000000007</v>
      </c>
    </row>
    <row r="45" spans="5:8" x14ac:dyDescent="0.3">
      <c r="E45" s="11">
        <v>4991.2699999999995</v>
      </c>
      <c r="F45" s="42">
        <f t="shared" si="0"/>
        <v>5328.558</v>
      </c>
      <c r="H45" s="11">
        <v>5667.22</v>
      </c>
    </row>
    <row r="46" spans="5:8" x14ac:dyDescent="0.3">
      <c r="E46" s="11">
        <v>4619.75</v>
      </c>
      <c r="F46" s="42">
        <f t="shared" si="0"/>
        <v>5375.6380000000008</v>
      </c>
      <c r="H46" s="11">
        <v>5664.5399999999991</v>
      </c>
    </row>
    <row r="47" spans="5:8" x14ac:dyDescent="0.3">
      <c r="E47" s="11">
        <v>5792.17</v>
      </c>
      <c r="F47" s="42">
        <f t="shared" si="0"/>
        <v>5419.8739999999998</v>
      </c>
      <c r="H47" s="11">
        <v>5660.04</v>
      </c>
    </row>
    <row r="48" spans="5:8" x14ac:dyDescent="0.3">
      <c r="E48" s="11">
        <v>5815.1900000000005</v>
      </c>
      <c r="F48" s="42">
        <f t="shared" si="0"/>
        <v>5595.6279999999988</v>
      </c>
      <c r="H48" s="11">
        <v>5659.8099999999995</v>
      </c>
    </row>
    <row r="49" spans="5:8" x14ac:dyDescent="0.3">
      <c r="E49" s="11">
        <v>5880.989999999998</v>
      </c>
      <c r="F49" s="42">
        <f t="shared" si="0"/>
        <v>5823.4179999999997</v>
      </c>
      <c r="H49" s="11">
        <v>5657.36</v>
      </c>
    </row>
    <row r="50" spans="5:8" x14ac:dyDescent="0.3">
      <c r="E50" s="11">
        <v>5870.0399999999981</v>
      </c>
      <c r="F50" s="42">
        <f t="shared" si="0"/>
        <v>5678.0439999999999</v>
      </c>
      <c r="H50" s="11">
        <v>5641.3899999999994</v>
      </c>
    </row>
    <row r="51" spans="5:8" x14ac:dyDescent="0.3">
      <c r="E51" s="11">
        <v>5758.6999999999989</v>
      </c>
      <c r="F51" s="42">
        <f t="shared" si="0"/>
        <v>5480.2259999999997</v>
      </c>
      <c r="H51" s="11">
        <v>5639.3999999999987</v>
      </c>
    </row>
    <row r="52" spans="5:8" x14ac:dyDescent="0.3">
      <c r="E52" s="11">
        <v>5065.3</v>
      </c>
      <c r="F52" s="42">
        <f t="shared" si="0"/>
        <v>5456.5880000000006</v>
      </c>
      <c r="H52" s="11">
        <v>5635.130000000001</v>
      </c>
    </row>
    <row r="53" spans="5:8" x14ac:dyDescent="0.3">
      <c r="E53" s="11">
        <v>4826.1000000000004</v>
      </c>
      <c r="F53" s="42">
        <f t="shared" si="0"/>
        <v>5434.3720000000003</v>
      </c>
      <c r="H53" s="11">
        <v>5630.59</v>
      </c>
    </row>
    <row r="54" spans="5:8" x14ac:dyDescent="0.3">
      <c r="E54" s="11">
        <v>5762.8000000000011</v>
      </c>
      <c r="F54" s="42">
        <f t="shared" si="0"/>
        <v>5444.8140000000003</v>
      </c>
      <c r="H54" s="11">
        <v>5626.59</v>
      </c>
    </row>
    <row r="55" spans="5:8" x14ac:dyDescent="0.3">
      <c r="E55" s="11">
        <v>5758.96</v>
      </c>
      <c r="F55" s="42">
        <f t="shared" si="0"/>
        <v>5570.884</v>
      </c>
      <c r="H55" s="11">
        <v>5614.91</v>
      </c>
    </row>
    <row r="56" spans="5:8" x14ac:dyDescent="0.3">
      <c r="E56" s="11">
        <v>5810.9100000000008</v>
      </c>
      <c r="F56" s="42">
        <f t="shared" si="0"/>
        <v>5770.9299999999994</v>
      </c>
      <c r="H56" s="11">
        <v>5613.25</v>
      </c>
    </row>
    <row r="57" spans="5:8" x14ac:dyDescent="0.3">
      <c r="E57" s="11">
        <v>5695.65</v>
      </c>
      <c r="F57" s="42">
        <f t="shared" si="0"/>
        <v>5639.6719999999996</v>
      </c>
      <c r="H57" s="11">
        <v>5612.35</v>
      </c>
    </row>
    <row r="58" spans="5:8" x14ac:dyDescent="0.3">
      <c r="E58" s="11">
        <v>5826.329999999999</v>
      </c>
      <c r="F58" s="42">
        <f t="shared" si="0"/>
        <v>5421.6419999999998</v>
      </c>
      <c r="H58" s="11">
        <v>5605.7099999999991</v>
      </c>
    </row>
    <row r="59" spans="5:8" x14ac:dyDescent="0.3">
      <c r="E59" s="11">
        <v>5106.5099999999984</v>
      </c>
      <c r="F59" s="42">
        <f t="shared" si="0"/>
        <v>5392.3679999999995</v>
      </c>
      <c r="H59" s="11">
        <v>5597.2699999999995</v>
      </c>
    </row>
    <row r="60" spans="5:8" x14ac:dyDescent="0.3">
      <c r="E60" s="11">
        <v>4668.8099999999995</v>
      </c>
      <c r="F60" s="42">
        <f t="shared" si="0"/>
        <v>5380.2639999999992</v>
      </c>
      <c r="H60" s="11">
        <v>5595.62</v>
      </c>
    </row>
    <row r="61" spans="5:8" x14ac:dyDescent="0.3">
      <c r="E61" s="11">
        <v>5664.5399999999991</v>
      </c>
      <c r="F61" s="42">
        <f t="shared" si="0"/>
        <v>5361.9219999999996</v>
      </c>
      <c r="H61" s="11">
        <v>5591.4799999999987</v>
      </c>
    </row>
    <row r="62" spans="5:8" x14ac:dyDescent="0.3">
      <c r="E62" s="11">
        <v>5635.130000000001</v>
      </c>
      <c r="F62" s="42">
        <f t="shared" si="0"/>
        <v>5242.5159999999996</v>
      </c>
      <c r="H62" s="11">
        <v>5591.2000000000016</v>
      </c>
    </row>
    <row r="63" spans="5:8" x14ac:dyDescent="0.3">
      <c r="E63" s="11">
        <v>5734.619999999999</v>
      </c>
      <c r="F63" s="42">
        <f t="shared" si="0"/>
        <v>5337.2020000000002</v>
      </c>
      <c r="H63" s="11">
        <v>5590.4099999999989</v>
      </c>
    </row>
    <row r="64" spans="5:8" x14ac:dyDescent="0.3">
      <c r="E64" s="11">
        <v>4509.4800000000005</v>
      </c>
      <c r="F64" s="42">
        <f t="shared" si="0"/>
        <v>5118.1100000000006</v>
      </c>
      <c r="H64" s="11">
        <v>5585.5800000000008</v>
      </c>
    </row>
    <row r="65" spans="5:8" x14ac:dyDescent="0.3">
      <c r="E65" s="11">
        <v>5142.24</v>
      </c>
      <c r="F65" s="42">
        <f t="shared" si="0"/>
        <v>4868.8599999999988</v>
      </c>
      <c r="H65" s="11">
        <v>5585.3500000000013</v>
      </c>
    </row>
    <row r="66" spans="5:8" x14ac:dyDescent="0.3">
      <c r="E66" s="11">
        <v>4569.08</v>
      </c>
      <c r="F66" s="42">
        <f t="shared" si="0"/>
        <v>4784.6460000000006</v>
      </c>
      <c r="H66" s="11">
        <v>5584.32</v>
      </c>
    </row>
    <row r="67" spans="5:8" x14ac:dyDescent="0.3">
      <c r="E67" s="11">
        <v>4388.8799999999992</v>
      </c>
      <c r="F67" s="42">
        <f t="shared" si="0"/>
        <v>4911.09</v>
      </c>
      <c r="H67" s="11">
        <v>5579.7900000000009</v>
      </c>
    </row>
    <row r="68" spans="5:8" x14ac:dyDescent="0.3">
      <c r="E68" s="11">
        <v>5313.5500000000011</v>
      </c>
      <c r="F68" s="42">
        <f t="shared" si="0"/>
        <v>4933.5199999999995</v>
      </c>
      <c r="H68" s="11">
        <v>5573.4999999999991</v>
      </c>
    </row>
    <row r="69" spans="5:8" x14ac:dyDescent="0.3">
      <c r="E69" s="11">
        <v>5141.7</v>
      </c>
      <c r="F69" s="42">
        <f t="shared" si="0"/>
        <v>5055.5320000000002</v>
      </c>
      <c r="H69" s="11">
        <v>5558.1099999999988</v>
      </c>
    </row>
    <row r="70" spans="5:8" x14ac:dyDescent="0.3">
      <c r="E70" s="11">
        <v>5254.3899999999994</v>
      </c>
      <c r="F70" s="42">
        <f t="shared" si="0"/>
        <v>5229.9879999999994</v>
      </c>
      <c r="H70" s="11">
        <v>5550.5999999999995</v>
      </c>
    </row>
    <row r="71" spans="5:8" x14ac:dyDescent="0.3">
      <c r="E71" s="11">
        <v>5179.1400000000003</v>
      </c>
      <c r="F71" s="42">
        <f t="shared" ref="F71:F134" si="1">(E69+E70+E71+E72+E73)/5</f>
        <v>5097.9359999999997</v>
      </c>
      <c r="H71" s="11">
        <v>5543.34</v>
      </c>
    </row>
    <row r="72" spans="5:8" x14ac:dyDescent="0.3">
      <c r="E72" s="11">
        <v>5261.1599999999989</v>
      </c>
      <c r="F72" s="42">
        <f t="shared" si="1"/>
        <v>4934.902</v>
      </c>
      <c r="H72" s="11">
        <v>5541.590000000002</v>
      </c>
    </row>
    <row r="73" spans="5:8" x14ac:dyDescent="0.3">
      <c r="E73" s="11">
        <v>4653.29</v>
      </c>
      <c r="F73" s="42">
        <f t="shared" si="1"/>
        <v>4921.8720000000003</v>
      </c>
      <c r="H73" s="11">
        <v>5541.2799999999988</v>
      </c>
    </row>
    <row r="74" spans="5:8" x14ac:dyDescent="0.3">
      <c r="E74" s="11">
        <v>4326.53</v>
      </c>
      <c r="F74" s="42">
        <f t="shared" si="1"/>
        <v>4910.4380000000001</v>
      </c>
      <c r="H74" s="11">
        <v>5528.31</v>
      </c>
    </row>
    <row r="75" spans="5:8" x14ac:dyDescent="0.3">
      <c r="E75" s="11">
        <v>5189.24</v>
      </c>
      <c r="F75" s="42">
        <f t="shared" si="1"/>
        <v>4878.5419999999995</v>
      </c>
      <c r="H75" s="11">
        <v>5516.5300000000007</v>
      </c>
    </row>
    <row r="76" spans="5:8" x14ac:dyDescent="0.3">
      <c r="E76" s="11">
        <v>5121.9700000000012</v>
      </c>
      <c r="F76" s="42">
        <f t="shared" si="1"/>
        <v>4947.8940000000002</v>
      </c>
      <c r="H76" s="11">
        <v>5514.3200000000015</v>
      </c>
    </row>
    <row r="77" spans="5:8" x14ac:dyDescent="0.3">
      <c r="E77" s="11">
        <v>5101.6800000000012</v>
      </c>
      <c r="F77" s="42">
        <f t="shared" si="1"/>
        <v>5070.5259999999998</v>
      </c>
      <c r="H77" s="11">
        <v>5495.2899999999991</v>
      </c>
    </row>
    <row r="78" spans="5:8" x14ac:dyDescent="0.3">
      <c r="E78" s="11">
        <v>5000.0500000000011</v>
      </c>
      <c r="F78" s="42">
        <f t="shared" si="1"/>
        <v>4944.8920000000007</v>
      </c>
      <c r="H78" s="11">
        <v>5484.44</v>
      </c>
    </row>
    <row r="79" spans="5:8" x14ac:dyDescent="0.3">
      <c r="E79" s="11">
        <v>4939.6899999999996</v>
      </c>
      <c r="F79" s="42">
        <f t="shared" si="1"/>
        <v>4764.3</v>
      </c>
      <c r="H79" s="11">
        <v>5473.35</v>
      </c>
    </row>
    <row r="80" spans="5:8" x14ac:dyDescent="0.3">
      <c r="E80" s="11">
        <v>4561.07</v>
      </c>
      <c r="F80" s="42">
        <f t="shared" si="1"/>
        <v>4753.7159999999994</v>
      </c>
      <c r="H80" s="11">
        <v>5464.76</v>
      </c>
    </row>
    <row r="81" spans="5:8" x14ac:dyDescent="0.3">
      <c r="E81" s="11">
        <v>4219.0099999999993</v>
      </c>
      <c r="F81" s="42">
        <f t="shared" si="1"/>
        <v>4725.3079999999991</v>
      </c>
      <c r="H81" s="11">
        <v>5452.7400000000007</v>
      </c>
    </row>
    <row r="82" spans="5:8" x14ac:dyDescent="0.3">
      <c r="E82" s="11">
        <v>5048.7599999999984</v>
      </c>
      <c r="F82" s="42">
        <f t="shared" si="1"/>
        <v>4714.0919999999996</v>
      </c>
      <c r="H82" s="11">
        <v>5440.56</v>
      </c>
    </row>
    <row r="83" spans="5:8" x14ac:dyDescent="0.3">
      <c r="E83" s="11">
        <v>4858.01</v>
      </c>
      <c r="F83" s="42">
        <f t="shared" si="1"/>
        <v>4767.24</v>
      </c>
      <c r="H83" s="11">
        <v>5440.1000000000013</v>
      </c>
    </row>
    <row r="84" spans="5:8" x14ac:dyDescent="0.3">
      <c r="E84" s="11">
        <v>4883.6099999999997</v>
      </c>
      <c r="F84" s="42">
        <f t="shared" si="1"/>
        <v>4942.6559999999999</v>
      </c>
      <c r="H84" s="11">
        <v>5433.55</v>
      </c>
    </row>
    <row r="85" spans="5:8" x14ac:dyDescent="0.3">
      <c r="E85" s="11">
        <v>4826.8100000000004</v>
      </c>
      <c r="F85" s="42">
        <f t="shared" si="1"/>
        <v>4815.5860000000002</v>
      </c>
      <c r="H85" s="11">
        <v>5413.0300000000007</v>
      </c>
    </row>
    <row r="86" spans="5:8" x14ac:dyDescent="0.3">
      <c r="E86" s="11">
        <v>5096.09</v>
      </c>
      <c r="F86" s="42">
        <f t="shared" si="1"/>
        <v>4686.2320000000009</v>
      </c>
      <c r="H86" s="11">
        <v>5408.88</v>
      </c>
    </row>
    <row r="87" spans="5:8" x14ac:dyDescent="0.3">
      <c r="E87" s="11">
        <v>4413.4100000000008</v>
      </c>
      <c r="F87" s="42">
        <f t="shared" si="1"/>
        <v>4691.7480000000014</v>
      </c>
      <c r="H87" s="11">
        <v>5359.78</v>
      </c>
    </row>
    <row r="88" spans="5:8" x14ac:dyDescent="0.3">
      <c r="E88" s="11">
        <v>4211.24</v>
      </c>
      <c r="F88" s="42">
        <f t="shared" si="1"/>
        <v>4707.348</v>
      </c>
      <c r="H88" s="11">
        <v>5357.92</v>
      </c>
    </row>
    <row r="89" spans="5:8" x14ac:dyDescent="0.3">
      <c r="E89" s="11">
        <v>4911.1900000000005</v>
      </c>
      <c r="F89" s="42">
        <f t="shared" si="1"/>
        <v>4664.8279999999995</v>
      </c>
      <c r="H89" s="11">
        <v>5317.2999999999993</v>
      </c>
    </row>
    <row r="90" spans="5:8" x14ac:dyDescent="0.3">
      <c r="E90" s="11">
        <v>4904.8100000000013</v>
      </c>
      <c r="F90" s="42">
        <f t="shared" si="1"/>
        <v>4751.7140000000009</v>
      </c>
      <c r="H90" s="11">
        <v>5313.5500000000011</v>
      </c>
    </row>
    <row r="91" spans="5:8" x14ac:dyDescent="0.3">
      <c r="E91" s="11">
        <v>4883.49</v>
      </c>
      <c r="F91" s="42">
        <f t="shared" si="1"/>
        <v>4883.7759999999998</v>
      </c>
      <c r="H91" s="11">
        <v>5294.87</v>
      </c>
    </row>
    <row r="92" spans="5:8" x14ac:dyDescent="0.3">
      <c r="E92" s="11">
        <v>4847.84</v>
      </c>
      <c r="F92" s="42">
        <f t="shared" si="1"/>
        <v>4775.9940000000006</v>
      </c>
      <c r="H92" s="11">
        <v>5274.03</v>
      </c>
    </row>
    <row r="93" spans="5:8" x14ac:dyDescent="0.3">
      <c r="E93" s="11">
        <v>4871.55</v>
      </c>
      <c r="F93" s="42">
        <f t="shared" si="1"/>
        <v>4470.5740000000014</v>
      </c>
      <c r="H93" s="11">
        <v>5261.1599999999989</v>
      </c>
    </row>
    <row r="94" spans="5:8" x14ac:dyDescent="0.3">
      <c r="E94" s="11">
        <v>4372.2800000000007</v>
      </c>
      <c r="F94" s="42">
        <f t="shared" si="1"/>
        <v>4383.9340000000002</v>
      </c>
      <c r="H94" s="11">
        <v>5257.25</v>
      </c>
    </row>
    <row r="95" spans="5:8" x14ac:dyDescent="0.3">
      <c r="E95" s="11">
        <v>3377.7100000000014</v>
      </c>
      <c r="F95" s="42">
        <f t="shared" si="1"/>
        <v>4285.7860000000001</v>
      </c>
      <c r="H95" s="11">
        <v>5254.3899999999994</v>
      </c>
    </row>
    <row r="96" spans="5:8" x14ac:dyDescent="0.3">
      <c r="E96" s="11">
        <v>4450.29</v>
      </c>
      <c r="F96" s="42">
        <f t="shared" si="1"/>
        <v>4146.0680000000011</v>
      </c>
      <c r="H96" s="11">
        <v>5249.73</v>
      </c>
    </row>
    <row r="97" spans="5:8" x14ac:dyDescent="0.3">
      <c r="E97" s="11">
        <v>4357.1000000000004</v>
      </c>
      <c r="F97" s="42">
        <f t="shared" si="1"/>
        <v>4144.7960000000003</v>
      </c>
      <c r="H97" s="11">
        <v>5246.2800000000007</v>
      </c>
    </row>
    <row r="98" spans="5:8" x14ac:dyDescent="0.3">
      <c r="E98" s="11">
        <v>4172.9600000000009</v>
      </c>
      <c r="F98" s="42">
        <f t="shared" si="1"/>
        <v>4346.0820000000003</v>
      </c>
      <c r="H98" s="11">
        <v>5222.54</v>
      </c>
    </row>
    <row r="99" spans="5:8" x14ac:dyDescent="0.3">
      <c r="E99" s="11">
        <v>4365.920000000001</v>
      </c>
      <c r="F99" s="42">
        <f t="shared" si="1"/>
        <v>4176.9180000000006</v>
      </c>
      <c r="H99" s="11">
        <v>5198.2599999999993</v>
      </c>
    </row>
    <row r="100" spans="5:8" x14ac:dyDescent="0.3">
      <c r="E100" s="11">
        <v>4384.1400000000003</v>
      </c>
      <c r="F100" s="42">
        <f t="shared" si="1"/>
        <v>4107.4340000000002</v>
      </c>
      <c r="H100" s="11">
        <v>5189.24</v>
      </c>
    </row>
    <row r="101" spans="5:8" x14ac:dyDescent="0.3">
      <c r="E101" s="11">
        <v>3604.4700000000003</v>
      </c>
      <c r="F101" s="42">
        <f t="shared" si="1"/>
        <v>4257.7580000000007</v>
      </c>
      <c r="H101" s="11">
        <v>5186.5000000000009</v>
      </c>
    </row>
    <row r="102" spans="5:8" x14ac:dyDescent="0.3">
      <c r="E102" s="11">
        <v>4009.6800000000003</v>
      </c>
      <c r="F102" s="42">
        <f t="shared" si="1"/>
        <v>4315.6020000000008</v>
      </c>
      <c r="H102" s="11">
        <v>5179.1400000000003</v>
      </c>
    </row>
    <row r="103" spans="5:8" x14ac:dyDescent="0.3">
      <c r="E103" s="11">
        <v>4924.5800000000008</v>
      </c>
      <c r="F103" s="42">
        <f t="shared" si="1"/>
        <v>4250.1740000000009</v>
      </c>
      <c r="H103" s="11">
        <v>5176.0400000000009</v>
      </c>
    </row>
    <row r="104" spans="5:8" x14ac:dyDescent="0.3">
      <c r="E104" s="11">
        <v>4655.1400000000003</v>
      </c>
      <c r="F104" s="42">
        <f t="shared" si="1"/>
        <v>4487.9960000000001</v>
      </c>
      <c r="H104" s="11">
        <v>5164.3999999999996</v>
      </c>
    </row>
    <row r="105" spans="5:8" x14ac:dyDescent="0.3">
      <c r="E105" s="11">
        <v>4056.9999999999995</v>
      </c>
      <c r="F105" s="42">
        <f t="shared" si="1"/>
        <v>4591.2619999999997</v>
      </c>
      <c r="H105" s="11">
        <v>5151.22</v>
      </c>
    </row>
    <row r="106" spans="5:8" x14ac:dyDescent="0.3">
      <c r="E106" s="11">
        <v>4793.579999999999</v>
      </c>
      <c r="F106" s="42">
        <f t="shared" si="1"/>
        <v>4409.003999999999</v>
      </c>
      <c r="H106" s="11">
        <v>5142.24</v>
      </c>
    </row>
    <row r="107" spans="5:8" x14ac:dyDescent="0.3">
      <c r="E107" s="11">
        <v>4526.0099999999993</v>
      </c>
      <c r="F107" s="42">
        <f t="shared" si="1"/>
        <v>4285.5659999999998</v>
      </c>
      <c r="H107" s="11">
        <v>5141.7</v>
      </c>
    </row>
    <row r="108" spans="5:8" x14ac:dyDescent="0.3">
      <c r="E108" s="11">
        <v>4013.2900000000009</v>
      </c>
      <c r="F108" s="42">
        <f t="shared" si="1"/>
        <v>4368.4359999999997</v>
      </c>
      <c r="H108" s="11">
        <v>5133.7499999999991</v>
      </c>
    </row>
    <row r="109" spans="5:8" x14ac:dyDescent="0.3">
      <c r="E109" s="11">
        <v>4037.95</v>
      </c>
      <c r="F109" s="42">
        <f t="shared" si="1"/>
        <v>4320.5640000000003</v>
      </c>
      <c r="H109" s="11">
        <v>5121.9700000000012</v>
      </c>
    </row>
    <row r="110" spans="5:8" x14ac:dyDescent="0.3">
      <c r="E110" s="11">
        <v>4471.3500000000004</v>
      </c>
      <c r="F110" s="42">
        <f t="shared" si="1"/>
        <v>4326.0380000000005</v>
      </c>
      <c r="H110" s="11">
        <v>5120.7499999999991</v>
      </c>
    </row>
    <row r="111" spans="5:8" x14ac:dyDescent="0.3">
      <c r="E111" s="11">
        <v>4554.22</v>
      </c>
      <c r="F111" s="42">
        <f t="shared" si="1"/>
        <v>4443.7939999999999</v>
      </c>
      <c r="H111" s="11">
        <v>5111.87</v>
      </c>
    </row>
    <row r="112" spans="5:8" x14ac:dyDescent="0.3">
      <c r="E112" s="11">
        <v>4553.380000000001</v>
      </c>
      <c r="F112" s="42">
        <f t="shared" si="1"/>
        <v>4518.0199999999995</v>
      </c>
      <c r="H112" s="11">
        <v>5106.5099999999984</v>
      </c>
    </row>
    <row r="113" spans="5:8" x14ac:dyDescent="0.3">
      <c r="E113" s="11">
        <v>4602.07</v>
      </c>
      <c r="F113" s="42">
        <f t="shared" si="1"/>
        <v>4475.0940000000001</v>
      </c>
      <c r="H113" s="11">
        <v>5101.6800000000012</v>
      </c>
    </row>
    <row r="114" spans="5:8" x14ac:dyDescent="0.3">
      <c r="E114" s="11">
        <v>4409.08</v>
      </c>
      <c r="F114" s="42">
        <f t="shared" si="1"/>
        <v>4302.4639999999999</v>
      </c>
      <c r="H114" s="11">
        <v>5096.09</v>
      </c>
    </row>
    <row r="115" spans="5:8" x14ac:dyDescent="0.3">
      <c r="E115" s="11">
        <v>4256.72</v>
      </c>
      <c r="F115" s="42">
        <f t="shared" si="1"/>
        <v>4343.7219999999998</v>
      </c>
      <c r="H115" s="11">
        <v>5075.3799999999992</v>
      </c>
    </row>
    <row r="116" spans="5:8" x14ac:dyDescent="0.3">
      <c r="E116" s="11">
        <v>3691.0699999999997</v>
      </c>
      <c r="F116" s="42">
        <f t="shared" si="1"/>
        <v>4409.4059999999999</v>
      </c>
      <c r="H116" s="11">
        <v>5074.1999999999989</v>
      </c>
    </row>
    <row r="117" spans="5:8" x14ac:dyDescent="0.3">
      <c r="E117" s="11">
        <v>4759.67</v>
      </c>
      <c r="F117" s="42">
        <f t="shared" si="1"/>
        <v>4403.8999999999996</v>
      </c>
      <c r="H117" s="11">
        <v>5071.1500000000005</v>
      </c>
    </row>
    <row r="118" spans="5:8" x14ac:dyDescent="0.3">
      <c r="E118" s="11">
        <v>4930.49</v>
      </c>
      <c r="F118" s="42">
        <f t="shared" si="1"/>
        <v>4487.8360000000002</v>
      </c>
      <c r="H118" s="11">
        <v>5066.66</v>
      </c>
    </row>
    <row r="119" spans="5:8" x14ac:dyDescent="0.3">
      <c r="E119" s="11">
        <v>4381.55</v>
      </c>
      <c r="F119" s="42">
        <f t="shared" si="1"/>
        <v>4675.4699999999993</v>
      </c>
      <c r="H119" s="11">
        <v>5065.3</v>
      </c>
    </row>
    <row r="120" spans="5:8" x14ac:dyDescent="0.3">
      <c r="E120" s="11">
        <v>4676.3999999999996</v>
      </c>
      <c r="F120" s="42">
        <f t="shared" si="1"/>
        <v>4578.9839999999995</v>
      </c>
      <c r="H120" s="11">
        <v>5056.7700000000013</v>
      </c>
    </row>
    <row r="121" spans="5:8" x14ac:dyDescent="0.3">
      <c r="E121" s="11">
        <v>4629.24</v>
      </c>
      <c r="F121" s="42">
        <f t="shared" si="1"/>
        <v>4389.8720000000003</v>
      </c>
      <c r="H121" s="11">
        <v>5056.76</v>
      </c>
    </row>
    <row r="122" spans="5:8" x14ac:dyDescent="0.3">
      <c r="E122" s="11">
        <v>4277.24</v>
      </c>
      <c r="F122" s="42">
        <f t="shared" si="1"/>
        <v>4409.9079999999994</v>
      </c>
      <c r="H122" s="11">
        <v>5053.2800000000007</v>
      </c>
    </row>
    <row r="123" spans="5:8" x14ac:dyDescent="0.3">
      <c r="E123" s="11">
        <v>3984.9300000000003</v>
      </c>
      <c r="F123" s="42">
        <f t="shared" si="1"/>
        <v>4297.826</v>
      </c>
      <c r="H123" s="11">
        <v>5048.7599999999984</v>
      </c>
    </row>
    <row r="124" spans="5:8" x14ac:dyDescent="0.3">
      <c r="E124" s="11">
        <v>4481.7299999999996</v>
      </c>
      <c r="F124" s="42">
        <f t="shared" si="1"/>
        <v>4209.2640000000001</v>
      </c>
      <c r="H124" s="11">
        <v>5041.6500000000005</v>
      </c>
    </row>
    <row r="125" spans="5:8" x14ac:dyDescent="0.3">
      <c r="E125" s="11">
        <v>4115.9900000000007</v>
      </c>
      <c r="F125" s="42">
        <f t="shared" si="1"/>
        <v>4223.152</v>
      </c>
      <c r="H125" s="11">
        <v>5039.1699999999992</v>
      </c>
    </row>
    <row r="126" spans="5:8" x14ac:dyDescent="0.3">
      <c r="E126" s="11">
        <v>4186.43</v>
      </c>
      <c r="F126" s="42">
        <f t="shared" si="1"/>
        <v>4280.598</v>
      </c>
      <c r="H126" s="11">
        <v>5038.4800000000005</v>
      </c>
    </row>
    <row r="127" spans="5:8" x14ac:dyDescent="0.3">
      <c r="E127" s="11">
        <v>4346.68</v>
      </c>
      <c r="F127" s="42">
        <f t="shared" si="1"/>
        <v>4168.5920000000006</v>
      </c>
      <c r="H127" s="11">
        <v>5032.6000000000004</v>
      </c>
    </row>
    <row r="128" spans="5:8" x14ac:dyDescent="0.3">
      <c r="E128" s="11">
        <v>4272.16</v>
      </c>
      <c r="F128" s="42">
        <f t="shared" si="1"/>
        <v>4065.6460000000006</v>
      </c>
      <c r="H128" s="11">
        <v>5029.0899999999974</v>
      </c>
    </row>
    <row r="129" spans="5:8" x14ac:dyDescent="0.3">
      <c r="E129" s="11">
        <v>3921.7000000000007</v>
      </c>
      <c r="F129" s="42">
        <f t="shared" si="1"/>
        <v>4115.5380000000005</v>
      </c>
      <c r="H129" s="11">
        <v>5026.0099999999993</v>
      </c>
    </row>
    <row r="130" spans="5:8" x14ac:dyDescent="0.3">
      <c r="E130" s="11">
        <v>3601.26</v>
      </c>
      <c r="F130" s="42">
        <f t="shared" si="1"/>
        <v>4136.9059999999999</v>
      </c>
      <c r="H130" s="11">
        <v>5021.6400000000012</v>
      </c>
    </row>
    <row r="131" spans="5:8" x14ac:dyDescent="0.3">
      <c r="E131" s="11">
        <v>4435.8900000000003</v>
      </c>
      <c r="F131" s="42">
        <f t="shared" si="1"/>
        <v>4176.5580000000009</v>
      </c>
      <c r="H131" s="11">
        <v>5016.4299999999994</v>
      </c>
    </row>
    <row r="132" spans="5:8" x14ac:dyDescent="0.3">
      <c r="E132" s="11">
        <v>4453.5199999999986</v>
      </c>
      <c r="F132" s="42">
        <f t="shared" si="1"/>
        <v>4244.9740000000002</v>
      </c>
      <c r="H132" s="11">
        <v>5010.96</v>
      </c>
    </row>
    <row r="133" spans="5:8" x14ac:dyDescent="0.3">
      <c r="E133" s="11">
        <v>4470.420000000001</v>
      </c>
      <c r="F133" s="42">
        <f t="shared" si="1"/>
        <v>4391.63</v>
      </c>
      <c r="H133" s="11">
        <v>5010.8499999999995</v>
      </c>
    </row>
    <row r="134" spans="5:8" x14ac:dyDescent="0.3">
      <c r="E134" s="11">
        <v>4263.78</v>
      </c>
      <c r="F134" s="42">
        <f t="shared" si="1"/>
        <v>4297.0159999999996</v>
      </c>
      <c r="H134" s="11">
        <v>5000.0500000000011</v>
      </c>
    </row>
    <row r="135" spans="5:8" x14ac:dyDescent="0.3">
      <c r="E135" s="11">
        <v>4334.54</v>
      </c>
      <c r="F135" s="42">
        <f t="shared" ref="F135:F198" si="2">(E133+E134+E135+E136+E137)/5</f>
        <v>4153.47</v>
      </c>
      <c r="H135" s="11">
        <v>4997.17</v>
      </c>
    </row>
    <row r="136" spans="5:8" x14ac:dyDescent="0.3">
      <c r="E136" s="11">
        <v>3962.8199999999997</v>
      </c>
      <c r="F136" s="42">
        <f t="shared" si="2"/>
        <v>4121.26</v>
      </c>
      <c r="H136" s="11">
        <v>4996.99</v>
      </c>
    </row>
    <row r="137" spans="5:8" x14ac:dyDescent="0.3">
      <c r="E137" s="11">
        <v>3735.79</v>
      </c>
      <c r="F137" s="42">
        <f t="shared" si="2"/>
        <v>4114.8360000000002</v>
      </c>
      <c r="H137" s="11">
        <v>4994.8599999999997</v>
      </c>
    </row>
    <row r="138" spans="5:8" x14ac:dyDescent="0.3">
      <c r="E138" s="11">
        <v>4309.369999999999</v>
      </c>
      <c r="F138" s="42">
        <f t="shared" si="2"/>
        <v>4177.6880000000001</v>
      </c>
      <c r="H138" s="11">
        <v>4993.1499999999996</v>
      </c>
    </row>
    <row r="139" spans="5:8" x14ac:dyDescent="0.3">
      <c r="E139" s="11">
        <v>4231.6600000000008</v>
      </c>
      <c r="F139" s="42">
        <f t="shared" si="2"/>
        <v>4257.4279999999999</v>
      </c>
      <c r="H139" s="11">
        <v>4991.2899999999991</v>
      </c>
    </row>
    <row r="140" spans="5:8" x14ac:dyDescent="0.3">
      <c r="E140" s="11">
        <v>4648.8</v>
      </c>
      <c r="F140" s="42">
        <f t="shared" si="2"/>
        <v>4377.78</v>
      </c>
      <c r="H140" s="11">
        <v>4991.2699999999995</v>
      </c>
    </row>
    <row r="141" spans="5:8" x14ac:dyDescent="0.3">
      <c r="E141" s="11">
        <v>4361.5200000000004</v>
      </c>
      <c r="F141" s="42">
        <f t="shared" si="2"/>
        <v>4367.0340000000006</v>
      </c>
      <c r="H141" s="11">
        <v>4990.2999999999993</v>
      </c>
    </row>
    <row r="142" spans="5:8" x14ac:dyDescent="0.3">
      <c r="E142" s="11">
        <v>4337.55</v>
      </c>
      <c r="F142" s="42">
        <f t="shared" si="2"/>
        <v>4276.9399999999996</v>
      </c>
      <c r="H142" s="11">
        <v>4985.26</v>
      </c>
    </row>
    <row r="143" spans="5:8" x14ac:dyDescent="0.3">
      <c r="E143" s="11">
        <v>4255.6400000000003</v>
      </c>
      <c r="F143" s="42">
        <f t="shared" si="2"/>
        <v>4213.66</v>
      </c>
      <c r="H143" s="11">
        <v>4976.8599999999997</v>
      </c>
    </row>
    <row r="144" spans="5:8" x14ac:dyDescent="0.3">
      <c r="E144" s="11">
        <v>3781.1899999999996</v>
      </c>
      <c r="F144" s="42">
        <f t="shared" si="2"/>
        <v>4113.2579999999998</v>
      </c>
      <c r="H144" s="11">
        <v>4974.8100000000013</v>
      </c>
    </row>
    <row r="145" spans="5:8" x14ac:dyDescent="0.3">
      <c r="E145" s="11">
        <v>4332.4000000000005</v>
      </c>
      <c r="F145" s="42">
        <f t="shared" si="2"/>
        <v>4073.3779999999997</v>
      </c>
      <c r="H145" s="11">
        <v>4966.01</v>
      </c>
    </row>
    <row r="146" spans="5:8" x14ac:dyDescent="0.3">
      <c r="E146" s="11">
        <v>3859.5099999999993</v>
      </c>
      <c r="F146" s="42">
        <f t="shared" si="2"/>
        <v>4081.5320000000002</v>
      </c>
      <c r="H146" s="11">
        <v>4963.3300000000008</v>
      </c>
    </row>
    <row r="147" spans="5:8" x14ac:dyDescent="0.3">
      <c r="E147" s="11">
        <v>4138.1500000000005</v>
      </c>
      <c r="F147" s="42">
        <f t="shared" si="2"/>
        <v>4121.6580000000004</v>
      </c>
      <c r="H147" s="11">
        <v>4961.7199999999984</v>
      </c>
    </row>
    <row r="148" spans="5:8" x14ac:dyDescent="0.3">
      <c r="E148" s="11">
        <v>4296.41</v>
      </c>
      <c r="F148" s="42">
        <f t="shared" si="2"/>
        <v>3996.1800000000003</v>
      </c>
      <c r="H148" s="11">
        <v>4959.9800000000005</v>
      </c>
    </row>
    <row r="149" spans="5:8" x14ac:dyDescent="0.3">
      <c r="E149" s="11">
        <v>3981.8199999999993</v>
      </c>
      <c r="F149" s="42">
        <f t="shared" si="2"/>
        <v>3931.1140000000005</v>
      </c>
      <c r="H149" s="11">
        <v>4959.41</v>
      </c>
    </row>
    <row r="150" spans="5:8" x14ac:dyDescent="0.3">
      <c r="E150" s="11">
        <v>3705.0100000000007</v>
      </c>
      <c r="F150" s="42">
        <f t="shared" si="2"/>
        <v>3743.2580000000003</v>
      </c>
      <c r="H150" s="11">
        <v>4950.5700000000006</v>
      </c>
    </row>
    <row r="151" spans="5:8" x14ac:dyDescent="0.3">
      <c r="E151" s="11">
        <v>3534.1800000000012</v>
      </c>
      <c r="F151" s="42">
        <f t="shared" si="2"/>
        <v>3673.1240000000007</v>
      </c>
      <c r="H151" s="11">
        <v>4942.6000000000004</v>
      </c>
    </row>
    <row r="152" spans="5:8" x14ac:dyDescent="0.3">
      <c r="E152" s="11">
        <v>3198.87</v>
      </c>
      <c r="F152" s="42">
        <f t="shared" si="2"/>
        <v>3686.6480000000001</v>
      </c>
      <c r="H152" s="11">
        <v>4940.4600000000009</v>
      </c>
    </row>
    <row r="153" spans="5:8" x14ac:dyDescent="0.3">
      <c r="E153" s="11">
        <v>3945.7400000000002</v>
      </c>
      <c r="F153" s="42">
        <f t="shared" si="2"/>
        <v>3716.6380000000004</v>
      </c>
      <c r="H153" s="11">
        <v>4939.87</v>
      </c>
    </row>
    <row r="154" spans="5:8" x14ac:dyDescent="0.3">
      <c r="E154" s="11">
        <v>4049.4400000000005</v>
      </c>
      <c r="F154" s="42">
        <f t="shared" si="2"/>
        <v>3957.5199999999995</v>
      </c>
      <c r="H154" s="11">
        <v>4939.79</v>
      </c>
    </row>
    <row r="155" spans="5:8" x14ac:dyDescent="0.3">
      <c r="E155" s="11">
        <v>3854.9599999999996</v>
      </c>
      <c r="F155" s="42">
        <f t="shared" si="2"/>
        <v>4211.7240000000002</v>
      </c>
      <c r="H155" s="11">
        <v>4939.6899999999996</v>
      </c>
    </row>
    <row r="156" spans="5:8" x14ac:dyDescent="0.3">
      <c r="E156" s="11">
        <v>4738.59</v>
      </c>
      <c r="F156" s="42">
        <f t="shared" si="2"/>
        <v>4283.0140000000001</v>
      </c>
      <c r="H156" s="11">
        <v>4936.88</v>
      </c>
    </row>
    <row r="157" spans="5:8" x14ac:dyDescent="0.3">
      <c r="E157" s="11">
        <v>4469.8899999999994</v>
      </c>
      <c r="F157" s="42">
        <f t="shared" si="2"/>
        <v>4460.5019999999995</v>
      </c>
      <c r="H157" s="11">
        <v>4930.49</v>
      </c>
    </row>
    <row r="158" spans="5:8" x14ac:dyDescent="0.3">
      <c r="E158" s="11">
        <v>4302.1900000000005</v>
      </c>
      <c r="F158" s="42">
        <f t="shared" si="2"/>
        <v>4700.8639999999996</v>
      </c>
      <c r="H158" s="11">
        <v>4930.3100000000013</v>
      </c>
    </row>
    <row r="159" spans="5:8" x14ac:dyDescent="0.3">
      <c r="E159" s="11">
        <v>4936.88</v>
      </c>
      <c r="F159" s="42">
        <f t="shared" si="2"/>
        <v>4650.0660000000007</v>
      </c>
      <c r="H159" s="11">
        <v>4928.3599999999997</v>
      </c>
    </row>
    <row r="160" spans="5:8" x14ac:dyDescent="0.3">
      <c r="E160" s="11">
        <v>5056.7700000000013</v>
      </c>
      <c r="F160" s="42">
        <f t="shared" si="2"/>
        <v>4764.4180000000006</v>
      </c>
      <c r="H160" s="11">
        <v>4924.5800000000008</v>
      </c>
    </row>
    <row r="161" spans="5:8" x14ac:dyDescent="0.3">
      <c r="E161" s="11">
        <v>4484.6000000000004</v>
      </c>
      <c r="F161" s="42">
        <f t="shared" si="2"/>
        <v>4906.1720000000005</v>
      </c>
      <c r="H161" s="11">
        <v>4924.3899999999994</v>
      </c>
    </row>
    <row r="162" spans="5:8" x14ac:dyDescent="0.3">
      <c r="E162" s="11">
        <v>5041.6500000000005</v>
      </c>
      <c r="F162" s="42">
        <f t="shared" si="2"/>
        <v>4832.9420000000009</v>
      </c>
      <c r="H162" s="11">
        <v>4922.26</v>
      </c>
    </row>
    <row r="163" spans="5:8" x14ac:dyDescent="0.3">
      <c r="E163" s="11">
        <v>5010.96</v>
      </c>
      <c r="F163" s="42">
        <f t="shared" si="2"/>
        <v>4692.5319999999992</v>
      </c>
      <c r="H163" s="11">
        <v>4914.72</v>
      </c>
    </row>
    <row r="164" spans="5:8" x14ac:dyDescent="0.3">
      <c r="E164" s="11">
        <v>4570.7300000000005</v>
      </c>
      <c r="F164" s="42">
        <f t="shared" si="2"/>
        <v>4797.7819999999992</v>
      </c>
      <c r="H164" s="11">
        <v>4912.5300000000007</v>
      </c>
    </row>
    <row r="165" spans="5:8" x14ac:dyDescent="0.3">
      <c r="E165" s="11">
        <v>4354.7199999999993</v>
      </c>
      <c r="F165" s="42">
        <f t="shared" si="2"/>
        <v>4777.41</v>
      </c>
      <c r="H165" s="11">
        <v>4911.1900000000005</v>
      </c>
    </row>
    <row r="166" spans="5:8" x14ac:dyDescent="0.3">
      <c r="E166" s="11">
        <v>5010.8499999999995</v>
      </c>
      <c r="F166" s="42">
        <f t="shared" si="2"/>
        <v>4755.2179999999998</v>
      </c>
      <c r="H166" s="11">
        <v>4906.4099999999989</v>
      </c>
    </row>
    <row r="167" spans="5:8" x14ac:dyDescent="0.3">
      <c r="E167" s="11">
        <v>4939.79</v>
      </c>
      <c r="F167" s="42">
        <f t="shared" si="2"/>
        <v>4817.8540000000003</v>
      </c>
      <c r="H167" s="11">
        <v>4904.8100000000013</v>
      </c>
    </row>
    <row r="168" spans="5:8" x14ac:dyDescent="0.3">
      <c r="E168" s="11">
        <v>4899.9999999999991</v>
      </c>
      <c r="F168" s="42">
        <f t="shared" si="2"/>
        <v>4908.4839999999995</v>
      </c>
      <c r="H168" s="11">
        <v>4899.9999999999991</v>
      </c>
    </row>
    <row r="169" spans="5:8" x14ac:dyDescent="0.3">
      <c r="E169" s="11">
        <v>4883.91</v>
      </c>
      <c r="F169" s="42">
        <f t="shared" si="2"/>
        <v>4803.2619999999997</v>
      </c>
      <c r="H169" s="11">
        <v>4895.07</v>
      </c>
    </row>
    <row r="170" spans="5:8" x14ac:dyDescent="0.3">
      <c r="E170" s="11">
        <v>4807.87</v>
      </c>
      <c r="F170" s="42">
        <f t="shared" si="2"/>
        <v>4703.1639999999989</v>
      </c>
      <c r="H170" s="11">
        <v>4892.0200000000013</v>
      </c>
    </row>
    <row r="171" spans="5:8" x14ac:dyDescent="0.3">
      <c r="E171" s="11">
        <v>4484.74</v>
      </c>
      <c r="F171" s="42">
        <f t="shared" si="2"/>
        <v>4749.9139999999998</v>
      </c>
      <c r="H171" s="11">
        <v>4883.91</v>
      </c>
    </row>
    <row r="172" spans="5:8" x14ac:dyDescent="0.3">
      <c r="E172" s="11">
        <v>4439.3</v>
      </c>
      <c r="F172" s="42">
        <f t="shared" si="2"/>
        <v>4803.3760000000002</v>
      </c>
      <c r="H172" s="11">
        <v>4883.6099999999997</v>
      </c>
    </row>
    <row r="173" spans="5:8" x14ac:dyDescent="0.3">
      <c r="E173" s="11">
        <v>5133.7499999999991</v>
      </c>
      <c r="F173" s="42">
        <f t="shared" si="2"/>
        <v>4849.4980000000005</v>
      </c>
      <c r="H173" s="11">
        <v>4883.49</v>
      </c>
    </row>
    <row r="174" spans="5:8" x14ac:dyDescent="0.3">
      <c r="E174" s="11">
        <v>5151.22</v>
      </c>
      <c r="F174" s="42">
        <f t="shared" si="2"/>
        <v>4944.5460000000003</v>
      </c>
      <c r="H174" s="11">
        <v>4881.9599999999991</v>
      </c>
    </row>
    <row r="175" spans="5:8" x14ac:dyDescent="0.3">
      <c r="E175" s="11">
        <v>5038.4800000000005</v>
      </c>
      <c r="F175" s="42">
        <f t="shared" si="2"/>
        <v>5033.0779999999995</v>
      </c>
      <c r="H175" s="11">
        <v>4877.4399999999996</v>
      </c>
    </row>
    <row r="176" spans="5:8" x14ac:dyDescent="0.3">
      <c r="E176" s="11">
        <v>4959.9800000000005</v>
      </c>
      <c r="F176" s="42">
        <f t="shared" si="2"/>
        <v>4903.3519999999999</v>
      </c>
      <c r="H176" s="11">
        <v>4871.9999999999991</v>
      </c>
    </row>
    <row r="177" spans="5:8" x14ac:dyDescent="0.3">
      <c r="E177" s="11">
        <v>4881.9599999999991</v>
      </c>
      <c r="F177" s="42">
        <f t="shared" si="2"/>
        <v>4727.0959999999995</v>
      </c>
      <c r="H177" s="11">
        <v>4871.55</v>
      </c>
    </row>
    <row r="178" spans="5:8" x14ac:dyDescent="0.3">
      <c r="E178" s="11">
        <v>4485.12</v>
      </c>
      <c r="F178" s="42">
        <f t="shared" si="2"/>
        <v>4693.3639999999996</v>
      </c>
      <c r="H178" s="11">
        <v>4870.79</v>
      </c>
    </row>
    <row r="179" spans="5:8" x14ac:dyDescent="0.3">
      <c r="E179" s="11">
        <v>4269.9399999999996</v>
      </c>
      <c r="F179" s="42">
        <f t="shared" si="2"/>
        <v>4665.8179999999993</v>
      </c>
      <c r="H179" s="11">
        <v>4869.82</v>
      </c>
    </row>
    <row r="180" spans="5:8" x14ac:dyDescent="0.3">
      <c r="E180" s="11">
        <v>4869.82</v>
      </c>
      <c r="F180" s="42">
        <f t="shared" si="2"/>
        <v>4627.3139999999994</v>
      </c>
      <c r="H180" s="11">
        <v>4868.1200000000008</v>
      </c>
    </row>
    <row r="181" spans="5:8" x14ac:dyDescent="0.3">
      <c r="E181" s="11">
        <v>4822.2499999999991</v>
      </c>
      <c r="F181" s="42">
        <f t="shared" si="2"/>
        <v>4666.8239999999987</v>
      </c>
      <c r="H181" s="11">
        <v>4861.1099999999997</v>
      </c>
    </row>
    <row r="182" spans="5:8" x14ac:dyDescent="0.3">
      <c r="E182" s="11">
        <v>4689.4399999999996</v>
      </c>
      <c r="F182" s="42">
        <f t="shared" si="2"/>
        <v>4747.5439999999999</v>
      </c>
      <c r="H182" s="11">
        <v>4860.04</v>
      </c>
    </row>
    <row r="183" spans="5:8" x14ac:dyDescent="0.3">
      <c r="E183" s="11">
        <v>4682.67</v>
      </c>
      <c r="F183" s="42">
        <f t="shared" si="2"/>
        <v>4645.866</v>
      </c>
      <c r="H183" s="11">
        <v>4858.8500000000004</v>
      </c>
    </row>
    <row r="184" spans="5:8" x14ac:dyDescent="0.3">
      <c r="E184" s="11">
        <v>4673.54</v>
      </c>
      <c r="F184" s="42">
        <f t="shared" si="2"/>
        <v>4498.9820000000009</v>
      </c>
      <c r="H184" s="11">
        <v>4858.7</v>
      </c>
    </row>
    <row r="185" spans="5:8" x14ac:dyDescent="0.3">
      <c r="E185" s="11">
        <v>4361.4299999999994</v>
      </c>
      <c r="F185" s="42">
        <f t="shared" si="2"/>
        <v>4611.04</v>
      </c>
      <c r="H185" s="11">
        <v>4858.01</v>
      </c>
    </row>
    <row r="186" spans="5:8" x14ac:dyDescent="0.3">
      <c r="E186" s="11">
        <v>4087.83</v>
      </c>
      <c r="F186" s="42">
        <f t="shared" si="2"/>
        <v>4719.0140000000001</v>
      </c>
      <c r="H186" s="11">
        <v>4847.84</v>
      </c>
    </row>
    <row r="187" spans="5:8" x14ac:dyDescent="0.3">
      <c r="E187" s="11">
        <v>5249.73</v>
      </c>
      <c r="F187" s="42">
        <f t="shared" si="2"/>
        <v>4855.8899999999994</v>
      </c>
      <c r="H187" s="11">
        <v>4846.97</v>
      </c>
    </row>
    <row r="188" spans="5:8" x14ac:dyDescent="0.3">
      <c r="E188" s="11">
        <v>5222.54</v>
      </c>
      <c r="F188" s="42">
        <f t="shared" si="2"/>
        <v>5047.0639999999994</v>
      </c>
      <c r="H188" s="11">
        <v>4845.72</v>
      </c>
    </row>
    <row r="189" spans="5:8" x14ac:dyDescent="0.3">
      <c r="E189" s="11">
        <v>5357.92</v>
      </c>
      <c r="F189" s="42">
        <f t="shared" si="2"/>
        <v>5201.2679999999991</v>
      </c>
      <c r="H189" s="11">
        <v>4832.7400000000007</v>
      </c>
    </row>
    <row r="190" spans="5:8" x14ac:dyDescent="0.3">
      <c r="E190" s="11">
        <v>5317.2999999999993</v>
      </c>
      <c r="F190" s="42">
        <f t="shared" si="2"/>
        <v>4984.2860000000001</v>
      </c>
      <c r="H190" s="11">
        <v>4826.8100000000004</v>
      </c>
    </row>
    <row r="191" spans="5:8" x14ac:dyDescent="0.3">
      <c r="E191" s="11">
        <v>4858.8500000000004</v>
      </c>
      <c r="F191" s="42">
        <f t="shared" si="2"/>
        <v>4744.3980000000001</v>
      </c>
      <c r="H191" s="11">
        <v>4826.1000000000004</v>
      </c>
    </row>
    <row r="192" spans="5:8" x14ac:dyDescent="0.3">
      <c r="E192" s="11">
        <v>4164.8200000000006</v>
      </c>
      <c r="F192" s="42">
        <f t="shared" si="2"/>
        <v>4724.264000000001</v>
      </c>
      <c r="H192" s="11">
        <v>4822.2499999999991</v>
      </c>
    </row>
    <row r="193" spans="5:8" x14ac:dyDescent="0.3">
      <c r="E193" s="11">
        <v>4023.1000000000008</v>
      </c>
      <c r="F193" s="42">
        <f t="shared" si="2"/>
        <v>4658.8640000000005</v>
      </c>
      <c r="H193" s="11">
        <v>4821.3700000000008</v>
      </c>
    </row>
    <row r="194" spans="5:8" x14ac:dyDescent="0.3">
      <c r="E194" s="11">
        <v>5257.25</v>
      </c>
      <c r="F194" s="42">
        <f t="shared" si="2"/>
        <v>4722.3020000000006</v>
      </c>
      <c r="H194" s="11">
        <v>4817.6500000000005</v>
      </c>
    </row>
    <row r="195" spans="5:8" x14ac:dyDescent="0.3">
      <c r="E195" s="11">
        <v>4990.2999999999993</v>
      </c>
      <c r="F195" s="42">
        <f t="shared" si="2"/>
        <v>4888.3100000000004</v>
      </c>
      <c r="H195" s="11">
        <v>4813.42</v>
      </c>
    </row>
    <row r="196" spans="5:8" x14ac:dyDescent="0.3">
      <c r="E196" s="11">
        <v>5176.0400000000009</v>
      </c>
      <c r="F196" s="42">
        <f t="shared" si="2"/>
        <v>5055.9120000000003</v>
      </c>
      <c r="H196" s="11">
        <v>4807.87</v>
      </c>
    </row>
    <row r="197" spans="5:8" x14ac:dyDescent="0.3">
      <c r="E197" s="11">
        <v>4994.8599999999997</v>
      </c>
      <c r="F197" s="42">
        <f t="shared" si="2"/>
        <v>4823.8900000000003</v>
      </c>
      <c r="H197" s="11">
        <v>4804.87</v>
      </c>
    </row>
    <row r="198" spans="5:8" x14ac:dyDescent="0.3">
      <c r="E198" s="11">
        <v>4861.1099999999997</v>
      </c>
      <c r="F198" s="42">
        <f t="shared" si="2"/>
        <v>4594.8560000000007</v>
      </c>
      <c r="H198" s="11">
        <v>4804.38</v>
      </c>
    </row>
    <row r="199" spans="5:8" x14ac:dyDescent="0.3">
      <c r="E199" s="11">
        <v>4097.1400000000003</v>
      </c>
      <c r="F199" s="42">
        <f t="shared" ref="F199:F262" si="3">(E197+E198+E199+E200+E201)/5</f>
        <v>4485.9760000000006</v>
      </c>
      <c r="H199" s="11">
        <v>4793.579999999999</v>
      </c>
    </row>
    <row r="200" spans="5:8" x14ac:dyDescent="0.3">
      <c r="E200" s="11">
        <v>3845.13</v>
      </c>
      <c r="F200" s="42">
        <f t="shared" si="3"/>
        <v>4421.3720000000003</v>
      </c>
      <c r="H200" s="11">
        <v>4792.03</v>
      </c>
    </row>
    <row r="201" spans="5:8" x14ac:dyDescent="0.3">
      <c r="E201" s="11">
        <v>4631.6399999999994</v>
      </c>
      <c r="F201" s="42">
        <f t="shared" si="3"/>
        <v>4388.1380000000008</v>
      </c>
      <c r="H201" s="11">
        <v>4783.88</v>
      </c>
    </row>
    <row r="202" spans="5:8" x14ac:dyDescent="0.3">
      <c r="E202" s="11">
        <v>4671.84</v>
      </c>
      <c r="F202" s="42">
        <f t="shared" si="3"/>
        <v>4582.9400000000005</v>
      </c>
      <c r="H202" s="11">
        <v>4782.29</v>
      </c>
    </row>
    <row r="203" spans="5:8" x14ac:dyDescent="0.3">
      <c r="E203" s="11">
        <v>4694.9400000000005</v>
      </c>
      <c r="F203" s="42">
        <f t="shared" si="3"/>
        <v>4863.17</v>
      </c>
      <c r="H203" s="11">
        <v>4778.41</v>
      </c>
    </row>
    <row r="204" spans="5:8" x14ac:dyDescent="0.3">
      <c r="E204" s="11">
        <v>5071.1500000000005</v>
      </c>
      <c r="F204" s="42">
        <f t="shared" si="3"/>
        <v>4779.66</v>
      </c>
      <c r="H204" s="11">
        <v>4773.1099999999997</v>
      </c>
    </row>
    <row r="205" spans="5:8" x14ac:dyDescent="0.3">
      <c r="E205" s="11">
        <v>5246.2800000000007</v>
      </c>
      <c r="F205" s="42">
        <f t="shared" si="3"/>
        <v>4648.8440000000001</v>
      </c>
      <c r="H205" s="11">
        <v>4772.6100000000006</v>
      </c>
    </row>
    <row r="206" spans="5:8" x14ac:dyDescent="0.3">
      <c r="E206" s="11">
        <v>4214.09</v>
      </c>
      <c r="F206" s="42">
        <f t="shared" si="3"/>
        <v>4781.8119999999999</v>
      </c>
      <c r="H206" s="11">
        <v>4759.67</v>
      </c>
    </row>
    <row r="207" spans="5:8" x14ac:dyDescent="0.3">
      <c r="E207" s="11">
        <v>4017.76</v>
      </c>
      <c r="F207" s="42">
        <f t="shared" si="3"/>
        <v>4884.4459999999999</v>
      </c>
      <c r="H207" s="11">
        <v>4754.9999999999991</v>
      </c>
    </row>
    <row r="208" spans="5:8" x14ac:dyDescent="0.3">
      <c r="E208" s="11">
        <v>5359.78</v>
      </c>
      <c r="F208" s="42">
        <f t="shared" si="3"/>
        <v>4968.93</v>
      </c>
      <c r="H208" s="11">
        <v>4753.5599999999995</v>
      </c>
    </row>
    <row r="209" spans="5:8" x14ac:dyDescent="0.3">
      <c r="E209" s="11">
        <v>5584.32</v>
      </c>
      <c r="F209" s="42">
        <f t="shared" si="3"/>
        <v>5315.6440000000002</v>
      </c>
      <c r="H209" s="11">
        <v>4751.5200000000004</v>
      </c>
    </row>
    <row r="210" spans="5:8" x14ac:dyDescent="0.3">
      <c r="E210" s="11">
        <v>5668.7000000000007</v>
      </c>
      <c r="F210" s="42">
        <f t="shared" si="3"/>
        <v>5701.482</v>
      </c>
      <c r="H210" s="11">
        <v>4743.7499999999991</v>
      </c>
    </row>
    <row r="211" spans="5:8" x14ac:dyDescent="0.3">
      <c r="E211" s="11">
        <v>5947.6599999999989</v>
      </c>
      <c r="F211" s="42">
        <f t="shared" si="3"/>
        <v>5640.1820000000007</v>
      </c>
      <c r="H211" s="11">
        <v>4738.59</v>
      </c>
    </row>
    <row r="212" spans="5:8" x14ac:dyDescent="0.3">
      <c r="E212" s="11">
        <v>5946.9500000000016</v>
      </c>
      <c r="F212" s="42">
        <f t="shared" si="3"/>
        <v>5527.6460000000006</v>
      </c>
      <c r="H212" s="11">
        <v>4734.0400000000009</v>
      </c>
    </row>
    <row r="213" spans="5:8" x14ac:dyDescent="0.3">
      <c r="E213" s="11">
        <v>5053.2800000000007</v>
      </c>
      <c r="F213" s="42">
        <f t="shared" si="3"/>
        <v>5652.23</v>
      </c>
      <c r="H213" s="11">
        <v>4732.8900000000003</v>
      </c>
    </row>
    <row r="214" spans="5:8" x14ac:dyDescent="0.3">
      <c r="E214" s="11">
        <v>5021.6400000000012</v>
      </c>
      <c r="F214" s="42">
        <f t="shared" si="3"/>
        <v>5715.8480000000009</v>
      </c>
      <c r="H214" s="11">
        <v>4732.41</v>
      </c>
    </row>
    <row r="215" spans="5:8" x14ac:dyDescent="0.3">
      <c r="E215" s="11">
        <v>6291.62</v>
      </c>
      <c r="F215" s="42">
        <f t="shared" si="3"/>
        <v>5722.5480000000007</v>
      </c>
      <c r="H215" s="11">
        <v>4726.83</v>
      </c>
    </row>
    <row r="216" spans="5:8" x14ac:dyDescent="0.3">
      <c r="E216" s="11">
        <v>6265.75</v>
      </c>
      <c r="F216" s="42">
        <f t="shared" si="3"/>
        <v>5887.33</v>
      </c>
      <c r="H216" s="11">
        <v>4719.8700000000008</v>
      </c>
    </row>
    <row r="217" spans="5:8" x14ac:dyDescent="0.3">
      <c r="E217" s="11">
        <v>5980.4500000000007</v>
      </c>
      <c r="F217" s="42">
        <f t="shared" si="3"/>
        <v>6036.0259999999998</v>
      </c>
      <c r="H217" s="11">
        <v>4706.62</v>
      </c>
    </row>
    <row r="218" spans="5:8" x14ac:dyDescent="0.3">
      <c r="E218" s="11">
        <v>5877.1899999999987</v>
      </c>
      <c r="F218" s="42">
        <f t="shared" si="3"/>
        <v>5723.0679999999993</v>
      </c>
      <c r="H218" s="11">
        <v>4701.0999999999995</v>
      </c>
    </row>
    <row r="219" spans="5:8" x14ac:dyDescent="0.3">
      <c r="E219" s="11">
        <v>5765.12</v>
      </c>
      <c r="F219" s="42">
        <f t="shared" si="3"/>
        <v>5372.2879999999986</v>
      </c>
      <c r="H219" s="11">
        <v>4694.9400000000005</v>
      </c>
    </row>
    <row r="220" spans="5:8" x14ac:dyDescent="0.3">
      <c r="E220" s="11">
        <v>4726.83</v>
      </c>
      <c r="F220" s="42">
        <f t="shared" si="3"/>
        <v>5332.9939999999997</v>
      </c>
      <c r="H220" s="11">
        <v>4689.4399999999996</v>
      </c>
    </row>
    <row r="221" spans="5:8" x14ac:dyDescent="0.3">
      <c r="E221" s="11">
        <v>4511.8499999999995</v>
      </c>
      <c r="F221" s="42">
        <f t="shared" si="3"/>
        <v>5298.2039999999997</v>
      </c>
      <c r="H221" s="11">
        <v>4682.67</v>
      </c>
    </row>
    <row r="222" spans="5:8" x14ac:dyDescent="0.3">
      <c r="E222" s="11">
        <v>5783.98</v>
      </c>
      <c r="F222" s="42">
        <f t="shared" si="3"/>
        <v>5290.5180000000009</v>
      </c>
      <c r="H222" s="11">
        <v>4676.3999999999996</v>
      </c>
    </row>
    <row r="223" spans="5:8" x14ac:dyDescent="0.3">
      <c r="E223" s="11">
        <v>5703.2400000000007</v>
      </c>
      <c r="F223" s="42">
        <f t="shared" si="3"/>
        <v>5503.8460000000005</v>
      </c>
      <c r="H223" s="11">
        <v>4673.54</v>
      </c>
    </row>
    <row r="224" spans="5:8" x14ac:dyDescent="0.3">
      <c r="E224" s="11">
        <v>5726.6900000000005</v>
      </c>
      <c r="F224" s="42">
        <f t="shared" si="3"/>
        <v>5746.5320000000011</v>
      </c>
      <c r="H224" s="11">
        <v>4671.84</v>
      </c>
    </row>
    <row r="225" spans="5:8" x14ac:dyDescent="0.3">
      <c r="E225" s="11">
        <v>5793.47</v>
      </c>
      <c r="F225" s="42">
        <f t="shared" si="3"/>
        <v>5548.1419999999998</v>
      </c>
      <c r="H225" s="11">
        <v>4671.130000000001</v>
      </c>
    </row>
    <row r="226" spans="5:8" x14ac:dyDescent="0.3">
      <c r="E226" s="11">
        <v>5725.2800000000007</v>
      </c>
      <c r="F226" s="42">
        <f t="shared" si="3"/>
        <v>5336.8040000000001</v>
      </c>
      <c r="H226" s="11">
        <v>4670.72</v>
      </c>
    </row>
    <row r="227" spans="5:8" x14ac:dyDescent="0.3">
      <c r="E227" s="11">
        <v>4792.03</v>
      </c>
      <c r="F227" s="42">
        <f t="shared" si="3"/>
        <v>5314.116</v>
      </c>
      <c r="H227" s="11">
        <v>4668.8099999999995</v>
      </c>
    </row>
    <row r="228" spans="5:8" x14ac:dyDescent="0.3">
      <c r="E228" s="11">
        <v>4646.55</v>
      </c>
      <c r="F228" s="42">
        <f t="shared" si="3"/>
        <v>5277.8919999999998</v>
      </c>
      <c r="H228" s="11">
        <v>4665.8300000000008</v>
      </c>
    </row>
    <row r="229" spans="5:8" x14ac:dyDescent="0.3">
      <c r="E229" s="11">
        <v>5613.25</v>
      </c>
      <c r="F229" s="42">
        <f t="shared" si="3"/>
        <v>5046.13</v>
      </c>
      <c r="H229" s="11">
        <v>4661.88</v>
      </c>
    </row>
    <row r="230" spans="5:8" x14ac:dyDescent="0.3">
      <c r="E230" s="11">
        <v>5612.35</v>
      </c>
      <c r="F230" s="42">
        <f t="shared" si="3"/>
        <v>5199.3459999999995</v>
      </c>
      <c r="H230" s="11">
        <v>4655.1400000000003</v>
      </c>
    </row>
    <row r="231" spans="5:8" x14ac:dyDescent="0.3">
      <c r="E231" s="11">
        <v>4566.4699999999993</v>
      </c>
      <c r="F231" s="42">
        <f t="shared" si="3"/>
        <v>5372.9</v>
      </c>
      <c r="H231" s="11">
        <v>4653.29</v>
      </c>
    </row>
    <row r="232" spans="5:8" x14ac:dyDescent="0.3">
      <c r="E232" s="11">
        <v>5558.1099999999988</v>
      </c>
      <c r="F232" s="42">
        <f t="shared" si="3"/>
        <v>5201.25</v>
      </c>
      <c r="H232" s="11">
        <v>4650.29</v>
      </c>
    </row>
    <row r="233" spans="5:8" x14ac:dyDescent="0.3">
      <c r="E233" s="11">
        <v>5514.3200000000015</v>
      </c>
      <c r="F233" s="42">
        <f t="shared" si="3"/>
        <v>5025.3579999999993</v>
      </c>
      <c r="H233" s="11">
        <v>4648.8</v>
      </c>
    </row>
    <row r="234" spans="5:8" x14ac:dyDescent="0.3">
      <c r="E234" s="11">
        <v>4754.9999999999991</v>
      </c>
      <c r="F234" s="42">
        <f t="shared" si="3"/>
        <v>5314.1580000000004</v>
      </c>
      <c r="H234" s="11">
        <v>4646.55</v>
      </c>
    </row>
    <row r="235" spans="5:8" x14ac:dyDescent="0.3">
      <c r="E235" s="11">
        <v>4732.8900000000003</v>
      </c>
      <c r="F235" s="42">
        <f t="shared" si="3"/>
        <v>5415.5280000000002</v>
      </c>
      <c r="H235" s="11">
        <v>4645.97</v>
      </c>
    </row>
    <row r="236" spans="5:8" x14ac:dyDescent="0.3">
      <c r="E236" s="11">
        <v>6010.4700000000021</v>
      </c>
      <c r="F236" s="42">
        <f t="shared" si="3"/>
        <v>5481.0520000000006</v>
      </c>
      <c r="H236" s="11">
        <v>4641.25</v>
      </c>
    </row>
    <row r="237" spans="5:8" x14ac:dyDescent="0.3">
      <c r="E237" s="11">
        <v>6064.9600000000019</v>
      </c>
      <c r="F237" s="42">
        <f t="shared" si="3"/>
        <v>5589.0259999999998</v>
      </c>
      <c r="H237" s="11">
        <v>4636.6399999999985</v>
      </c>
    </row>
    <row r="238" spans="5:8" x14ac:dyDescent="0.3">
      <c r="E238" s="11">
        <v>5841.94</v>
      </c>
      <c r="F238" s="42">
        <f t="shared" si="3"/>
        <v>5657.5240000000003</v>
      </c>
      <c r="H238" s="11">
        <v>4635.4000000000005</v>
      </c>
    </row>
    <row r="239" spans="5:8" x14ac:dyDescent="0.3">
      <c r="E239" s="11">
        <v>5294.87</v>
      </c>
      <c r="F239" s="42">
        <f t="shared" si="3"/>
        <v>5389.5740000000005</v>
      </c>
      <c r="H239" s="11">
        <v>4631.6399999999994</v>
      </c>
    </row>
    <row r="240" spans="5:8" x14ac:dyDescent="0.3">
      <c r="E240" s="11">
        <v>5075.3799999999992</v>
      </c>
      <c r="F240" s="42">
        <f t="shared" si="3"/>
        <v>5103.6620000000003</v>
      </c>
      <c r="H240" s="11">
        <v>4629.59</v>
      </c>
    </row>
    <row r="241" spans="5:8" x14ac:dyDescent="0.3">
      <c r="E241" s="11">
        <v>4670.72</v>
      </c>
      <c r="F241" s="42">
        <f t="shared" si="3"/>
        <v>5017.88</v>
      </c>
      <c r="H241" s="11">
        <v>4629.24</v>
      </c>
    </row>
    <row r="242" spans="5:8" x14ac:dyDescent="0.3">
      <c r="E242" s="11">
        <v>4635.4000000000005</v>
      </c>
      <c r="F242" s="42">
        <f t="shared" si="3"/>
        <v>5051.8580000000002</v>
      </c>
      <c r="H242" s="11">
        <v>4623.62</v>
      </c>
    </row>
    <row r="243" spans="5:8" x14ac:dyDescent="0.3">
      <c r="E243" s="11">
        <v>5413.0300000000007</v>
      </c>
      <c r="F243" s="42">
        <f t="shared" si="3"/>
        <v>5127.3300000000008</v>
      </c>
      <c r="H243" s="11">
        <v>4623.33</v>
      </c>
    </row>
    <row r="244" spans="5:8" x14ac:dyDescent="0.3">
      <c r="E244" s="11">
        <v>5464.76</v>
      </c>
      <c r="F244" s="42">
        <f t="shared" si="3"/>
        <v>5232.8379999999997</v>
      </c>
      <c r="H244" s="11">
        <v>4619.75</v>
      </c>
    </row>
    <row r="245" spans="5:8" x14ac:dyDescent="0.3">
      <c r="E245" s="11">
        <v>5452.7400000000007</v>
      </c>
      <c r="F245" s="42">
        <f t="shared" si="3"/>
        <v>5290.6360000000004</v>
      </c>
      <c r="H245" s="11">
        <v>4602.07</v>
      </c>
    </row>
    <row r="246" spans="5:8" x14ac:dyDescent="0.3">
      <c r="E246" s="11">
        <v>5198.2599999999993</v>
      </c>
      <c r="F246" s="42">
        <f t="shared" si="3"/>
        <v>5094.1179999999995</v>
      </c>
      <c r="H246" s="11">
        <v>4599.9500000000007</v>
      </c>
    </row>
    <row r="247" spans="5:8" x14ac:dyDescent="0.3">
      <c r="E247" s="11">
        <v>4924.3899999999994</v>
      </c>
      <c r="F247" s="42">
        <f t="shared" si="3"/>
        <v>4853.6139999999996</v>
      </c>
      <c r="H247" s="11">
        <v>4589.63</v>
      </c>
    </row>
    <row r="248" spans="5:8" x14ac:dyDescent="0.3">
      <c r="E248" s="11">
        <v>4430.4399999999987</v>
      </c>
      <c r="F248" s="42">
        <f t="shared" si="3"/>
        <v>4736.6899999999996</v>
      </c>
      <c r="H248" s="11">
        <v>4588.78</v>
      </c>
    </row>
    <row r="249" spans="5:8" x14ac:dyDescent="0.3">
      <c r="E249" s="11">
        <v>4262.2400000000007</v>
      </c>
      <c r="F249" s="42">
        <f t="shared" si="3"/>
        <v>4689.7040000000006</v>
      </c>
      <c r="H249" s="11">
        <v>4570.7300000000005</v>
      </c>
    </row>
    <row r="250" spans="5:8" x14ac:dyDescent="0.3">
      <c r="E250" s="11">
        <v>4868.1200000000008</v>
      </c>
      <c r="F250" s="42">
        <f t="shared" si="3"/>
        <v>4742.1260000000002</v>
      </c>
      <c r="H250" s="11">
        <v>4569.08</v>
      </c>
    </row>
    <row r="251" spans="5:8" x14ac:dyDescent="0.3">
      <c r="E251" s="11">
        <v>4963.3300000000008</v>
      </c>
      <c r="F251" s="42">
        <f t="shared" si="3"/>
        <v>4859.3240000000005</v>
      </c>
      <c r="H251" s="11">
        <v>4568.8600000000006</v>
      </c>
    </row>
    <row r="252" spans="5:8" x14ac:dyDescent="0.3">
      <c r="E252" s="11">
        <v>5186.5000000000009</v>
      </c>
      <c r="F252" s="42">
        <f t="shared" si="3"/>
        <v>4996.99</v>
      </c>
      <c r="H252" s="11">
        <v>4566.4699999999993</v>
      </c>
    </row>
    <row r="253" spans="5:8" x14ac:dyDescent="0.3">
      <c r="E253" s="11">
        <v>5016.4299999999994</v>
      </c>
      <c r="F253" s="42">
        <f t="shared" si="3"/>
        <v>4935.1920000000009</v>
      </c>
      <c r="H253" s="11">
        <v>4561.07</v>
      </c>
    </row>
    <row r="254" spans="5:8" x14ac:dyDescent="0.3">
      <c r="E254" s="11">
        <v>4950.5700000000006</v>
      </c>
      <c r="F254" s="42">
        <f t="shared" si="3"/>
        <v>4814.7300000000005</v>
      </c>
      <c r="H254" s="11">
        <v>4559.130000000001</v>
      </c>
    </row>
    <row r="255" spans="5:8" x14ac:dyDescent="0.3">
      <c r="E255" s="11">
        <v>4559.130000000001</v>
      </c>
      <c r="F255" s="42">
        <f t="shared" si="3"/>
        <v>4765.95</v>
      </c>
      <c r="H255" s="11">
        <v>4554.22</v>
      </c>
    </row>
    <row r="256" spans="5:8" x14ac:dyDescent="0.3">
      <c r="E256" s="11">
        <v>4361.0200000000004</v>
      </c>
      <c r="F256" s="42">
        <f t="shared" si="3"/>
        <v>4757.6260000000002</v>
      </c>
      <c r="H256" s="11">
        <v>4553.380000000001</v>
      </c>
    </row>
    <row r="257" spans="5:8" x14ac:dyDescent="0.3">
      <c r="E257" s="11">
        <v>4942.6000000000004</v>
      </c>
      <c r="F257" s="42">
        <f t="shared" si="3"/>
        <v>4766.9460000000008</v>
      </c>
      <c r="H257" s="11">
        <v>4549.2699999999995</v>
      </c>
    </row>
    <row r="258" spans="5:8" x14ac:dyDescent="0.3">
      <c r="E258" s="11">
        <v>4974.8100000000013</v>
      </c>
      <c r="F258" s="42">
        <f t="shared" si="3"/>
        <v>4850.4920000000002</v>
      </c>
      <c r="H258" s="11">
        <v>4526.0099999999993</v>
      </c>
    </row>
    <row r="259" spans="5:8" x14ac:dyDescent="0.3">
      <c r="E259" s="11">
        <v>4997.17</v>
      </c>
      <c r="F259" s="42">
        <f t="shared" si="3"/>
        <v>4962.7400000000007</v>
      </c>
      <c r="H259" s="11">
        <v>4511.8499999999995</v>
      </c>
    </row>
    <row r="260" spans="5:8" x14ac:dyDescent="0.3">
      <c r="E260" s="11">
        <v>4976.8599999999997</v>
      </c>
      <c r="F260" s="42">
        <f t="shared" si="3"/>
        <v>4839.402</v>
      </c>
      <c r="H260" s="11">
        <v>4510.4400000000005</v>
      </c>
    </row>
    <row r="261" spans="5:8" x14ac:dyDescent="0.3">
      <c r="E261" s="11">
        <v>4922.26</v>
      </c>
      <c r="F261" s="42">
        <f t="shared" si="3"/>
        <v>4663.9519999999993</v>
      </c>
      <c r="H261" s="11">
        <v>4509.4800000000005</v>
      </c>
    </row>
    <row r="262" spans="5:8" x14ac:dyDescent="0.3">
      <c r="E262" s="11">
        <v>4325.91</v>
      </c>
      <c r="F262" s="42">
        <f t="shared" si="3"/>
        <v>4614.8219999999992</v>
      </c>
      <c r="H262" s="11">
        <v>4509.1400000000003</v>
      </c>
    </row>
    <row r="263" spans="5:8" x14ac:dyDescent="0.3">
      <c r="E263" s="11">
        <v>4097.5599999999995</v>
      </c>
      <c r="F263" s="42">
        <f t="shared" ref="F263:F326" si="4">(E261+E262+E263+E264+E265)/5</f>
        <v>4607.424</v>
      </c>
      <c r="H263" s="11">
        <v>4501.79</v>
      </c>
    </row>
    <row r="264" spans="5:8" x14ac:dyDescent="0.3">
      <c r="E264" s="11">
        <v>4751.5200000000004</v>
      </c>
      <c r="F264" s="42">
        <f t="shared" si="4"/>
        <v>4605.4780000000001</v>
      </c>
      <c r="H264" s="11">
        <v>4485.12</v>
      </c>
    </row>
    <row r="265" spans="5:8" x14ac:dyDescent="0.3">
      <c r="E265" s="11">
        <v>4939.87</v>
      </c>
      <c r="F265" s="42">
        <f t="shared" si="4"/>
        <v>4714.4540000000006</v>
      </c>
      <c r="H265" s="11">
        <v>4484.74</v>
      </c>
    </row>
    <row r="266" spans="5:8" x14ac:dyDescent="0.3">
      <c r="E266" s="11">
        <v>4912.5300000000007</v>
      </c>
      <c r="F266" s="42">
        <f t="shared" si="4"/>
        <v>4864.0860000000002</v>
      </c>
      <c r="H266" s="11">
        <v>4484.6000000000004</v>
      </c>
    </row>
    <row r="267" spans="5:8" x14ac:dyDescent="0.3">
      <c r="E267" s="11">
        <v>4870.79</v>
      </c>
      <c r="F267" s="42">
        <f t="shared" si="4"/>
        <v>4782.0280000000002</v>
      </c>
      <c r="H267" s="11">
        <v>4484.53</v>
      </c>
    </row>
    <row r="268" spans="5:8" x14ac:dyDescent="0.3">
      <c r="E268" s="11">
        <v>4845.72</v>
      </c>
      <c r="F268" s="42">
        <f t="shared" si="4"/>
        <v>4620.5740000000005</v>
      </c>
      <c r="H268" s="11">
        <v>4482.68</v>
      </c>
    </row>
    <row r="269" spans="5:8" x14ac:dyDescent="0.3">
      <c r="E269" s="11">
        <v>4341.2299999999996</v>
      </c>
      <c r="F269" s="42">
        <f t="shared" si="4"/>
        <v>4592.6900000000005</v>
      </c>
      <c r="H269" s="11">
        <v>4481.7299999999996</v>
      </c>
    </row>
    <row r="270" spans="5:8" x14ac:dyDescent="0.3">
      <c r="E270" s="11">
        <v>4132.6000000000013</v>
      </c>
      <c r="F270" s="42">
        <f t="shared" si="4"/>
        <v>4574.2140000000009</v>
      </c>
      <c r="H270" s="11">
        <v>4471.3500000000004</v>
      </c>
    </row>
    <row r="271" spans="5:8" x14ac:dyDescent="0.3">
      <c r="E271" s="11">
        <v>4773.1099999999997</v>
      </c>
      <c r="F271" s="42">
        <f t="shared" si="4"/>
        <v>4566.0439999999999</v>
      </c>
      <c r="H271" s="11">
        <v>4470.420000000001</v>
      </c>
    </row>
    <row r="272" spans="5:8" x14ac:dyDescent="0.3">
      <c r="E272" s="11">
        <v>4778.41</v>
      </c>
      <c r="F272" s="42">
        <f t="shared" si="4"/>
        <v>4644.6060000000007</v>
      </c>
      <c r="H272" s="11">
        <v>4469.8899999999994</v>
      </c>
    </row>
    <row r="273" spans="5:8" x14ac:dyDescent="0.3">
      <c r="E273" s="11">
        <v>4804.87</v>
      </c>
      <c r="F273" s="42">
        <f t="shared" si="4"/>
        <v>4766.8360000000002</v>
      </c>
      <c r="H273" s="11">
        <v>4467.92</v>
      </c>
    </row>
    <row r="274" spans="5:8" x14ac:dyDescent="0.3">
      <c r="E274" s="11">
        <v>4734.0400000000009</v>
      </c>
      <c r="F274" s="42">
        <f t="shared" si="4"/>
        <v>4630.4839999999995</v>
      </c>
      <c r="H274" s="11">
        <v>4464.5000000000009</v>
      </c>
    </row>
    <row r="275" spans="5:8" x14ac:dyDescent="0.3">
      <c r="E275" s="11">
        <v>4743.7499999999991</v>
      </c>
      <c r="F275" s="42">
        <f t="shared" si="4"/>
        <v>4458.2019999999993</v>
      </c>
      <c r="H275" s="11">
        <v>4462.5700000000006</v>
      </c>
    </row>
    <row r="276" spans="5:8" x14ac:dyDescent="0.3">
      <c r="E276" s="11">
        <v>4091.35</v>
      </c>
      <c r="F276" s="42">
        <f t="shared" si="4"/>
        <v>4297.9540000000006</v>
      </c>
      <c r="H276" s="11">
        <v>4453.5199999999986</v>
      </c>
    </row>
    <row r="277" spans="5:8" x14ac:dyDescent="0.3">
      <c r="E277" s="11">
        <v>3917.0000000000009</v>
      </c>
      <c r="F277" s="42">
        <f t="shared" si="4"/>
        <v>4252.9740000000002</v>
      </c>
      <c r="H277" s="11">
        <v>4450.29</v>
      </c>
    </row>
    <row r="278" spans="5:8" x14ac:dyDescent="0.3">
      <c r="E278" s="11">
        <v>4003.63</v>
      </c>
      <c r="F278" s="42">
        <f t="shared" si="4"/>
        <v>4115.7559999999994</v>
      </c>
      <c r="H278" s="11">
        <v>4439.3</v>
      </c>
    </row>
    <row r="279" spans="5:8" x14ac:dyDescent="0.3">
      <c r="E279" s="11">
        <v>4509.1400000000003</v>
      </c>
      <c r="F279" s="42">
        <f t="shared" si="4"/>
        <v>4227.5439999999999</v>
      </c>
      <c r="H279" s="11">
        <v>4435.8900000000003</v>
      </c>
    </row>
    <row r="280" spans="5:8" x14ac:dyDescent="0.3">
      <c r="E280" s="11">
        <v>4057.6600000000008</v>
      </c>
      <c r="F280" s="42">
        <f t="shared" si="4"/>
        <v>4394.8559999999998</v>
      </c>
      <c r="H280" s="11">
        <v>4430.4399999999987</v>
      </c>
    </row>
    <row r="281" spans="5:8" x14ac:dyDescent="0.3">
      <c r="E281" s="11">
        <v>4650.29</v>
      </c>
      <c r="F281" s="42">
        <f t="shared" si="4"/>
        <v>4442.5020000000004</v>
      </c>
      <c r="H281" s="11">
        <v>4413.4100000000008</v>
      </c>
    </row>
    <row r="282" spans="5:8" x14ac:dyDescent="0.3">
      <c r="E282" s="11">
        <v>4753.5599999999995</v>
      </c>
      <c r="F282" s="42">
        <f t="shared" si="4"/>
        <v>4347.3640000000005</v>
      </c>
      <c r="H282" s="11">
        <v>4409.08</v>
      </c>
    </row>
    <row r="283" spans="5:8" x14ac:dyDescent="0.3">
      <c r="E283" s="11">
        <v>4241.8600000000006</v>
      </c>
      <c r="F283" s="42">
        <f t="shared" si="4"/>
        <v>4461.75</v>
      </c>
      <c r="H283" s="11">
        <v>4388.8799999999992</v>
      </c>
    </row>
    <row r="284" spans="5:8" x14ac:dyDescent="0.3">
      <c r="E284" s="11">
        <v>4033.4500000000003</v>
      </c>
      <c r="F284" s="42">
        <f t="shared" si="4"/>
        <v>4456.3580000000002</v>
      </c>
      <c r="H284" s="11">
        <v>4384.1400000000003</v>
      </c>
    </row>
    <row r="285" spans="5:8" x14ac:dyDescent="0.3">
      <c r="E285" s="11">
        <v>4629.59</v>
      </c>
      <c r="F285" s="42">
        <f t="shared" si="4"/>
        <v>4446.97</v>
      </c>
      <c r="H285" s="11">
        <v>4381.55</v>
      </c>
    </row>
    <row r="286" spans="5:8" x14ac:dyDescent="0.3">
      <c r="E286" s="11">
        <v>4623.33</v>
      </c>
      <c r="F286" s="42">
        <f t="shared" si="4"/>
        <v>4523.3220000000001</v>
      </c>
      <c r="H286" s="11">
        <v>4378.58</v>
      </c>
    </row>
    <row r="287" spans="5:8" x14ac:dyDescent="0.3">
      <c r="E287" s="11">
        <v>4706.62</v>
      </c>
      <c r="F287" s="42">
        <f t="shared" si="4"/>
        <v>4660.6059999999998</v>
      </c>
      <c r="H287" s="11">
        <v>4376.0200000000004</v>
      </c>
    </row>
    <row r="288" spans="5:8" x14ac:dyDescent="0.3">
      <c r="E288" s="11">
        <v>4623.62</v>
      </c>
      <c r="F288" s="42">
        <f t="shared" si="4"/>
        <v>4590.6840000000011</v>
      </c>
      <c r="H288" s="11">
        <v>4373.78</v>
      </c>
    </row>
    <row r="289" spans="5:8" x14ac:dyDescent="0.3">
      <c r="E289" s="11">
        <v>4719.8700000000008</v>
      </c>
      <c r="F289" s="42">
        <f t="shared" si="4"/>
        <v>4495.5260000000007</v>
      </c>
      <c r="H289" s="11">
        <v>4372.2800000000007</v>
      </c>
    </row>
    <row r="290" spans="5:8" x14ac:dyDescent="0.3">
      <c r="E290" s="11">
        <v>4279.9800000000014</v>
      </c>
      <c r="F290" s="42">
        <f t="shared" si="4"/>
        <v>4510.6600000000008</v>
      </c>
      <c r="H290" s="11">
        <v>4365.920000000001</v>
      </c>
    </row>
    <row r="291" spans="5:8" x14ac:dyDescent="0.3">
      <c r="E291" s="11">
        <v>4147.54</v>
      </c>
      <c r="F291" s="42">
        <f t="shared" si="4"/>
        <v>4532.4180000000006</v>
      </c>
      <c r="H291" s="11">
        <v>4361.5200000000004</v>
      </c>
    </row>
    <row r="292" spans="5:8" x14ac:dyDescent="0.3">
      <c r="E292" s="11">
        <v>4782.29</v>
      </c>
      <c r="F292" s="42">
        <f t="shared" si="4"/>
        <v>4528.6639999999998</v>
      </c>
      <c r="H292" s="11">
        <v>4361.4299999999994</v>
      </c>
    </row>
    <row r="293" spans="5:8" x14ac:dyDescent="0.3">
      <c r="E293" s="11">
        <v>4732.41</v>
      </c>
      <c r="F293" s="42">
        <f t="shared" si="4"/>
        <v>4590.424</v>
      </c>
      <c r="H293" s="11">
        <v>4361.0200000000004</v>
      </c>
    </row>
    <row r="294" spans="5:8" x14ac:dyDescent="0.3">
      <c r="E294" s="11">
        <v>4701.0999999999995</v>
      </c>
      <c r="F294" s="42">
        <f t="shared" si="4"/>
        <v>4657.8219999999992</v>
      </c>
      <c r="H294" s="11">
        <v>4360.4700000000012</v>
      </c>
    </row>
    <row r="295" spans="5:8" x14ac:dyDescent="0.3">
      <c r="E295" s="11">
        <v>4588.78</v>
      </c>
      <c r="F295" s="42">
        <f t="shared" si="4"/>
        <v>4509.2459999999992</v>
      </c>
      <c r="H295" s="11">
        <v>4357.1000000000004</v>
      </c>
    </row>
    <row r="296" spans="5:8" x14ac:dyDescent="0.3">
      <c r="E296" s="11">
        <v>4484.53</v>
      </c>
      <c r="F296" s="42">
        <f t="shared" si="4"/>
        <v>4346.4380000000001</v>
      </c>
      <c r="H296" s="11">
        <v>4354.7199999999993</v>
      </c>
    </row>
    <row r="297" spans="5:8" x14ac:dyDescent="0.3">
      <c r="E297" s="11">
        <v>4039.4099999999989</v>
      </c>
      <c r="F297" s="42">
        <f t="shared" si="4"/>
        <v>4298.7319999999991</v>
      </c>
      <c r="H297" s="11">
        <v>4346.68</v>
      </c>
    </row>
    <row r="298" spans="5:8" x14ac:dyDescent="0.3">
      <c r="E298" s="11">
        <v>3918.3700000000003</v>
      </c>
      <c r="F298" s="42">
        <f t="shared" si="4"/>
        <v>4256.692</v>
      </c>
      <c r="H298" s="11">
        <v>4344.7899999999991</v>
      </c>
    </row>
    <row r="299" spans="5:8" x14ac:dyDescent="0.3">
      <c r="E299" s="11">
        <v>4462.5700000000006</v>
      </c>
      <c r="F299" s="42">
        <f t="shared" si="4"/>
        <v>4231.88</v>
      </c>
      <c r="H299" s="11">
        <v>4341.2299999999996</v>
      </c>
    </row>
    <row r="300" spans="5:8" x14ac:dyDescent="0.3">
      <c r="E300" s="11">
        <v>4378.58</v>
      </c>
      <c r="F300" s="42">
        <f t="shared" si="4"/>
        <v>4320.5340000000006</v>
      </c>
      <c r="H300" s="11">
        <v>4337.55</v>
      </c>
    </row>
    <row r="301" spans="5:8" x14ac:dyDescent="0.3">
      <c r="E301" s="11">
        <v>4360.4700000000012</v>
      </c>
      <c r="F301" s="42">
        <f t="shared" si="4"/>
        <v>4398.2020000000002</v>
      </c>
      <c r="H301" s="11">
        <v>4334.54</v>
      </c>
    </row>
    <row r="302" spans="5:8" x14ac:dyDescent="0.3">
      <c r="E302" s="11">
        <v>4482.68</v>
      </c>
      <c r="F302" s="42">
        <f t="shared" si="4"/>
        <v>4316.2539999999999</v>
      </c>
      <c r="H302" s="11">
        <v>4332.4000000000005</v>
      </c>
    </row>
    <row r="303" spans="5:8" x14ac:dyDescent="0.3">
      <c r="E303" s="11">
        <v>4306.71</v>
      </c>
      <c r="F303" s="42">
        <f t="shared" si="4"/>
        <v>4224.0739999999996</v>
      </c>
      <c r="H303" s="11">
        <v>4326.6899999999996</v>
      </c>
    </row>
    <row r="304" spans="5:8" x14ac:dyDescent="0.3">
      <c r="E304" s="11">
        <v>4052.8299999999995</v>
      </c>
      <c r="F304" s="42">
        <f t="shared" si="4"/>
        <v>4227.1839999999993</v>
      </c>
      <c r="H304" s="11">
        <v>4326.53</v>
      </c>
    </row>
    <row r="305" spans="5:8" x14ac:dyDescent="0.3">
      <c r="E305" s="11">
        <v>3917.6799999999994</v>
      </c>
      <c r="F305" s="42">
        <f t="shared" si="4"/>
        <v>4195.985999999999</v>
      </c>
      <c r="H305" s="11">
        <v>4325.91</v>
      </c>
    </row>
    <row r="306" spans="5:8" x14ac:dyDescent="0.3">
      <c r="E306" s="11">
        <v>4376.0200000000004</v>
      </c>
      <c r="F306" s="42">
        <f t="shared" si="4"/>
        <v>4194.3179999999993</v>
      </c>
      <c r="H306" s="11">
        <v>4309.369999999999</v>
      </c>
    </row>
    <row r="307" spans="5:8" x14ac:dyDescent="0.3">
      <c r="E307" s="11">
        <v>4326.6899999999996</v>
      </c>
      <c r="F307" s="42">
        <f t="shared" si="4"/>
        <v>4355.76</v>
      </c>
      <c r="H307" s="11">
        <v>4306.9699999999993</v>
      </c>
    </row>
    <row r="308" spans="5:8" x14ac:dyDescent="0.3">
      <c r="E308" s="11">
        <v>4298.37</v>
      </c>
      <c r="F308" s="42">
        <f t="shared" si="4"/>
        <v>4550.6279999999997</v>
      </c>
      <c r="H308" s="11">
        <v>4306.71</v>
      </c>
    </row>
    <row r="309" spans="5:8" x14ac:dyDescent="0.3">
      <c r="E309" s="11">
        <v>4860.04</v>
      </c>
      <c r="F309" s="42">
        <f t="shared" si="4"/>
        <v>4575.7820000000002</v>
      </c>
      <c r="H309" s="11">
        <v>4302.1900000000005</v>
      </c>
    </row>
    <row r="310" spans="5:8" x14ac:dyDescent="0.3">
      <c r="E310" s="11">
        <v>4892.0200000000013</v>
      </c>
      <c r="F310" s="42">
        <f t="shared" si="4"/>
        <v>4571.8380000000006</v>
      </c>
      <c r="H310" s="11">
        <v>4298.37</v>
      </c>
    </row>
    <row r="311" spans="5:8" x14ac:dyDescent="0.3">
      <c r="E311" s="11">
        <v>4501.79</v>
      </c>
      <c r="F311" s="42">
        <f t="shared" si="4"/>
        <v>4710.7939999999999</v>
      </c>
      <c r="H311" s="11">
        <v>4296.41</v>
      </c>
    </row>
    <row r="312" spans="5:8" x14ac:dyDescent="0.3">
      <c r="E312" s="11">
        <v>4306.9699999999993</v>
      </c>
      <c r="F312" s="42">
        <f t="shared" si="4"/>
        <v>4730.6679999999997</v>
      </c>
      <c r="H312" s="11">
        <v>4279.9800000000014</v>
      </c>
    </row>
    <row r="313" spans="5:8" x14ac:dyDescent="0.3">
      <c r="E313" s="11">
        <v>4993.1499999999996</v>
      </c>
      <c r="F313" s="42">
        <f t="shared" si="4"/>
        <v>4737.9359999999997</v>
      </c>
      <c r="H313" s="11">
        <v>4277.24</v>
      </c>
    </row>
    <row r="314" spans="5:8" x14ac:dyDescent="0.3">
      <c r="E314" s="11">
        <v>4959.41</v>
      </c>
      <c r="F314" s="42">
        <f t="shared" si="4"/>
        <v>4859.9519999999993</v>
      </c>
      <c r="H314" s="11">
        <v>4272.16</v>
      </c>
    </row>
    <row r="315" spans="5:8" x14ac:dyDescent="0.3">
      <c r="E315" s="11">
        <v>4928.3599999999997</v>
      </c>
      <c r="F315" s="42">
        <f t="shared" si="4"/>
        <v>4970.2979999999998</v>
      </c>
      <c r="H315" s="11">
        <v>4269.9399999999996</v>
      </c>
    </row>
    <row r="316" spans="5:8" x14ac:dyDescent="0.3">
      <c r="E316" s="11">
        <v>5111.87</v>
      </c>
      <c r="F316" s="42">
        <f t="shared" si="4"/>
        <v>4891.6580000000004</v>
      </c>
      <c r="H316" s="11">
        <v>4263.78</v>
      </c>
    </row>
    <row r="317" spans="5:8" x14ac:dyDescent="0.3">
      <c r="E317" s="11">
        <v>4858.7</v>
      </c>
      <c r="F317" s="42">
        <f t="shared" si="4"/>
        <v>4768.7339999999995</v>
      </c>
      <c r="H317" s="11">
        <v>4262.2400000000007</v>
      </c>
    </row>
    <row r="318" spans="5:8" x14ac:dyDescent="0.3">
      <c r="E318" s="11">
        <v>4599.9500000000007</v>
      </c>
      <c r="F318" s="42">
        <f t="shared" si="4"/>
        <v>4789.5819999999994</v>
      </c>
      <c r="H318" s="11">
        <v>4256.72</v>
      </c>
    </row>
    <row r="319" spans="5:8" x14ac:dyDescent="0.3">
      <c r="E319" s="11">
        <v>4344.7899999999991</v>
      </c>
      <c r="F319" s="42">
        <f t="shared" si="4"/>
        <v>4729.8919999999998</v>
      </c>
      <c r="H319" s="11">
        <v>4255.6400000000003</v>
      </c>
    </row>
    <row r="320" spans="5:8" x14ac:dyDescent="0.3">
      <c r="E320" s="11">
        <v>5032.6000000000004</v>
      </c>
      <c r="F320" s="42">
        <f t="shared" si="4"/>
        <v>4746.2440000000006</v>
      </c>
      <c r="H320" s="11">
        <v>4241.8600000000006</v>
      </c>
    </row>
    <row r="321" spans="5:8" x14ac:dyDescent="0.3">
      <c r="E321" s="11">
        <v>4813.42</v>
      </c>
      <c r="F321" s="42">
        <f t="shared" si="4"/>
        <v>4832.0719999999992</v>
      </c>
      <c r="H321" s="11">
        <v>4231.6600000000008</v>
      </c>
    </row>
    <row r="322" spans="5:8" x14ac:dyDescent="0.3">
      <c r="E322" s="11">
        <v>4940.4600000000009</v>
      </c>
      <c r="F322" s="42">
        <f t="shared" si="4"/>
        <v>4955.4579999999996</v>
      </c>
      <c r="H322" s="11">
        <v>4219.0099999999993</v>
      </c>
    </row>
    <row r="323" spans="5:8" x14ac:dyDescent="0.3">
      <c r="E323" s="11">
        <v>5029.0899999999974</v>
      </c>
      <c r="F323" s="42">
        <f t="shared" si="4"/>
        <v>4858.7919999999995</v>
      </c>
      <c r="H323" s="11">
        <v>4214.09</v>
      </c>
    </row>
    <row r="324" spans="5:8" x14ac:dyDescent="0.3">
      <c r="E324" s="11">
        <v>4961.7199999999984</v>
      </c>
      <c r="F324" s="42">
        <f t="shared" si="4"/>
        <v>4726.5199999999995</v>
      </c>
      <c r="H324" s="11">
        <v>4211.24</v>
      </c>
    </row>
    <row r="325" spans="5:8" x14ac:dyDescent="0.3">
      <c r="E325" s="11">
        <v>4549.2699999999995</v>
      </c>
      <c r="F325" s="42">
        <f t="shared" si="4"/>
        <v>4719.7099999999991</v>
      </c>
      <c r="H325" s="11">
        <v>4186.43</v>
      </c>
    </row>
    <row r="326" spans="5:8" x14ac:dyDescent="0.3">
      <c r="E326" s="11">
        <v>4152.0600000000004</v>
      </c>
      <c r="F326" s="42">
        <f t="shared" si="4"/>
        <v>4696.8360000000002</v>
      </c>
      <c r="H326" s="11">
        <v>4172.9600000000009</v>
      </c>
    </row>
    <row r="327" spans="5:8" x14ac:dyDescent="0.3">
      <c r="E327" s="11">
        <v>4906.4099999999989</v>
      </c>
      <c r="F327" s="42">
        <f t="shared" ref="F327:F369" si="5">(E325+E326+E327+E328+E329)/5</f>
        <v>4683.5059999999994</v>
      </c>
      <c r="H327" s="11">
        <v>4164.8200000000006</v>
      </c>
    </row>
    <row r="328" spans="5:8" x14ac:dyDescent="0.3">
      <c r="E328" s="11">
        <v>4914.72</v>
      </c>
      <c r="F328" s="42">
        <f t="shared" si="5"/>
        <v>4748.0519999999997</v>
      </c>
      <c r="H328" s="11">
        <v>4152.0600000000004</v>
      </c>
    </row>
    <row r="329" spans="5:8" x14ac:dyDescent="0.3">
      <c r="E329" s="11">
        <v>4895.07</v>
      </c>
      <c r="F329" s="42">
        <f t="shared" si="5"/>
        <v>4925.4739999999993</v>
      </c>
      <c r="H329" s="11">
        <v>4147.54</v>
      </c>
    </row>
    <row r="330" spans="5:8" x14ac:dyDescent="0.3">
      <c r="E330" s="11">
        <v>4871.9999999999991</v>
      </c>
      <c r="F330" s="42">
        <f t="shared" si="5"/>
        <v>4818.9479999999994</v>
      </c>
      <c r="H330" s="11">
        <v>4138.1500000000005</v>
      </c>
    </row>
    <row r="331" spans="5:8" x14ac:dyDescent="0.3">
      <c r="E331" s="11">
        <v>5039.1699999999992</v>
      </c>
      <c r="F331" s="42">
        <f t="shared" si="5"/>
        <v>4651.2299999999987</v>
      </c>
      <c r="H331" s="11">
        <v>4132.6000000000013</v>
      </c>
    </row>
    <row r="332" spans="5:8" x14ac:dyDescent="0.3">
      <c r="E332" s="11">
        <v>4373.78</v>
      </c>
      <c r="F332" s="42">
        <f t="shared" si="5"/>
        <v>4677.4179999999988</v>
      </c>
      <c r="H332" s="11">
        <v>4115.9900000000007</v>
      </c>
    </row>
    <row r="333" spans="5:8" x14ac:dyDescent="0.3">
      <c r="E333" s="11">
        <v>4076.1299999999992</v>
      </c>
      <c r="F333" s="42">
        <f t="shared" si="5"/>
        <v>4696.2199999999993</v>
      </c>
      <c r="H333" s="11">
        <v>4097.5599999999995</v>
      </c>
    </row>
    <row r="334" spans="5:8" x14ac:dyDescent="0.3">
      <c r="E334" s="11">
        <v>5026.0099999999993</v>
      </c>
      <c r="F334" s="42">
        <f t="shared" si="5"/>
        <v>4701.7179999999998</v>
      </c>
      <c r="H334" s="11">
        <v>4097.1400000000003</v>
      </c>
    </row>
    <row r="335" spans="5:8" x14ac:dyDescent="0.3">
      <c r="E335" s="11">
        <v>4966.01</v>
      </c>
      <c r="F335" s="42">
        <f t="shared" si="5"/>
        <v>4859.8419999999996</v>
      </c>
      <c r="H335" s="11">
        <v>4091.35</v>
      </c>
    </row>
    <row r="336" spans="5:8" x14ac:dyDescent="0.3">
      <c r="E336" s="11">
        <v>5066.66</v>
      </c>
      <c r="F336" s="42">
        <f t="shared" si="5"/>
        <v>5041.6680000000006</v>
      </c>
      <c r="H336" s="11">
        <v>4087.83</v>
      </c>
    </row>
    <row r="337" spans="5:8" x14ac:dyDescent="0.3">
      <c r="E337" s="11">
        <v>5164.3999999999996</v>
      </c>
      <c r="F337" s="42">
        <f t="shared" si="5"/>
        <v>4970.6920000000009</v>
      </c>
      <c r="H337" s="11">
        <v>4076.1299999999992</v>
      </c>
    </row>
    <row r="338" spans="5:8" x14ac:dyDescent="0.3">
      <c r="E338" s="11">
        <v>4985.26</v>
      </c>
      <c r="F338" s="42">
        <f t="shared" si="5"/>
        <v>4938.366</v>
      </c>
      <c r="H338" s="11">
        <v>4057.6600000000008</v>
      </c>
    </row>
    <row r="339" spans="5:8" x14ac:dyDescent="0.3">
      <c r="E339" s="11">
        <v>4671.130000000001</v>
      </c>
      <c r="F339" s="42">
        <f t="shared" si="5"/>
        <v>5028.3400000000011</v>
      </c>
      <c r="H339" s="11">
        <v>4056.9999999999995</v>
      </c>
    </row>
    <row r="340" spans="5:8" x14ac:dyDescent="0.3">
      <c r="E340" s="11">
        <v>4804.38</v>
      </c>
      <c r="F340" s="42">
        <f t="shared" si="5"/>
        <v>5118.4420000000009</v>
      </c>
      <c r="H340" s="11">
        <v>4052.8299999999995</v>
      </c>
    </row>
    <row r="341" spans="5:8" x14ac:dyDescent="0.3">
      <c r="E341" s="11">
        <v>5516.5300000000007</v>
      </c>
      <c r="F341" s="42">
        <f t="shared" si="5"/>
        <v>5249.27</v>
      </c>
      <c r="H341" s="11">
        <v>4049.4400000000005</v>
      </c>
    </row>
    <row r="342" spans="5:8" x14ac:dyDescent="0.3">
      <c r="E342" s="11">
        <v>5614.91</v>
      </c>
      <c r="F342" s="42">
        <f t="shared" si="5"/>
        <v>5466.8419999999987</v>
      </c>
      <c r="H342" s="11">
        <v>4039.4099999999989</v>
      </c>
    </row>
    <row r="343" spans="5:8" x14ac:dyDescent="0.3">
      <c r="E343" s="11">
        <v>5639.3999999999987</v>
      </c>
      <c r="F343" s="42">
        <f t="shared" si="5"/>
        <v>5593.9859999999999</v>
      </c>
      <c r="H343" s="11">
        <v>4037.95</v>
      </c>
    </row>
    <row r="344" spans="5:8" x14ac:dyDescent="0.3">
      <c r="E344" s="11">
        <v>5758.9899999999989</v>
      </c>
      <c r="F344" s="42">
        <f t="shared" si="5"/>
        <v>5488.9379999999992</v>
      </c>
      <c r="H344" s="11">
        <v>4033.4500000000003</v>
      </c>
    </row>
    <row r="345" spans="5:8" x14ac:dyDescent="0.3">
      <c r="E345" s="11">
        <v>5440.1000000000013</v>
      </c>
      <c r="F345" s="42">
        <f t="shared" si="5"/>
        <v>5322.732</v>
      </c>
      <c r="H345" s="11">
        <v>4023.1000000000008</v>
      </c>
    </row>
    <row r="346" spans="5:8" x14ac:dyDescent="0.3">
      <c r="E346" s="11">
        <v>4991.2899999999991</v>
      </c>
      <c r="F346" s="42">
        <f t="shared" si="5"/>
        <v>5309.5519999999997</v>
      </c>
      <c r="H346" s="11">
        <v>4017.76</v>
      </c>
    </row>
    <row r="347" spans="5:8" x14ac:dyDescent="0.3">
      <c r="E347" s="11">
        <v>4783.88</v>
      </c>
      <c r="F347" s="42">
        <f t="shared" si="5"/>
        <v>5212.5599999999995</v>
      </c>
      <c r="H347" s="11">
        <v>4013.2900000000009</v>
      </c>
    </row>
    <row r="348" spans="5:8" x14ac:dyDescent="0.3">
      <c r="E348" s="11">
        <v>5573.4999999999991</v>
      </c>
      <c r="F348" s="42">
        <f t="shared" si="5"/>
        <v>5257.9839999999995</v>
      </c>
      <c r="H348" s="11">
        <v>4009.6800000000003</v>
      </c>
    </row>
    <row r="349" spans="5:8" x14ac:dyDescent="0.3">
      <c r="E349" s="11">
        <v>5274.03</v>
      </c>
      <c r="F349" s="42">
        <f t="shared" si="5"/>
        <v>5391.7340000000004</v>
      </c>
      <c r="H349" s="11">
        <v>4003.63</v>
      </c>
    </row>
    <row r="350" spans="5:8" x14ac:dyDescent="0.3">
      <c r="E350" s="11">
        <v>5667.22</v>
      </c>
      <c r="F350" s="42">
        <f t="shared" si="5"/>
        <v>5529.6279999999997</v>
      </c>
      <c r="H350" s="11">
        <v>3984.9300000000003</v>
      </c>
    </row>
    <row r="351" spans="5:8" x14ac:dyDescent="0.3">
      <c r="E351" s="11">
        <v>5660.04</v>
      </c>
      <c r="F351" s="42">
        <f t="shared" si="5"/>
        <v>5414.3259999999991</v>
      </c>
      <c r="H351" s="11">
        <v>3981.8199999999993</v>
      </c>
    </row>
    <row r="352" spans="5:8" x14ac:dyDescent="0.3">
      <c r="E352" s="11">
        <v>5473.35</v>
      </c>
      <c r="F352" s="42">
        <f t="shared" si="5"/>
        <v>5326.0680000000002</v>
      </c>
      <c r="H352" s="11">
        <v>3962.8199999999997</v>
      </c>
    </row>
    <row r="353" spans="5:8" x14ac:dyDescent="0.3">
      <c r="E353" s="11">
        <v>4996.99</v>
      </c>
      <c r="F353" s="42">
        <f t="shared" si="5"/>
        <v>5312.0779999999995</v>
      </c>
      <c r="H353" s="11">
        <v>3945.7400000000002</v>
      </c>
    </row>
    <row r="354" spans="5:8" x14ac:dyDescent="0.3">
      <c r="E354" s="11">
        <v>4832.7400000000007</v>
      </c>
      <c r="F354" s="42">
        <f t="shared" si="5"/>
        <v>5276.9580000000005</v>
      </c>
      <c r="H354" s="11">
        <v>3921.7000000000007</v>
      </c>
    </row>
    <row r="355" spans="5:8" x14ac:dyDescent="0.3">
      <c r="E355" s="11">
        <v>5597.2699999999995</v>
      </c>
      <c r="F355" s="42">
        <f t="shared" si="5"/>
        <v>5197.1279999999997</v>
      </c>
      <c r="H355" s="11">
        <v>3918.3700000000003</v>
      </c>
    </row>
    <row r="356" spans="5:8" x14ac:dyDescent="0.3">
      <c r="E356" s="11">
        <v>5484.44</v>
      </c>
      <c r="F356" s="42">
        <f t="shared" si="5"/>
        <v>5279.5060000000003</v>
      </c>
      <c r="H356" s="11">
        <v>3917.6799999999994</v>
      </c>
    </row>
    <row r="357" spans="5:8" x14ac:dyDescent="0.3">
      <c r="E357" s="11">
        <v>5074.1999999999989</v>
      </c>
      <c r="F357" s="42">
        <f t="shared" si="5"/>
        <v>5399.6679999999997</v>
      </c>
      <c r="H357" s="11">
        <v>3917.0000000000009</v>
      </c>
    </row>
    <row r="358" spans="5:8" x14ac:dyDescent="0.3">
      <c r="E358" s="11">
        <v>5408.88</v>
      </c>
      <c r="F358" s="42">
        <f t="shared" si="5"/>
        <v>5291.5660000000007</v>
      </c>
      <c r="H358" s="11">
        <v>3859.5099999999993</v>
      </c>
    </row>
    <row r="359" spans="5:8" x14ac:dyDescent="0.3">
      <c r="E359" s="11">
        <v>5433.55</v>
      </c>
      <c r="F359" s="42">
        <f t="shared" si="5"/>
        <v>5123.8720000000003</v>
      </c>
      <c r="H359" s="11">
        <v>3854.9599999999996</v>
      </c>
    </row>
    <row r="360" spans="5:8" x14ac:dyDescent="0.3">
      <c r="E360" s="11">
        <v>5056.76</v>
      </c>
      <c r="F360" s="42">
        <f t="shared" si="5"/>
        <v>5228.1559999999999</v>
      </c>
      <c r="H360" s="11">
        <v>3845.13</v>
      </c>
    </row>
    <row r="361" spans="5:8" x14ac:dyDescent="0.3">
      <c r="E361" s="11">
        <v>4645.97</v>
      </c>
      <c r="F361" s="42">
        <f t="shared" si="5"/>
        <v>5100.902</v>
      </c>
      <c r="H361" s="11">
        <v>3781.1899999999996</v>
      </c>
    </row>
    <row r="362" spans="5:8" x14ac:dyDescent="0.3">
      <c r="E362" s="11">
        <v>5595.62</v>
      </c>
      <c r="F362" s="42">
        <f t="shared" si="5"/>
        <v>5157.0819999999994</v>
      </c>
      <c r="H362" s="11">
        <v>3735.79</v>
      </c>
    </row>
    <row r="363" spans="5:8" x14ac:dyDescent="0.3">
      <c r="E363" s="11">
        <v>4772.6100000000006</v>
      </c>
      <c r="F363" s="42">
        <f t="shared" si="5"/>
        <v>5274.0079999999998</v>
      </c>
      <c r="H363" s="11">
        <v>3705.0100000000007</v>
      </c>
    </row>
    <row r="364" spans="5:8" x14ac:dyDescent="0.3">
      <c r="E364" s="11">
        <v>5714.4499999999989</v>
      </c>
      <c r="F364" s="42">
        <f t="shared" si="5"/>
        <v>5450.4760000000006</v>
      </c>
      <c r="H364" s="11">
        <v>3691.0699999999997</v>
      </c>
    </row>
    <row r="365" spans="5:8" x14ac:dyDescent="0.3">
      <c r="E365" s="11">
        <v>5641.3899999999994</v>
      </c>
      <c r="F365" s="42">
        <f t="shared" si="5"/>
        <v>5306.8399999999992</v>
      </c>
      <c r="H365" s="11">
        <v>3604.4700000000003</v>
      </c>
    </row>
    <row r="366" spans="5:8" x14ac:dyDescent="0.3">
      <c r="E366" s="11">
        <v>5528.31</v>
      </c>
      <c r="F366" s="42">
        <f t="shared" si="5"/>
        <v>5266.0899999999992</v>
      </c>
      <c r="H366" s="11">
        <v>3601.26</v>
      </c>
    </row>
    <row r="367" spans="5:8" x14ac:dyDescent="0.3">
      <c r="E367" s="11">
        <v>4877.4399999999996</v>
      </c>
      <c r="F367" s="42">
        <f t="shared" si="5"/>
        <v>5241.4960000000001</v>
      </c>
      <c r="H367" s="11">
        <v>3534.1800000000012</v>
      </c>
    </row>
    <row r="368" spans="5:8" x14ac:dyDescent="0.3">
      <c r="E368" s="11">
        <v>4568.8600000000006</v>
      </c>
      <c r="F368" s="42">
        <f>(E367+E368+E369)/3</f>
        <v>5012.5933333333332</v>
      </c>
      <c r="H368" s="11">
        <v>3377.7100000000014</v>
      </c>
    </row>
    <row r="369" spans="5:8" x14ac:dyDescent="0.3">
      <c r="E369" s="11">
        <v>5591.4799999999987</v>
      </c>
      <c r="F369" s="42">
        <f>E369</f>
        <v>5591.4799999999987</v>
      </c>
      <c r="H369" s="11">
        <v>3198.87</v>
      </c>
    </row>
  </sheetData>
  <sortState xmlns:xlrd2="http://schemas.microsoft.com/office/spreadsheetml/2017/richdata2" ref="H4:H369">
    <sortCondition descending="1" ref="H4:H369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11:M26"/>
  <sheetViews>
    <sheetView topLeftCell="B1" zoomScaleNormal="100" workbookViewId="0">
      <selection activeCell="N28" sqref="N28"/>
    </sheetView>
  </sheetViews>
  <sheetFormatPr defaultRowHeight="16.5" x14ac:dyDescent="0.3"/>
  <cols>
    <col min="6" max="6" width="9.625" bestFit="1" customWidth="1"/>
    <col min="13" max="13" width="9.375" bestFit="1" customWidth="1"/>
  </cols>
  <sheetData>
    <row r="11" spans="3:13" x14ac:dyDescent="0.3">
      <c r="K11" t="s">
        <v>18</v>
      </c>
      <c r="L11" t="s">
        <v>19</v>
      </c>
    </row>
    <row r="12" spans="3:13" x14ac:dyDescent="0.3">
      <c r="K12" t="s">
        <v>20</v>
      </c>
      <c r="L12" t="s">
        <v>21</v>
      </c>
    </row>
    <row r="14" spans="3:13" ht="17.25" thickBot="1" x14ac:dyDescent="0.35">
      <c r="C14" s="13"/>
      <c r="D14" s="13" t="s">
        <v>5</v>
      </c>
      <c r="E14" s="13" t="s">
        <v>6</v>
      </c>
      <c r="F14" s="13" t="s">
        <v>7</v>
      </c>
      <c r="I14" s="20"/>
      <c r="J14" s="21" t="s">
        <v>1</v>
      </c>
      <c r="K14" s="21" t="s">
        <v>2</v>
      </c>
      <c r="L14" s="31" t="s">
        <v>15</v>
      </c>
      <c r="M14" s="35" t="s">
        <v>17</v>
      </c>
    </row>
    <row r="15" spans="3:13" x14ac:dyDescent="0.3">
      <c r="C15" s="13">
        <v>1</v>
      </c>
      <c r="D15" s="14">
        <v>0</v>
      </c>
      <c r="E15" s="14">
        <v>563.25000000000011</v>
      </c>
      <c r="F15" s="14">
        <v>164818.86000000004</v>
      </c>
      <c r="I15" s="23">
        <v>40909</v>
      </c>
      <c r="J15" s="24">
        <f>SUMIF(년월,I15,CDD)</f>
        <v>0</v>
      </c>
      <c r="K15" s="24">
        <f>SUMIF(년월,I15,HDD)</f>
        <v>563.25000000000011</v>
      </c>
      <c r="L15" s="32">
        <f>SUMIF(년월,I15,전력량_kWh)</f>
        <v>164818.86000000004</v>
      </c>
      <c r="M15" s="36">
        <f>69.641*K15+123682</f>
        <v>162907.29325000002</v>
      </c>
    </row>
    <row r="16" spans="3:13" x14ac:dyDescent="0.3">
      <c r="C16" s="13">
        <v>2</v>
      </c>
      <c r="D16" s="14">
        <v>0</v>
      </c>
      <c r="E16" s="14">
        <v>519.23749999999995</v>
      </c>
      <c r="F16" s="14">
        <v>159118.31000000003</v>
      </c>
      <c r="I16" s="25">
        <v>40940</v>
      </c>
      <c r="J16" s="19">
        <f>SUMIF(년월,I16,CDD)</f>
        <v>0</v>
      </c>
      <c r="K16" s="19">
        <f>SUMIF(년월,I16,HDD)</f>
        <v>519.23749999999995</v>
      </c>
      <c r="L16" s="33">
        <f>SUMIF(년월,I16,전력량_kWh)</f>
        <v>159118.31000000003</v>
      </c>
      <c r="M16" s="37">
        <f t="shared" ref="M16:M19" si="0">69.641*K16+123682</f>
        <v>159842.21873749999</v>
      </c>
    </row>
    <row r="17" spans="3:13" x14ac:dyDescent="0.3">
      <c r="C17" s="13">
        <v>3</v>
      </c>
      <c r="D17" s="14">
        <v>0</v>
      </c>
      <c r="E17" s="14">
        <v>391.31250000000006</v>
      </c>
      <c r="F17" s="14">
        <v>150001.24</v>
      </c>
      <c r="I17" s="25">
        <v>40969</v>
      </c>
      <c r="J17" s="19">
        <f>SUMIF(년월,I17,CDD)</f>
        <v>0</v>
      </c>
      <c r="K17" s="19">
        <f>SUMIF(년월,I17,HDD)</f>
        <v>391.31250000000006</v>
      </c>
      <c r="L17" s="33">
        <f>SUMIF(년월,I17,전력량_kWh)</f>
        <v>150001.24</v>
      </c>
      <c r="M17" s="37">
        <f t="shared" si="0"/>
        <v>150933.3938125</v>
      </c>
    </row>
    <row r="18" spans="3:13" x14ac:dyDescent="0.3">
      <c r="C18" s="13">
        <v>4</v>
      </c>
      <c r="D18" s="14">
        <v>2.1541666666666757</v>
      </c>
      <c r="E18" s="14">
        <v>179.62083333333331</v>
      </c>
      <c r="F18" s="14">
        <v>130388.96000000004</v>
      </c>
      <c r="I18" s="25">
        <v>41000</v>
      </c>
      <c r="J18" s="19">
        <f>SUMIF(년월,I18,CDD)</f>
        <v>2.1541666666666757</v>
      </c>
      <c r="K18" s="19">
        <f>SUMIF(년월,I18,HDD)</f>
        <v>179.62083333333331</v>
      </c>
      <c r="L18" s="33">
        <f>SUMIF(년월,I18,전력량_kWh)</f>
        <v>130388.96000000004</v>
      </c>
      <c r="M18" s="37">
        <f t="shared" si="0"/>
        <v>136190.97445416666</v>
      </c>
    </row>
    <row r="19" spans="3:13" ht="17.25" thickBot="1" x14ac:dyDescent="0.35">
      <c r="C19" s="13">
        <v>5</v>
      </c>
      <c r="D19" s="14">
        <v>13.995833333333323</v>
      </c>
      <c r="E19" s="14">
        <v>61.23333333333332</v>
      </c>
      <c r="F19" s="14">
        <v>126923.2</v>
      </c>
      <c r="I19" s="26">
        <v>41030</v>
      </c>
      <c r="J19" s="27">
        <f>SUMIF(년월,I19,CDD)</f>
        <v>13.995833333333323</v>
      </c>
      <c r="K19" s="27">
        <f>SUMIF(년월,I19,HDD)</f>
        <v>61.23333333333332</v>
      </c>
      <c r="L19" s="34">
        <f>SUMIF(년월,I19,전력량_kWh)</f>
        <v>126923.2</v>
      </c>
      <c r="M19" s="38">
        <f t="shared" si="0"/>
        <v>127946.35056666666</v>
      </c>
    </row>
    <row r="20" spans="3:13" x14ac:dyDescent="0.3">
      <c r="C20" s="13">
        <v>6</v>
      </c>
      <c r="D20" s="14">
        <v>58.516666666666652</v>
      </c>
      <c r="E20" s="14">
        <v>3.9375000000000071</v>
      </c>
      <c r="F20" s="14">
        <v>142453.04</v>
      </c>
      <c r="I20" s="23">
        <v>41061</v>
      </c>
      <c r="J20" s="24">
        <f>SUMIF(년월,I20,CDD)</f>
        <v>58.516666666666652</v>
      </c>
      <c r="K20" s="24">
        <f>SUMIF(년월,I20,HDD)</f>
        <v>3.9375000000000071</v>
      </c>
      <c r="L20" s="32">
        <f>SUMIF(년월,I20,전력량_kWh)</f>
        <v>142453.04</v>
      </c>
      <c r="M20" s="39">
        <f>133.28*J20+134076</f>
        <v>141875.10133333332</v>
      </c>
    </row>
    <row r="21" spans="3:13" x14ac:dyDescent="0.3">
      <c r="C21" s="13">
        <v>7</v>
      </c>
      <c r="D21" s="14">
        <v>189.89999999999998</v>
      </c>
      <c r="E21" s="14">
        <v>0</v>
      </c>
      <c r="F21" s="14">
        <v>155191.32</v>
      </c>
      <c r="I21" s="25">
        <v>41091</v>
      </c>
      <c r="J21" s="19">
        <f>SUMIF(년월,I21,CDD)</f>
        <v>189.89999999999998</v>
      </c>
      <c r="K21" s="19">
        <f>SUMIF(년월,I21,HDD)</f>
        <v>0</v>
      </c>
      <c r="L21" s="33">
        <f>SUMIF(년월,I21,전력량_kWh)</f>
        <v>155191.32</v>
      </c>
      <c r="M21" s="37">
        <f t="shared" ref="M21:M23" si="1">133.28*J21+134076</f>
        <v>159385.872</v>
      </c>
    </row>
    <row r="22" spans="3:13" x14ac:dyDescent="0.3">
      <c r="C22" s="13">
        <v>8</v>
      </c>
      <c r="D22" s="14">
        <v>207.55833333333334</v>
      </c>
      <c r="E22" s="14">
        <v>0</v>
      </c>
      <c r="F22" s="14">
        <v>165431.99</v>
      </c>
      <c r="I22" s="25">
        <v>41122</v>
      </c>
      <c r="J22" s="19">
        <f>SUMIF(년월,I22,CDD)</f>
        <v>207.55833333333334</v>
      </c>
      <c r="K22" s="19">
        <f>SUMIF(년월,I22,HDD)</f>
        <v>0</v>
      </c>
      <c r="L22" s="33">
        <f>SUMIF(년월,I22,전력량_kWh)</f>
        <v>165431.99</v>
      </c>
      <c r="M22" s="37">
        <f t="shared" si="1"/>
        <v>161739.37466666667</v>
      </c>
    </row>
    <row r="23" spans="3:13" ht="17.25" thickBot="1" x14ac:dyDescent="0.35">
      <c r="C23" s="13">
        <v>9</v>
      </c>
      <c r="D23" s="14">
        <v>48.55416666666666</v>
      </c>
      <c r="E23" s="14">
        <v>2.2916666666666536</v>
      </c>
      <c r="F23" s="14">
        <v>140471.74000000002</v>
      </c>
      <c r="I23" s="26">
        <v>41153</v>
      </c>
      <c r="J23" s="27">
        <f>SUMIF(년월,I23,CDD)</f>
        <v>48.55416666666666</v>
      </c>
      <c r="K23" s="27">
        <f>SUMIF(년월,I23,HDD)</f>
        <v>2.2916666666666536</v>
      </c>
      <c r="L23" s="34">
        <f>SUMIF(년월,I23,전력량_kWh)</f>
        <v>140471.74000000002</v>
      </c>
      <c r="M23" s="38">
        <f t="shared" si="1"/>
        <v>140547.29933333333</v>
      </c>
    </row>
    <row r="24" spans="3:13" x14ac:dyDescent="0.3">
      <c r="C24" s="13">
        <v>10</v>
      </c>
      <c r="D24" s="14">
        <v>1.8125</v>
      </c>
      <c r="E24" s="14">
        <v>82.825000000000003</v>
      </c>
      <c r="F24" s="14">
        <v>136189.63</v>
      </c>
      <c r="I24" s="23">
        <v>41183</v>
      </c>
      <c r="J24" s="24">
        <f>SUMIF(년월,I24,CDD)</f>
        <v>1.8125</v>
      </c>
      <c r="K24" s="24">
        <f>SUMIF(년월,I24,HDD)</f>
        <v>82.825000000000003</v>
      </c>
      <c r="L24" s="32">
        <f>SUMIF(년월,I24,전력량_kWh)</f>
        <v>136189.63</v>
      </c>
      <c r="M24" s="39">
        <f>69.641*K24+123682</f>
        <v>129450.01582499999</v>
      </c>
    </row>
    <row r="25" spans="3:13" x14ac:dyDescent="0.3">
      <c r="C25" s="13">
        <v>11</v>
      </c>
      <c r="D25" s="14">
        <v>0</v>
      </c>
      <c r="E25" s="14">
        <v>311.19583333333333</v>
      </c>
      <c r="F25" s="14">
        <v>144121.28999999998</v>
      </c>
      <c r="I25" s="25">
        <v>41214</v>
      </c>
      <c r="J25" s="19">
        <f>SUMIF(년월,I25,CDD)</f>
        <v>0</v>
      </c>
      <c r="K25" s="19">
        <f>SUMIF(년월,I25,HDD)</f>
        <v>311.19583333333333</v>
      </c>
      <c r="L25" s="33">
        <f>SUMIF(년월,I25,전력량_kWh)</f>
        <v>144121.28999999998</v>
      </c>
      <c r="M25" s="37">
        <f t="shared" ref="M25:M26" si="2">69.641*K25+123682</f>
        <v>145353.98902916667</v>
      </c>
    </row>
    <row r="26" spans="3:13" ht="17.25" thickBot="1" x14ac:dyDescent="0.35">
      <c r="C26" s="13">
        <v>12</v>
      </c>
      <c r="D26" s="14">
        <v>0</v>
      </c>
      <c r="E26" s="14">
        <v>559.23750000000018</v>
      </c>
      <c r="F26" s="14">
        <v>163689.71000000005</v>
      </c>
      <c r="I26" s="26">
        <v>41244</v>
      </c>
      <c r="J26" s="27">
        <f>SUMIF(년월,I26,CDD)</f>
        <v>0</v>
      </c>
      <c r="K26" s="27">
        <f>SUMIF(년월,I26,HDD)</f>
        <v>559.23750000000018</v>
      </c>
      <c r="L26" s="34">
        <f>SUMIF(년월,I26,전력량_kWh)</f>
        <v>163689.71000000005</v>
      </c>
      <c r="M26" s="38">
        <f t="shared" si="2"/>
        <v>162627.85873750001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4:I31"/>
  <sheetViews>
    <sheetView tabSelected="1" zoomScaleNormal="100" workbookViewId="0">
      <selection activeCell="H13" sqref="H13"/>
    </sheetView>
  </sheetViews>
  <sheetFormatPr defaultRowHeight="16.5" x14ac:dyDescent="0.3"/>
  <cols>
    <col min="3" max="4" width="11" style="12" bestFit="1" customWidth="1"/>
    <col min="5" max="6" width="9.375" bestFit="1" customWidth="1"/>
  </cols>
  <sheetData>
    <row r="14" spans="2:8" ht="17.25" thickBot="1" x14ac:dyDescent="0.35">
      <c r="B14" s="20"/>
      <c r="C14" s="49" t="s">
        <v>1</v>
      </c>
      <c r="D14" s="49" t="s">
        <v>2</v>
      </c>
      <c r="E14" s="49" t="s">
        <v>15</v>
      </c>
      <c r="F14" s="49" t="s">
        <v>17</v>
      </c>
      <c r="G14" s="49" t="s">
        <v>23</v>
      </c>
      <c r="H14" s="49" t="s">
        <v>24</v>
      </c>
    </row>
    <row r="15" spans="2:8" x14ac:dyDescent="0.3">
      <c r="B15" s="23">
        <v>40909</v>
      </c>
      <c r="C15" s="50">
        <f>SUMIF(년월,B15,CDD)</f>
        <v>0</v>
      </c>
      <c r="D15" s="50">
        <f>SUMIF(년월,B15,HDD)</f>
        <v>563.25000000000011</v>
      </c>
      <c r="E15" s="51">
        <f>SUMIF(년월,B15,전력량_kWh)</f>
        <v>164818.86000000004</v>
      </c>
      <c r="F15" s="51">
        <f>C15*$D$30+D15*$C$30+$E$30</f>
        <v>162122.4960276171</v>
      </c>
      <c r="G15" s="51">
        <f>E15-F15</f>
        <v>2696.3639723829401</v>
      </c>
      <c r="H15" s="52"/>
    </row>
    <row r="16" spans="2:8" x14ac:dyDescent="0.3">
      <c r="B16" s="25">
        <v>40940</v>
      </c>
      <c r="C16" s="44">
        <f>SUMIF(년월,B16,CDD)</f>
        <v>0</v>
      </c>
      <c r="D16" s="44">
        <f>SUMIF(년월,B16,HDD)</f>
        <v>519.23749999999995</v>
      </c>
      <c r="E16" s="14">
        <f>SUMIF(년월,B16,전력량_kWh)</f>
        <v>159118.31000000003</v>
      </c>
      <c r="F16" s="14">
        <f t="shared" ref="F16:F28" si="0">C16*$D$30+D16*$C$30+$E$30</f>
        <v>159323.97023000065</v>
      </c>
      <c r="G16" s="14">
        <f t="shared" ref="G16:G26" si="1">E16-F16</f>
        <v>-205.66023000061978</v>
      </c>
      <c r="H16" s="53"/>
    </row>
    <row r="17" spans="2:9" x14ac:dyDescent="0.3">
      <c r="B17" s="25">
        <v>40969</v>
      </c>
      <c r="C17" s="44">
        <f>SUMIF(년월,B17,CDD)</f>
        <v>0</v>
      </c>
      <c r="D17" s="44">
        <f>SUMIF(년월,B17,HDD)</f>
        <v>391.31250000000006</v>
      </c>
      <c r="E17" s="14">
        <f>SUMIF(년월,B17,전력량_kWh)</f>
        <v>150001.24</v>
      </c>
      <c r="F17" s="14">
        <f t="shared" si="0"/>
        <v>151189.88530730639</v>
      </c>
      <c r="G17" s="14">
        <f t="shared" si="1"/>
        <v>-1188.645307306404</v>
      </c>
      <c r="H17" s="53"/>
    </row>
    <row r="18" spans="2:9" x14ac:dyDescent="0.3">
      <c r="B18" s="25">
        <v>41000</v>
      </c>
      <c r="C18" s="44">
        <f>SUMIF(년월,B18,CDD)</f>
        <v>2.1541666666666757</v>
      </c>
      <c r="D18" s="44">
        <f>SUMIF(년월,B18,HDD)</f>
        <v>179.62083333333331</v>
      </c>
      <c r="E18" s="14">
        <f>SUMIF(년월,B18,전력량_kWh)</f>
        <v>130388.96000000004</v>
      </c>
      <c r="F18" s="14">
        <f t="shared" si="0"/>
        <v>138113.2059731599</v>
      </c>
      <c r="G18" s="14">
        <f t="shared" si="1"/>
        <v>-7724.2459731598647</v>
      </c>
      <c r="H18" s="53"/>
    </row>
    <row r="19" spans="2:9" ht="17.25" thickBot="1" x14ac:dyDescent="0.35">
      <c r="B19" s="55">
        <v>41030</v>
      </c>
      <c r="C19" s="56">
        <f>SUMIF(년월,B19,CDD)</f>
        <v>13.995833333333323</v>
      </c>
      <c r="D19" s="56">
        <f>SUMIF(년월,B19,HDD)</f>
        <v>61.23333333333332</v>
      </c>
      <c r="E19" s="57">
        <f>SUMIF(년월,B19,전력량_kWh)</f>
        <v>126923.2</v>
      </c>
      <c r="F19" s="57">
        <f t="shared" si="0"/>
        <v>132694.7534288149</v>
      </c>
      <c r="G19" s="57">
        <f t="shared" si="1"/>
        <v>-5771.5534288149065</v>
      </c>
      <c r="H19" s="58"/>
    </row>
    <row r="20" spans="2:9" x14ac:dyDescent="0.3">
      <c r="B20" s="23">
        <v>41061</v>
      </c>
      <c r="C20" s="50">
        <f>SUMIF(년월,B20,CDD)</f>
        <v>58.516666666666652</v>
      </c>
      <c r="D20" s="50">
        <f>SUMIF(년월,B20,HDD)</f>
        <v>3.9375000000000071</v>
      </c>
      <c r="E20" s="51">
        <f>SUMIF(년월,B20,전력량_kWh)</f>
        <v>142453.04</v>
      </c>
      <c r="F20" s="51">
        <f t="shared" si="0"/>
        <v>136981.49022612773</v>
      </c>
      <c r="G20" s="51">
        <f t="shared" si="1"/>
        <v>5471.549773872277</v>
      </c>
      <c r="H20" s="52"/>
    </row>
    <row r="21" spans="2:9" x14ac:dyDescent="0.3">
      <c r="B21" s="25">
        <v>41091</v>
      </c>
      <c r="C21" s="44">
        <f>SUMIF(년월,B21,CDD)</f>
        <v>189.89999999999998</v>
      </c>
      <c r="D21" s="44">
        <f>SUMIF(년월,B21,HDD)</f>
        <v>0</v>
      </c>
      <c r="E21" s="14">
        <f>SUMIF(년월,B21,전력량_kWh)</f>
        <v>155191.32</v>
      </c>
      <c r="F21" s="14">
        <f t="shared" si="0"/>
        <v>160132.62213220113</v>
      </c>
      <c r="G21" s="14">
        <f t="shared" si="1"/>
        <v>-4941.3021322011191</v>
      </c>
      <c r="H21" s="53"/>
    </row>
    <row r="22" spans="2:9" x14ac:dyDescent="0.3">
      <c r="B22" s="25">
        <v>41122</v>
      </c>
      <c r="C22" s="44">
        <f>SUMIF(년월,B22,CDD)</f>
        <v>207.55833333333334</v>
      </c>
      <c r="D22" s="44">
        <f>SUMIF(년월,B22,HDD)</f>
        <v>0</v>
      </c>
      <c r="E22" s="14">
        <f>SUMIF(년월,B22,전력량_kWh)</f>
        <v>165431.99</v>
      </c>
      <c r="F22" s="14">
        <f t="shared" si="0"/>
        <v>163277.85695533684</v>
      </c>
      <c r="G22" s="14">
        <f t="shared" si="1"/>
        <v>2154.1330446631473</v>
      </c>
      <c r="H22" s="53"/>
    </row>
    <row r="23" spans="2:9" ht="17.25" thickBot="1" x14ac:dyDescent="0.35">
      <c r="B23" s="26">
        <v>41153</v>
      </c>
      <c r="C23" s="47">
        <f>SUMIF(년월,B23,CDD)</f>
        <v>48.55416666666666</v>
      </c>
      <c r="D23" s="47">
        <f>SUMIF(년월,B23,HDD)</f>
        <v>2.2916666666666536</v>
      </c>
      <c r="E23" s="48">
        <f>SUMIF(년월,B23,전력량_kWh)</f>
        <v>140471.74000000002</v>
      </c>
      <c r="F23" s="48">
        <f t="shared" si="0"/>
        <v>135102.35783872192</v>
      </c>
      <c r="G23" s="48">
        <f t="shared" si="1"/>
        <v>5369.382161278103</v>
      </c>
      <c r="H23" s="54"/>
    </row>
    <row r="24" spans="2:9" x14ac:dyDescent="0.3">
      <c r="B24" s="23">
        <v>41183</v>
      </c>
      <c r="C24" s="50">
        <f>SUMIF(년월,B24,CDD)</f>
        <v>1.8125</v>
      </c>
      <c r="D24" s="50">
        <f>SUMIF(년월,B24,HDD)</f>
        <v>82.825000000000003</v>
      </c>
      <c r="E24" s="51">
        <f>SUMIF(년월,B24,전력량_kWh)</f>
        <v>136189.63</v>
      </c>
      <c r="F24" s="51">
        <f t="shared" si="0"/>
        <v>131897.60637648887</v>
      </c>
      <c r="G24" s="51">
        <f t="shared" si="1"/>
        <v>4292.023623511137</v>
      </c>
      <c r="H24" s="52"/>
    </row>
    <row r="25" spans="2:9" x14ac:dyDescent="0.3">
      <c r="B25" s="25">
        <v>41214</v>
      </c>
      <c r="C25" s="44">
        <f>SUMIF(년월,B25,CDD)</f>
        <v>0</v>
      </c>
      <c r="D25" s="44">
        <f>SUMIF(년월,B25,HDD)</f>
        <v>311.19583333333333</v>
      </c>
      <c r="E25" s="14">
        <f>SUMIF(년월,B25,전력량_kWh)</f>
        <v>144121.28999999998</v>
      </c>
      <c r="F25" s="14">
        <f t="shared" si="0"/>
        <v>146095.68346724499</v>
      </c>
      <c r="G25" s="14">
        <f t="shared" si="1"/>
        <v>-1974.3934672450123</v>
      </c>
      <c r="H25" s="53"/>
    </row>
    <row r="26" spans="2:9" ht="17.25" thickBot="1" x14ac:dyDescent="0.35">
      <c r="B26" s="26">
        <v>41244</v>
      </c>
      <c r="C26" s="47">
        <f>SUMIF(년월,B26,CDD)</f>
        <v>0</v>
      </c>
      <c r="D26" s="47">
        <f>SUMIF(년월,B26,HDD)</f>
        <v>559.23750000000018</v>
      </c>
      <c r="E26" s="48">
        <f>SUMIF(년월,B26,전력량_kWh)</f>
        <v>163689.71000000005</v>
      </c>
      <c r="F26" s="48">
        <f t="shared" si="0"/>
        <v>161867.36203697952</v>
      </c>
      <c r="G26" s="48">
        <f t="shared" si="1"/>
        <v>1822.3479630205256</v>
      </c>
      <c r="H26" s="54"/>
    </row>
    <row r="27" spans="2:9" x14ac:dyDescent="0.3">
      <c r="B27" s="22">
        <v>44197</v>
      </c>
      <c r="C27" s="45">
        <v>0</v>
      </c>
      <c r="D27" s="45">
        <v>500</v>
      </c>
      <c r="E27" s="46">
        <v>160000</v>
      </c>
      <c r="F27" s="46">
        <f t="shared" si="0"/>
        <v>158100.75773283176</v>
      </c>
      <c r="G27" s="46"/>
      <c r="H27" s="46">
        <f>F27-E27</f>
        <v>-1899.2422671682434</v>
      </c>
      <c r="I27" s="59">
        <f>H27/E27</f>
        <v>-1.1870264169801522E-2</v>
      </c>
    </row>
    <row r="28" spans="2:9" x14ac:dyDescent="0.3">
      <c r="B28" s="18">
        <v>44378</v>
      </c>
      <c r="C28" s="44">
        <v>200</v>
      </c>
      <c r="D28" s="44">
        <v>0</v>
      </c>
      <c r="E28" s="14">
        <v>160000</v>
      </c>
      <c r="F28" s="14">
        <f t="shared" si="0"/>
        <v>161931.59551853454</v>
      </c>
      <c r="G28" s="14"/>
      <c r="H28" s="14">
        <f>F28-E28</f>
        <v>1931.5955185345374</v>
      </c>
      <c r="I28" s="59">
        <f>H28/E28</f>
        <v>1.2072471990840859E-2</v>
      </c>
    </row>
    <row r="30" spans="2:9" x14ac:dyDescent="0.3">
      <c r="C30" s="12">
        <f t="array" ref="C30:E30">LINEST(E15:E26,C15:D26)</f>
        <v>63.584795174471523</v>
      </c>
      <c r="D30" s="12">
        <v>178.11617686469265</v>
      </c>
      <c r="E30">
        <v>126308.360145596</v>
      </c>
    </row>
    <row r="31" spans="2:9" x14ac:dyDescent="0.3">
      <c r="C31" s="12" t="s">
        <v>2</v>
      </c>
      <c r="D31" s="12" t="s">
        <v>1</v>
      </c>
      <c r="E31" t="s">
        <v>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에너지데이터 (원본)</vt:lpstr>
      <vt:lpstr>기초 분석</vt:lpstr>
      <vt:lpstr>단순회귀분석</vt:lpstr>
      <vt:lpstr>다중회귀분석</vt:lpstr>
      <vt:lpstr>CDD</vt:lpstr>
      <vt:lpstr>HDD</vt:lpstr>
      <vt:lpstr>년월</vt:lpstr>
      <vt:lpstr>년월일</vt:lpstr>
      <vt:lpstr>외기온도__C</vt:lpstr>
      <vt:lpstr>전력량_kWh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김정욱</dc:creator>
  <cp:lastModifiedBy>이 학민</cp:lastModifiedBy>
  <dcterms:created xsi:type="dcterms:W3CDTF">2014-04-07T07:06:05Z</dcterms:created>
  <dcterms:modified xsi:type="dcterms:W3CDTF">2020-10-19T08:35:06Z</dcterms:modified>
</cp:coreProperties>
</file>