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data saw\"/>
    </mc:Choice>
  </mc:AlternateContent>
  <xr:revisionPtr revIDLastSave="0" documentId="13_ncr:1_{0B7535FF-A605-47BC-A4FC-10795B27A84C}" xr6:coauthVersionLast="47" xr6:coauthVersionMax="47" xr10:uidLastSave="{00000000-0000-0000-0000-000000000000}"/>
  <bookViews>
    <workbookView xWindow="-108" yWindow="-108" windowWidth="23256" windowHeight="12456" activeTab="1" xr2:uid="{0A6FF2D1-98BE-42CD-8E84-AED4767935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J120" i="2"/>
  <c r="J121" i="2"/>
  <c r="J127" i="2"/>
  <c r="J128" i="2"/>
  <c r="J130" i="2"/>
  <c r="J118" i="2"/>
  <c r="K119" i="2"/>
  <c r="J55" i="2"/>
  <c r="J56" i="2"/>
  <c r="J62" i="2"/>
  <c r="J63" i="2"/>
  <c r="J65" i="2"/>
  <c r="J67" i="2"/>
  <c r="J68" i="2"/>
  <c r="U105" i="2"/>
  <c r="U106" i="2"/>
  <c r="T104" i="2"/>
  <c r="T105" i="2"/>
  <c r="J99" i="2"/>
  <c r="S99" i="2" s="1"/>
  <c r="J101" i="2"/>
  <c r="S101" i="2" s="1"/>
  <c r="J103" i="2"/>
  <c r="S103" i="2" s="1"/>
  <c r="J104" i="2"/>
  <c r="S104" i="2" s="1"/>
  <c r="J110" i="2"/>
  <c r="S110" i="2" s="1"/>
  <c r="J98" i="2"/>
  <c r="S98" i="2" s="1"/>
  <c r="J80" i="2"/>
  <c r="J82" i="2"/>
  <c r="J83" i="2"/>
  <c r="J89" i="2"/>
  <c r="J90" i="2"/>
  <c r="J36" i="2"/>
  <c r="J37" i="2"/>
  <c r="J24" i="2"/>
  <c r="J23" i="2"/>
  <c r="J12" i="2"/>
  <c r="J11" i="2"/>
  <c r="K118" i="2"/>
  <c r="L126" i="2"/>
  <c r="L128" i="2"/>
  <c r="L129" i="2"/>
  <c r="K123" i="2"/>
  <c r="K124" i="2"/>
  <c r="K126" i="2"/>
  <c r="K128" i="2"/>
  <c r="K129" i="2"/>
  <c r="I123" i="2"/>
  <c r="I125" i="2"/>
  <c r="I127" i="2"/>
  <c r="O127" i="2" s="1"/>
  <c r="I128" i="2"/>
  <c r="O128" i="2" s="1"/>
  <c r="C133" i="2"/>
  <c r="J119" i="2" s="1"/>
  <c r="D133" i="2"/>
  <c r="K127" i="2" s="1"/>
  <c r="E133" i="2"/>
  <c r="L127" i="2" s="1"/>
  <c r="B133" i="2"/>
  <c r="I126" i="2" s="1"/>
  <c r="C132" i="2"/>
  <c r="D132" i="2"/>
  <c r="E132" i="2"/>
  <c r="B132" i="2"/>
  <c r="F115" i="2"/>
  <c r="L105" i="2"/>
  <c r="L106" i="2"/>
  <c r="L107" i="2"/>
  <c r="U107" i="2" s="1"/>
  <c r="L108" i="2"/>
  <c r="U108" i="2" s="1"/>
  <c r="L109" i="2"/>
  <c r="U109" i="2" s="1"/>
  <c r="K104" i="2"/>
  <c r="K105" i="2"/>
  <c r="K106" i="2"/>
  <c r="T106" i="2" s="1"/>
  <c r="K107" i="2"/>
  <c r="T107" i="2" s="1"/>
  <c r="K108" i="2"/>
  <c r="T108" i="2" s="1"/>
  <c r="K109" i="2"/>
  <c r="T109" i="2" s="1"/>
  <c r="I106" i="2"/>
  <c r="R106" i="2" s="1"/>
  <c r="I107" i="2"/>
  <c r="R107" i="2" s="1"/>
  <c r="I108" i="2"/>
  <c r="R108" i="2" s="1"/>
  <c r="I109" i="2"/>
  <c r="R109" i="2" s="1"/>
  <c r="C112" i="2"/>
  <c r="J102" i="2" s="1"/>
  <c r="S102" i="2" s="1"/>
  <c r="D112" i="2"/>
  <c r="K110" i="2" s="1"/>
  <c r="T110" i="2" s="1"/>
  <c r="E112" i="2"/>
  <c r="L110" i="2" s="1"/>
  <c r="U110" i="2" s="1"/>
  <c r="B112" i="2"/>
  <c r="I110" i="2" s="1"/>
  <c r="C111" i="2"/>
  <c r="D111" i="2"/>
  <c r="E111" i="2"/>
  <c r="B111" i="2"/>
  <c r="F95" i="2"/>
  <c r="L79" i="2"/>
  <c r="L85" i="2"/>
  <c r="L86" i="2"/>
  <c r="L87" i="2"/>
  <c r="L88" i="2"/>
  <c r="L89" i="2"/>
  <c r="L90" i="2"/>
  <c r="K79" i="2"/>
  <c r="K83" i="2"/>
  <c r="K84" i="2"/>
  <c r="K85" i="2"/>
  <c r="K86" i="2"/>
  <c r="K87" i="2"/>
  <c r="K88" i="2"/>
  <c r="K89" i="2"/>
  <c r="K90" i="2"/>
  <c r="I79" i="2"/>
  <c r="I86" i="2"/>
  <c r="I87" i="2"/>
  <c r="I88" i="2"/>
  <c r="I89" i="2"/>
  <c r="O89" i="2" s="1"/>
  <c r="I90" i="2"/>
  <c r="L78" i="2"/>
  <c r="C92" i="2"/>
  <c r="J81" i="2" s="1"/>
  <c r="D92" i="2"/>
  <c r="K80" i="2" s="1"/>
  <c r="E92" i="2"/>
  <c r="L80" i="2" s="1"/>
  <c r="B92" i="2"/>
  <c r="I80" i="2" s="1"/>
  <c r="O80" i="2" s="1"/>
  <c r="C91" i="2"/>
  <c r="D91" i="2"/>
  <c r="E91" i="2"/>
  <c r="B91" i="2"/>
  <c r="F75" i="2"/>
  <c r="I57" i="2"/>
  <c r="L68" i="2"/>
  <c r="I58" i="2"/>
  <c r="I62" i="2"/>
  <c r="I66" i="2"/>
  <c r="I70" i="2"/>
  <c r="C72" i="2"/>
  <c r="J54" i="2" s="1"/>
  <c r="D72" i="2"/>
  <c r="K56" i="2" s="1"/>
  <c r="E72" i="2"/>
  <c r="L56" i="2" s="1"/>
  <c r="B72" i="2"/>
  <c r="I54" i="2" s="1"/>
  <c r="C71" i="2"/>
  <c r="D71" i="2"/>
  <c r="E71" i="2"/>
  <c r="B71" i="2"/>
  <c r="F50" i="2"/>
  <c r="C47" i="2"/>
  <c r="J35" i="2" s="1"/>
  <c r="D47" i="2"/>
  <c r="K37" i="2" s="1"/>
  <c r="E47" i="2"/>
  <c r="L34" i="2" s="1"/>
  <c r="B47" i="2"/>
  <c r="I35" i="2" s="1"/>
  <c r="C46" i="2"/>
  <c r="D46" i="2"/>
  <c r="E46" i="2"/>
  <c r="B46" i="2"/>
  <c r="F30" i="2"/>
  <c r="C27" i="2"/>
  <c r="J25" i="2" s="1"/>
  <c r="D27" i="2"/>
  <c r="K7" i="2" s="1"/>
  <c r="E27" i="2"/>
  <c r="B27" i="2"/>
  <c r="C26" i="2"/>
  <c r="D26" i="2"/>
  <c r="E26" i="2"/>
  <c r="B26" i="2"/>
  <c r="F2" i="2"/>
  <c r="R110" i="2" l="1"/>
  <c r="V110" i="2" s="1"/>
  <c r="O110" i="2"/>
  <c r="V108" i="2"/>
  <c r="V106" i="2"/>
  <c r="I124" i="2"/>
  <c r="K125" i="2"/>
  <c r="L125" i="2"/>
  <c r="J15" i="2"/>
  <c r="J45" i="2"/>
  <c r="J78" i="2"/>
  <c r="J79" i="2"/>
  <c r="O79" i="2" s="1"/>
  <c r="J100" i="2"/>
  <c r="S100" i="2" s="1"/>
  <c r="J64" i="2"/>
  <c r="J129" i="2"/>
  <c r="J34" i="2"/>
  <c r="K13" i="2"/>
  <c r="L124" i="2"/>
  <c r="J16" i="2"/>
  <c r="J44" i="2"/>
  <c r="O90" i="2"/>
  <c r="O108" i="2"/>
  <c r="J33" i="2"/>
  <c r="K21" i="2"/>
  <c r="K59" i="2"/>
  <c r="L103" i="2"/>
  <c r="U103" i="2" s="1"/>
  <c r="L123" i="2"/>
  <c r="I121" i="2"/>
  <c r="K122" i="2"/>
  <c r="L122" i="2"/>
  <c r="J6" i="2"/>
  <c r="J18" i="2"/>
  <c r="J42" i="2"/>
  <c r="J88" i="2"/>
  <c r="O88" i="2" s="1"/>
  <c r="J109" i="2"/>
  <c r="S109" i="2" s="1"/>
  <c r="V109" i="2" s="1"/>
  <c r="J61" i="2"/>
  <c r="J126" i="2"/>
  <c r="O126" i="2" s="1"/>
  <c r="J14" i="2"/>
  <c r="I105" i="2"/>
  <c r="I104" i="2"/>
  <c r="I85" i="2"/>
  <c r="I103" i="2"/>
  <c r="J17" i="2"/>
  <c r="I120" i="2"/>
  <c r="K121" i="2"/>
  <c r="L121" i="2"/>
  <c r="J7" i="2"/>
  <c r="J19" i="2"/>
  <c r="J41" i="2"/>
  <c r="J87" i="2"/>
  <c r="O87" i="2" s="1"/>
  <c r="J108" i="2"/>
  <c r="S108" i="2" s="1"/>
  <c r="J60" i="2"/>
  <c r="J125" i="2"/>
  <c r="O125" i="2" s="1"/>
  <c r="K67" i="2"/>
  <c r="L104" i="2"/>
  <c r="U104" i="2" s="1"/>
  <c r="J5" i="2"/>
  <c r="K55" i="2"/>
  <c r="I84" i="2"/>
  <c r="L84" i="2"/>
  <c r="I102" i="2"/>
  <c r="K102" i="2"/>
  <c r="T102" i="2" s="1"/>
  <c r="I83" i="2"/>
  <c r="L83" i="2"/>
  <c r="K98" i="2"/>
  <c r="T98" i="2" s="1"/>
  <c r="I101" i="2"/>
  <c r="K101" i="2"/>
  <c r="T101" i="2" s="1"/>
  <c r="L101" i="2"/>
  <c r="U101" i="2" s="1"/>
  <c r="L64" i="2"/>
  <c r="I82" i="2"/>
  <c r="O82" i="2" s="1"/>
  <c r="K82" i="2"/>
  <c r="L82" i="2"/>
  <c r="L98" i="2"/>
  <c r="U98" i="2" s="1"/>
  <c r="I100" i="2"/>
  <c r="K100" i="2"/>
  <c r="T100" i="2" s="1"/>
  <c r="L100" i="2"/>
  <c r="U100" i="2" s="1"/>
  <c r="I131" i="2"/>
  <c r="K120" i="2"/>
  <c r="L120" i="2"/>
  <c r="J8" i="2"/>
  <c r="J20" i="2"/>
  <c r="J40" i="2"/>
  <c r="J86" i="2"/>
  <c r="O86" i="2" s="1"/>
  <c r="J107" i="2"/>
  <c r="S107" i="2" s="1"/>
  <c r="V107" i="2" s="1"/>
  <c r="J53" i="2"/>
  <c r="J59" i="2"/>
  <c r="J124" i="2"/>
  <c r="L60" i="2"/>
  <c r="I78" i="2"/>
  <c r="I81" i="2"/>
  <c r="K81" i="2"/>
  <c r="L81" i="2"/>
  <c r="I98" i="2"/>
  <c r="I99" i="2"/>
  <c r="K99" i="2"/>
  <c r="T99" i="2" s="1"/>
  <c r="L99" i="2"/>
  <c r="U99" i="2" s="1"/>
  <c r="I130" i="2"/>
  <c r="O130" i="2" s="1"/>
  <c r="K131" i="2"/>
  <c r="L131" i="2"/>
  <c r="L119" i="2"/>
  <c r="J9" i="2"/>
  <c r="J21" i="2"/>
  <c r="J39" i="2"/>
  <c r="J85" i="2"/>
  <c r="J106" i="2"/>
  <c r="S106" i="2" s="1"/>
  <c r="J70" i="2"/>
  <c r="J58" i="2"/>
  <c r="I118" i="2"/>
  <c r="O118" i="2" s="1"/>
  <c r="J123" i="2"/>
  <c r="O123" i="2" s="1"/>
  <c r="K63" i="2"/>
  <c r="K103" i="2"/>
  <c r="T103" i="2" s="1"/>
  <c r="I122" i="2"/>
  <c r="J43" i="2"/>
  <c r="L102" i="2"/>
  <c r="U102" i="2" s="1"/>
  <c r="K78" i="2"/>
  <c r="I129" i="2"/>
  <c r="K130" i="2"/>
  <c r="L130" i="2"/>
  <c r="L118" i="2"/>
  <c r="J10" i="2"/>
  <c r="J22" i="2"/>
  <c r="O22" i="2" s="1"/>
  <c r="J38" i="2"/>
  <c r="J84" i="2"/>
  <c r="J105" i="2"/>
  <c r="S105" i="2" s="1"/>
  <c r="J69" i="2"/>
  <c r="J57" i="2"/>
  <c r="I119" i="2"/>
  <c r="O119" i="2" s="1"/>
  <c r="J122" i="2"/>
  <c r="O122" i="2" s="1"/>
  <c r="J13" i="2"/>
  <c r="J66" i="2"/>
  <c r="J131" i="2"/>
  <c r="K5" i="2"/>
  <c r="K18" i="2"/>
  <c r="K10" i="2"/>
  <c r="I33" i="2"/>
  <c r="K53" i="2"/>
  <c r="I69" i="2"/>
  <c r="I65" i="2"/>
  <c r="I61" i="2"/>
  <c r="I56" i="2"/>
  <c r="K70" i="2"/>
  <c r="O70" i="2" s="1"/>
  <c r="K66" i="2"/>
  <c r="O66" i="2" s="1"/>
  <c r="K62" i="2"/>
  <c r="K58" i="2"/>
  <c r="K54" i="2"/>
  <c r="L67" i="2"/>
  <c r="L63" i="2"/>
  <c r="L59" i="2"/>
  <c r="L55" i="2"/>
  <c r="K25" i="2"/>
  <c r="K17" i="2"/>
  <c r="K9" i="2"/>
  <c r="K34" i="2"/>
  <c r="L53" i="2"/>
  <c r="I68" i="2"/>
  <c r="I64" i="2"/>
  <c r="I60" i="2"/>
  <c r="O60" i="2" s="1"/>
  <c r="I55" i="2"/>
  <c r="K69" i="2"/>
  <c r="K65" i="2"/>
  <c r="K61" i="2"/>
  <c r="K57" i="2"/>
  <c r="O57" i="2" s="1"/>
  <c r="L70" i="2"/>
  <c r="L66" i="2"/>
  <c r="L62" i="2"/>
  <c r="L58" i="2"/>
  <c r="L54" i="2"/>
  <c r="K22" i="2"/>
  <c r="K14" i="2"/>
  <c r="K6" i="2"/>
  <c r="L35" i="2"/>
  <c r="I53" i="2"/>
  <c r="I67" i="2"/>
  <c r="I63" i="2"/>
  <c r="I59" i="2"/>
  <c r="K68" i="2"/>
  <c r="K64" i="2"/>
  <c r="K60" i="2"/>
  <c r="L69" i="2"/>
  <c r="L65" i="2"/>
  <c r="L61" i="2"/>
  <c r="L57" i="2"/>
  <c r="O62" i="2"/>
  <c r="O58" i="2"/>
  <c r="L36" i="2"/>
  <c r="L37" i="2"/>
  <c r="L40" i="2"/>
  <c r="L43" i="2"/>
  <c r="L39" i="2"/>
  <c r="L45" i="2"/>
  <c r="L41" i="2"/>
  <c r="L44" i="2"/>
  <c r="L33" i="2"/>
  <c r="L42" i="2"/>
  <c r="L38" i="2"/>
  <c r="K44" i="2"/>
  <c r="K40" i="2"/>
  <c r="K36" i="2"/>
  <c r="K43" i="2"/>
  <c r="K39" i="2"/>
  <c r="K35" i="2"/>
  <c r="K33" i="2"/>
  <c r="K42" i="2"/>
  <c r="K38" i="2"/>
  <c r="K45" i="2"/>
  <c r="K41" i="2"/>
  <c r="I42" i="2"/>
  <c r="I38" i="2"/>
  <c r="I34" i="2"/>
  <c r="I45" i="2"/>
  <c r="I41" i="2"/>
  <c r="I37" i="2"/>
  <c r="I36" i="2"/>
  <c r="I44" i="2"/>
  <c r="I40" i="2"/>
  <c r="I43" i="2"/>
  <c r="I39" i="2"/>
  <c r="O39" i="2" s="1"/>
  <c r="I21" i="2"/>
  <c r="I13" i="2"/>
  <c r="I24" i="2"/>
  <c r="I12" i="2"/>
  <c r="I23" i="2"/>
  <c r="I19" i="2"/>
  <c r="I15" i="2"/>
  <c r="I11" i="2"/>
  <c r="I7" i="2"/>
  <c r="O7" i="2" s="1"/>
  <c r="K24" i="2"/>
  <c r="K20" i="2"/>
  <c r="K16" i="2"/>
  <c r="K12" i="2"/>
  <c r="K8" i="2"/>
  <c r="I25" i="2"/>
  <c r="I17" i="2"/>
  <c r="I9" i="2"/>
  <c r="I20" i="2"/>
  <c r="I16" i="2"/>
  <c r="I8" i="2"/>
  <c r="I22" i="2"/>
  <c r="I18" i="2"/>
  <c r="O18" i="2" s="1"/>
  <c r="I14" i="2"/>
  <c r="I10" i="2"/>
  <c r="I6" i="2"/>
  <c r="O6" i="2" s="1"/>
  <c r="K23" i="2"/>
  <c r="K19" i="2"/>
  <c r="K15" i="2"/>
  <c r="K11" i="2"/>
  <c r="J2" i="1"/>
  <c r="J17" i="1"/>
  <c r="J16" i="1"/>
  <c r="I21" i="1"/>
  <c r="I20" i="1"/>
  <c r="I19" i="1"/>
  <c r="I18" i="1"/>
  <c r="I16" i="1"/>
  <c r="H16" i="1"/>
  <c r="G19" i="1"/>
  <c r="G20" i="1"/>
  <c r="G18" i="1"/>
  <c r="G17" i="1"/>
  <c r="E20" i="1"/>
  <c r="E19" i="1"/>
  <c r="D21" i="1"/>
  <c r="D20" i="1"/>
  <c r="D19" i="1"/>
  <c r="D18" i="1"/>
  <c r="D17" i="1"/>
  <c r="D16" i="1"/>
  <c r="G13" i="1"/>
  <c r="H13" i="1"/>
  <c r="I17" i="1" s="1"/>
  <c r="I13" i="1"/>
  <c r="H12" i="1"/>
  <c r="I12" i="1"/>
  <c r="J19" i="1" s="1"/>
  <c r="G12" i="1"/>
  <c r="H18" i="1" s="1"/>
  <c r="F13" i="1"/>
  <c r="G16" i="1" s="1"/>
  <c r="E13" i="1"/>
  <c r="F19" i="1" s="1"/>
  <c r="D13" i="1"/>
  <c r="E18" i="1" s="1"/>
  <c r="C13" i="1"/>
  <c r="B13" i="1"/>
  <c r="C16" i="1" s="1"/>
  <c r="F12" i="1"/>
  <c r="E12" i="1"/>
  <c r="D12" i="1"/>
  <c r="C12" i="1"/>
  <c r="B12" i="1"/>
  <c r="W109" i="2" l="1"/>
  <c r="P82" i="2"/>
  <c r="R102" i="2"/>
  <c r="V102" i="2" s="1"/>
  <c r="O102" i="2"/>
  <c r="O84" i="2"/>
  <c r="E16" i="1"/>
  <c r="C23" i="1" s="1"/>
  <c r="O17" i="2"/>
  <c r="O99" i="2"/>
  <c r="R99" i="2"/>
  <c r="V99" i="2" s="1"/>
  <c r="E21" i="1"/>
  <c r="F16" i="1"/>
  <c r="O65" i="2"/>
  <c r="H17" i="1"/>
  <c r="F18" i="1"/>
  <c r="O106" i="2"/>
  <c r="O81" i="2"/>
  <c r="O101" i="2"/>
  <c r="R101" i="2"/>
  <c r="V101" i="2" s="1"/>
  <c r="O98" i="2"/>
  <c r="R98" i="2"/>
  <c r="V98" i="2" s="1"/>
  <c r="F17" i="1"/>
  <c r="C20" i="1"/>
  <c r="C27" i="1" s="1"/>
  <c r="O55" i="2"/>
  <c r="C21" i="1"/>
  <c r="C28" i="1" s="1"/>
  <c r="H19" i="1"/>
  <c r="C18" i="1"/>
  <c r="F20" i="1"/>
  <c r="H20" i="1"/>
  <c r="J20" i="1"/>
  <c r="O78" i="2"/>
  <c r="O131" i="2"/>
  <c r="O107" i="2"/>
  <c r="O103" i="2"/>
  <c r="P108" i="2" s="1"/>
  <c r="R103" i="2"/>
  <c r="V103" i="2" s="1"/>
  <c r="W103" i="2" s="1"/>
  <c r="J18" i="1"/>
  <c r="C19" i="1"/>
  <c r="C26" i="1" s="1"/>
  <c r="F21" i="1"/>
  <c r="H21" i="1"/>
  <c r="J21" i="1"/>
  <c r="O54" i="2"/>
  <c r="O10" i="2"/>
  <c r="O85" i="2"/>
  <c r="O83" i="2"/>
  <c r="P83" i="2" s="1"/>
  <c r="O104" i="2"/>
  <c r="R104" i="2"/>
  <c r="V104" i="2" s="1"/>
  <c r="O121" i="2"/>
  <c r="P130" i="2" s="1"/>
  <c r="O124" i="2"/>
  <c r="O129" i="2"/>
  <c r="P129" i="2" s="1"/>
  <c r="O120" i="2"/>
  <c r="E17" i="1"/>
  <c r="G21" i="1"/>
  <c r="C17" i="1"/>
  <c r="O100" i="2"/>
  <c r="R100" i="2"/>
  <c r="V100" i="2" s="1"/>
  <c r="R105" i="2"/>
  <c r="V105" i="2" s="1"/>
  <c r="O105" i="2"/>
  <c r="O109" i="2"/>
  <c r="P109" i="2" s="1"/>
  <c r="O67" i="2"/>
  <c r="O69" i="2"/>
  <c r="O15" i="2"/>
  <c r="O59" i="2"/>
  <c r="O64" i="2"/>
  <c r="O56" i="2"/>
  <c r="O33" i="2"/>
  <c r="O53" i="2"/>
  <c r="O14" i="2"/>
  <c r="O9" i="2"/>
  <c r="O45" i="2"/>
  <c r="O63" i="2"/>
  <c r="O68" i="2"/>
  <c r="O61" i="2"/>
  <c r="O42" i="2"/>
  <c r="O38" i="2"/>
  <c r="O34" i="2"/>
  <c r="O13" i="2"/>
  <c r="O41" i="2"/>
  <c r="O37" i="2"/>
  <c r="O8" i="2"/>
  <c r="O19" i="2"/>
  <c r="O21" i="2"/>
  <c r="O44" i="2"/>
  <c r="O40" i="2"/>
  <c r="O36" i="2"/>
  <c r="O16" i="2"/>
  <c r="O25" i="2"/>
  <c r="O23" i="2"/>
  <c r="O12" i="2"/>
  <c r="O43" i="2"/>
  <c r="O35" i="2"/>
  <c r="O20" i="2"/>
  <c r="O11" i="2"/>
  <c r="O24" i="2"/>
  <c r="O5" i="2"/>
  <c r="P63" i="2" l="1"/>
  <c r="W99" i="2"/>
  <c r="P105" i="2"/>
  <c r="P99" i="2"/>
  <c r="P98" i="2"/>
  <c r="P110" i="2"/>
  <c r="W100" i="2"/>
  <c r="P90" i="2"/>
  <c r="P80" i="2"/>
  <c r="P86" i="2"/>
  <c r="P89" i="2"/>
  <c r="P78" i="2"/>
  <c r="P101" i="2"/>
  <c r="P84" i="2"/>
  <c r="P125" i="2"/>
  <c r="W101" i="2"/>
  <c r="P100" i="2"/>
  <c r="C24" i="1"/>
  <c r="D23" i="1" s="1"/>
  <c r="P81" i="2"/>
  <c r="P102" i="2"/>
  <c r="P124" i="2"/>
  <c r="W104" i="2"/>
  <c r="P104" i="2"/>
  <c r="W98" i="2"/>
  <c r="W108" i="2"/>
  <c r="W105" i="2"/>
  <c r="P106" i="2"/>
  <c r="W102" i="2"/>
  <c r="W107" i="2"/>
  <c r="W110" i="2"/>
  <c r="P88" i="2"/>
  <c r="D28" i="1"/>
  <c r="P121" i="2"/>
  <c r="P126" i="2"/>
  <c r="P103" i="2"/>
  <c r="P66" i="2"/>
  <c r="P107" i="2"/>
  <c r="P123" i="2"/>
  <c r="P131" i="2"/>
  <c r="P85" i="2"/>
  <c r="W106" i="2"/>
  <c r="C25" i="1"/>
  <c r="D25" i="1" s="1"/>
  <c r="P120" i="2"/>
  <c r="P119" i="2"/>
  <c r="P127" i="2"/>
  <c r="P118" i="2"/>
  <c r="P122" i="2"/>
  <c r="P128" i="2"/>
  <c r="P87" i="2"/>
  <c r="P79" i="2"/>
  <c r="P68" i="2"/>
  <c r="P56" i="2"/>
  <c r="P60" i="2"/>
  <c r="P69" i="2"/>
  <c r="P67" i="2"/>
  <c r="P62" i="2"/>
  <c r="P70" i="2"/>
  <c r="P53" i="2"/>
  <c r="P64" i="2"/>
  <c r="P54" i="2"/>
  <c r="P65" i="2"/>
  <c r="P59" i="2"/>
  <c r="P57" i="2"/>
  <c r="P61" i="2"/>
  <c r="P55" i="2"/>
  <c r="P58" i="2"/>
  <c r="P40" i="2"/>
  <c r="P33" i="2"/>
  <c r="P34" i="2"/>
  <c r="P39" i="2"/>
  <c r="P37" i="2"/>
  <c r="P38" i="2"/>
  <c r="P44" i="2"/>
  <c r="P42" i="2"/>
  <c r="P35" i="2"/>
  <c r="P43" i="2"/>
  <c r="P41" i="2"/>
  <c r="P36" i="2"/>
  <c r="P45" i="2"/>
  <c r="P6" i="2"/>
  <c r="P10" i="2"/>
  <c r="P14" i="2"/>
  <c r="P18" i="2"/>
  <c r="P22" i="2"/>
  <c r="P5" i="2"/>
  <c r="P25" i="2"/>
  <c r="P7" i="2"/>
  <c r="P11" i="2"/>
  <c r="P15" i="2"/>
  <c r="P19" i="2"/>
  <c r="P23" i="2"/>
  <c r="P8" i="2"/>
  <c r="P12" i="2"/>
  <c r="P16" i="2"/>
  <c r="P20" i="2"/>
  <c r="P24" i="2"/>
  <c r="P9" i="2"/>
  <c r="P13" i="2"/>
  <c r="P17" i="2"/>
  <c r="P21" i="2"/>
  <c r="D26" i="1" l="1"/>
  <c r="D24" i="1"/>
  <c r="D27" i="1"/>
  <c r="C29" i="1"/>
</calcChain>
</file>

<file path=xl/sharedStrings.xml><?xml version="1.0" encoding="utf-8"?>
<sst xmlns="http://schemas.openxmlformats.org/spreadsheetml/2006/main" count="470" uniqueCount="78">
  <si>
    <t>alternatif</t>
  </si>
  <si>
    <t>COST</t>
  </si>
  <si>
    <t>BENEFIT</t>
  </si>
  <si>
    <t>A</t>
  </si>
  <si>
    <t>B</t>
  </si>
  <si>
    <t>C</t>
  </si>
  <si>
    <t>D</t>
  </si>
  <si>
    <t>E</t>
  </si>
  <si>
    <t>F</t>
  </si>
  <si>
    <t>MIN</t>
  </si>
  <si>
    <t>MAX</t>
  </si>
  <si>
    <t>C1 =  Ketepatan Hafalan</t>
  </si>
  <si>
    <t>C2 = Kecepatan Menghafal</t>
  </si>
  <si>
    <t>C3 = Kelancaran Bacaan</t>
  </si>
  <si>
    <t>C4 = Ketekunan dalam Menghafal</t>
  </si>
  <si>
    <t>C5 =  Penguasaan Makhraj Huruf</t>
  </si>
  <si>
    <t>Siswa</t>
  </si>
  <si>
    <t>Normalisasi R</t>
  </si>
  <si>
    <t>C1</t>
  </si>
  <si>
    <t>C2</t>
  </si>
  <si>
    <t>C3</t>
  </si>
  <si>
    <t>C4</t>
  </si>
  <si>
    <t>C5</t>
  </si>
  <si>
    <t>C6</t>
  </si>
  <si>
    <t>C7</t>
  </si>
  <si>
    <t>C8</t>
  </si>
  <si>
    <t>C6 = Kekuatan Memori</t>
  </si>
  <si>
    <t>C7 = Adab dan Akhlak</t>
  </si>
  <si>
    <t>C8 = Kemampuan Murajaah</t>
  </si>
  <si>
    <t>Kriteria</t>
  </si>
  <si>
    <t>Prefrensi</t>
  </si>
  <si>
    <t>Hasil rangking</t>
  </si>
  <si>
    <t>Hasil</t>
  </si>
  <si>
    <t>Bobot</t>
  </si>
  <si>
    <t>kualitas</t>
  </si>
  <si>
    <t>kecepatan</t>
  </si>
  <si>
    <t>Kualitas</t>
  </si>
  <si>
    <t>minat dan proses</t>
  </si>
  <si>
    <t>Kelas 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</si>
  <si>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</si>
  <si>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</si>
  <si>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</si>
  <si>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</si>
  <si>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</si>
  <si>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</si>
  <si>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</si>
  <si>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</si>
  <si>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</si>
  <si>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</si>
  <si>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</si>
  <si>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</si>
  <si>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</si>
  <si>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</si>
  <si>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</si>
  <si>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</si>
  <si>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</si>
  <si>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</si>
  <si>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</si>
  <si>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</si>
  <si>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</si>
  <si>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C1 =  Kualitas</t>
  </si>
  <si>
    <t>C2 = Kecepatan</t>
  </si>
  <si>
    <t>C3 = Minat</t>
  </si>
  <si>
    <t>C4 = Proses</t>
  </si>
  <si>
    <t>normalisasi r</t>
  </si>
  <si>
    <t>Min</t>
  </si>
  <si>
    <t>Max</t>
  </si>
  <si>
    <t>Alternatif</t>
  </si>
  <si>
    <t>Ranking</t>
  </si>
  <si>
    <t>Kelas 2</t>
  </si>
  <si>
    <t>Kelas 3</t>
  </si>
  <si>
    <t>min</t>
  </si>
  <si>
    <t>max</t>
  </si>
  <si>
    <t>kelas 4</t>
  </si>
  <si>
    <t>kelas 5</t>
  </si>
  <si>
    <t xml:space="preserve">min </t>
  </si>
  <si>
    <t>kelas 6</t>
  </si>
  <si>
    <t>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</si>
</sst>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  <font>
      <sz val="8"/>
      <color theme="1"/>
      <name val="Trebuchet MS"/>
    </font>
    <font>
      <sz val="10"/>
      <color theme="1"/>
      <name val="Arial"/>
      <family val="2"/>
    </font>
    <font>
      <sz val="8"/>
      <color theme="1"/>
      <name val="Trebuchet MS"/>
      <family val="2"/>
    </font>
    <font>
      <sz val="9"/>
      <color theme="1"/>
      <name val="Trebuchet MS"/>
      <family val="2"/>
    </font>
    <font>
      <sz val="10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0" borderId="0" xfId="0" applyNumberFormat="1"/>
    <xf numFmtId="0" fontId="0" fillId="0" borderId="2" xfId="0" applyBorder="1"/>
    <xf numFmtId="0" fontId="0" fillId="3" borderId="0" xfId="0" applyFill="1"/>
    <xf numFmtId="0" fontId="0" fillId="3" borderId="1" xfId="0" applyFill="1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2" fillId="0" borderId="3" xfId="0" applyFont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8" xfId="0" applyBorder="1"/>
    <xf numFmtId="0" fontId="3" fillId="8" borderId="6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FCF4-787C-4BB2-9063-D8F7872E56F5}">
  <dimension ref="A1:J29"/>
  <sheetViews>
    <sheetView workbookViewId="0">
      <selection activeCell="D23" sqref="D23"/>
    </sheetView>
  </sheetViews>
  <sheetFormatPr defaultRowHeight="14.4" x14ac:dyDescent="0.3"/>
  <cols>
    <col min="1" max="1" width="12.109375" bestFit="1" customWidth="1"/>
    <col min="2" max="2" width="20.77734375" bestFit="1" customWidth="1"/>
    <col min="3" max="3" width="23" bestFit="1" customWidth="1"/>
    <col min="4" max="4" width="22.88671875" bestFit="1" customWidth="1"/>
    <col min="5" max="5" width="28.5546875" bestFit="1" customWidth="1"/>
    <col min="6" max="6" width="27.6640625" bestFit="1" customWidth="1"/>
    <col min="7" max="7" width="19.6640625" bestFit="1" customWidth="1"/>
    <col min="8" max="8" width="18.5546875" bestFit="1" customWidth="1"/>
    <col min="9" max="9" width="23.6640625" bestFit="1" customWidth="1"/>
    <col min="10" max="10" width="20.88671875" customWidth="1"/>
  </cols>
  <sheetData>
    <row r="1" spans="1:10" x14ac:dyDescent="0.3">
      <c r="B1" s="5" t="s">
        <v>34</v>
      </c>
      <c r="C1" s="7" t="s">
        <v>35</v>
      </c>
      <c r="D1" s="10" t="s">
        <v>36</v>
      </c>
      <c r="E1" t="s">
        <v>37</v>
      </c>
      <c r="J1" t="s">
        <v>33</v>
      </c>
    </row>
    <row r="2" spans="1:10" x14ac:dyDescent="0.3">
      <c r="B2" s="3">
        <v>0.2</v>
      </c>
      <c r="C2" s="3">
        <v>0.1</v>
      </c>
      <c r="D2" s="3">
        <v>0.15</v>
      </c>
      <c r="E2" s="3">
        <v>0.1</v>
      </c>
      <c r="F2" s="3">
        <v>0.15</v>
      </c>
      <c r="G2" s="3">
        <v>0.1</v>
      </c>
      <c r="H2" s="3">
        <v>0.1</v>
      </c>
      <c r="I2" s="3">
        <v>0.1</v>
      </c>
      <c r="J2" s="3">
        <f>SUM(B2:I2)</f>
        <v>1</v>
      </c>
    </row>
    <row r="3" spans="1:10" x14ac:dyDescent="0.3">
      <c r="A3" s="1" t="s">
        <v>0</v>
      </c>
      <c r="B3" s="1" t="s">
        <v>2</v>
      </c>
      <c r="C3" s="1" t="s">
        <v>1</v>
      </c>
      <c r="D3" s="1" t="s">
        <v>2</v>
      </c>
      <c r="E3" s="1" t="s">
        <v>2</v>
      </c>
      <c r="F3" s="1" t="s">
        <v>2</v>
      </c>
      <c r="G3" s="1" t="s">
        <v>1</v>
      </c>
      <c r="H3" s="1" t="s">
        <v>2</v>
      </c>
      <c r="I3" s="1" t="s">
        <v>1</v>
      </c>
    </row>
    <row r="4" spans="1:10" x14ac:dyDescent="0.3">
      <c r="A4" s="1" t="s">
        <v>16</v>
      </c>
      <c r="B4" s="6" t="s">
        <v>11</v>
      </c>
      <c r="C4" s="2" t="s">
        <v>12</v>
      </c>
      <c r="D4" s="9" t="s">
        <v>13</v>
      </c>
      <c r="E4" s="1" t="s">
        <v>14</v>
      </c>
      <c r="F4" s="6" t="s">
        <v>15</v>
      </c>
      <c r="G4" s="2" t="s">
        <v>26</v>
      </c>
      <c r="H4" s="1" t="s">
        <v>27</v>
      </c>
      <c r="I4" s="8" t="s">
        <v>28</v>
      </c>
    </row>
    <row r="5" spans="1:10" x14ac:dyDescent="0.3">
      <c r="A5" s="1" t="s">
        <v>3</v>
      </c>
      <c r="B5" s="1">
        <v>80</v>
      </c>
      <c r="C5" s="1">
        <v>80</v>
      </c>
      <c r="D5" s="1">
        <v>95</v>
      </c>
      <c r="E5" s="1">
        <v>90</v>
      </c>
      <c r="F5" s="1">
        <v>85</v>
      </c>
      <c r="G5" s="1">
        <v>88</v>
      </c>
      <c r="H5" s="1">
        <v>70</v>
      </c>
      <c r="I5" s="1">
        <v>80</v>
      </c>
    </row>
    <row r="6" spans="1:10" x14ac:dyDescent="0.3">
      <c r="A6" s="1" t="s">
        <v>4</v>
      </c>
      <c r="B6" s="1">
        <v>75</v>
      </c>
      <c r="C6" s="1">
        <v>75</v>
      </c>
      <c r="D6" s="1">
        <v>75</v>
      </c>
      <c r="E6" s="1">
        <v>85</v>
      </c>
      <c r="F6" s="1">
        <v>80</v>
      </c>
      <c r="G6" s="1">
        <v>76</v>
      </c>
      <c r="H6" s="1">
        <v>83</v>
      </c>
      <c r="I6" s="1">
        <v>95</v>
      </c>
    </row>
    <row r="7" spans="1:10" x14ac:dyDescent="0.3">
      <c r="A7" s="1" t="s">
        <v>5</v>
      </c>
      <c r="B7" s="1">
        <v>82</v>
      </c>
      <c r="C7" s="1">
        <v>85</v>
      </c>
      <c r="D7" s="1">
        <v>84</v>
      </c>
      <c r="E7" s="1">
        <v>80</v>
      </c>
      <c r="F7" s="1">
        <v>90</v>
      </c>
      <c r="G7" s="1">
        <v>95</v>
      </c>
      <c r="H7" s="1">
        <v>80</v>
      </c>
      <c r="I7" s="1">
        <v>85</v>
      </c>
    </row>
    <row r="8" spans="1:10" x14ac:dyDescent="0.3">
      <c r="A8" s="1" t="s">
        <v>6</v>
      </c>
      <c r="B8" s="1">
        <v>90</v>
      </c>
      <c r="C8" s="1">
        <v>70</v>
      </c>
      <c r="D8" s="1">
        <v>76</v>
      </c>
      <c r="E8" s="1">
        <v>75</v>
      </c>
      <c r="F8" s="1">
        <v>75</v>
      </c>
      <c r="G8" s="1">
        <v>90</v>
      </c>
      <c r="H8" s="1">
        <v>95</v>
      </c>
      <c r="I8" s="1">
        <v>78</v>
      </c>
    </row>
    <row r="9" spans="1:10" x14ac:dyDescent="0.3">
      <c r="A9" s="1" t="s">
        <v>7</v>
      </c>
      <c r="B9" s="1">
        <v>85</v>
      </c>
      <c r="C9" s="1">
        <v>90</v>
      </c>
      <c r="D9" s="1">
        <v>85</v>
      </c>
      <c r="E9" s="1">
        <v>95</v>
      </c>
      <c r="F9" s="1">
        <v>88</v>
      </c>
      <c r="G9" s="1">
        <v>87</v>
      </c>
      <c r="H9" s="1">
        <v>77</v>
      </c>
      <c r="I9" s="1">
        <v>90</v>
      </c>
    </row>
    <row r="10" spans="1:10" x14ac:dyDescent="0.3">
      <c r="A10" s="1" t="s">
        <v>8</v>
      </c>
      <c r="B10" s="1">
        <v>75</v>
      </c>
      <c r="C10" s="1">
        <v>78</v>
      </c>
      <c r="D10" s="1">
        <v>93</v>
      </c>
      <c r="E10" s="1">
        <v>88</v>
      </c>
      <c r="F10" s="1">
        <v>82</v>
      </c>
      <c r="G10" s="1">
        <v>77</v>
      </c>
      <c r="H10" s="1">
        <v>90</v>
      </c>
      <c r="I10" s="1">
        <v>85</v>
      </c>
    </row>
    <row r="11" spans="1:10" x14ac:dyDescent="0.3">
      <c r="A11" s="1"/>
      <c r="B11" s="1"/>
      <c r="C11" s="1"/>
      <c r="D11" s="1"/>
      <c r="E11" s="1"/>
      <c r="F11" s="1"/>
    </row>
    <row r="12" spans="1:10" x14ac:dyDescent="0.3">
      <c r="A12" s="1" t="s">
        <v>9</v>
      </c>
      <c r="B12" s="1">
        <f t="shared" ref="B12:G12" si="0">MIN(B5:B10)</f>
        <v>75</v>
      </c>
      <c r="C12" s="2">
        <f t="shared" si="0"/>
        <v>70</v>
      </c>
      <c r="D12" s="1">
        <f t="shared" si="0"/>
        <v>75</v>
      </c>
      <c r="E12" s="1">
        <f t="shared" si="0"/>
        <v>75</v>
      </c>
      <c r="F12" s="1">
        <f t="shared" si="0"/>
        <v>75</v>
      </c>
      <c r="G12" s="2">
        <f t="shared" si="0"/>
        <v>76</v>
      </c>
      <c r="H12" s="1">
        <f t="shared" ref="H12:I12" si="1">MIN(H5:H10)</f>
        <v>70</v>
      </c>
      <c r="I12" s="2">
        <f t="shared" si="1"/>
        <v>78</v>
      </c>
    </row>
    <row r="13" spans="1:10" x14ac:dyDescent="0.3">
      <c r="A13" s="1" t="s">
        <v>10</v>
      </c>
      <c r="B13" s="2">
        <f>MAX(B5:B10)</f>
        <v>90</v>
      </c>
      <c r="C13" s="1">
        <f t="shared" ref="C13:I13" si="2">MAX(C5:C10)</f>
        <v>90</v>
      </c>
      <c r="D13" s="2">
        <f t="shared" si="2"/>
        <v>95</v>
      </c>
      <c r="E13" s="2">
        <f t="shared" si="2"/>
        <v>95</v>
      </c>
      <c r="F13" s="2">
        <f t="shared" si="2"/>
        <v>90</v>
      </c>
      <c r="G13" s="1">
        <f t="shared" si="2"/>
        <v>95</v>
      </c>
      <c r="H13" s="2">
        <f t="shared" si="2"/>
        <v>95</v>
      </c>
      <c r="I13" s="1">
        <f t="shared" si="2"/>
        <v>95</v>
      </c>
    </row>
    <row r="15" spans="1:10" x14ac:dyDescent="0.3">
      <c r="A15" t="s">
        <v>17</v>
      </c>
      <c r="B15" s="1" t="s">
        <v>29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</row>
    <row r="16" spans="1:10" x14ac:dyDescent="0.3">
      <c r="B16" s="1" t="s">
        <v>3</v>
      </c>
      <c r="C16" s="1">
        <f>B13/B5</f>
        <v>1.125</v>
      </c>
      <c r="D16" s="1">
        <f>C12/C5</f>
        <v>0.875</v>
      </c>
      <c r="E16" s="1">
        <f>D13/D5</f>
        <v>1</v>
      </c>
      <c r="F16" s="1">
        <f>E13/E5</f>
        <v>1.0555555555555556</v>
      </c>
      <c r="G16" s="1">
        <f>F13/F5</f>
        <v>1.0588235294117647</v>
      </c>
      <c r="H16" s="1">
        <f>G12/G5</f>
        <v>0.86363636363636365</v>
      </c>
      <c r="I16" s="1">
        <f>H13/H5</f>
        <v>1.3571428571428572</v>
      </c>
      <c r="J16" s="1">
        <f>I12/I5</f>
        <v>0.97499999999999998</v>
      </c>
    </row>
    <row r="17" spans="1:10" x14ac:dyDescent="0.3">
      <c r="B17" s="1" t="s">
        <v>4</v>
      </c>
      <c r="C17" s="1">
        <f>B13/B6</f>
        <v>1.2</v>
      </c>
      <c r="D17" s="1">
        <f>C12/C6</f>
        <v>0.93333333333333335</v>
      </c>
      <c r="E17" s="1">
        <f>D13/D6</f>
        <v>1.2666666666666666</v>
      </c>
      <c r="F17" s="1">
        <f>E13/E6</f>
        <v>1.1176470588235294</v>
      </c>
      <c r="G17" s="1">
        <f>F13/F6</f>
        <v>1.125</v>
      </c>
      <c r="H17" s="1">
        <f>G12/G6</f>
        <v>1</v>
      </c>
      <c r="I17" s="1">
        <f>H13/H6</f>
        <v>1.1445783132530121</v>
      </c>
      <c r="J17" s="1">
        <f>I12/I6</f>
        <v>0.82105263157894737</v>
      </c>
    </row>
    <row r="18" spans="1:10" x14ac:dyDescent="0.3">
      <c r="B18" s="1" t="s">
        <v>5</v>
      </c>
      <c r="C18" s="1">
        <f>B13/B7</f>
        <v>1.0975609756097562</v>
      </c>
      <c r="D18" s="1">
        <f>C12/C7</f>
        <v>0.82352941176470584</v>
      </c>
      <c r="E18" s="1">
        <f>D13/D7</f>
        <v>1.1309523809523809</v>
      </c>
      <c r="F18" s="1">
        <f>E13/E7</f>
        <v>1.1875</v>
      </c>
      <c r="G18" s="1">
        <f>F13/F7</f>
        <v>1</v>
      </c>
      <c r="H18" s="1">
        <f>G12/G7</f>
        <v>0.8</v>
      </c>
      <c r="I18" s="1">
        <f>H13/H7</f>
        <v>1.1875</v>
      </c>
      <c r="J18" s="1">
        <f>I12/I7</f>
        <v>0.91764705882352937</v>
      </c>
    </row>
    <row r="19" spans="1:10" x14ac:dyDescent="0.3">
      <c r="B19" s="1" t="s">
        <v>6</v>
      </c>
      <c r="C19" s="1">
        <f>B13/B8</f>
        <v>1</v>
      </c>
      <c r="D19" s="1">
        <f>C12/C8</f>
        <v>1</v>
      </c>
      <c r="E19" s="1">
        <f>D13/D8</f>
        <v>1.25</v>
      </c>
      <c r="F19" s="1">
        <f>E13/E8</f>
        <v>1.2666666666666666</v>
      </c>
      <c r="G19" s="1">
        <f>F13/F8</f>
        <v>1.2</v>
      </c>
      <c r="H19" s="1">
        <f>G12/G8</f>
        <v>0.84444444444444444</v>
      </c>
      <c r="I19" s="1">
        <f>H13/H8</f>
        <v>1</v>
      </c>
      <c r="J19" s="1">
        <f>I12/I8</f>
        <v>1</v>
      </c>
    </row>
    <row r="20" spans="1:10" x14ac:dyDescent="0.3">
      <c r="B20" s="1" t="s">
        <v>7</v>
      </c>
      <c r="C20" s="1">
        <f>B13/B9</f>
        <v>1.0588235294117647</v>
      </c>
      <c r="D20" s="1">
        <f>C12/C9</f>
        <v>0.77777777777777779</v>
      </c>
      <c r="E20" s="1">
        <f>D13/D9</f>
        <v>1.1176470588235294</v>
      </c>
      <c r="F20" s="1">
        <f>E13/E9</f>
        <v>1</v>
      </c>
      <c r="G20" s="1">
        <f>F13/F9</f>
        <v>1.0227272727272727</v>
      </c>
      <c r="H20" s="1">
        <f>G12/G9</f>
        <v>0.87356321839080464</v>
      </c>
      <c r="I20" s="1">
        <f>H13/H9</f>
        <v>1.2337662337662338</v>
      </c>
      <c r="J20" s="1">
        <f>I12/I9</f>
        <v>0.8666666666666667</v>
      </c>
    </row>
    <row r="21" spans="1:10" x14ac:dyDescent="0.3">
      <c r="B21" s="1" t="s">
        <v>8</v>
      </c>
      <c r="C21" s="1">
        <f>B13/B10</f>
        <v>1.2</v>
      </c>
      <c r="D21" s="1">
        <f>C12/C10</f>
        <v>0.89743589743589747</v>
      </c>
      <c r="E21" s="1">
        <f>D13/D10</f>
        <v>1.021505376344086</v>
      </c>
      <c r="F21" s="1">
        <f>E13/E10</f>
        <v>1.0795454545454546</v>
      </c>
      <c r="G21" s="1">
        <f>F13/F10</f>
        <v>1.0975609756097562</v>
      </c>
      <c r="H21" s="1">
        <f>G12/G10</f>
        <v>0.98701298701298701</v>
      </c>
      <c r="I21" s="1">
        <f>H13/H10</f>
        <v>1.0555555555555556</v>
      </c>
      <c r="J21" s="1">
        <f>I12/I10</f>
        <v>0.91764705882352937</v>
      </c>
    </row>
    <row r="22" spans="1:10" x14ac:dyDescent="0.3">
      <c r="D22" t="s">
        <v>31</v>
      </c>
    </row>
    <row r="23" spans="1:10" x14ac:dyDescent="0.3">
      <c r="A23" t="s">
        <v>30</v>
      </c>
      <c r="B23" s="1" t="s">
        <v>3</v>
      </c>
      <c r="C23" s="1">
        <f t="shared" ref="C23:C28" si="3">C16*$B$2+D16*$C$2+E16*$D$2+F16*$E$2+G16*$F$2+H16*$G$2+I16*$H$2+J16*$I$2</f>
        <v>1.0464570070452421</v>
      </c>
      <c r="D23">
        <f>RANK(C23,$C$23:$C$28,0)</f>
        <v>4</v>
      </c>
    </row>
    <row r="24" spans="1:10" x14ac:dyDescent="0.3">
      <c r="B24" s="1" t="s">
        <v>4</v>
      </c>
      <c r="C24" s="1">
        <f t="shared" si="3"/>
        <v>1.1004111336988822</v>
      </c>
      <c r="D24">
        <f t="shared" ref="D24:D28" si="4">RANK(C24,$C$23:$C$28,0)</f>
        <v>1</v>
      </c>
    </row>
    <row r="25" spans="1:10" x14ac:dyDescent="0.3">
      <c r="B25" s="1" t="s">
        <v>5</v>
      </c>
      <c r="C25" s="1">
        <f t="shared" si="3"/>
        <v>1.0307726993236319</v>
      </c>
      <c r="D25">
        <f t="shared" si="4"/>
        <v>5</v>
      </c>
    </row>
    <row r="26" spans="1:10" x14ac:dyDescent="0.3">
      <c r="B26" s="1" t="s">
        <v>6</v>
      </c>
      <c r="C26" s="1">
        <f t="shared" si="3"/>
        <v>1.0786111111111112</v>
      </c>
      <c r="D26">
        <f t="shared" si="4"/>
        <v>2</v>
      </c>
    </row>
    <row r="27" spans="1:10" x14ac:dyDescent="0.3">
      <c r="B27" s="1" t="s">
        <v>7</v>
      </c>
      <c r="C27" s="1">
        <f t="shared" si="3"/>
        <v>1.0079982452751217</v>
      </c>
      <c r="D27">
        <f t="shared" si="4"/>
        <v>6</v>
      </c>
    </row>
    <row r="28" spans="1:10" x14ac:dyDescent="0.3">
      <c r="B28" s="1" t="s">
        <v>8</v>
      </c>
      <c r="C28" s="1">
        <f t="shared" si="3"/>
        <v>1.0515796481304187</v>
      </c>
      <c r="D28">
        <f t="shared" si="4"/>
        <v>3</v>
      </c>
    </row>
    <row r="29" spans="1:10" x14ac:dyDescent="0.3">
      <c r="B29" s="4" t="s">
        <v>32</v>
      </c>
      <c r="C29" s="4">
        <f>MAX(C23:C28)</f>
        <v>1.1004111336988822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6DEE-021D-4360-B820-E9422B53CA42}">
  <dimension ref="A1:W133"/>
  <sheetViews>
    <sheetView tabSelected="1" topLeftCell="B1" workbookViewId="0">
      <selection activeCell="I5" sqref="I5"/>
    </sheetView>
  </sheetViews>
  <sheetFormatPr defaultRowHeight="14.4" x14ac:dyDescent="0.3"/>
  <cols>
    <col min="1" max="1" width="8.5546875" bestFit="1" customWidth="1"/>
    <col min="2" max="2" width="20.77734375" bestFit="1" customWidth="1"/>
    <col min="3" max="3" width="23" bestFit="1" customWidth="1"/>
    <col min="4" max="4" width="20.6640625" bestFit="1" customWidth="1"/>
    <col min="5" max="5" width="28.5546875" bestFit="1" customWidth="1"/>
    <col min="15" max="15" width="12" bestFit="1" customWidth="1"/>
  </cols>
  <sheetData>
    <row r="1" spans="1:16" x14ac:dyDescent="0.3">
      <c r="A1" t="s">
        <v>38</v>
      </c>
    </row>
    <row r="2" spans="1:16" x14ac:dyDescent="0.3">
      <c r="B2" s="3">
        <v>0.35</v>
      </c>
      <c r="C2" s="3">
        <v>0.2</v>
      </c>
      <c r="D2" s="3">
        <v>0.15</v>
      </c>
      <c r="E2" s="3">
        <v>0.3</v>
      </c>
      <c r="F2" s="3">
        <f>SUM(B2:E2)</f>
        <v>1</v>
      </c>
    </row>
    <row r="3" spans="1:16" x14ac:dyDescent="0.3">
      <c r="A3" s="1" t="s">
        <v>0</v>
      </c>
      <c r="B3" s="1" t="s">
        <v>2</v>
      </c>
      <c r="C3" s="1" t="s">
        <v>77</v>
      </c>
      <c r="D3" s="1" t="s">
        <v>2</v>
      </c>
      <c r="E3" s="1" t="s">
        <v>2</v>
      </c>
      <c r="G3" t="s">
        <v>64</v>
      </c>
      <c r="N3" t="s">
        <v>30</v>
      </c>
    </row>
    <row r="4" spans="1:16" x14ac:dyDescent="0.3">
      <c r="A4" s="1" t="s">
        <v>16</v>
      </c>
      <c r="B4" s="6" t="s">
        <v>60</v>
      </c>
      <c r="C4" s="2" t="s">
        <v>61</v>
      </c>
      <c r="D4" s="9" t="s">
        <v>62</v>
      </c>
      <c r="E4" s="11" t="s">
        <v>63</v>
      </c>
      <c r="H4" s="1" t="s">
        <v>67</v>
      </c>
      <c r="I4" s="6" t="s">
        <v>60</v>
      </c>
      <c r="J4" s="2" t="s">
        <v>61</v>
      </c>
      <c r="K4" s="9" t="s">
        <v>62</v>
      </c>
      <c r="L4" s="11" t="s">
        <v>63</v>
      </c>
      <c r="N4" s="1" t="s">
        <v>67</v>
      </c>
      <c r="O4" s="6" t="s">
        <v>32</v>
      </c>
      <c r="P4" t="s">
        <v>68</v>
      </c>
    </row>
    <row r="5" spans="1:16" x14ac:dyDescent="0.3">
      <c r="A5" s="1" t="s">
        <v>39</v>
      </c>
      <c r="B5" s="14">
        <v>78</v>
      </c>
      <c r="C5" s="14">
        <v>100</v>
      </c>
      <c r="D5" s="14">
        <v>75</v>
      </c>
      <c r="E5" s="14">
        <v>70</v>
      </c>
      <c r="H5" s="1" t="s">
        <v>39</v>
      </c>
      <c r="I5" s="14">
        <f>B5/$B$27</f>
        <v>0.78</v>
      </c>
      <c r="J5" s="14">
        <f>C5/$C$27</f>
        <v>1</v>
      </c>
      <c r="K5" s="14">
        <f>D5/$D$27</f>
        <v>0.75</v>
      </c>
      <c r="L5" s="14">
        <f>E5/$E$27</f>
        <v>0.7</v>
      </c>
      <c r="N5" s="1" t="s">
        <v>39</v>
      </c>
      <c r="O5" s="14">
        <f>I5*$B$2+J5*$C$2+K5*$D$2+L5*$E$2</f>
        <v>0.79549999999999987</v>
      </c>
      <c r="P5">
        <f>RANK(O5,$O$5:$O$25,0)</f>
        <v>13</v>
      </c>
    </row>
    <row r="6" spans="1:16" x14ac:dyDescent="0.3">
      <c r="A6" s="1" t="s">
        <v>40</v>
      </c>
      <c r="B6" s="14">
        <v>98.5</v>
      </c>
      <c r="C6" s="14">
        <v>95</v>
      </c>
      <c r="D6" s="15">
        <v>95</v>
      </c>
      <c r="E6" s="15">
        <v>95</v>
      </c>
      <c r="H6" s="1" t="s">
        <v>40</v>
      </c>
      <c r="I6" s="14">
        <f t="shared" ref="I6:I25" si="0">B6/$B$27</f>
        <v>0.98499999999999999</v>
      </c>
      <c r="J6" s="14">
        <f t="shared" ref="J6:J25" si="1">C6/$C$27</f>
        <v>0.95</v>
      </c>
      <c r="K6" s="14">
        <f t="shared" ref="K6:K25" si="2">D6/$D$27</f>
        <v>0.95</v>
      </c>
      <c r="L6" s="14">
        <f t="shared" ref="L6:L25" si="3">E6/$E$27</f>
        <v>0.95</v>
      </c>
      <c r="N6" s="1" t="s">
        <v>40</v>
      </c>
      <c r="O6" s="14">
        <f>I6*$B$2+J6*$C$2+K6*$D$2+L6*$E$2</f>
        <v>0.96225000000000005</v>
      </c>
      <c r="P6">
        <f t="shared" ref="P6:P25" si="4">RANK(O6,$O$5:$O$25,0)</f>
        <v>3</v>
      </c>
    </row>
    <row r="7" spans="1:16" x14ac:dyDescent="0.3">
      <c r="A7" s="1" t="s">
        <v>41</v>
      </c>
      <c r="B7" s="14">
        <v>78</v>
      </c>
      <c r="C7" s="14">
        <v>60</v>
      </c>
      <c r="D7" s="14">
        <v>85</v>
      </c>
      <c r="E7" s="14">
        <v>85</v>
      </c>
      <c r="H7" s="1" t="s">
        <v>41</v>
      </c>
      <c r="I7" s="14">
        <f t="shared" si="0"/>
        <v>0.78</v>
      </c>
      <c r="J7" s="14">
        <f t="shared" si="1"/>
        <v>0.6</v>
      </c>
      <c r="K7" s="14">
        <f t="shared" si="2"/>
        <v>0.85</v>
      </c>
      <c r="L7" s="14">
        <f t="shared" si="3"/>
        <v>0.85</v>
      </c>
      <c r="N7" s="1" t="s">
        <v>41</v>
      </c>
      <c r="O7" s="14">
        <f t="shared" ref="O7:O25" si="5">I7*$B$2+J7*$C$2+K7*$D$2+L7*$E$2</f>
        <v>0.77549999999999997</v>
      </c>
      <c r="P7">
        <f t="shared" si="4"/>
        <v>16</v>
      </c>
    </row>
    <row r="8" spans="1:16" x14ac:dyDescent="0.3">
      <c r="A8" s="1" t="s">
        <v>42</v>
      </c>
      <c r="B8" s="14">
        <v>75</v>
      </c>
      <c r="C8" s="14">
        <v>95</v>
      </c>
      <c r="D8" s="14">
        <v>90</v>
      </c>
      <c r="E8" s="14">
        <v>81</v>
      </c>
      <c r="H8" s="1" t="s">
        <v>42</v>
      </c>
      <c r="I8" s="14">
        <f t="shared" si="0"/>
        <v>0.75</v>
      </c>
      <c r="J8" s="14">
        <f t="shared" si="1"/>
        <v>0.95</v>
      </c>
      <c r="K8" s="14">
        <f t="shared" si="2"/>
        <v>0.9</v>
      </c>
      <c r="L8" s="14">
        <f t="shared" si="3"/>
        <v>0.81</v>
      </c>
      <c r="N8" s="1" t="s">
        <v>42</v>
      </c>
      <c r="O8" s="14">
        <f t="shared" si="5"/>
        <v>0.8304999999999999</v>
      </c>
      <c r="P8">
        <f t="shared" si="4"/>
        <v>11</v>
      </c>
    </row>
    <row r="9" spans="1:16" x14ac:dyDescent="0.3">
      <c r="A9" s="1" t="s">
        <v>43</v>
      </c>
      <c r="B9" s="14">
        <v>80</v>
      </c>
      <c r="C9" s="14">
        <v>95</v>
      </c>
      <c r="D9" s="14">
        <v>82</v>
      </c>
      <c r="E9" s="14">
        <v>81</v>
      </c>
      <c r="H9" s="1" t="s">
        <v>43</v>
      </c>
      <c r="I9" s="14">
        <f t="shared" si="0"/>
        <v>0.8</v>
      </c>
      <c r="J9" s="14">
        <f t="shared" si="1"/>
        <v>0.95</v>
      </c>
      <c r="K9" s="14">
        <f t="shared" si="2"/>
        <v>0.82</v>
      </c>
      <c r="L9" s="14">
        <f t="shared" si="3"/>
        <v>0.81</v>
      </c>
      <c r="N9" s="1" t="s">
        <v>43</v>
      </c>
      <c r="O9" s="14">
        <f t="shared" si="5"/>
        <v>0.83599999999999997</v>
      </c>
      <c r="P9">
        <f t="shared" si="4"/>
        <v>10</v>
      </c>
    </row>
    <row r="10" spans="1:16" x14ac:dyDescent="0.3">
      <c r="A10" s="1" t="s">
        <v>44</v>
      </c>
      <c r="B10" s="14">
        <v>80</v>
      </c>
      <c r="C10" s="14">
        <v>80</v>
      </c>
      <c r="D10" s="14">
        <v>81</v>
      </c>
      <c r="E10" s="14">
        <v>75</v>
      </c>
      <c r="H10" s="1" t="s">
        <v>44</v>
      </c>
      <c r="I10" s="14">
        <f t="shared" si="0"/>
        <v>0.8</v>
      </c>
      <c r="J10" s="14">
        <f t="shared" si="1"/>
        <v>0.8</v>
      </c>
      <c r="K10" s="14">
        <f t="shared" si="2"/>
        <v>0.81</v>
      </c>
      <c r="L10" s="14">
        <f t="shared" si="3"/>
        <v>0.75</v>
      </c>
      <c r="N10" s="1" t="s">
        <v>44</v>
      </c>
      <c r="O10" s="14">
        <f t="shared" si="5"/>
        <v>0.78649999999999998</v>
      </c>
      <c r="P10">
        <f t="shared" si="4"/>
        <v>15</v>
      </c>
    </row>
    <row r="11" spans="1:16" x14ac:dyDescent="0.3">
      <c r="A11" s="1" t="s">
        <v>45</v>
      </c>
      <c r="B11" s="14">
        <v>78.5</v>
      </c>
      <c r="C11" s="14">
        <v>60</v>
      </c>
      <c r="D11" s="15">
        <v>90</v>
      </c>
      <c r="E11" s="15">
        <v>75</v>
      </c>
      <c r="H11" s="1" t="s">
        <v>45</v>
      </c>
      <c r="I11" s="14">
        <f t="shared" si="0"/>
        <v>0.78500000000000003</v>
      </c>
      <c r="J11" s="14">
        <f t="shared" si="1"/>
        <v>0.6</v>
      </c>
      <c r="K11" s="14">
        <f t="shared" si="2"/>
        <v>0.9</v>
      </c>
      <c r="L11" s="14">
        <f t="shared" si="3"/>
        <v>0.75</v>
      </c>
      <c r="N11" s="1" t="s">
        <v>45</v>
      </c>
      <c r="O11" s="14">
        <f t="shared" si="5"/>
        <v>0.75474999999999992</v>
      </c>
      <c r="P11">
        <f t="shared" si="4"/>
        <v>19</v>
      </c>
    </row>
    <row r="12" spans="1:16" x14ac:dyDescent="0.3">
      <c r="A12" s="1" t="s">
        <v>46</v>
      </c>
      <c r="B12" s="15">
        <v>100</v>
      </c>
      <c r="C12" s="15">
        <v>59</v>
      </c>
      <c r="D12" s="15">
        <v>71</v>
      </c>
      <c r="E12" s="15">
        <v>71</v>
      </c>
      <c r="H12" s="1" t="s">
        <v>46</v>
      </c>
      <c r="I12" s="14">
        <f t="shared" si="0"/>
        <v>1</v>
      </c>
      <c r="J12" s="14">
        <f t="shared" si="1"/>
        <v>0.59</v>
      </c>
      <c r="K12" s="14">
        <f t="shared" si="2"/>
        <v>0.71</v>
      </c>
      <c r="L12" s="14">
        <f t="shared" si="3"/>
        <v>0.71</v>
      </c>
      <c r="N12" s="1" t="s">
        <v>46</v>
      </c>
      <c r="O12" s="14">
        <f t="shared" si="5"/>
        <v>0.78749999999999998</v>
      </c>
      <c r="P12">
        <f t="shared" si="4"/>
        <v>14</v>
      </c>
    </row>
    <row r="13" spans="1:16" x14ac:dyDescent="0.3">
      <c r="A13" s="1" t="s">
        <v>47</v>
      </c>
      <c r="B13" s="15">
        <v>74</v>
      </c>
      <c r="C13" s="15">
        <v>80</v>
      </c>
      <c r="D13" s="15">
        <v>80</v>
      </c>
      <c r="E13" s="15">
        <v>71</v>
      </c>
      <c r="H13" s="1" t="s">
        <v>47</v>
      </c>
      <c r="I13" s="14">
        <f t="shared" si="0"/>
        <v>0.74</v>
      </c>
      <c r="J13" s="14">
        <f t="shared" si="1"/>
        <v>0.8</v>
      </c>
      <c r="K13" s="14">
        <f t="shared" si="2"/>
        <v>0.8</v>
      </c>
      <c r="L13" s="14">
        <f t="shared" si="3"/>
        <v>0.71</v>
      </c>
      <c r="N13" s="1" t="s">
        <v>47</v>
      </c>
      <c r="O13" s="14">
        <f t="shared" si="5"/>
        <v>0.752</v>
      </c>
      <c r="P13">
        <f t="shared" si="4"/>
        <v>21</v>
      </c>
    </row>
    <row r="14" spans="1:16" x14ac:dyDescent="0.3">
      <c r="A14" s="1" t="s">
        <v>48</v>
      </c>
      <c r="B14" s="15">
        <v>90</v>
      </c>
      <c r="C14" s="15">
        <v>60</v>
      </c>
      <c r="D14" s="15">
        <v>80</v>
      </c>
      <c r="E14" s="15">
        <v>71</v>
      </c>
      <c r="H14" s="1" t="s">
        <v>48</v>
      </c>
      <c r="I14" s="14">
        <f t="shared" si="0"/>
        <v>0.9</v>
      </c>
      <c r="J14" s="14">
        <f t="shared" si="1"/>
        <v>0.6</v>
      </c>
      <c r="K14" s="14">
        <f t="shared" si="2"/>
        <v>0.8</v>
      </c>
      <c r="L14" s="14">
        <f t="shared" si="3"/>
        <v>0.71</v>
      </c>
      <c r="N14" s="1" t="s">
        <v>48</v>
      </c>
      <c r="O14" s="14">
        <f t="shared" si="5"/>
        <v>0.7679999999999999</v>
      </c>
      <c r="P14">
        <f t="shared" si="4"/>
        <v>17</v>
      </c>
    </row>
    <row r="15" spans="1:16" x14ac:dyDescent="0.3">
      <c r="A15" s="1" t="s">
        <v>49</v>
      </c>
      <c r="B15" s="15">
        <v>100</v>
      </c>
      <c r="C15" s="15">
        <v>100</v>
      </c>
      <c r="D15" s="15">
        <v>86</v>
      </c>
      <c r="E15" s="15">
        <v>86</v>
      </c>
      <c r="H15" s="1" t="s">
        <v>49</v>
      </c>
      <c r="I15" s="14">
        <f t="shared" si="0"/>
        <v>1</v>
      </c>
      <c r="J15" s="14">
        <f t="shared" si="1"/>
        <v>1</v>
      </c>
      <c r="K15" s="14">
        <f t="shared" si="2"/>
        <v>0.86</v>
      </c>
      <c r="L15" s="14">
        <f t="shared" si="3"/>
        <v>0.86</v>
      </c>
      <c r="N15" s="1" t="s">
        <v>49</v>
      </c>
      <c r="O15" s="14">
        <f t="shared" si="5"/>
        <v>0.93700000000000006</v>
      </c>
      <c r="P15">
        <f t="shared" si="4"/>
        <v>4</v>
      </c>
    </row>
    <row r="16" spans="1:16" x14ac:dyDescent="0.3">
      <c r="A16" s="1" t="s">
        <v>50</v>
      </c>
      <c r="B16" s="15">
        <v>60</v>
      </c>
      <c r="C16" s="15">
        <v>100</v>
      </c>
      <c r="D16" s="15">
        <v>86</v>
      </c>
      <c r="E16" s="15">
        <v>95</v>
      </c>
      <c r="H16" s="1" t="s">
        <v>50</v>
      </c>
      <c r="I16" s="14">
        <f t="shared" si="0"/>
        <v>0.6</v>
      </c>
      <c r="J16" s="14">
        <f t="shared" si="1"/>
        <v>1</v>
      </c>
      <c r="K16" s="14">
        <f t="shared" si="2"/>
        <v>0.86</v>
      </c>
      <c r="L16" s="14">
        <f t="shared" si="3"/>
        <v>0.95</v>
      </c>
      <c r="N16" s="1" t="s">
        <v>50</v>
      </c>
      <c r="O16" s="14">
        <f t="shared" si="5"/>
        <v>0.82400000000000007</v>
      </c>
      <c r="P16">
        <f t="shared" si="4"/>
        <v>12</v>
      </c>
    </row>
    <row r="17" spans="1:16" x14ac:dyDescent="0.3">
      <c r="A17" s="1" t="s">
        <v>51</v>
      </c>
      <c r="B17" s="15">
        <v>71</v>
      </c>
      <c r="C17" s="15">
        <v>80</v>
      </c>
      <c r="D17" s="15">
        <v>80</v>
      </c>
      <c r="E17" s="15">
        <v>75</v>
      </c>
      <c r="H17" s="1" t="s">
        <v>51</v>
      </c>
      <c r="I17" s="14">
        <f t="shared" si="0"/>
        <v>0.71</v>
      </c>
      <c r="J17" s="14">
        <f t="shared" si="1"/>
        <v>0.8</v>
      </c>
      <c r="K17" s="14">
        <f t="shared" si="2"/>
        <v>0.8</v>
      </c>
      <c r="L17" s="14">
        <f t="shared" si="3"/>
        <v>0.75</v>
      </c>
      <c r="N17" s="1" t="s">
        <v>51</v>
      </c>
      <c r="O17" s="14">
        <f t="shared" si="5"/>
        <v>0.75349999999999995</v>
      </c>
      <c r="P17">
        <f t="shared" si="4"/>
        <v>20</v>
      </c>
    </row>
    <row r="18" spans="1:16" x14ac:dyDescent="0.3">
      <c r="A18" s="1" t="s">
        <v>52</v>
      </c>
      <c r="B18" s="15">
        <v>100</v>
      </c>
      <c r="C18" s="15">
        <v>85</v>
      </c>
      <c r="D18" s="15">
        <v>81</v>
      </c>
      <c r="E18" s="15">
        <v>81</v>
      </c>
      <c r="H18" s="1" t="s">
        <v>52</v>
      </c>
      <c r="I18" s="14">
        <f t="shared" si="0"/>
        <v>1</v>
      </c>
      <c r="J18" s="14">
        <f t="shared" si="1"/>
        <v>0.85</v>
      </c>
      <c r="K18" s="14">
        <f t="shared" si="2"/>
        <v>0.81</v>
      </c>
      <c r="L18" s="14">
        <f t="shared" si="3"/>
        <v>0.81</v>
      </c>
      <c r="N18" s="1" t="s">
        <v>52</v>
      </c>
      <c r="O18" s="14">
        <f t="shared" si="5"/>
        <v>0.88449999999999995</v>
      </c>
      <c r="P18">
        <f t="shared" si="4"/>
        <v>8</v>
      </c>
    </row>
    <row r="19" spans="1:16" x14ac:dyDescent="0.3">
      <c r="A19" s="1" t="s">
        <v>53</v>
      </c>
      <c r="B19" s="15">
        <v>80</v>
      </c>
      <c r="C19" s="15">
        <v>70</v>
      </c>
      <c r="D19" s="15">
        <v>75</v>
      </c>
      <c r="E19" s="15">
        <v>75</v>
      </c>
      <c r="H19" s="1" t="s">
        <v>53</v>
      </c>
      <c r="I19" s="14">
        <f t="shared" si="0"/>
        <v>0.8</v>
      </c>
      <c r="J19" s="14">
        <f t="shared" si="1"/>
        <v>0.7</v>
      </c>
      <c r="K19" s="14">
        <f t="shared" si="2"/>
        <v>0.75</v>
      </c>
      <c r="L19" s="14">
        <f t="shared" si="3"/>
        <v>0.75</v>
      </c>
      <c r="N19" s="1" t="s">
        <v>53</v>
      </c>
      <c r="O19" s="14">
        <f t="shared" si="5"/>
        <v>0.75749999999999995</v>
      </c>
      <c r="P19">
        <f t="shared" si="4"/>
        <v>18</v>
      </c>
    </row>
    <row r="20" spans="1:16" x14ac:dyDescent="0.3">
      <c r="A20" s="1" t="s">
        <v>54</v>
      </c>
      <c r="B20" s="14">
        <v>85</v>
      </c>
      <c r="C20" s="14">
        <v>95</v>
      </c>
      <c r="D20" s="15">
        <v>95</v>
      </c>
      <c r="E20" s="15">
        <v>85</v>
      </c>
      <c r="H20" s="1" t="s">
        <v>54</v>
      </c>
      <c r="I20" s="14">
        <f t="shared" si="0"/>
        <v>0.85</v>
      </c>
      <c r="J20" s="14">
        <f t="shared" si="1"/>
        <v>0.95</v>
      </c>
      <c r="K20" s="14">
        <f t="shared" si="2"/>
        <v>0.95</v>
      </c>
      <c r="L20" s="14">
        <f t="shared" si="3"/>
        <v>0.85</v>
      </c>
      <c r="N20" s="1" t="s">
        <v>54</v>
      </c>
      <c r="O20" s="14">
        <f t="shared" si="5"/>
        <v>0.88500000000000001</v>
      </c>
      <c r="P20">
        <f t="shared" si="4"/>
        <v>7</v>
      </c>
    </row>
    <row r="21" spans="1:16" x14ac:dyDescent="0.3">
      <c r="A21" s="1" t="s">
        <v>55</v>
      </c>
      <c r="B21" s="14">
        <v>100</v>
      </c>
      <c r="C21" s="14">
        <v>100</v>
      </c>
      <c r="D21" s="15">
        <v>98</v>
      </c>
      <c r="E21" s="15">
        <v>100</v>
      </c>
      <c r="H21" s="1" t="s">
        <v>55</v>
      </c>
      <c r="I21" s="14">
        <f t="shared" si="0"/>
        <v>1</v>
      </c>
      <c r="J21" s="14">
        <f t="shared" si="1"/>
        <v>1</v>
      </c>
      <c r="K21" s="14">
        <f t="shared" si="2"/>
        <v>0.98</v>
      </c>
      <c r="L21" s="14">
        <f t="shared" si="3"/>
        <v>1</v>
      </c>
      <c r="N21" s="1" t="s">
        <v>55</v>
      </c>
      <c r="O21" s="14">
        <f t="shared" si="5"/>
        <v>0.99700000000000011</v>
      </c>
      <c r="P21" s="7">
        <f t="shared" si="4"/>
        <v>1</v>
      </c>
    </row>
    <row r="22" spans="1:16" x14ac:dyDescent="0.3">
      <c r="A22" s="1" t="s">
        <v>56</v>
      </c>
      <c r="B22" s="14">
        <v>80</v>
      </c>
      <c r="C22" s="14">
        <v>100</v>
      </c>
      <c r="D22" s="14">
        <v>100</v>
      </c>
      <c r="E22" s="14">
        <v>100</v>
      </c>
      <c r="H22" s="1" t="s">
        <v>56</v>
      </c>
      <c r="I22" s="14">
        <f t="shared" si="0"/>
        <v>0.8</v>
      </c>
      <c r="J22" s="14">
        <f t="shared" si="1"/>
        <v>1</v>
      </c>
      <c r="K22" s="14">
        <f t="shared" si="2"/>
        <v>1</v>
      </c>
      <c r="L22" s="14">
        <f t="shared" si="3"/>
        <v>1</v>
      </c>
      <c r="N22" s="1" t="s">
        <v>56</v>
      </c>
      <c r="O22" s="14">
        <f t="shared" si="5"/>
        <v>0.92999999999999994</v>
      </c>
      <c r="P22">
        <f t="shared" si="4"/>
        <v>5</v>
      </c>
    </row>
    <row r="23" spans="1:16" x14ac:dyDescent="0.3">
      <c r="A23" s="1" t="s">
        <v>57</v>
      </c>
      <c r="B23" s="14">
        <v>90</v>
      </c>
      <c r="C23" s="14">
        <v>95</v>
      </c>
      <c r="D23" s="14">
        <v>85</v>
      </c>
      <c r="E23" s="14">
        <v>71</v>
      </c>
      <c r="H23" s="1" t="s">
        <v>57</v>
      </c>
      <c r="I23" s="14">
        <f t="shared" si="0"/>
        <v>0.9</v>
      </c>
      <c r="J23" s="14">
        <f t="shared" si="1"/>
        <v>0.95</v>
      </c>
      <c r="K23" s="14">
        <f t="shared" si="2"/>
        <v>0.85</v>
      </c>
      <c r="L23" s="14">
        <f t="shared" si="3"/>
        <v>0.71</v>
      </c>
      <c r="N23" s="1" t="s">
        <v>57</v>
      </c>
      <c r="O23" s="14">
        <f t="shared" si="5"/>
        <v>0.84550000000000003</v>
      </c>
      <c r="P23">
        <f t="shared" si="4"/>
        <v>9</v>
      </c>
    </row>
    <row r="24" spans="1:16" x14ac:dyDescent="0.3">
      <c r="A24" s="1" t="s">
        <v>58</v>
      </c>
      <c r="B24" s="14">
        <v>100</v>
      </c>
      <c r="C24" s="14">
        <v>100</v>
      </c>
      <c r="D24" s="15">
        <v>98</v>
      </c>
      <c r="E24" s="15">
        <v>100</v>
      </c>
      <c r="H24" s="1" t="s">
        <v>58</v>
      </c>
      <c r="I24" s="14">
        <f t="shared" si="0"/>
        <v>1</v>
      </c>
      <c r="J24" s="14">
        <f t="shared" si="1"/>
        <v>1</v>
      </c>
      <c r="K24" s="14">
        <f t="shared" si="2"/>
        <v>0.98</v>
      </c>
      <c r="L24" s="14">
        <f t="shared" si="3"/>
        <v>1</v>
      </c>
      <c r="N24" s="1" t="s">
        <v>58</v>
      </c>
      <c r="O24" s="14">
        <f t="shared" si="5"/>
        <v>0.99700000000000011</v>
      </c>
      <c r="P24">
        <f t="shared" si="4"/>
        <v>1</v>
      </c>
    </row>
    <row r="25" spans="1:16" x14ac:dyDescent="0.3">
      <c r="A25" s="1" t="s">
        <v>59</v>
      </c>
      <c r="B25" s="14">
        <v>90</v>
      </c>
      <c r="C25" s="14">
        <v>100</v>
      </c>
      <c r="D25" s="15">
        <v>90</v>
      </c>
      <c r="E25" s="15">
        <v>90</v>
      </c>
      <c r="H25" s="1" t="s">
        <v>59</v>
      </c>
      <c r="I25" s="14">
        <f t="shared" si="0"/>
        <v>0.9</v>
      </c>
      <c r="J25" s="14">
        <f t="shared" si="1"/>
        <v>1</v>
      </c>
      <c r="K25" s="14">
        <f t="shared" si="2"/>
        <v>0.9</v>
      </c>
      <c r="L25" s="14">
        <f t="shared" si="3"/>
        <v>0.9</v>
      </c>
      <c r="N25" s="1" t="s">
        <v>59</v>
      </c>
      <c r="O25" s="14">
        <f t="shared" si="5"/>
        <v>0.92</v>
      </c>
      <c r="P25">
        <f t="shared" si="4"/>
        <v>6</v>
      </c>
    </row>
    <row r="26" spans="1:16" x14ac:dyDescent="0.3">
      <c r="A26" s="4" t="s">
        <v>65</v>
      </c>
      <c r="B26">
        <f>MIN(B5:B25)</f>
        <v>60</v>
      </c>
      <c r="C26">
        <f>MIN(C5:C25)</f>
        <v>59</v>
      </c>
      <c r="D26">
        <f t="shared" ref="D26:E26" si="6">MIN(D5:D25)</f>
        <v>71</v>
      </c>
      <c r="E26">
        <f t="shared" si="6"/>
        <v>70</v>
      </c>
    </row>
    <row r="27" spans="1:16" x14ac:dyDescent="0.3">
      <c r="A27" s="4" t="s">
        <v>66</v>
      </c>
      <c r="B27" s="7">
        <f>MAX(B5:B25)</f>
        <v>100</v>
      </c>
      <c r="C27" s="7">
        <f t="shared" ref="C27:E27" si="7">MAX(C5:C25)</f>
        <v>100</v>
      </c>
      <c r="D27" s="7">
        <f t="shared" si="7"/>
        <v>100</v>
      </c>
      <c r="E27" s="7">
        <f t="shared" si="7"/>
        <v>100</v>
      </c>
    </row>
    <row r="29" spans="1:16" x14ac:dyDescent="0.3">
      <c r="A29" t="s">
        <v>69</v>
      </c>
    </row>
    <row r="30" spans="1:16" x14ac:dyDescent="0.3">
      <c r="B30" s="3">
        <v>0.35</v>
      </c>
      <c r="C30" s="3">
        <v>0.2</v>
      </c>
      <c r="D30" s="3">
        <v>0.15</v>
      </c>
      <c r="E30" s="3">
        <v>0.3</v>
      </c>
      <c r="F30" s="3">
        <f>SUM(B30:E30)</f>
        <v>1</v>
      </c>
    </row>
    <row r="31" spans="1:16" x14ac:dyDescent="0.3">
      <c r="A31" s="1" t="s">
        <v>0</v>
      </c>
      <c r="B31" s="1" t="s">
        <v>2</v>
      </c>
      <c r="C31" s="1" t="s">
        <v>2</v>
      </c>
      <c r="D31" s="1" t="s">
        <v>2</v>
      </c>
      <c r="E31" s="1" t="s">
        <v>2</v>
      </c>
      <c r="G31" t="s">
        <v>64</v>
      </c>
      <c r="N31" t="s">
        <v>30</v>
      </c>
    </row>
    <row r="32" spans="1:16" x14ac:dyDescent="0.3">
      <c r="A32" s="1" t="s">
        <v>16</v>
      </c>
      <c r="B32" s="6" t="s">
        <v>60</v>
      </c>
      <c r="C32" s="2" t="s">
        <v>61</v>
      </c>
      <c r="D32" s="9" t="s">
        <v>62</v>
      </c>
      <c r="E32" s="11" t="s">
        <v>63</v>
      </c>
      <c r="H32" s="1" t="s">
        <v>67</v>
      </c>
      <c r="I32" s="6" t="s">
        <v>60</v>
      </c>
      <c r="J32" s="2" t="s">
        <v>61</v>
      </c>
      <c r="K32" s="9" t="s">
        <v>62</v>
      </c>
      <c r="L32" s="11" t="s">
        <v>63</v>
      </c>
      <c r="N32" s="1" t="s">
        <v>67</v>
      </c>
      <c r="O32" s="6" t="s">
        <v>32</v>
      </c>
      <c r="P32" t="s">
        <v>68</v>
      </c>
    </row>
    <row r="33" spans="1:16" x14ac:dyDescent="0.3">
      <c r="A33" s="1" t="s">
        <v>39</v>
      </c>
      <c r="B33" s="17">
        <v>100</v>
      </c>
      <c r="C33" s="18">
        <v>60</v>
      </c>
      <c r="D33" s="18">
        <v>80</v>
      </c>
      <c r="E33" s="17">
        <v>80</v>
      </c>
      <c r="H33" s="1" t="s">
        <v>39</v>
      </c>
      <c r="I33" s="14">
        <f>B33/$B$47</f>
        <v>1</v>
      </c>
      <c r="J33" s="14">
        <f>C33/$C$47</f>
        <v>0.6</v>
      </c>
      <c r="K33" s="14">
        <f>D33/$D$47</f>
        <v>0.84210526315789469</v>
      </c>
      <c r="L33" s="14">
        <f>E33/$E$47</f>
        <v>0.84210526315789469</v>
      </c>
      <c r="N33" s="1" t="s">
        <v>39</v>
      </c>
      <c r="O33" s="14">
        <f>I33*$B$30+J33*$C$30+K33*$D$30+L33*$E$30</f>
        <v>0.84894736842105245</v>
      </c>
      <c r="P33">
        <f>RANK(O33,$O$33:$O$45,0)</f>
        <v>9</v>
      </c>
    </row>
    <row r="34" spans="1:16" x14ac:dyDescent="0.3">
      <c r="A34" s="1" t="s">
        <v>40</v>
      </c>
      <c r="B34" s="17">
        <v>86</v>
      </c>
      <c r="C34" s="18">
        <v>100</v>
      </c>
      <c r="D34" s="18">
        <v>81</v>
      </c>
      <c r="E34" s="17">
        <v>81</v>
      </c>
      <c r="H34" s="1" t="s">
        <v>40</v>
      </c>
      <c r="I34" s="14">
        <f t="shared" ref="I34:I45" si="8">B34/$B$47</f>
        <v>0.86</v>
      </c>
      <c r="J34" s="14">
        <f t="shared" ref="J34:J45" si="9">C34/$C$47</f>
        <v>1</v>
      </c>
      <c r="K34" s="14">
        <f>D34/$D$47</f>
        <v>0.85263157894736841</v>
      </c>
      <c r="L34" s="14">
        <f t="shared" ref="L34:L45" si="10">E34/$E$47</f>
        <v>0.85263157894736841</v>
      </c>
      <c r="N34" s="1" t="s">
        <v>40</v>
      </c>
      <c r="O34" s="14">
        <f t="shared" ref="O34:O44" si="11">I34*$B$30+J34*$C$30+K34*$D$30+L34*$E$30</f>
        <v>0.88468421052631574</v>
      </c>
      <c r="P34">
        <f t="shared" ref="P34:P45" si="12">RANK(O34,$O$33:$O$45,0)</f>
        <v>6</v>
      </c>
    </row>
    <row r="35" spans="1:16" x14ac:dyDescent="0.3">
      <c r="A35" s="1" t="s">
        <v>41</v>
      </c>
      <c r="B35" s="19">
        <v>50</v>
      </c>
      <c r="C35" s="18">
        <v>60</v>
      </c>
      <c r="D35" s="19">
        <v>71</v>
      </c>
      <c r="E35" s="19">
        <v>81</v>
      </c>
      <c r="H35" s="1" t="s">
        <v>41</v>
      </c>
      <c r="I35" s="14">
        <f t="shared" si="8"/>
        <v>0.5</v>
      </c>
      <c r="J35" s="14">
        <f t="shared" si="9"/>
        <v>0.6</v>
      </c>
      <c r="K35" s="14">
        <f t="shared" ref="K35:K45" si="13">D35/$D$47</f>
        <v>0.74736842105263157</v>
      </c>
      <c r="L35" s="14">
        <f>E35/$E$47</f>
        <v>0.85263157894736841</v>
      </c>
      <c r="N35" s="1" t="s">
        <v>41</v>
      </c>
      <c r="O35" s="14">
        <f t="shared" si="11"/>
        <v>0.6628947368421052</v>
      </c>
      <c r="P35">
        <f t="shared" si="12"/>
        <v>13</v>
      </c>
    </row>
    <row r="36" spans="1:16" x14ac:dyDescent="0.3">
      <c r="A36" s="1" t="s">
        <v>42</v>
      </c>
      <c r="B36" s="19">
        <v>60</v>
      </c>
      <c r="C36" s="18">
        <v>60</v>
      </c>
      <c r="D36" s="19">
        <v>71</v>
      </c>
      <c r="E36" s="19">
        <v>85</v>
      </c>
      <c r="H36" s="1" t="s">
        <v>42</v>
      </c>
      <c r="I36" s="14">
        <f t="shared" si="8"/>
        <v>0.6</v>
      </c>
      <c r="J36" s="14">
        <f t="shared" si="9"/>
        <v>0.6</v>
      </c>
      <c r="K36" s="14">
        <f t="shared" si="13"/>
        <v>0.74736842105263157</v>
      </c>
      <c r="L36" s="14">
        <f t="shared" si="10"/>
        <v>0.89473684210526316</v>
      </c>
      <c r="N36" s="1" t="s">
        <v>42</v>
      </c>
      <c r="O36" s="14">
        <f t="shared" si="11"/>
        <v>0.71052631578947367</v>
      </c>
      <c r="P36">
        <f t="shared" si="12"/>
        <v>12</v>
      </c>
    </row>
    <row r="37" spans="1:16" x14ac:dyDescent="0.3">
      <c r="A37" s="1" t="s">
        <v>43</v>
      </c>
      <c r="B37" s="17">
        <v>100</v>
      </c>
      <c r="C37" s="18">
        <v>100</v>
      </c>
      <c r="D37" s="18">
        <v>90</v>
      </c>
      <c r="E37" s="17">
        <v>95</v>
      </c>
      <c r="H37" s="1" t="s">
        <v>43</v>
      </c>
      <c r="I37" s="14">
        <f t="shared" si="8"/>
        <v>1</v>
      </c>
      <c r="J37" s="14">
        <f t="shared" si="9"/>
        <v>1</v>
      </c>
      <c r="K37" s="14">
        <f t="shared" si="13"/>
        <v>0.94736842105263153</v>
      </c>
      <c r="L37" s="14">
        <f t="shared" si="10"/>
        <v>1</v>
      </c>
      <c r="N37" s="1" t="s">
        <v>43</v>
      </c>
      <c r="O37" s="14">
        <f t="shared" si="11"/>
        <v>0.99210526315789482</v>
      </c>
      <c r="P37">
        <f t="shared" si="12"/>
        <v>1</v>
      </c>
    </row>
    <row r="38" spans="1:16" x14ac:dyDescent="0.3">
      <c r="A38" s="1" t="s">
        <v>44</v>
      </c>
      <c r="B38" s="17">
        <v>100</v>
      </c>
      <c r="C38" s="18">
        <v>100</v>
      </c>
      <c r="D38" s="18">
        <v>95</v>
      </c>
      <c r="E38" s="17">
        <v>88</v>
      </c>
      <c r="H38" s="1" t="s">
        <v>44</v>
      </c>
      <c r="I38" s="14">
        <f t="shared" si="8"/>
        <v>1</v>
      </c>
      <c r="J38" s="14">
        <f t="shared" si="9"/>
        <v>1</v>
      </c>
      <c r="K38" s="14">
        <f t="shared" si="13"/>
        <v>1</v>
      </c>
      <c r="L38" s="14">
        <f t="shared" si="10"/>
        <v>0.9263157894736842</v>
      </c>
      <c r="N38" s="1" t="s">
        <v>44</v>
      </c>
      <c r="O38" s="14">
        <f t="shared" si="11"/>
        <v>0.97789473684210537</v>
      </c>
      <c r="P38">
        <f t="shared" si="12"/>
        <v>2</v>
      </c>
    </row>
    <row r="39" spans="1:16" x14ac:dyDescent="0.3">
      <c r="A39" s="1" t="s">
        <v>45</v>
      </c>
      <c r="B39" s="17">
        <v>100</v>
      </c>
      <c r="C39" s="18">
        <v>60</v>
      </c>
      <c r="D39" s="18">
        <v>88</v>
      </c>
      <c r="E39" s="17">
        <v>90</v>
      </c>
      <c r="H39" s="1" t="s">
        <v>45</v>
      </c>
      <c r="I39" s="14">
        <f t="shared" si="8"/>
        <v>1</v>
      </c>
      <c r="J39" s="14">
        <f t="shared" si="9"/>
        <v>0.6</v>
      </c>
      <c r="K39" s="14">
        <f t="shared" si="13"/>
        <v>0.9263157894736842</v>
      </c>
      <c r="L39" s="14">
        <f t="shared" si="10"/>
        <v>0.94736842105263153</v>
      </c>
      <c r="N39" s="1" t="s">
        <v>45</v>
      </c>
      <c r="O39" s="14">
        <f>I39*$B$30+J39*$C$30+K39*$D$30+L39*$E$30</f>
        <v>0.89315789473684204</v>
      </c>
      <c r="P39">
        <f t="shared" si="12"/>
        <v>4</v>
      </c>
    </row>
    <row r="40" spans="1:16" x14ac:dyDescent="0.3">
      <c r="A40" s="1" t="s">
        <v>46</v>
      </c>
      <c r="B40" s="17">
        <v>80</v>
      </c>
      <c r="C40" s="18">
        <v>100</v>
      </c>
      <c r="D40" s="18">
        <v>75</v>
      </c>
      <c r="E40" s="17">
        <v>80</v>
      </c>
      <c r="H40" s="1" t="s">
        <v>46</v>
      </c>
      <c r="I40" s="14">
        <f t="shared" si="8"/>
        <v>0.8</v>
      </c>
      <c r="J40" s="14">
        <f t="shared" si="9"/>
        <v>1</v>
      </c>
      <c r="K40" s="14">
        <f t="shared" si="13"/>
        <v>0.78947368421052633</v>
      </c>
      <c r="L40" s="14">
        <f t="shared" si="10"/>
        <v>0.84210526315789469</v>
      </c>
      <c r="N40" s="1" t="s">
        <v>46</v>
      </c>
      <c r="O40" s="14">
        <f t="shared" si="11"/>
        <v>0.85105263157894728</v>
      </c>
      <c r="P40">
        <f t="shared" si="12"/>
        <v>8</v>
      </c>
    </row>
    <row r="41" spans="1:16" x14ac:dyDescent="0.3">
      <c r="A41" s="1" t="s">
        <v>47</v>
      </c>
      <c r="B41" s="17">
        <v>80</v>
      </c>
      <c r="C41" s="17">
        <v>100</v>
      </c>
      <c r="D41" s="17">
        <v>80</v>
      </c>
      <c r="E41" s="17">
        <v>80</v>
      </c>
      <c r="H41" s="1" t="s">
        <v>47</v>
      </c>
      <c r="I41" s="14">
        <f t="shared" si="8"/>
        <v>0.8</v>
      </c>
      <c r="J41" s="14">
        <f t="shared" si="9"/>
        <v>1</v>
      </c>
      <c r="K41" s="14">
        <f t="shared" si="13"/>
        <v>0.84210526315789469</v>
      </c>
      <c r="L41" s="14">
        <f t="shared" si="10"/>
        <v>0.84210526315789469</v>
      </c>
      <c r="N41" s="1" t="s">
        <v>47</v>
      </c>
      <c r="O41" s="14">
        <f t="shared" si="11"/>
        <v>0.85894736842105246</v>
      </c>
      <c r="P41">
        <f t="shared" si="12"/>
        <v>7</v>
      </c>
    </row>
    <row r="42" spans="1:16" x14ac:dyDescent="0.3">
      <c r="A42" s="1" t="s">
        <v>48</v>
      </c>
      <c r="B42" s="17">
        <v>100</v>
      </c>
      <c r="C42" s="18">
        <v>60</v>
      </c>
      <c r="D42" s="17">
        <v>80</v>
      </c>
      <c r="E42" s="17">
        <v>80</v>
      </c>
      <c r="H42" s="1" t="s">
        <v>48</v>
      </c>
      <c r="I42" s="14">
        <f t="shared" si="8"/>
        <v>1</v>
      </c>
      <c r="J42" s="14">
        <f t="shared" si="9"/>
        <v>0.6</v>
      </c>
      <c r="K42" s="14">
        <f t="shared" si="13"/>
        <v>0.84210526315789469</v>
      </c>
      <c r="L42" s="14">
        <f t="shared" si="10"/>
        <v>0.84210526315789469</v>
      </c>
      <c r="N42" s="1" t="s">
        <v>48</v>
      </c>
      <c r="O42" s="14">
        <f t="shared" si="11"/>
        <v>0.84894736842105245</v>
      </c>
      <c r="P42">
        <f t="shared" si="12"/>
        <v>9</v>
      </c>
    </row>
    <row r="43" spans="1:16" x14ac:dyDescent="0.3">
      <c r="A43" s="1" t="s">
        <v>49</v>
      </c>
      <c r="B43" s="17">
        <v>100</v>
      </c>
      <c r="C43" s="18">
        <v>60</v>
      </c>
      <c r="D43" s="17">
        <v>85</v>
      </c>
      <c r="E43" s="17">
        <v>90</v>
      </c>
      <c r="H43" s="1" t="s">
        <v>49</v>
      </c>
      <c r="I43" s="14">
        <f t="shared" si="8"/>
        <v>1</v>
      </c>
      <c r="J43" s="14">
        <f t="shared" si="9"/>
        <v>0.6</v>
      </c>
      <c r="K43" s="14">
        <f t="shared" si="13"/>
        <v>0.89473684210526316</v>
      </c>
      <c r="L43" s="14">
        <f t="shared" si="10"/>
        <v>0.94736842105263153</v>
      </c>
      <c r="N43" s="1" t="s">
        <v>49</v>
      </c>
      <c r="O43" s="14">
        <f t="shared" si="11"/>
        <v>0.88842105263157889</v>
      </c>
      <c r="P43">
        <f t="shared" si="12"/>
        <v>5</v>
      </c>
    </row>
    <row r="44" spans="1:16" x14ac:dyDescent="0.3">
      <c r="A44" s="1" t="s">
        <v>50</v>
      </c>
      <c r="B44" s="17">
        <v>90</v>
      </c>
      <c r="C44" s="18">
        <v>100</v>
      </c>
      <c r="D44" s="17">
        <v>95</v>
      </c>
      <c r="E44" s="17">
        <v>88</v>
      </c>
      <c r="H44" s="1" t="s">
        <v>50</v>
      </c>
      <c r="I44" s="14">
        <f t="shared" si="8"/>
        <v>0.9</v>
      </c>
      <c r="J44" s="14">
        <f t="shared" si="9"/>
        <v>1</v>
      </c>
      <c r="K44" s="14">
        <f t="shared" si="13"/>
        <v>1</v>
      </c>
      <c r="L44" s="14">
        <f t="shared" si="10"/>
        <v>0.9263157894736842</v>
      </c>
      <c r="N44" s="1" t="s">
        <v>50</v>
      </c>
      <c r="O44" s="14">
        <f t="shared" si="11"/>
        <v>0.94289473684210523</v>
      </c>
      <c r="P44">
        <f t="shared" si="12"/>
        <v>3</v>
      </c>
    </row>
    <row r="45" spans="1:16" x14ac:dyDescent="0.3">
      <c r="A45" s="1" t="s">
        <v>51</v>
      </c>
      <c r="B45" s="17">
        <v>80</v>
      </c>
      <c r="C45" s="18">
        <v>100</v>
      </c>
      <c r="D45" s="17">
        <v>75</v>
      </c>
      <c r="E45" s="17">
        <v>75</v>
      </c>
      <c r="H45" s="1" t="s">
        <v>51</v>
      </c>
      <c r="I45" s="14">
        <f t="shared" si="8"/>
        <v>0.8</v>
      </c>
      <c r="J45" s="14">
        <f t="shared" si="9"/>
        <v>1</v>
      </c>
      <c r="K45" s="14">
        <f t="shared" si="13"/>
        <v>0.78947368421052633</v>
      </c>
      <c r="L45" s="14">
        <f t="shared" si="10"/>
        <v>0.78947368421052633</v>
      </c>
      <c r="N45" s="1" t="s">
        <v>51</v>
      </c>
      <c r="O45" s="14">
        <f>I45*$B$30+J45*$C$30+K45*$D$30+L45*$E$30</f>
        <v>0.83526315789473682</v>
      </c>
      <c r="P45">
        <f t="shared" si="12"/>
        <v>11</v>
      </c>
    </row>
    <row r="46" spans="1:16" x14ac:dyDescent="0.3">
      <c r="A46" s="4" t="s">
        <v>65</v>
      </c>
      <c r="B46">
        <f>MIN(B33:B45)</f>
        <v>50</v>
      </c>
      <c r="C46" s="7">
        <f t="shared" ref="C46:E46" si="14">MIN(C33:C45)</f>
        <v>60</v>
      </c>
      <c r="D46">
        <f t="shared" si="14"/>
        <v>71</v>
      </c>
      <c r="E46">
        <f t="shared" si="14"/>
        <v>75</v>
      </c>
    </row>
    <row r="47" spans="1:16" x14ac:dyDescent="0.3">
      <c r="A47" s="4" t="s">
        <v>66</v>
      </c>
      <c r="B47" s="7">
        <f>MAX(B33:B45)</f>
        <v>100</v>
      </c>
      <c r="C47">
        <f t="shared" ref="C47:E47" si="15">MAX(C33:C45)</f>
        <v>100</v>
      </c>
      <c r="D47" s="7">
        <f t="shared" si="15"/>
        <v>95</v>
      </c>
      <c r="E47" s="7">
        <f t="shared" si="15"/>
        <v>95</v>
      </c>
    </row>
    <row r="49" spans="1:16" x14ac:dyDescent="0.3">
      <c r="A49" t="s">
        <v>70</v>
      </c>
    </row>
    <row r="50" spans="1:16" x14ac:dyDescent="0.3">
      <c r="B50" s="3">
        <v>0.35</v>
      </c>
      <c r="C50" s="3">
        <v>0.2</v>
      </c>
      <c r="D50" s="3">
        <v>0.15</v>
      </c>
      <c r="E50" s="3">
        <v>0.3</v>
      </c>
      <c r="F50" s="3">
        <f>SUM(B50:E50)</f>
        <v>1</v>
      </c>
    </row>
    <row r="51" spans="1:16" x14ac:dyDescent="0.3">
      <c r="A51" s="1" t="s">
        <v>0</v>
      </c>
      <c r="B51" s="1" t="s">
        <v>2</v>
      </c>
      <c r="C51" s="1" t="s">
        <v>2</v>
      </c>
      <c r="D51" s="1" t="s">
        <v>2</v>
      </c>
      <c r="E51" s="1" t="s">
        <v>2</v>
      </c>
      <c r="G51" t="s">
        <v>64</v>
      </c>
      <c r="N51" t="s">
        <v>30</v>
      </c>
    </row>
    <row r="52" spans="1:16" x14ac:dyDescent="0.3">
      <c r="A52" s="1" t="s">
        <v>16</v>
      </c>
      <c r="B52" s="6" t="s">
        <v>60</v>
      </c>
      <c r="C52" s="2" t="s">
        <v>61</v>
      </c>
      <c r="D52" s="9" t="s">
        <v>62</v>
      </c>
      <c r="E52" s="11" t="s">
        <v>63</v>
      </c>
      <c r="H52" s="1" t="s">
        <v>67</v>
      </c>
      <c r="I52" s="6" t="s">
        <v>60</v>
      </c>
      <c r="J52" s="2" t="s">
        <v>61</v>
      </c>
      <c r="K52" s="9" t="s">
        <v>62</v>
      </c>
      <c r="L52" s="11" t="s">
        <v>63</v>
      </c>
      <c r="N52" s="1" t="s">
        <v>67</v>
      </c>
      <c r="O52" s="6" t="s">
        <v>32</v>
      </c>
      <c r="P52" t="s">
        <v>68</v>
      </c>
    </row>
    <row r="53" spans="1:16" x14ac:dyDescent="0.3">
      <c r="A53" s="1" t="s">
        <v>39</v>
      </c>
      <c r="B53" s="20">
        <v>80</v>
      </c>
      <c r="C53" s="23">
        <v>75</v>
      </c>
      <c r="D53" s="20">
        <v>75</v>
      </c>
      <c r="E53" s="20">
        <v>71</v>
      </c>
      <c r="H53" s="1" t="s">
        <v>39</v>
      </c>
      <c r="I53" s="14">
        <f>B53/$B$72</f>
        <v>0.8</v>
      </c>
      <c r="J53" s="14">
        <f>C53/$C$72</f>
        <v>0.75</v>
      </c>
      <c r="K53" s="14">
        <f>D53/$D$72</f>
        <v>0.75</v>
      </c>
      <c r="L53" s="14">
        <f>E53/$E$72</f>
        <v>0.78888888888888886</v>
      </c>
      <c r="N53" s="1" t="s">
        <v>39</v>
      </c>
      <c r="O53" s="14">
        <f>I53*$B$50+J53*$C$50+K53*$D$50+L53*$E$50</f>
        <v>0.77916666666666656</v>
      </c>
      <c r="P53">
        <f>RANK(O53,$O$45:$O$70,0)</f>
        <v>14</v>
      </c>
    </row>
    <row r="54" spans="1:16" x14ac:dyDescent="0.3">
      <c r="A54" s="1" t="s">
        <v>40</v>
      </c>
      <c r="B54" s="20">
        <v>86</v>
      </c>
      <c r="C54" s="24">
        <v>100</v>
      </c>
      <c r="D54" s="20">
        <v>80</v>
      </c>
      <c r="E54" s="20">
        <v>80</v>
      </c>
      <c r="H54" s="1" t="s">
        <v>40</v>
      </c>
      <c r="I54" s="14">
        <f t="shared" ref="I54:I70" si="16">B54/$B$72</f>
        <v>0.86</v>
      </c>
      <c r="J54" s="14">
        <f t="shared" ref="J54:J70" si="17">C54/$C$72</f>
        <v>1</v>
      </c>
      <c r="K54" s="14">
        <f t="shared" ref="K54:K70" si="18">D54/$D$72</f>
        <v>0.8</v>
      </c>
      <c r="L54" s="14">
        <f t="shared" ref="L54:L70" si="19">E54/$E$72</f>
        <v>0.88888888888888884</v>
      </c>
      <c r="N54" s="1" t="s">
        <v>40</v>
      </c>
      <c r="O54" s="14">
        <f t="shared" ref="O54:O70" si="20">I54*$B$50+J54*$C$50+K54*$D$50+L54*$E$50</f>
        <v>0.8876666666666666</v>
      </c>
      <c r="P54">
        <f t="shared" ref="P54:P70" si="21">RANK(O54,$O$45:$O$70,0)</f>
        <v>8</v>
      </c>
    </row>
    <row r="55" spans="1:16" x14ac:dyDescent="0.3">
      <c r="A55" s="1" t="s">
        <v>41</v>
      </c>
      <c r="B55" s="20">
        <v>71</v>
      </c>
      <c r="C55" s="20">
        <v>85</v>
      </c>
      <c r="D55" s="20">
        <v>75</v>
      </c>
      <c r="E55" s="20">
        <v>75</v>
      </c>
      <c r="H55" s="1" t="s">
        <v>41</v>
      </c>
      <c r="I55" s="14">
        <f t="shared" si="16"/>
        <v>0.71</v>
      </c>
      <c r="J55" s="14">
        <f t="shared" si="17"/>
        <v>0.85</v>
      </c>
      <c r="K55" s="14">
        <f t="shared" si="18"/>
        <v>0.75</v>
      </c>
      <c r="L55" s="14">
        <f t="shared" si="19"/>
        <v>0.83333333333333337</v>
      </c>
      <c r="N55" s="1" t="s">
        <v>41</v>
      </c>
      <c r="O55" s="14">
        <f t="shared" si="20"/>
        <v>0.78099999999999992</v>
      </c>
      <c r="P55">
        <f t="shared" si="21"/>
        <v>13</v>
      </c>
    </row>
    <row r="56" spans="1:16" x14ac:dyDescent="0.3">
      <c r="A56" s="1" t="s">
        <v>42</v>
      </c>
      <c r="B56" s="20">
        <v>81</v>
      </c>
      <c r="C56" s="23">
        <v>85</v>
      </c>
      <c r="D56" s="20">
        <v>81</v>
      </c>
      <c r="E56" s="20">
        <v>81</v>
      </c>
      <c r="H56" s="1" t="s">
        <v>42</v>
      </c>
      <c r="I56" s="14">
        <f t="shared" si="16"/>
        <v>0.81</v>
      </c>
      <c r="J56" s="14">
        <f t="shared" si="17"/>
        <v>0.85</v>
      </c>
      <c r="K56" s="14">
        <f t="shared" si="18"/>
        <v>0.81</v>
      </c>
      <c r="L56" s="14">
        <f t="shared" si="19"/>
        <v>0.9</v>
      </c>
      <c r="N56" s="1" t="s">
        <v>42</v>
      </c>
      <c r="O56" s="14">
        <f t="shared" si="20"/>
        <v>0.84499999999999997</v>
      </c>
      <c r="P56">
        <f t="shared" si="21"/>
        <v>9</v>
      </c>
    </row>
    <row r="57" spans="1:16" x14ac:dyDescent="0.3">
      <c r="A57" s="1" t="s">
        <v>43</v>
      </c>
      <c r="B57" s="20">
        <v>85</v>
      </c>
      <c r="C57" s="24">
        <v>100</v>
      </c>
      <c r="D57" s="20">
        <v>87</v>
      </c>
      <c r="E57" s="20">
        <v>86</v>
      </c>
      <c r="H57" s="1" t="s">
        <v>43</v>
      </c>
      <c r="I57" s="14">
        <f>B57/$B$72</f>
        <v>0.85</v>
      </c>
      <c r="J57" s="14">
        <f t="shared" si="17"/>
        <v>1</v>
      </c>
      <c r="K57" s="14">
        <f t="shared" si="18"/>
        <v>0.87</v>
      </c>
      <c r="L57" s="14">
        <f t="shared" si="19"/>
        <v>0.9555555555555556</v>
      </c>
      <c r="N57" s="1" t="s">
        <v>43</v>
      </c>
      <c r="O57" s="14">
        <f t="shared" si="20"/>
        <v>0.91466666666666674</v>
      </c>
      <c r="P57">
        <f t="shared" si="21"/>
        <v>4</v>
      </c>
    </row>
    <row r="58" spans="1:16" x14ac:dyDescent="0.3">
      <c r="A58" s="1" t="s">
        <v>44</v>
      </c>
      <c r="B58" s="20">
        <v>59</v>
      </c>
      <c r="C58" s="20">
        <v>100</v>
      </c>
      <c r="D58" s="20">
        <v>87</v>
      </c>
      <c r="E58" s="20">
        <v>86</v>
      </c>
      <c r="H58" s="1" t="s">
        <v>44</v>
      </c>
      <c r="I58" s="14">
        <f t="shared" si="16"/>
        <v>0.59</v>
      </c>
      <c r="J58" s="14">
        <f t="shared" si="17"/>
        <v>1</v>
      </c>
      <c r="K58" s="14">
        <f t="shared" si="18"/>
        <v>0.87</v>
      </c>
      <c r="L58" s="14">
        <f t="shared" si="19"/>
        <v>0.9555555555555556</v>
      </c>
      <c r="N58" s="1" t="s">
        <v>44</v>
      </c>
      <c r="O58" s="14">
        <f t="shared" si="20"/>
        <v>0.82366666666666655</v>
      </c>
      <c r="P58">
        <f t="shared" si="21"/>
        <v>11</v>
      </c>
    </row>
    <row r="59" spans="1:16" x14ac:dyDescent="0.3">
      <c r="A59" s="1" t="s">
        <v>45</v>
      </c>
      <c r="B59" s="20">
        <v>33</v>
      </c>
      <c r="C59" s="20">
        <v>100</v>
      </c>
      <c r="D59" s="20">
        <v>87</v>
      </c>
      <c r="E59" s="20">
        <v>86</v>
      </c>
      <c r="H59" s="1" t="s">
        <v>45</v>
      </c>
      <c r="I59" s="14">
        <f t="shared" si="16"/>
        <v>0.33</v>
      </c>
      <c r="J59" s="14">
        <f t="shared" si="17"/>
        <v>1</v>
      </c>
      <c r="K59" s="14">
        <f t="shared" si="18"/>
        <v>0.87</v>
      </c>
      <c r="L59" s="14">
        <f t="shared" si="19"/>
        <v>0.9555555555555556</v>
      </c>
      <c r="N59" s="1" t="s">
        <v>45</v>
      </c>
      <c r="O59" s="14">
        <f t="shared" si="20"/>
        <v>0.73266666666666669</v>
      </c>
      <c r="P59">
        <f t="shared" si="21"/>
        <v>18</v>
      </c>
    </row>
    <row r="60" spans="1:16" x14ac:dyDescent="0.3">
      <c r="A60" s="1" t="s">
        <v>46</v>
      </c>
      <c r="B60" s="20">
        <v>85</v>
      </c>
      <c r="C60" s="20">
        <v>100</v>
      </c>
      <c r="D60" s="20">
        <v>86</v>
      </c>
      <c r="E60" s="20">
        <v>86</v>
      </c>
      <c r="H60" s="1" t="s">
        <v>46</v>
      </c>
      <c r="I60" s="14">
        <f t="shared" si="16"/>
        <v>0.85</v>
      </c>
      <c r="J60" s="14">
        <f t="shared" si="17"/>
        <v>1</v>
      </c>
      <c r="K60" s="14">
        <f t="shared" si="18"/>
        <v>0.86</v>
      </c>
      <c r="L60" s="14">
        <f t="shared" si="19"/>
        <v>0.9555555555555556</v>
      </c>
      <c r="N60" s="1" t="s">
        <v>46</v>
      </c>
      <c r="O60" s="14">
        <f t="shared" si="20"/>
        <v>0.91316666666666668</v>
      </c>
      <c r="P60">
        <f t="shared" si="21"/>
        <v>5</v>
      </c>
    </row>
    <row r="61" spans="1:16" x14ac:dyDescent="0.3">
      <c r="A61" s="1" t="s">
        <v>47</v>
      </c>
      <c r="B61" s="21">
        <v>90</v>
      </c>
      <c r="C61" s="22">
        <v>100</v>
      </c>
      <c r="D61" s="22">
        <v>90</v>
      </c>
      <c r="E61" s="22">
        <v>90</v>
      </c>
      <c r="H61" s="1" t="s">
        <v>47</v>
      </c>
      <c r="I61" s="14">
        <f t="shared" si="16"/>
        <v>0.9</v>
      </c>
      <c r="J61" s="14">
        <f t="shared" si="17"/>
        <v>1</v>
      </c>
      <c r="K61" s="14">
        <f t="shared" si="18"/>
        <v>0.9</v>
      </c>
      <c r="L61" s="14">
        <f t="shared" si="19"/>
        <v>1</v>
      </c>
      <c r="N61" s="1" t="s">
        <v>47</v>
      </c>
      <c r="O61" s="14">
        <f t="shared" si="20"/>
        <v>0.95</v>
      </c>
      <c r="P61">
        <f t="shared" si="21"/>
        <v>2</v>
      </c>
    </row>
    <row r="62" spans="1:16" x14ac:dyDescent="0.3">
      <c r="A62" s="1" t="s">
        <v>48</v>
      </c>
      <c r="B62" s="22">
        <v>41</v>
      </c>
      <c r="C62" s="24">
        <v>60</v>
      </c>
      <c r="D62" s="22">
        <v>72</v>
      </c>
      <c r="E62" s="22">
        <v>80</v>
      </c>
      <c r="H62" s="1" t="s">
        <v>48</v>
      </c>
      <c r="I62" s="14">
        <f t="shared" si="16"/>
        <v>0.41</v>
      </c>
      <c r="J62" s="14">
        <f t="shared" si="17"/>
        <v>0.6</v>
      </c>
      <c r="K62" s="14">
        <f t="shared" si="18"/>
        <v>0.72</v>
      </c>
      <c r="L62" s="14">
        <f t="shared" si="19"/>
        <v>0.88888888888888884</v>
      </c>
      <c r="N62" s="1" t="s">
        <v>48</v>
      </c>
      <c r="O62" s="14">
        <f t="shared" si="20"/>
        <v>0.63816666666666655</v>
      </c>
      <c r="P62">
        <f t="shared" si="21"/>
        <v>19</v>
      </c>
    </row>
    <row r="63" spans="1:16" x14ac:dyDescent="0.3">
      <c r="A63" s="1" t="s">
        <v>49</v>
      </c>
      <c r="B63" s="20">
        <v>70</v>
      </c>
      <c r="C63" s="20">
        <v>60</v>
      </c>
      <c r="D63" s="20">
        <v>75</v>
      </c>
      <c r="E63" s="20">
        <v>80</v>
      </c>
      <c r="H63" s="1" t="s">
        <v>49</v>
      </c>
      <c r="I63" s="14">
        <f t="shared" si="16"/>
        <v>0.7</v>
      </c>
      <c r="J63" s="14">
        <f t="shared" si="17"/>
        <v>0.6</v>
      </c>
      <c r="K63" s="14">
        <f t="shared" si="18"/>
        <v>0.75</v>
      </c>
      <c r="L63" s="14">
        <f t="shared" si="19"/>
        <v>0.88888888888888884</v>
      </c>
      <c r="N63" s="1" t="s">
        <v>49</v>
      </c>
      <c r="O63" s="14">
        <f t="shared" si="20"/>
        <v>0.74416666666666664</v>
      </c>
      <c r="P63">
        <f t="shared" si="21"/>
        <v>17</v>
      </c>
    </row>
    <row r="64" spans="1:16" x14ac:dyDescent="0.3">
      <c r="A64" s="1" t="s">
        <v>50</v>
      </c>
      <c r="B64" s="20">
        <v>71</v>
      </c>
      <c r="C64" s="23">
        <v>100</v>
      </c>
      <c r="D64" s="20">
        <v>75</v>
      </c>
      <c r="E64" s="20">
        <v>72</v>
      </c>
      <c r="H64" s="1" t="s">
        <v>50</v>
      </c>
      <c r="I64" s="14">
        <f t="shared" si="16"/>
        <v>0.71</v>
      </c>
      <c r="J64" s="14">
        <f t="shared" si="17"/>
        <v>1</v>
      </c>
      <c r="K64" s="14">
        <f t="shared" si="18"/>
        <v>0.75</v>
      </c>
      <c r="L64" s="14">
        <f t="shared" si="19"/>
        <v>0.8</v>
      </c>
      <c r="N64" s="1" t="s">
        <v>50</v>
      </c>
      <c r="O64" s="14">
        <f t="shared" si="20"/>
        <v>0.80099999999999993</v>
      </c>
      <c r="P64">
        <f t="shared" si="21"/>
        <v>12</v>
      </c>
    </row>
    <row r="65" spans="1:16" x14ac:dyDescent="0.3">
      <c r="A65" s="1" t="s">
        <v>51</v>
      </c>
      <c r="B65" s="20">
        <v>63.5</v>
      </c>
      <c r="C65" s="24">
        <v>70</v>
      </c>
      <c r="D65" s="20">
        <v>100</v>
      </c>
      <c r="E65" s="20">
        <v>80</v>
      </c>
      <c r="H65" s="1" t="s">
        <v>51</v>
      </c>
      <c r="I65" s="14">
        <f t="shared" si="16"/>
        <v>0.63500000000000001</v>
      </c>
      <c r="J65" s="14">
        <f t="shared" si="17"/>
        <v>0.7</v>
      </c>
      <c r="K65" s="14">
        <f t="shared" si="18"/>
        <v>1</v>
      </c>
      <c r="L65" s="14">
        <f t="shared" si="19"/>
        <v>0.88888888888888884</v>
      </c>
      <c r="N65" s="1" t="s">
        <v>51</v>
      </c>
      <c r="O65" s="14">
        <f t="shared" si="20"/>
        <v>0.7789166666666667</v>
      </c>
      <c r="P65">
        <f t="shared" si="21"/>
        <v>15</v>
      </c>
    </row>
    <row r="66" spans="1:16" x14ac:dyDescent="0.3">
      <c r="A66" s="1" t="s">
        <v>52</v>
      </c>
      <c r="B66" s="20">
        <v>78</v>
      </c>
      <c r="C66" s="20">
        <v>100</v>
      </c>
      <c r="D66" s="20">
        <v>88</v>
      </c>
      <c r="E66" s="20">
        <v>87</v>
      </c>
      <c r="H66" s="1" t="s">
        <v>52</v>
      </c>
      <c r="I66" s="14">
        <f t="shared" si="16"/>
        <v>0.78</v>
      </c>
      <c r="J66" s="14">
        <f t="shared" si="17"/>
        <v>1</v>
      </c>
      <c r="K66" s="14">
        <f t="shared" si="18"/>
        <v>0.88</v>
      </c>
      <c r="L66" s="14">
        <f t="shared" si="19"/>
        <v>0.96666666666666667</v>
      </c>
      <c r="N66" s="1" t="s">
        <v>52</v>
      </c>
      <c r="O66" s="14">
        <f t="shared" si="20"/>
        <v>0.89500000000000002</v>
      </c>
      <c r="P66">
        <f t="shared" si="21"/>
        <v>7</v>
      </c>
    </row>
    <row r="67" spans="1:16" x14ac:dyDescent="0.3">
      <c r="A67" s="1" t="s">
        <v>53</v>
      </c>
      <c r="B67" s="20">
        <v>60</v>
      </c>
      <c r="C67" s="20">
        <v>75</v>
      </c>
      <c r="D67" s="20">
        <v>86</v>
      </c>
      <c r="E67" s="20">
        <v>85</v>
      </c>
      <c r="H67" s="1" t="s">
        <v>53</v>
      </c>
      <c r="I67" s="14">
        <f t="shared" si="16"/>
        <v>0.6</v>
      </c>
      <c r="J67" s="14">
        <f t="shared" si="17"/>
        <v>0.75</v>
      </c>
      <c r="K67" s="14">
        <f t="shared" si="18"/>
        <v>0.86</v>
      </c>
      <c r="L67" s="14">
        <f t="shared" si="19"/>
        <v>0.94444444444444442</v>
      </c>
      <c r="N67" s="1" t="s">
        <v>53</v>
      </c>
      <c r="O67" s="14">
        <f t="shared" si="20"/>
        <v>0.77233333333333332</v>
      </c>
      <c r="P67">
        <f t="shared" si="21"/>
        <v>16</v>
      </c>
    </row>
    <row r="68" spans="1:16" x14ac:dyDescent="0.3">
      <c r="A68" s="1" t="s">
        <v>54</v>
      </c>
      <c r="B68" s="20">
        <v>100</v>
      </c>
      <c r="C68" s="20">
        <v>70</v>
      </c>
      <c r="D68" s="20">
        <v>85</v>
      </c>
      <c r="E68" s="20">
        <v>86</v>
      </c>
      <c r="H68" s="1" t="s">
        <v>54</v>
      </c>
      <c r="I68" s="14">
        <f t="shared" si="16"/>
        <v>1</v>
      </c>
      <c r="J68" s="14">
        <f t="shared" si="17"/>
        <v>0.7</v>
      </c>
      <c r="K68" s="14">
        <f t="shared" si="18"/>
        <v>0.85</v>
      </c>
      <c r="L68" s="14">
        <f t="shared" si="19"/>
        <v>0.9555555555555556</v>
      </c>
      <c r="N68" s="1" t="s">
        <v>54</v>
      </c>
      <c r="O68" s="14">
        <f t="shared" si="20"/>
        <v>0.90416666666666656</v>
      </c>
      <c r="P68">
        <f t="shared" si="21"/>
        <v>6</v>
      </c>
    </row>
    <row r="69" spans="1:16" x14ac:dyDescent="0.3">
      <c r="A69" s="1" t="s">
        <v>55</v>
      </c>
      <c r="B69" s="20">
        <v>90</v>
      </c>
      <c r="C69" s="20">
        <v>100</v>
      </c>
      <c r="D69" s="20">
        <v>88</v>
      </c>
      <c r="E69" s="20">
        <v>87</v>
      </c>
      <c r="H69" s="1" t="s">
        <v>55</v>
      </c>
      <c r="I69" s="14">
        <f t="shared" si="16"/>
        <v>0.9</v>
      </c>
      <c r="J69" s="14">
        <f t="shared" si="17"/>
        <v>1</v>
      </c>
      <c r="K69" s="14">
        <f t="shared" si="18"/>
        <v>0.88</v>
      </c>
      <c r="L69" s="14">
        <f t="shared" si="19"/>
        <v>0.96666666666666667</v>
      </c>
      <c r="N69" s="1" t="s">
        <v>55</v>
      </c>
      <c r="O69" s="14">
        <f t="shared" si="20"/>
        <v>0.93700000000000006</v>
      </c>
      <c r="P69">
        <f t="shared" si="21"/>
        <v>3</v>
      </c>
    </row>
    <row r="70" spans="1:16" x14ac:dyDescent="0.3">
      <c r="A70" s="1" t="s">
        <v>56</v>
      </c>
      <c r="B70" s="22">
        <v>95.8</v>
      </c>
      <c r="C70" s="22">
        <v>100</v>
      </c>
      <c r="D70" s="22">
        <v>90</v>
      </c>
      <c r="E70" s="22">
        <v>90</v>
      </c>
      <c r="H70" s="1" t="s">
        <v>56</v>
      </c>
      <c r="I70" s="14">
        <f t="shared" si="16"/>
        <v>0.95799999999999996</v>
      </c>
      <c r="J70" s="14">
        <f t="shared" si="17"/>
        <v>1</v>
      </c>
      <c r="K70" s="14">
        <f t="shared" si="18"/>
        <v>0.9</v>
      </c>
      <c r="L70" s="14">
        <f t="shared" si="19"/>
        <v>1</v>
      </c>
      <c r="N70" s="1" t="s">
        <v>56</v>
      </c>
      <c r="O70" s="14">
        <f t="shared" si="20"/>
        <v>0.97029999999999994</v>
      </c>
      <c r="P70">
        <f t="shared" si="21"/>
        <v>1</v>
      </c>
    </row>
    <row r="71" spans="1:16" x14ac:dyDescent="0.3">
      <c r="A71" s="4" t="s">
        <v>71</v>
      </c>
      <c r="B71">
        <f>MIN(B53:B70)</f>
        <v>33</v>
      </c>
      <c r="C71">
        <f t="shared" ref="C71:E71" si="22">MIN(C53:C70)</f>
        <v>60</v>
      </c>
      <c r="D71">
        <f t="shared" si="22"/>
        <v>72</v>
      </c>
      <c r="E71">
        <f t="shared" si="22"/>
        <v>71</v>
      </c>
    </row>
    <row r="72" spans="1:16" x14ac:dyDescent="0.3">
      <c r="A72" s="4" t="s">
        <v>72</v>
      </c>
      <c r="B72">
        <f>MAX(B53:B70)</f>
        <v>100</v>
      </c>
      <c r="C72">
        <f t="shared" ref="C72:E72" si="23">MAX(C53:C70)</f>
        <v>100</v>
      </c>
      <c r="D72">
        <f t="shared" si="23"/>
        <v>100</v>
      </c>
      <c r="E72">
        <f t="shared" si="23"/>
        <v>90</v>
      </c>
    </row>
    <row r="74" spans="1:16" x14ac:dyDescent="0.3">
      <c r="A74" t="s">
        <v>73</v>
      </c>
    </row>
    <row r="75" spans="1:16" x14ac:dyDescent="0.3">
      <c r="B75" s="3">
        <v>0.35</v>
      </c>
      <c r="C75" s="3">
        <v>0.2</v>
      </c>
      <c r="D75" s="3">
        <v>0.15</v>
      </c>
      <c r="E75" s="3">
        <v>0.3</v>
      </c>
      <c r="F75" s="3">
        <f>SUM(B75:E75)</f>
        <v>1</v>
      </c>
    </row>
    <row r="76" spans="1:16" x14ac:dyDescent="0.3">
      <c r="A76" s="1" t="s">
        <v>0</v>
      </c>
      <c r="B76" s="1" t="s">
        <v>2</v>
      </c>
      <c r="C76" s="1" t="s">
        <v>2</v>
      </c>
      <c r="D76" s="1" t="s">
        <v>2</v>
      </c>
      <c r="E76" s="1" t="s">
        <v>2</v>
      </c>
      <c r="G76" t="s">
        <v>64</v>
      </c>
      <c r="N76" t="s">
        <v>30</v>
      </c>
    </row>
    <row r="77" spans="1:16" x14ac:dyDescent="0.3">
      <c r="A77" s="1" t="s">
        <v>16</v>
      </c>
      <c r="B77" s="6" t="s">
        <v>60</v>
      </c>
      <c r="C77" s="2" t="s">
        <v>61</v>
      </c>
      <c r="D77" s="9" t="s">
        <v>62</v>
      </c>
      <c r="E77" s="11" t="s">
        <v>63</v>
      </c>
      <c r="H77" s="1" t="s">
        <v>67</v>
      </c>
      <c r="I77" s="6" t="s">
        <v>60</v>
      </c>
      <c r="J77" s="2" t="s">
        <v>61</v>
      </c>
      <c r="K77" s="9" t="s">
        <v>62</v>
      </c>
      <c r="L77" s="11" t="s">
        <v>63</v>
      </c>
      <c r="N77" s="1" t="s">
        <v>67</v>
      </c>
      <c r="O77" s="6" t="s">
        <v>32</v>
      </c>
      <c r="P77" t="s">
        <v>68</v>
      </c>
    </row>
    <row r="78" spans="1:16" x14ac:dyDescent="0.3">
      <c r="A78" s="1" t="s">
        <v>39</v>
      </c>
      <c r="B78" s="25">
        <v>71</v>
      </c>
      <c r="C78" s="27">
        <v>60</v>
      </c>
      <c r="D78" s="25">
        <v>70</v>
      </c>
      <c r="E78" s="25">
        <v>70</v>
      </c>
      <c r="H78" s="1" t="s">
        <v>39</v>
      </c>
      <c r="I78" s="14">
        <f>B78/$B$92</f>
        <v>0.71</v>
      </c>
      <c r="J78" s="14">
        <f>C78/$C$92</f>
        <v>0.6</v>
      </c>
      <c r="K78" s="14">
        <f>D78/$D$92</f>
        <v>0.81395348837209303</v>
      </c>
      <c r="L78" s="14">
        <f>E78/$E$92</f>
        <v>0.77777777777777779</v>
      </c>
      <c r="N78" s="1" t="s">
        <v>39</v>
      </c>
      <c r="O78" s="14">
        <f>I78*$B$75+J78*$C$75+K78*$D$75+L78*$E$75</f>
        <v>0.72392635658914717</v>
      </c>
      <c r="P78">
        <f>RANK(O78,$O$78:$O$90,0)</f>
        <v>10</v>
      </c>
    </row>
    <row r="79" spans="1:16" x14ac:dyDescent="0.3">
      <c r="A79" s="1" t="s">
        <v>40</v>
      </c>
      <c r="B79" s="25">
        <v>60</v>
      </c>
      <c r="C79" s="27">
        <v>60</v>
      </c>
      <c r="D79" s="25">
        <v>80</v>
      </c>
      <c r="E79" s="25">
        <v>80</v>
      </c>
      <c r="H79" s="1" t="s">
        <v>40</v>
      </c>
      <c r="I79" s="14">
        <f t="shared" ref="I79:I90" si="24">B79/$B$92</f>
        <v>0.6</v>
      </c>
      <c r="J79" s="14">
        <f t="shared" ref="J79:J90" si="25">C79/$C$92</f>
        <v>0.6</v>
      </c>
      <c r="K79" s="14">
        <f t="shared" ref="K79:K90" si="26">D79/$D$92</f>
        <v>0.93023255813953487</v>
      </c>
      <c r="L79" s="14">
        <f t="shared" ref="L79:L90" si="27">E79/$E$92</f>
        <v>0.88888888888888884</v>
      </c>
      <c r="N79" s="1" t="s">
        <v>40</v>
      </c>
      <c r="O79" s="14">
        <f t="shared" ref="O79:O90" si="28">I79*$B$75+J79*$C$75+K79*$D$75+L79*$E$75</f>
        <v>0.73620155038759694</v>
      </c>
      <c r="P79">
        <f t="shared" ref="P79:P90" si="29">RANK(O79,$O$78:$O$90,0)</f>
        <v>8</v>
      </c>
    </row>
    <row r="80" spans="1:16" x14ac:dyDescent="0.3">
      <c r="A80" s="1" t="s">
        <v>41</v>
      </c>
      <c r="B80" s="26">
        <v>100</v>
      </c>
      <c r="C80" s="27">
        <v>100</v>
      </c>
      <c r="D80" s="25">
        <v>72</v>
      </c>
      <c r="E80" s="25">
        <v>75</v>
      </c>
      <c r="H80" s="1" t="s">
        <v>41</v>
      </c>
      <c r="I80" s="14">
        <f t="shared" si="24"/>
        <v>1</v>
      </c>
      <c r="J80" s="14">
        <f t="shared" si="25"/>
        <v>1</v>
      </c>
      <c r="K80" s="14">
        <f t="shared" si="26"/>
        <v>0.83720930232558144</v>
      </c>
      <c r="L80" s="14">
        <f t="shared" si="27"/>
        <v>0.83333333333333337</v>
      </c>
      <c r="N80" s="1" t="s">
        <v>41</v>
      </c>
      <c r="O80" s="14">
        <f t="shared" si="28"/>
        <v>0.92558139534883721</v>
      </c>
      <c r="P80">
        <f t="shared" si="29"/>
        <v>1</v>
      </c>
    </row>
    <row r="81" spans="1:16" x14ac:dyDescent="0.3">
      <c r="A81" s="1" t="s">
        <v>42</v>
      </c>
      <c r="B81" s="25">
        <v>60</v>
      </c>
      <c r="C81" s="27">
        <v>60</v>
      </c>
      <c r="D81" s="25">
        <v>75</v>
      </c>
      <c r="E81" s="25">
        <v>71</v>
      </c>
      <c r="H81" s="1" t="s">
        <v>42</v>
      </c>
      <c r="I81" s="14">
        <f t="shared" si="24"/>
        <v>0.6</v>
      </c>
      <c r="J81" s="14">
        <f t="shared" si="25"/>
        <v>0.6</v>
      </c>
      <c r="K81" s="14">
        <f t="shared" si="26"/>
        <v>0.87209302325581395</v>
      </c>
      <c r="L81" s="14">
        <f t="shared" si="27"/>
        <v>0.78888888888888886</v>
      </c>
      <c r="N81" s="1" t="s">
        <v>42</v>
      </c>
      <c r="O81" s="14">
        <f t="shared" si="28"/>
        <v>0.69748062015503876</v>
      </c>
      <c r="P81">
        <f t="shared" si="29"/>
        <v>13</v>
      </c>
    </row>
    <row r="82" spans="1:16" x14ac:dyDescent="0.3">
      <c r="A82" s="1" t="s">
        <v>43</v>
      </c>
      <c r="B82" s="25">
        <v>60</v>
      </c>
      <c r="C82" s="27">
        <v>60</v>
      </c>
      <c r="D82" s="25">
        <v>85</v>
      </c>
      <c r="E82" s="25">
        <v>90</v>
      </c>
      <c r="H82" s="1" t="s">
        <v>43</v>
      </c>
      <c r="I82" s="14">
        <f t="shared" si="24"/>
        <v>0.6</v>
      </c>
      <c r="J82" s="14">
        <f t="shared" si="25"/>
        <v>0.6</v>
      </c>
      <c r="K82" s="14">
        <f t="shared" si="26"/>
        <v>0.98837209302325579</v>
      </c>
      <c r="L82" s="14">
        <f t="shared" si="27"/>
        <v>1</v>
      </c>
      <c r="N82" s="1" t="s">
        <v>43</v>
      </c>
      <c r="O82" s="14">
        <f t="shared" si="28"/>
        <v>0.77825581395348831</v>
      </c>
      <c r="P82">
        <f t="shared" si="29"/>
        <v>7</v>
      </c>
    </row>
    <row r="83" spans="1:16" x14ac:dyDescent="0.3">
      <c r="A83" s="1" t="s">
        <v>44</v>
      </c>
      <c r="B83" s="25">
        <v>75</v>
      </c>
      <c r="C83" s="27">
        <v>60</v>
      </c>
      <c r="D83" s="25">
        <v>80</v>
      </c>
      <c r="E83" s="25">
        <v>80</v>
      </c>
      <c r="H83" s="1" t="s">
        <v>44</v>
      </c>
      <c r="I83" s="14">
        <f t="shared" si="24"/>
        <v>0.75</v>
      </c>
      <c r="J83" s="14">
        <f t="shared" si="25"/>
        <v>0.6</v>
      </c>
      <c r="K83" s="14">
        <f t="shared" si="26"/>
        <v>0.93023255813953487</v>
      </c>
      <c r="L83" s="14">
        <f t="shared" si="27"/>
        <v>0.88888888888888884</v>
      </c>
      <c r="N83" s="1" t="s">
        <v>44</v>
      </c>
      <c r="O83" s="14">
        <f t="shared" si="28"/>
        <v>0.78870155038759693</v>
      </c>
      <c r="P83">
        <f t="shared" si="29"/>
        <v>6</v>
      </c>
    </row>
    <row r="84" spans="1:16" x14ac:dyDescent="0.3">
      <c r="A84" s="1" t="s">
        <v>45</v>
      </c>
      <c r="B84" s="25">
        <v>67</v>
      </c>
      <c r="C84" s="27">
        <v>60</v>
      </c>
      <c r="D84" s="25">
        <v>75</v>
      </c>
      <c r="E84" s="25">
        <v>75</v>
      </c>
      <c r="H84" s="1" t="s">
        <v>45</v>
      </c>
      <c r="I84" s="14">
        <f t="shared" si="24"/>
        <v>0.67</v>
      </c>
      <c r="J84" s="14">
        <f t="shared" si="25"/>
        <v>0.6</v>
      </c>
      <c r="K84" s="14">
        <f t="shared" si="26"/>
        <v>0.87209302325581395</v>
      </c>
      <c r="L84" s="14">
        <f t="shared" si="27"/>
        <v>0.83333333333333337</v>
      </c>
      <c r="N84" s="1" t="s">
        <v>45</v>
      </c>
      <c r="O84" s="14">
        <f t="shared" si="28"/>
        <v>0.73531395348837203</v>
      </c>
      <c r="P84">
        <f t="shared" si="29"/>
        <v>9</v>
      </c>
    </row>
    <row r="85" spans="1:16" x14ac:dyDescent="0.3">
      <c r="A85" s="1" t="s">
        <v>46</v>
      </c>
      <c r="B85" s="25">
        <v>78</v>
      </c>
      <c r="C85" s="27">
        <v>60</v>
      </c>
      <c r="D85" s="25">
        <v>85</v>
      </c>
      <c r="E85" s="25">
        <v>80</v>
      </c>
      <c r="H85" s="1" t="s">
        <v>46</v>
      </c>
      <c r="I85" s="14">
        <f t="shared" si="24"/>
        <v>0.78</v>
      </c>
      <c r="J85" s="14">
        <f t="shared" si="25"/>
        <v>0.6</v>
      </c>
      <c r="K85" s="14">
        <f t="shared" si="26"/>
        <v>0.98837209302325579</v>
      </c>
      <c r="L85" s="14">
        <f t="shared" si="27"/>
        <v>0.88888888888888884</v>
      </c>
      <c r="N85" s="1" t="s">
        <v>46</v>
      </c>
      <c r="O85" s="14">
        <f t="shared" si="28"/>
        <v>0.80792248062015504</v>
      </c>
      <c r="P85">
        <f t="shared" si="29"/>
        <v>5</v>
      </c>
    </row>
    <row r="86" spans="1:16" x14ac:dyDescent="0.3">
      <c r="A86" s="1" t="s">
        <v>47</v>
      </c>
      <c r="B86" s="25">
        <v>83</v>
      </c>
      <c r="C86" s="27">
        <v>60</v>
      </c>
      <c r="D86" s="25">
        <v>86</v>
      </c>
      <c r="E86" s="25">
        <v>90</v>
      </c>
      <c r="H86" s="1" t="s">
        <v>47</v>
      </c>
      <c r="I86" s="14">
        <f t="shared" si="24"/>
        <v>0.83</v>
      </c>
      <c r="J86" s="14">
        <f t="shared" si="25"/>
        <v>0.6</v>
      </c>
      <c r="K86" s="14">
        <f t="shared" si="26"/>
        <v>1</v>
      </c>
      <c r="L86" s="14">
        <f t="shared" si="27"/>
        <v>1</v>
      </c>
      <c r="N86" s="1" t="s">
        <v>47</v>
      </c>
      <c r="O86" s="14">
        <f t="shared" si="28"/>
        <v>0.86050000000000004</v>
      </c>
      <c r="P86">
        <f t="shared" si="29"/>
        <v>2</v>
      </c>
    </row>
    <row r="87" spans="1:16" x14ac:dyDescent="0.3">
      <c r="A87" s="1" t="s">
        <v>48</v>
      </c>
      <c r="B87" s="25">
        <v>95</v>
      </c>
      <c r="C87" s="27">
        <v>60</v>
      </c>
      <c r="D87" s="25">
        <v>80</v>
      </c>
      <c r="E87" s="25">
        <v>80</v>
      </c>
      <c r="H87" s="1" t="s">
        <v>48</v>
      </c>
      <c r="I87" s="14">
        <f t="shared" si="24"/>
        <v>0.95</v>
      </c>
      <c r="J87" s="14">
        <f t="shared" si="25"/>
        <v>0.6</v>
      </c>
      <c r="K87" s="14">
        <f t="shared" si="26"/>
        <v>0.93023255813953487</v>
      </c>
      <c r="L87" s="14">
        <f t="shared" si="27"/>
        <v>0.88888888888888884</v>
      </c>
      <c r="N87" s="1" t="s">
        <v>48</v>
      </c>
      <c r="O87" s="14">
        <f t="shared" si="28"/>
        <v>0.85870155038759677</v>
      </c>
      <c r="P87">
        <f t="shared" si="29"/>
        <v>3</v>
      </c>
    </row>
    <row r="88" spans="1:16" x14ac:dyDescent="0.3">
      <c r="A88" s="1" t="s">
        <v>49</v>
      </c>
      <c r="B88" s="25">
        <v>71</v>
      </c>
      <c r="C88" s="27">
        <v>60</v>
      </c>
      <c r="D88" s="25">
        <v>70</v>
      </c>
      <c r="E88" s="25">
        <v>70</v>
      </c>
      <c r="H88" s="1" t="s">
        <v>49</v>
      </c>
      <c r="I88" s="14">
        <f t="shared" si="24"/>
        <v>0.71</v>
      </c>
      <c r="J88" s="14">
        <f t="shared" si="25"/>
        <v>0.6</v>
      </c>
      <c r="K88" s="14">
        <f t="shared" si="26"/>
        <v>0.81395348837209303</v>
      </c>
      <c r="L88" s="14">
        <f t="shared" si="27"/>
        <v>0.77777777777777779</v>
      </c>
      <c r="N88" s="1" t="s">
        <v>49</v>
      </c>
      <c r="O88" s="14">
        <f t="shared" si="28"/>
        <v>0.72392635658914717</v>
      </c>
      <c r="P88">
        <f t="shared" si="29"/>
        <v>10</v>
      </c>
    </row>
    <row r="89" spans="1:16" x14ac:dyDescent="0.3">
      <c r="A89" s="1" t="s">
        <v>50</v>
      </c>
      <c r="B89" s="25">
        <v>78</v>
      </c>
      <c r="C89" s="27">
        <v>60</v>
      </c>
      <c r="D89" s="25">
        <v>86</v>
      </c>
      <c r="E89" s="25">
        <v>90</v>
      </c>
      <c r="H89" s="1" t="s">
        <v>50</v>
      </c>
      <c r="I89" s="14">
        <f t="shared" si="24"/>
        <v>0.78</v>
      </c>
      <c r="J89" s="14">
        <f t="shared" si="25"/>
        <v>0.6</v>
      </c>
      <c r="K89" s="14">
        <f t="shared" si="26"/>
        <v>1</v>
      </c>
      <c r="L89" s="14">
        <f t="shared" si="27"/>
        <v>1</v>
      </c>
      <c r="N89" s="1" t="s">
        <v>50</v>
      </c>
      <c r="O89" s="14">
        <f t="shared" si="28"/>
        <v>0.84299999999999997</v>
      </c>
      <c r="P89">
        <f t="shared" si="29"/>
        <v>4</v>
      </c>
    </row>
    <row r="90" spans="1:16" x14ac:dyDescent="0.3">
      <c r="A90" s="1" t="s">
        <v>51</v>
      </c>
      <c r="B90" s="25">
        <v>70</v>
      </c>
      <c r="C90" s="27">
        <v>60</v>
      </c>
      <c r="D90" s="25">
        <v>70</v>
      </c>
      <c r="E90" s="25">
        <v>70</v>
      </c>
      <c r="H90" s="1" t="s">
        <v>51</v>
      </c>
      <c r="I90" s="14">
        <f t="shared" si="24"/>
        <v>0.7</v>
      </c>
      <c r="J90" s="14">
        <f t="shared" si="25"/>
        <v>0.6</v>
      </c>
      <c r="K90" s="14">
        <f t="shared" si="26"/>
        <v>0.81395348837209303</v>
      </c>
      <c r="L90" s="14">
        <f t="shared" si="27"/>
        <v>0.77777777777777779</v>
      </c>
      <c r="N90" s="1" t="s">
        <v>51</v>
      </c>
      <c r="O90" s="14">
        <f t="shared" si="28"/>
        <v>0.72042635658914733</v>
      </c>
      <c r="P90">
        <f t="shared" si="29"/>
        <v>12</v>
      </c>
    </row>
    <row r="91" spans="1:16" x14ac:dyDescent="0.3">
      <c r="A91" s="4" t="s">
        <v>71</v>
      </c>
      <c r="B91">
        <f>MIN(B78:B90)</f>
        <v>60</v>
      </c>
      <c r="C91">
        <f t="shared" ref="C91:E91" si="30">MIN(C78:C90)</f>
        <v>60</v>
      </c>
      <c r="D91">
        <f t="shared" si="30"/>
        <v>70</v>
      </c>
      <c r="E91">
        <f t="shared" si="30"/>
        <v>70</v>
      </c>
    </row>
    <row r="92" spans="1:16" x14ac:dyDescent="0.3">
      <c r="A92" s="4" t="s">
        <v>72</v>
      </c>
      <c r="B92">
        <f>MAX(B78:B90)</f>
        <v>100</v>
      </c>
      <c r="C92">
        <f t="shared" ref="C92:E92" si="31">MAX(C78:C90)</f>
        <v>100</v>
      </c>
      <c r="D92">
        <f t="shared" si="31"/>
        <v>86</v>
      </c>
      <c r="E92">
        <f t="shared" si="31"/>
        <v>90</v>
      </c>
    </row>
    <row r="94" spans="1:16" x14ac:dyDescent="0.3">
      <c r="A94" t="s">
        <v>74</v>
      </c>
    </row>
    <row r="95" spans="1:16" x14ac:dyDescent="0.3">
      <c r="B95" s="3">
        <v>0.35</v>
      </c>
      <c r="C95" s="3">
        <v>0.2</v>
      </c>
      <c r="D95" s="3">
        <v>0.15</v>
      </c>
      <c r="E95" s="3">
        <v>0.3</v>
      </c>
      <c r="F95" s="3">
        <f>SUM(B95:E95)</f>
        <v>1</v>
      </c>
    </row>
    <row r="96" spans="1:16" x14ac:dyDescent="0.3">
      <c r="A96" s="1" t="s">
        <v>0</v>
      </c>
      <c r="B96" s="1" t="s">
        <v>2</v>
      </c>
      <c r="C96" s="1" t="s">
        <v>2</v>
      </c>
      <c r="D96" s="1" t="s">
        <v>2</v>
      </c>
      <c r="E96" s="1" t="s">
        <v>2</v>
      </c>
      <c r="G96" t="s">
        <v>64</v>
      </c>
      <c r="N96" t="s">
        <v>30</v>
      </c>
    </row>
    <row r="97" spans="1:23" x14ac:dyDescent="0.3">
      <c r="A97" s="1" t="s">
        <v>16</v>
      </c>
      <c r="B97" s="6" t="s">
        <v>60</v>
      </c>
      <c r="C97" s="2" t="s">
        <v>61</v>
      </c>
      <c r="D97" s="9" t="s">
        <v>62</v>
      </c>
      <c r="E97" s="11" t="s">
        <v>63</v>
      </c>
      <c r="H97" s="1" t="s">
        <v>67</v>
      </c>
      <c r="I97" s="6" t="s">
        <v>60</v>
      </c>
      <c r="J97" s="2" t="s">
        <v>61</v>
      </c>
      <c r="K97" s="9" t="s">
        <v>62</v>
      </c>
      <c r="L97" s="11" t="s">
        <v>63</v>
      </c>
      <c r="N97" s="1" t="s">
        <v>67</v>
      </c>
      <c r="O97" s="6" t="s">
        <v>32</v>
      </c>
      <c r="P97" t="s">
        <v>68</v>
      </c>
    </row>
    <row r="98" spans="1:23" x14ac:dyDescent="0.3">
      <c r="A98" s="1" t="s">
        <v>39</v>
      </c>
      <c r="B98" s="12">
        <v>75.2</v>
      </c>
      <c r="C98" s="30">
        <v>60</v>
      </c>
      <c r="D98" s="14">
        <v>85</v>
      </c>
      <c r="E98" s="29">
        <v>85</v>
      </c>
      <c r="H98" s="1" t="s">
        <v>39</v>
      </c>
      <c r="I98" s="14">
        <f>B98/$B$112</f>
        <v>0.752</v>
      </c>
      <c r="J98" s="14">
        <f>C98/$C$112</f>
        <v>0.6</v>
      </c>
      <c r="K98" s="14">
        <f>D98/$D$112</f>
        <v>0.88541666666666663</v>
      </c>
      <c r="L98" s="14">
        <f>E98/$E$112</f>
        <v>0.88541666666666663</v>
      </c>
      <c r="N98" s="1" t="s">
        <v>39</v>
      </c>
      <c r="O98" s="14">
        <f>I98*$B$95+J98*$C$95+K98*$D$95+L98*$E$95</f>
        <v>0.78163749999999999</v>
      </c>
      <c r="P98">
        <f>RANK(O98,$O$98:$O$110,0)</f>
        <v>7</v>
      </c>
      <c r="R98">
        <f>$B$95*I98</f>
        <v>0.26319999999999999</v>
      </c>
      <c r="S98">
        <f>$C$95*J98</f>
        <v>0.12</v>
      </c>
      <c r="T98">
        <f>$D$95*K98</f>
        <v>0.1328125</v>
      </c>
      <c r="U98">
        <f>$E$95*L98</f>
        <v>0.265625</v>
      </c>
      <c r="V98" s="7">
        <f>R98+S98+T98+U98</f>
        <v>0.78163749999999999</v>
      </c>
      <c r="W98" s="7">
        <f>RANK(V98,$V$98:$V$110,0)</f>
        <v>7</v>
      </c>
    </row>
    <row r="99" spans="1:23" x14ac:dyDescent="0.3">
      <c r="A99" s="1" t="s">
        <v>40</v>
      </c>
      <c r="B99" s="28">
        <v>71</v>
      </c>
      <c r="C99" s="30">
        <v>60</v>
      </c>
      <c r="D99" s="15">
        <v>75</v>
      </c>
      <c r="E99" s="28">
        <v>75</v>
      </c>
      <c r="H99" s="1" t="s">
        <v>40</v>
      </c>
      <c r="I99" s="14">
        <f t="shared" ref="I99:I110" si="32">B99/$B$112</f>
        <v>0.71</v>
      </c>
      <c r="J99" s="14">
        <f t="shared" ref="J99:J110" si="33">C99/$C$112</f>
        <v>0.6</v>
      </c>
      <c r="K99" s="14">
        <f t="shared" ref="K99:K110" si="34">D99/$D$112</f>
        <v>0.78125</v>
      </c>
      <c r="L99" s="14">
        <f t="shared" ref="L99:L110" si="35">E99/$E$112</f>
        <v>0.78125</v>
      </c>
      <c r="N99" s="1" t="s">
        <v>40</v>
      </c>
      <c r="O99" s="14">
        <f t="shared" ref="O99:O110" si="36">I99*$B$95+J99*$C$95+K99*$D$95+L99*$E$95</f>
        <v>0.72006249999999994</v>
      </c>
      <c r="P99">
        <f t="shared" ref="P99:P110" si="37">RANK(O99,$O$98:$O$110,0)</f>
        <v>11</v>
      </c>
      <c r="R99">
        <f>$B$95*I99</f>
        <v>0.24849999999999997</v>
      </c>
      <c r="S99">
        <f t="shared" ref="S99:S110" si="38">$C$95*J99</f>
        <v>0.12</v>
      </c>
      <c r="T99">
        <f t="shared" ref="T99:T110" si="39">$D$95*K99</f>
        <v>0.1171875</v>
      </c>
      <c r="U99">
        <f t="shared" ref="U99:U110" si="40">$E$95*L99</f>
        <v>0.234375</v>
      </c>
      <c r="V99" s="7">
        <f>R99+S99+T99+U99</f>
        <v>0.72006249999999994</v>
      </c>
      <c r="W99" s="7">
        <f t="shared" ref="W99:W110" si="41">RANK(V99,$V$98:$V$110,0)</f>
        <v>11</v>
      </c>
    </row>
    <row r="100" spans="1:23" x14ac:dyDescent="0.3">
      <c r="A100" s="1" t="s">
        <v>41</v>
      </c>
      <c r="B100" s="12">
        <v>77</v>
      </c>
      <c r="C100" s="30">
        <v>60</v>
      </c>
      <c r="D100" s="15">
        <v>75</v>
      </c>
      <c r="E100" s="28">
        <v>75</v>
      </c>
      <c r="H100" s="1" t="s">
        <v>41</v>
      </c>
      <c r="I100" s="14">
        <f t="shared" si="32"/>
        <v>0.77</v>
      </c>
      <c r="J100" s="14">
        <f t="shared" si="33"/>
        <v>0.6</v>
      </c>
      <c r="K100" s="14">
        <f t="shared" si="34"/>
        <v>0.78125</v>
      </c>
      <c r="L100" s="14">
        <f t="shared" si="35"/>
        <v>0.78125</v>
      </c>
      <c r="N100" s="1" t="s">
        <v>41</v>
      </c>
      <c r="O100" s="14">
        <f t="shared" si="36"/>
        <v>0.74106249999999996</v>
      </c>
      <c r="P100">
        <f t="shared" si="37"/>
        <v>10</v>
      </c>
      <c r="R100">
        <f t="shared" ref="R100:R110" si="42">$B$95*I100</f>
        <v>0.26949999999999996</v>
      </c>
      <c r="S100">
        <f t="shared" si="38"/>
        <v>0.12</v>
      </c>
      <c r="T100">
        <f t="shared" si="39"/>
        <v>0.1171875</v>
      </c>
      <c r="U100">
        <f t="shared" si="40"/>
        <v>0.234375</v>
      </c>
      <c r="V100" s="7">
        <f t="shared" ref="V100:V110" si="43">R100+S100+T100+U100</f>
        <v>0.74106249999999996</v>
      </c>
      <c r="W100" s="7">
        <f t="shared" si="41"/>
        <v>10</v>
      </c>
    </row>
    <row r="101" spans="1:23" x14ac:dyDescent="0.3">
      <c r="A101" s="1" t="s">
        <v>42</v>
      </c>
      <c r="B101" s="13">
        <v>100</v>
      </c>
      <c r="C101" s="30">
        <v>60</v>
      </c>
      <c r="D101" s="15">
        <v>90</v>
      </c>
      <c r="E101" s="28">
        <v>90</v>
      </c>
      <c r="H101" s="1" t="s">
        <v>42</v>
      </c>
      <c r="I101" s="14">
        <f t="shared" si="32"/>
        <v>1</v>
      </c>
      <c r="J101" s="14">
        <f t="shared" si="33"/>
        <v>0.6</v>
      </c>
      <c r="K101" s="14">
        <f t="shared" si="34"/>
        <v>0.9375</v>
      </c>
      <c r="L101" s="14">
        <f t="shared" si="35"/>
        <v>0.9375</v>
      </c>
      <c r="N101" s="1" t="s">
        <v>42</v>
      </c>
      <c r="O101" s="14">
        <f t="shared" si="36"/>
        <v>0.89187499999999997</v>
      </c>
      <c r="P101">
        <f t="shared" si="37"/>
        <v>2</v>
      </c>
      <c r="R101">
        <f t="shared" si="42"/>
        <v>0.35</v>
      </c>
      <c r="S101">
        <f t="shared" si="38"/>
        <v>0.12</v>
      </c>
      <c r="T101">
        <f t="shared" si="39"/>
        <v>0.140625</v>
      </c>
      <c r="U101">
        <f t="shared" si="40"/>
        <v>0.28125</v>
      </c>
      <c r="V101" s="7">
        <f t="shared" si="43"/>
        <v>0.89187499999999997</v>
      </c>
      <c r="W101" s="7">
        <f t="shared" si="41"/>
        <v>2</v>
      </c>
    </row>
    <row r="102" spans="1:23" x14ac:dyDescent="0.3">
      <c r="A102" s="1" t="s">
        <v>43</v>
      </c>
      <c r="B102" s="28">
        <v>100</v>
      </c>
      <c r="C102" s="30">
        <v>60</v>
      </c>
      <c r="D102" s="31">
        <v>90</v>
      </c>
      <c r="E102" s="29">
        <v>80</v>
      </c>
      <c r="H102" s="1" t="s">
        <v>43</v>
      </c>
      <c r="I102" s="14">
        <f t="shared" si="32"/>
        <v>1</v>
      </c>
      <c r="J102" s="14">
        <f t="shared" si="33"/>
        <v>0.6</v>
      </c>
      <c r="K102" s="14">
        <f t="shared" si="34"/>
        <v>0.9375</v>
      </c>
      <c r="L102" s="14">
        <f t="shared" si="35"/>
        <v>0.83333333333333337</v>
      </c>
      <c r="N102" s="1" t="s">
        <v>43</v>
      </c>
      <c r="O102" s="14">
        <f t="shared" si="36"/>
        <v>0.86062499999999997</v>
      </c>
      <c r="P102">
        <f t="shared" si="37"/>
        <v>3</v>
      </c>
      <c r="R102">
        <f t="shared" si="42"/>
        <v>0.35</v>
      </c>
      <c r="S102">
        <f t="shared" si="38"/>
        <v>0.12</v>
      </c>
      <c r="T102">
        <f t="shared" si="39"/>
        <v>0.140625</v>
      </c>
      <c r="U102">
        <f t="shared" si="40"/>
        <v>0.25</v>
      </c>
      <c r="V102" s="7">
        <f t="shared" si="43"/>
        <v>0.86062499999999997</v>
      </c>
      <c r="W102" s="7">
        <f t="shared" si="41"/>
        <v>3</v>
      </c>
    </row>
    <row r="103" spans="1:23" x14ac:dyDescent="0.3">
      <c r="A103" s="1" t="s">
        <v>44</v>
      </c>
      <c r="B103" s="28">
        <v>75</v>
      </c>
      <c r="C103" s="30">
        <v>60</v>
      </c>
      <c r="D103" s="15">
        <v>80</v>
      </c>
      <c r="E103" s="28">
        <v>80</v>
      </c>
      <c r="H103" s="1" t="s">
        <v>44</v>
      </c>
      <c r="I103" s="14">
        <f t="shared" si="32"/>
        <v>0.75</v>
      </c>
      <c r="J103" s="14">
        <f t="shared" si="33"/>
        <v>0.6</v>
      </c>
      <c r="K103" s="14">
        <f t="shared" si="34"/>
        <v>0.83333333333333337</v>
      </c>
      <c r="L103" s="14">
        <f t="shared" si="35"/>
        <v>0.83333333333333337</v>
      </c>
      <c r="N103" s="1" t="s">
        <v>44</v>
      </c>
      <c r="O103" s="14">
        <f t="shared" si="36"/>
        <v>0.75749999999999995</v>
      </c>
      <c r="P103">
        <f t="shared" si="37"/>
        <v>9</v>
      </c>
      <c r="R103">
        <f t="shared" si="42"/>
        <v>0.26249999999999996</v>
      </c>
      <c r="S103">
        <f t="shared" si="38"/>
        <v>0.12</v>
      </c>
      <c r="T103">
        <f t="shared" si="39"/>
        <v>0.125</v>
      </c>
      <c r="U103">
        <f t="shared" si="40"/>
        <v>0.25</v>
      </c>
      <c r="V103" s="7">
        <f t="shared" si="43"/>
        <v>0.75749999999999995</v>
      </c>
      <c r="W103" s="7">
        <f t="shared" si="41"/>
        <v>9</v>
      </c>
    </row>
    <row r="104" spans="1:23" x14ac:dyDescent="0.3">
      <c r="A104" s="1" t="s">
        <v>45</v>
      </c>
      <c r="B104" s="28">
        <v>85</v>
      </c>
      <c r="C104" s="30">
        <v>60</v>
      </c>
      <c r="D104" s="15">
        <v>85</v>
      </c>
      <c r="E104" s="28">
        <v>85</v>
      </c>
      <c r="H104" s="1" t="s">
        <v>45</v>
      </c>
      <c r="I104" s="14">
        <f t="shared" si="32"/>
        <v>0.85</v>
      </c>
      <c r="J104" s="14">
        <f t="shared" si="33"/>
        <v>0.6</v>
      </c>
      <c r="K104" s="14">
        <f t="shared" si="34"/>
        <v>0.88541666666666663</v>
      </c>
      <c r="L104" s="14">
        <f t="shared" si="35"/>
        <v>0.88541666666666663</v>
      </c>
      <c r="N104" s="1" t="s">
        <v>45</v>
      </c>
      <c r="O104" s="14">
        <f t="shared" si="36"/>
        <v>0.81593749999999998</v>
      </c>
      <c r="P104">
        <f t="shared" si="37"/>
        <v>6</v>
      </c>
      <c r="R104">
        <f t="shared" si="42"/>
        <v>0.29749999999999999</v>
      </c>
      <c r="S104">
        <f t="shared" si="38"/>
        <v>0.12</v>
      </c>
      <c r="T104">
        <f t="shared" si="39"/>
        <v>0.1328125</v>
      </c>
      <c r="U104">
        <f t="shared" si="40"/>
        <v>0.265625</v>
      </c>
      <c r="V104" s="7">
        <f t="shared" si="43"/>
        <v>0.81593749999999998</v>
      </c>
      <c r="W104" s="7">
        <f t="shared" si="41"/>
        <v>6</v>
      </c>
    </row>
    <row r="105" spans="1:23" x14ac:dyDescent="0.3">
      <c r="A105" s="1" t="s">
        <v>46</v>
      </c>
      <c r="B105" s="28">
        <v>75</v>
      </c>
      <c r="C105" s="30">
        <v>100</v>
      </c>
      <c r="D105" s="15">
        <v>96</v>
      </c>
      <c r="E105" s="28">
        <v>96</v>
      </c>
      <c r="H105" s="1" t="s">
        <v>46</v>
      </c>
      <c r="I105" s="14">
        <f t="shared" si="32"/>
        <v>0.75</v>
      </c>
      <c r="J105" s="14">
        <f t="shared" si="33"/>
        <v>1</v>
      </c>
      <c r="K105" s="14">
        <f t="shared" si="34"/>
        <v>1</v>
      </c>
      <c r="L105" s="14">
        <f t="shared" si="35"/>
        <v>1</v>
      </c>
      <c r="N105" s="1" t="s">
        <v>46</v>
      </c>
      <c r="O105" s="14">
        <f t="shared" si="36"/>
        <v>0.91249999999999987</v>
      </c>
      <c r="P105">
        <f t="shared" si="37"/>
        <v>1</v>
      </c>
      <c r="R105">
        <f t="shared" si="42"/>
        <v>0.26249999999999996</v>
      </c>
      <c r="S105">
        <f t="shared" si="38"/>
        <v>0.2</v>
      </c>
      <c r="T105">
        <f t="shared" si="39"/>
        <v>0.15</v>
      </c>
      <c r="U105">
        <f t="shared" si="40"/>
        <v>0.3</v>
      </c>
      <c r="V105" s="7">
        <f t="shared" si="43"/>
        <v>0.91249999999999987</v>
      </c>
      <c r="W105" s="7">
        <f t="shared" si="41"/>
        <v>1</v>
      </c>
    </row>
    <row r="106" spans="1:23" x14ac:dyDescent="0.3">
      <c r="A106" s="1" t="s">
        <v>47</v>
      </c>
      <c r="B106" s="12">
        <v>94</v>
      </c>
      <c r="C106" s="30">
        <v>60</v>
      </c>
      <c r="D106" s="15">
        <v>85</v>
      </c>
      <c r="E106" s="28">
        <v>85</v>
      </c>
      <c r="H106" s="1" t="s">
        <v>47</v>
      </c>
      <c r="I106" s="14">
        <f t="shared" si="32"/>
        <v>0.94</v>
      </c>
      <c r="J106" s="14">
        <f t="shared" si="33"/>
        <v>0.6</v>
      </c>
      <c r="K106" s="14">
        <f t="shared" si="34"/>
        <v>0.88541666666666663</v>
      </c>
      <c r="L106" s="14">
        <f t="shared" si="35"/>
        <v>0.88541666666666663</v>
      </c>
      <c r="N106" s="1" t="s">
        <v>47</v>
      </c>
      <c r="O106" s="14">
        <f t="shared" si="36"/>
        <v>0.84743749999999995</v>
      </c>
      <c r="P106">
        <f t="shared" si="37"/>
        <v>5</v>
      </c>
      <c r="R106">
        <f t="shared" si="42"/>
        <v>0.32899999999999996</v>
      </c>
      <c r="S106">
        <f t="shared" si="38"/>
        <v>0.12</v>
      </c>
      <c r="T106">
        <f t="shared" si="39"/>
        <v>0.1328125</v>
      </c>
      <c r="U106">
        <f t="shared" si="40"/>
        <v>0.265625</v>
      </c>
      <c r="V106" s="7">
        <f t="shared" si="43"/>
        <v>0.84743749999999995</v>
      </c>
      <c r="W106" s="7">
        <f t="shared" si="41"/>
        <v>5</v>
      </c>
    </row>
    <row r="107" spans="1:23" x14ac:dyDescent="0.3">
      <c r="A107" s="1" t="s">
        <v>48</v>
      </c>
      <c r="B107" s="28">
        <v>100</v>
      </c>
      <c r="C107" s="30">
        <v>60</v>
      </c>
      <c r="D107" s="15">
        <v>85</v>
      </c>
      <c r="E107" s="28">
        <v>80</v>
      </c>
      <c r="H107" s="1" t="s">
        <v>48</v>
      </c>
      <c r="I107" s="14">
        <f t="shared" si="32"/>
        <v>1</v>
      </c>
      <c r="J107" s="14">
        <f t="shared" si="33"/>
        <v>0.6</v>
      </c>
      <c r="K107" s="14">
        <f t="shared" si="34"/>
        <v>0.88541666666666663</v>
      </c>
      <c r="L107" s="14">
        <f t="shared" si="35"/>
        <v>0.83333333333333337</v>
      </c>
      <c r="N107" s="1" t="s">
        <v>48</v>
      </c>
      <c r="O107" s="14">
        <f t="shared" si="36"/>
        <v>0.85281249999999997</v>
      </c>
      <c r="P107">
        <f t="shared" si="37"/>
        <v>4</v>
      </c>
      <c r="R107">
        <f t="shared" si="42"/>
        <v>0.35</v>
      </c>
      <c r="S107">
        <f t="shared" si="38"/>
        <v>0.12</v>
      </c>
      <c r="T107">
        <f t="shared" si="39"/>
        <v>0.1328125</v>
      </c>
      <c r="U107">
        <f t="shared" si="40"/>
        <v>0.25</v>
      </c>
      <c r="V107" s="7">
        <f t="shared" si="43"/>
        <v>0.85281249999999997</v>
      </c>
      <c r="W107" s="7">
        <f t="shared" si="41"/>
        <v>4</v>
      </c>
    </row>
    <row r="108" spans="1:23" x14ac:dyDescent="0.3">
      <c r="A108" s="1" t="s">
        <v>49</v>
      </c>
      <c r="B108" s="12">
        <v>65</v>
      </c>
      <c r="C108" s="30">
        <v>60</v>
      </c>
      <c r="D108" s="15">
        <v>72</v>
      </c>
      <c r="E108" s="28">
        <v>72</v>
      </c>
      <c r="H108" s="1" t="s">
        <v>49</v>
      </c>
      <c r="I108" s="14">
        <f t="shared" si="32"/>
        <v>0.65</v>
      </c>
      <c r="J108" s="14">
        <f t="shared" si="33"/>
        <v>0.6</v>
      </c>
      <c r="K108" s="14">
        <f t="shared" si="34"/>
        <v>0.75</v>
      </c>
      <c r="L108" s="14">
        <f t="shared" si="35"/>
        <v>0.75</v>
      </c>
      <c r="N108" s="1" t="s">
        <v>49</v>
      </c>
      <c r="O108" s="14">
        <f t="shared" si="36"/>
        <v>0.68499999999999994</v>
      </c>
      <c r="P108">
        <f t="shared" si="37"/>
        <v>13</v>
      </c>
      <c r="R108">
        <f t="shared" si="42"/>
        <v>0.22749999999999998</v>
      </c>
      <c r="S108">
        <f t="shared" si="38"/>
        <v>0.12</v>
      </c>
      <c r="T108">
        <f t="shared" si="39"/>
        <v>0.11249999999999999</v>
      </c>
      <c r="U108">
        <f t="shared" si="40"/>
        <v>0.22499999999999998</v>
      </c>
      <c r="V108" s="7">
        <f t="shared" si="43"/>
        <v>0.68499999999999994</v>
      </c>
      <c r="W108" s="7">
        <f t="shared" si="41"/>
        <v>13</v>
      </c>
    </row>
    <row r="109" spans="1:23" x14ac:dyDescent="0.3">
      <c r="A109" s="1" t="s">
        <v>50</v>
      </c>
      <c r="B109" s="12">
        <v>75</v>
      </c>
      <c r="C109" s="30">
        <v>60</v>
      </c>
      <c r="D109" s="15">
        <v>85</v>
      </c>
      <c r="E109" s="28">
        <v>85</v>
      </c>
      <c r="H109" s="1" t="s">
        <v>50</v>
      </c>
      <c r="I109" s="14">
        <f t="shared" si="32"/>
        <v>0.75</v>
      </c>
      <c r="J109" s="14">
        <f t="shared" si="33"/>
        <v>0.6</v>
      </c>
      <c r="K109" s="14">
        <f t="shared" si="34"/>
        <v>0.88541666666666663</v>
      </c>
      <c r="L109" s="14">
        <f t="shared" si="35"/>
        <v>0.88541666666666663</v>
      </c>
      <c r="N109" s="1" t="s">
        <v>50</v>
      </c>
      <c r="O109" s="14">
        <f t="shared" si="36"/>
        <v>0.78093749999999995</v>
      </c>
      <c r="P109">
        <f t="shared" si="37"/>
        <v>8</v>
      </c>
      <c r="R109">
        <f t="shared" si="42"/>
        <v>0.26249999999999996</v>
      </c>
      <c r="S109">
        <f t="shared" si="38"/>
        <v>0.12</v>
      </c>
      <c r="T109">
        <f t="shared" si="39"/>
        <v>0.1328125</v>
      </c>
      <c r="U109">
        <f t="shared" si="40"/>
        <v>0.265625</v>
      </c>
      <c r="V109" s="7">
        <f t="shared" si="43"/>
        <v>0.78093749999999995</v>
      </c>
      <c r="W109" s="7">
        <f t="shared" si="41"/>
        <v>8</v>
      </c>
    </row>
    <row r="110" spans="1:23" x14ac:dyDescent="0.3">
      <c r="A110" s="1" t="s">
        <v>51</v>
      </c>
      <c r="B110" s="28">
        <v>55</v>
      </c>
      <c r="C110" s="30">
        <v>60</v>
      </c>
      <c r="D110" s="15">
        <v>80</v>
      </c>
      <c r="E110" s="28">
        <v>80</v>
      </c>
      <c r="H110" s="1" t="s">
        <v>51</v>
      </c>
      <c r="I110" s="14">
        <f t="shared" si="32"/>
        <v>0.55000000000000004</v>
      </c>
      <c r="J110" s="14">
        <f t="shared" si="33"/>
        <v>0.6</v>
      </c>
      <c r="K110" s="14">
        <f t="shared" si="34"/>
        <v>0.83333333333333337</v>
      </c>
      <c r="L110" s="14">
        <f t="shared" si="35"/>
        <v>0.83333333333333337</v>
      </c>
      <c r="N110" s="1" t="s">
        <v>51</v>
      </c>
      <c r="O110" s="14">
        <f t="shared" si="36"/>
        <v>0.6875</v>
      </c>
      <c r="P110">
        <f t="shared" si="37"/>
        <v>12</v>
      </c>
      <c r="R110">
        <f t="shared" si="42"/>
        <v>0.1925</v>
      </c>
      <c r="S110">
        <f t="shared" si="38"/>
        <v>0.12</v>
      </c>
      <c r="T110">
        <f t="shared" si="39"/>
        <v>0.125</v>
      </c>
      <c r="U110">
        <f t="shared" si="40"/>
        <v>0.25</v>
      </c>
      <c r="V110" s="7">
        <f t="shared" si="43"/>
        <v>0.6875</v>
      </c>
      <c r="W110" s="7">
        <f t="shared" si="41"/>
        <v>12</v>
      </c>
    </row>
    <row r="111" spans="1:23" x14ac:dyDescent="0.3">
      <c r="A111" s="32" t="s">
        <v>75</v>
      </c>
      <c r="B111">
        <f>MIN(B98:B110)</f>
        <v>55</v>
      </c>
      <c r="C111">
        <f t="shared" ref="C111:E111" si="44">MIN(C98:C110)</f>
        <v>60</v>
      </c>
      <c r="D111">
        <f t="shared" si="44"/>
        <v>72</v>
      </c>
      <c r="E111">
        <f t="shared" si="44"/>
        <v>72</v>
      </c>
    </row>
    <row r="112" spans="1:23" x14ac:dyDescent="0.3">
      <c r="A112" s="32" t="s">
        <v>72</v>
      </c>
      <c r="B112">
        <f>MAX(B98:B110)</f>
        <v>100</v>
      </c>
      <c r="C112">
        <f t="shared" ref="C112:E112" si="45">MAX(C98:C110)</f>
        <v>100</v>
      </c>
      <c r="D112">
        <f t="shared" si="45"/>
        <v>96</v>
      </c>
      <c r="E112">
        <f t="shared" si="45"/>
        <v>96</v>
      </c>
    </row>
    <row r="114" spans="1:16" x14ac:dyDescent="0.3">
      <c r="A114" t="s">
        <v>76</v>
      </c>
    </row>
    <row r="115" spans="1:16" x14ac:dyDescent="0.3">
      <c r="B115" s="3">
        <v>0.35</v>
      </c>
      <c r="C115" s="3">
        <v>0.2</v>
      </c>
      <c r="D115" s="3">
        <v>0.15</v>
      </c>
      <c r="E115" s="3">
        <v>0.3</v>
      </c>
      <c r="F115" s="3">
        <f>SUM(B115:E115)</f>
        <v>1</v>
      </c>
    </row>
    <row r="116" spans="1:16" x14ac:dyDescent="0.3">
      <c r="A116" s="1" t="s">
        <v>0</v>
      </c>
      <c r="B116" s="1" t="s">
        <v>2</v>
      </c>
      <c r="C116" s="1" t="s">
        <v>2</v>
      </c>
      <c r="D116" s="1" t="s">
        <v>2</v>
      </c>
      <c r="E116" s="1" t="s">
        <v>2</v>
      </c>
      <c r="G116" t="s">
        <v>64</v>
      </c>
      <c r="N116" t="s">
        <v>30</v>
      </c>
    </row>
    <row r="117" spans="1:16" x14ac:dyDescent="0.3">
      <c r="A117" s="1" t="s">
        <v>16</v>
      </c>
      <c r="B117" s="6" t="s">
        <v>60</v>
      </c>
      <c r="C117" s="2" t="s">
        <v>61</v>
      </c>
      <c r="D117" s="9" t="s">
        <v>62</v>
      </c>
      <c r="E117" s="11" t="s">
        <v>63</v>
      </c>
      <c r="H117" s="1" t="s">
        <v>67</v>
      </c>
      <c r="I117" s="6" t="s">
        <v>60</v>
      </c>
      <c r="J117" s="2" t="s">
        <v>61</v>
      </c>
      <c r="K117" s="9" t="s">
        <v>62</v>
      </c>
      <c r="L117" s="11" t="s">
        <v>63</v>
      </c>
      <c r="N117" s="1" t="s">
        <v>67</v>
      </c>
      <c r="O117" s="6" t="s">
        <v>32</v>
      </c>
      <c r="P117" t="s">
        <v>68</v>
      </c>
    </row>
    <row r="118" spans="1:16" x14ac:dyDescent="0.3">
      <c r="A118" s="1" t="s">
        <v>39</v>
      </c>
      <c r="B118" s="33">
        <v>69</v>
      </c>
      <c r="C118" s="33">
        <v>60</v>
      </c>
      <c r="D118" s="35">
        <v>85</v>
      </c>
      <c r="E118" s="35">
        <v>85</v>
      </c>
      <c r="H118" s="1" t="s">
        <v>39</v>
      </c>
      <c r="I118" s="14">
        <f>B118/$B$133</f>
        <v>0.69</v>
      </c>
      <c r="J118" s="14">
        <f>C118/$C$133</f>
        <v>0.6</v>
      </c>
      <c r="K118" s="14">
        <f>D118/$D$133</f>
        <v>0.89473684210526316</v>
      </c>
      <c r="L118" s="14">
        <f>E118/$E$133</f>
        <v>0.89473684210526316</v>
      </c>
      <c r="N118" s="1" t="s">
        <v>39</v>
      </c>
      <c r="O118" s="14">
        <f>I118*$B$115+J118*$C$115+K118*$D$115+L118*$E$115</f>
        <v>0.76413157894736838</v>
      </c>
      <c r="P118">
        <f>RANK(O118,$O$118:$O$131,0)</f>
        <v>10</v>
      </c>
    </row>
    <row r="119" spans="1:16" x14ac:dyDescent="0.3">
      <c r="A119" s="1" t="s">
        <v>40</v>
      </c>
      <c r="B119" s="34">
        <v>100</v>
      </c>
      <c r="C119" s="33">
        <v>60</v>
      </c>
      <c r="D119" s="35">
        <v>95</v>
      </c>
      <c r="E119" s="35">
        <v>95</v>
      </c>
      <c r="H119" s="1" t="s">
        <v>40</v>
      </c>
      <c r="I119" s="14">
        <f>B119/$B$133</f>
        <v>1</v>
      </c>
      <c r="J119" s="14">
        <f t="shared" ref="J119:J131" si="46">C119/$C$133</f>
        <v>0.6</v>
      </c>
      <c r="K119" s="14">
        <f>D119/$D$133</f>
        <v>1</v>
      </c>
      <c r="L119" s="14">
        <f t="shared" ref="L119:L131" si="47">E119/$E$133</f>
        <v>1</v>
      </c>
      <c r="N119" s="1" t="s">
        <v>40</v>
      </c>
      <c r="O119" s="14">
        <f t="shared" ref="O119:O131" si="48">I119*$B$115+J119*$C$115+K119*$D$115+L119*$E$115</f>
        <v>0.91999999999999993</v>
      </c>
      <c r="P119">
        <f t="shared" ref="P119:P131" si="49">RANK(O119,$O$118:$O$131,0)</f>
        <v>1</v>
      </c>
    </row>
    <row r="120" spans="1:16" x14ac:dyDescent="0.3">
      <c r="A120" s="1" t="s">
        <v>41</v>
      </c>
      <c r="B120" s="16">
        <v>72</v>
      </c>
      <c r="C120" s="33">
        <v>60</v>
      </c>
      <c r="D120" s="34">
        <v>90</v>
      </c>
      <c r="E120" s="34">
        <v>90</v>
      </c>
      <c r="H120" s="1" t="s">
        <v>41</v>
      </c>
      <c r="I120" s="14">
        <f t="shared" ref="I120:I130" si="50">B120/$B$133</f>
        <v>0.72</v>
      </c>
      <c r="J120" s="14">
        <f t="shared" si="46"/>
        <v>0.6</v>
      </c>
      <c r="K120" s="14">
        <f t="shared" ref="K120:K131" si="51">D120/$D$133</f>
        <v>0.94736842105263153</v>
      </c>
      <c r="L120" s="14">
        <f t="shared" si="47"/>
        <v>0.94736842105263153</v>
      </c>
      <c r="N120" s="1" t="s">
        <v>41</v>
      </c>
      <c r="O120" s="14">
        <f t="shared" si="48"/>
        <v>0.7983157894736842</v>
      </c>
      <c r="P120">
        <f t="shared" si="49"/>
        <v>7</v>
      </c>
    </row>
    <row r="121" spans="1:16" x14ac:dyDescent="0.3">
      <c r="A121" s="1" t="s">
        <v>42</v>
      </c>
      <c r="B121" s="16">
        <v>75</v>
      </c>
      <c r="C121" s="33">
        <v>60</v>
      </c>
      <c r="D121" s="34">
        <v>85</v>
      </c>
      <c r="E121" s="34">
        <v>85</v>
      </c>
      <c r="H121" s="1" t="s">
        <v>42</v>
      </c>
      <c r="I121" s="14">
        <f t="shared" si="50"/>
        <v>0.75</v>
      </c>
      <c r="J121" s="14">
        <f t="shared" si="46"/>
        <v>0.6</v>
      </c>
      <c r="K121" s="14">
        <f t="shared" si="51"/>
        <v>0.89473684210526316</v>
      </c>
      <c r="L121" s="14">
        <f t="shared" si="47"/>
        <v>0.89473684210526316</v>
      </c>
      <c r="N121" s="1" t="s">
        <v>42</v>
      </c>
      <c r="O121" s="14">
        <f t="shared" si="48"/>
        <v>0.78513157894736829</v>
      </c>
      <c r="P121">
        <f t="shared" si="49"/>
        <v>8</v>
      </c>
    </row>
    <row r="122" spans="1:16" x14ac:dyDescent="0.3">
      <c r="A122" s="1" t="s">
        <v>43</v>
      </c>
      <c r="B122" s="16">
        <v>40</v>
      </c>
      <c r="C122" s="33">
        <v>60</v>
      </c>
      <c r="D122" s="16">
        <v>75</v>
      </c>
      <c r="E122" s="16">
        <v>75</v>
      </c>
      <c r="H122" s="1" t="s">
        <v>43</v>
      </c>
      <c r="I122" s="14">
        <f t="shared" si="50"/>
        <v>0.4</v>
      </c>
      <c r="J122" s="14">
        <f t="shared" si="46"/>
        <v>0.6</v>
      </c>
      <c r="K122" s="14">
        <f t="shared" si="51"/>
        <v>0.78947368421052633</v>
      </c>
      <c r="L122" s="14">
        <f t="shared" si="47"/>
        <v>0.78947368421052633</v>
      </c>
      <c r="N122" s="1" t="s">
        <v>43</v>
      </c>
      <c r="O122" s="14">
        <f t="shared" si="48"/>
        <v>0.61526315789473685</v>
      </c>
      <c r="P122">
        <f t="shared" si="49"/>
        <v>14</v>
      </c>
    </row>
    <row r="123" spans="1:16" x14ac:dyDescent="0.3">
      <c r="A123" s="1" t="s">
        <v>44</v>
      </c>
      <c r="B123" s="16">
        <v>90</v>
      </c>
      <c r="C123" s="33">
        <v>60</v>
      </c>
      <c r="D123" s="16">
        <v>80</v>
      </c>
      <c r="E123" s="16">
        <v>80</v>
      </c>
      <c r="H123" s="1" t="s">
        <v>44</v>
      </c>
      <c r="I123" s="14">
        <f t="shared" si="50"/>
        <v>0.9</v>
      </c>
      <c r="J123" s="14">
        <f t="shared" si="46"/>
        <v>0.6</v>
      </c>
      <c r="K123" s="14">
        <f t="shared" si="51"/>
        <v>0.84210526315789469</v>
      </c>
      <c r="L123" s="14">
        <f t="shared" si="47"/>
        <v>0.84210526315789469</v>
      </c>
      <c r="N123" s="1" t="s">
        <v>44</v>
      </c>
      <c r="O123" s="14">
        <f t="shared" si="48"/>
        <v>0.81394736842105253</v>
      </c>
      <c r="P123">
        <f t="shared" si="49"/>
        <v>5</v>
      </c>
    </row>
    <row r="124" spans="1:16" x14ac:dyDescent="0.3">
      <c r="A124" s="1" t="s">
        <v>45</v>
      </c>
      <c r="B124" s="34">
        <v>100</v>
      </c>
      <c r="C124" s="33">
        <v>60</v>
      </c>
      <c r="D124" s="34">
        <v>85</v>
      </c>
      <c r="E124" s="34">
        <v>85</v>
      </c>
      <c r="H124" s="1" t="s">
        <v>45</v>
      </c>
      <c r="I124" s="14">
        <f t="shared" si="50"/>
        <v>1</v>
      </c>
      <c r="J124" s="14">
        <f t="shared" si="46"/>
        <v>0.6</v>
      </c>
      <c r="K124" s="14">
        <f t="shared" si="51"/>
        <v>0.89473684210526316</v>
      </c>
      <c r="L124" s="14">
        <f t="shared" si="47"/>
        <v>0.89473684210526316</v>
      </c>
      <c r="N124" s="1" t="s">
        <v>45</v>
      </c>
      <c r="O124" s="14">
        <f t="shared" si="48"/>
        <v>0.87263157894736842</v>
      </c>
      <c r="P124">
        <f t="shared" si="49"/>
        <v>2</v>
      </c>
    </row>
    <row r="125" spans="1:16" x14ac:dyDescent="0.3">
      <c r="A125" s="1" t="s">
        <v>46</v>
      </c>
      <c r="B125" s="34">
        <v>100</v>
      </c>
      <c r="C125" s="33">
        <v>60</v>
      </c>
      <c r="D125" s="34">
        <v>80</v>
      </c>
      <c r="E125" s="34">
        <v>80</v>
      </c>
      <c r="H125" s="1" t="s">
        <v>46</v>
      </c>
      <c r="I125" s="14">
        <f t="shared" si="50"/>
        <v>1</v>
      </c>
      <c r="J125" s="14">
        <f t="shared" si="46"/>
        <v>0.6</v>
      </c>
      <c r="K125" s="14">
        <f t="shared" si="51"/>
        <v>0.84210526315789469</v>
      </c>
      <c r="L125" s="14">
        <f t="shared" si="47"/>
        <v>0.84210526315789469</v>
      </c>
      <c r="N125" s="1" t="s">
        <v>46</v>
      </c>
      <c r="O125" s="14">
        <f t="shared" si="48"/>
        <v>0.84894736842105245</v>
      </c>
      <c r="P125">
        <f t="shared" si="49"/>
        <v>4</v>
      </c>
    </row>
    <row r="126" spans="1:16" x14ac:dyDescent="0.3">
      <c r="A126" s="1" t="s">
        <v>47</v>
      </c>
      <c r="B126" s="16">
        <v>67</v>
      </c>
      <c r="C126" s="33">
        <v>60</v>
      </c>
      <c r="D126" s="16">
        <v>85</v>
      </c>
      <c r="E126" s="16">
        <v>85</v>
      </c>
      <c r="H126" s="1" t="s">
        <v>47</v>
      </c>
      <c r="I126" s="14">
        <f t="shared" si="50"/>
        <v>0.67</v>
      </c>
      <c r="J126" s="14">
        <f t="shared" si="46"/>
        <v>0.6</v>
      </c>
      <c r="K126" s="14">
        <f t="shared" si="51"/>
        <v>0.89473684210526316</v>
      </c>
      <c r="L126" s="14">
        <f t="shared" si="47"/>
        <v>0.89473684210526316</v>
      </c>
      <c r="N126" s="1" t="s">
        <v>47</v>
      </c>
      <c r="O126" s="14">
        <f t="shared" si="48"/>
        <v>0.75713157894736849</v>
      </c>
      <c r="P126">
        <f t="shared" si="49"/>
        <v>11</v>
      </c>
    </row>
    <row r="127" spans="1:16" x14ac:dyDescent="0.3">
      <c r="A127" s="1" t="s">
        <v>48</v>
      </c>
      <c r="B127" s="16">
        <v>71</v>
      </c>
      <c r="C127" s="33">
        <v>100</v>
      </c>
      <c r="D127" s="34">
        <v>75</v>
      </c>
      <c r="E127" s="34">
        <v>75</v>
      </c>
      <c r="H127" s="1" t="s">
        <v>48</v>
      </c>
      <c r="I127" s="14">
        <f t="shared" si="50"/>
        <v>0.71</v>
      </c>
      <c r="J127" s="14">
        <f t="shared" si="46"/>
        <v>1</v>
      </c>
      <c r="K127" s="14">
        <f t="shared" si="51"/>
        <v>0.78947368421052633</v>
      </c>
      <c r="L127" s="14">
        <f t="shared" si="47"/>
        <v>0.78947368421052633</v>
      </c>
      <c r="N127" s="1" t="s">
        <v>48</v>
      </c>
      <c r="O127" s="14">
        <f t="shared" si="48"/>
        <v>0.80376315789473685</v>
      </c>
      <c r="P127">
        <f t="shared" si="49"/>
        <v>6</v>
      </c>
    </row>
    <row r="128" spans="1:16" x14ac:dyDescent="0.3">
      <c r="A128" s="1" t="s">
        <v>49</v>
      </c>
      <c r="B128" s="16">
        <v>81</v>
      </c>
      <c r="C128" s="33">
        <v>60</v>
      </c>
      <c r="D128" s="16">
        <v>80</v>
      </c>
      <c r="E128" s="16">
        <v>80</v>
      </c>
      <c r="H128" s="1" t="s">
        <v>49</v>
      </c>
      <c r="I128" s="14">
        <f t="shared" si="50"/>
        <v>0.81</v>
      </c>
      <c r="J128" s="14">
        <f t="shared" si="46"/>
        <v>0.6</v>
      </c>
      <c r="K128" s="14">
        <f t="shared" si="51"/>
        <v>0.84210526315789469</v>
      </c>
      <c r="L128" s="14">
        <f t="shared" si="47"/>
        <v>0.84210526315789469</v>
      </c>
      <c r="N128" s="1" t="s">
        <v>49</v>
      </c>
      <c r="O128" s="14">
        <f t="shared" si="48"/>
        <v>0.78244736842105245</v>
      </c>
      <c r="P128">
        <f t="shared" si="49"/>
        <v>9</v>
      </c>
    </row>
    <row r="129" spans="1:16" x14ac:dyDescent="0.3">
      <c r="A129" s="1" t="s">
        <v>50</v>
      </c>
      <c r="B129" s="34">
        <v>100</v>
      </c>
      <c r="C129" s="33">
        <v>60</v>
      </c>
      <c r="D129" s="34">
        <v>85</v>
      </c>
      <c r="E129" s="34">
        <v>85</v>
      </c>
      <c r="H129" s="1" t="s">
        <v>50</v>
      </c>
      <c r="I129" s="14">
        <f t="shared" si="50"/>
        <v>1</v>
      </c>
      <c r="J129" s="14">
        <f t="shared" si="46"/>
        <v>0.6</v>
      </c>
      <c r="K129" s="14">
        <f t="shared" si="51"/>
        <v>0.89473684210526316</v>
      </c>
      <c r="L129" s="14">
        <f t="shared" si="47"/>
        <v>0.89473684210526316</v>
      </c>
      <c r="N129" s="1" t="s">
        <v>50</v>
      </c>
      <c r="O129" s="14">
        <f t="shared" si="48"/>
        <v>0.87263157894736842</v>
      </c>
      <c r="P129">
        <f t="shared" si="49"/>
        <v>2</v>
      </c>
    </row>
    <row r="130" spans="1:16" x14ac:dyDescent="0.3">
      <c r="A130" s="1" t="s">
        <v>51</v>
      </c>
      <c r="B130" s="16">
        <v>50</v>
      </c>
      <c r="C130" s="33">
        <v>60</v>
      </c>
      <c r="D130" s="16">
        <v>75</v>
      </c>
      <c r="E130" s="16">
        <v>75</v>
      </c>
      <c r="H130" s="1" t="s">
        <v>51</v>
      </c>
      <c r="I130" s="14">
        <f t="shared" si="50"/>
        <v>0.5</v>
      </c>
      <c r="J130" s="14">
        <f t="shared" si="46"/>
        <v>0.6</v>
      </c>
      <c r="K130" s="14">
        <f t="shared" si="51"/>
        <v>0.78947368421052633</v>
      </c>
      <c r="L130" s="14">
        <f t="shared" si="47"/>
        <v>0.78947368421052633</v>
      </c>
      <c r="N130" s="1" t="s">
        <v>51</v>
      </c>
      <c r="O130" s="14">
        <f t="shared" si="48"/>
        <v>0.65026315789473677</v>
      </c>
      <c r="P130">
        <f t="shared" si="49"/>
        <v>13</v>
      </c>
    </row>
    <row r="131" spans="1:16" x14ac:dyDescent="0.3">
      <c r="A131" s="1" t="s">
        <v>52</v>
      </c>
      <c r="B131" s="16">
        <v>60</v>
      </c>
      <c r="C131" s="33">
        <v>60</v>
      </c>
      <c r="D131" s="16">
        <v>71</v>
      </c>
      <c r="E131" s="16">
        <v>71</v>
      </c>
      <c r="H131" s="1" t="s">
        <v>52</v>
      </c>
      <c r="I131" s="14">
        <f>B131/$B$133</f>
        <v>0.6</v>
      </c>
      <c r="J131" s="14">
        <f t="shared" si="46"/>
        <v>0.6</v>
      </c>
      <c r="K131" s="14">
        <f t="shared" si="51"/>
        <v>0.74736842105263157</v>
      </c>
      <c r="L131" s="14">
        <f t="shared" si="47"/>
        <v>0.74736842105263157</v>
      </c>
      <c r="N131" s="1" t="s">
        <v>52</v>
      </c>
      <c r="O131" s="14">
        <f t="shared" si="48"/>
        <v>0.66631578947368419</v>
      </c>
      <c r="P131">
        <f t="shared" si="49"/>
        <v>12</v>
      </c>
    </row>
    <row r="132" spans="1:16" x14ac:dyDescent="0.3">
      <c r="A132" s="32" t="s">
        <v>71</v>
      </c>
      <c r="B132">
        <f>MIN(B118:B131)</f>
        <v>40</v>
      </c>
      <c r="C132">
        <f t="shared" ref="C132:E132" si="52">MIN(C118:C131)</f>
        <v>60</v>
      </c>
      <c r="D132">
        <f t="shared" si="52"/>
        <v>71</v>
      </c>
      <c r="E132">
        <f t="shared" si="52"/>
        <v>71</v>
      </c>
    </row>
    <row r="133" spans="1:16" x14ac:dyDescent="0.3">
      <c r="A133" s="32" t="s">
        <v>72</v>
      </c>
      <c r="B133">
        <f>MAX(B118:B131)</f>
        <v>100</v>
      </c>
      <c r="C133">
        <f t="shared" ref="C133:E133" si="53">MAX(C118:C131)</f>
        <v>100</v>
      </c>
      <c r="D133">
        <f t="shared" si="53"/>
        <v>95</v>
      </c>
      <c r="E133">
        <f t="shared" si="53"/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Andri Firman Saputra</cp:lastModifiedBy>
  <dcterms:created xsi:type="dcterms:W3CDTF">2025-01-21T12:51:52Z</dcterms:created>
  <dcterms:modified xsi:type="dcterms:W3CDTF">2025-02-10T12:41:42Z</dcterms:modified>
</cp:coreProperties>
</file>