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hakoishi\Technical_training\PIC_Micro_Training\C\comp.Kitchen_Timer\資料\設計\スケジュール\"/>
    </mc:Choice>
  </mc:AlternateContent>
  <xr:revisionPtr revIDLastSave="0" documentId="13_ncr:1_{D002FB6B-7763-4E45-B4C2-FBBEB8F8B118}" xr6:coauthVersionLast="45" xr6:coauthVersionMax="45" xr10:uidLastSave="{00000000-0000-0000-0000-000000000000}"/>
  <bookViews>
    <workbookView xWindow="0" yWindow="0" windowWidth="28800" windowHeight="15600" xr2:uid="{17D2DDFA-5711-4A0F-83BD-FA52101C4DCD}"/>
  </bookViews>
  <sheets>
    <sheet name="Sheet1" sheetId="1" r:id="rId1"/>
    <sheet name="変更履歴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2" i="1" l="1"/>
  <c r="E27" i="1" l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P26" i="1"/>
  <c r="AO26" i="1"/>
  <c r="AN26" i="1"/>
  <c r="AK26" i="1"/>
  <c r="AJ26" i="1"/>
  <c r="AI26" i="1"/>
  <c r="AH26" i="1"/>
  <c r="AG26" i="1"/>
  <c r="AD26" i="1"/>
  <c r="AC26" i="1"/>
  <c r="AB26" i="1"/>
  <c r="AA26" i="1"/>
  <c r="Z26" i="1"/>
  <c r="V26" i="1"/>
  <c r="U26" i="1"/>
  <c r="T26" i="1"/>
  <c r="S26" i="1"/>
  <c r="P26" i="1"/>
  <c r="O26" i="1"/>
  <c r="N26" i="1"/>
  <c r="M26" i="1"/>
  <c r="L26" i="1"/>
  <c r="I26" i="1"/>
  <c r="H26" i="1"/>
  <c r="G26" i="1"/>
  <c r="F26" i="1"/>
  <c r="E26" i="1" s="1"/>
  <c r="AZ7" i="1"/>
  <c r="BA7" i="1"/>
  <c r="BB7" i="1"/>
  <c r="BC7" i="1"/>
  <c r="BD7" i="1"/>
  <c r="BE7" i="1"/>
  <c r="BF7" i="1"/>
  <c r="E38" i="1" l="1"/>
  <c r="E36" i="1"/>
  <c r="E34" i="1"/>
  <c r="E32" i="1"/>
  <c r="E30" i="1"/>
  <c r="E23" i="1"/>
  <c r="E21" i="1"/>
  <c r="E19" i="1"/>
  <c r="E17" i="1"/>
  <c r="E25" i="1"/>
  <c r="E13" i="1"/>
  <c r="E15" i="1"/>
  <c r="C19" i="1"/>
  <c r="E39" i="1" l="1"/>
  <c r="C31" i="1" l="1"/>
  <c r="C29" i="1"/>
  <c r="B51" i="1"/>
  <c r="B50" i="1"/>
  <c r="AV7" i="1"/>
  <c r="AW7" i="1"/>
  <c r="AX7" i="1"/>
  <c r="AY7" i="1"/>
  <c r="D29" i="1" l="1"/>
  <c r="AV29" i="1" s="1"/>
  <c r="D31" i="1"/>
  <c r="BE31" i="1" s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F7" i="1"/>
  <c r="BA31" i="1" l="1"/>
  <c r="AZ31" i="1"/>
  <c r="BC31" i="1"/>
  <c r="BB31" i="1"/>
  <c r="BD31" i="1"/>
  <c r="AZ29" i="1"/>
  <c r="BE29" i="1"/>
  <c r="BA29" i="1"/>
  <c r="BF29" i="1"/>
  <c r="AW29" i="1"/>
  <c r="BF31" i="1"/>
  <c r="BD29" i="1"/>
  <c r="AY29" i="1"/>
  <c r="BB29" i="1"/>
  <c r="AX29" i="1"/>
  <c r="BC29" i="1"/>
  <c r="AU29" i="1"/>
  <c r="AO29" i="1"/>
  <c r="AP29" i="1"/>
  <c r="E11" i="1" l="1"/>
  <c r="F11" i="1" l="1"/>
  <c r="D46" i="1" l="1"/>
  <c r="D47" i="1"/>
  <c r="D48" i="1"/>
  <c r="D16" i="1" l="1"/>
  <c r="AX31" i="1"/>
  <c r="AU31" i="1"/>
  <c r="AY31" i="1"/>
  <c r="AV31" i="1"/>
  <c r="AW31" i="1"/>
  <c r="AP31" i="1"/>
  <c r="AO31" i="1"/>
  <c r="E46" i="1"/>
  <c r="AO16" i="1" l="1"/>
  <c r="AZ16" i="1"/>
  <c r="BE16" i="1"/>
  <c r="BA16" i="1"/>
  <c r="BF16" i="1"/>
  <c r="BB16" i="1"/>
  <c r="BC16" i="1"/>
  <c r="BD16" i="1"/>
  <c r="AW16" i="1"/>
  <c r="AU16" i="1"/>
  <c r="AY16" i="1"/>
  <c r="AP16" i="1"/>
  <c r="AV16" i="1"/>
  <c r="AX16" i="1"/>
  <c r="D20" i="1" l="1"/>
  <c r="D33" i="1"/>
  <c r="BA20" i="1" l="1"/>
  <c r="BB20" i="1"/>
  <c r="BC20" i="1"/>
  <c r="BD20" i="1"/>
  <c r="AZ20" i="1"/>
  <c r="BE20" i="1"/>
  <c r="BF20" i="1"/>
  <c r="C35" i="1"/>
  <c r="D35" i="1" s="1"/>
  <c r="C37" i="1" s="1"/>
  <c r="BE33" i="1"/>
  <c r="BC33" i="1"/>
  <c r="BF33" i="1"/>
  <c r="AZ33" i="1"/>
  <c r="BA33" i="1"/>
  <c r="BD33" i="1"/>
  <c r="BB33" i="1"/>
  <c r="AH20" i="1"/>
  <c r="AN20" i="1"/>
  <c r="W20" i="1"/>
  <c r="AU33" i="1"/>
  <c r="AV20" i="1"/>
  <c r="AP20" i="1"/>
  <c r="AP33" i="1"/>
  <c r="AW33" i="1"/>
  <c r="AD20" i="1"/>
  <c r="AY33" i="1"/>
  <c r="AB20" i="1"/>
  <c r="F20" i="1"/>
  <c r="AK20" i="1"/>
  <c r="O20" i="1"/>
  <c r="M20" i="1"/>
  <c r="I20" i="1"/>
  <c r="G20" i="1"/>
  <c r="AO20" i="1"/>
  <c r="L20" i="1"/>
  <c r="AC20" i="1"/>
  <c r="D22" i="1"/>
  <c r="AX33" i="1"/>
  <c r="AY20" i="1"/>
  <c r="AW20" i="1"/>
  <c r="AU20" i="1"/>
  <c r="AG20" i="1"/>
  <c r="AV33" i="1"/>
  <c r="P20" i="1"/>
  <c r="H20" i="1"/>
  <c r="V20" i="1"/>
  <c r="AJ20" i="1"/>
  <c r="T20" i="1"/>
  <c r="AI20" i="1"/>
  <c r="U20" i="1"/>
  <c r="S20" i="1"/>
  <c r="AO33" i="1"/>
  <c r="N20" i="1"/>
  <c r="AA20" i="1"/>
  <c r="AX20" i="1"/>
  <c r="Z20" i="1"/>
  <c r="H16" i="1"/>
  <c r="P16" i="1"/>
  <c r="AN16" i="1"/>
  <c r="I16" i="1"/>
  <c r="AG16" i="1"/>
  <c r="Z16" i="1"/>
  <c r="AH16" i="1"/>
  <c r="N16" i="1"/>
  <c r="AB16" i="1"/>
  <c r="O16" i="1"/>
  <c r="AC16" i="1"/>
  <c r="S16" i="1"/>
  <c r="AD16" i="1"/>
  <c r="W16" i="1"/>
  <c r="F16" i="1"/>
  <c r="T16" i="1"/>
  <c r="G16" i="1"/>
  <c r="U16" i="1"/>
  <c r="AI16" i="1"/>
  <c r="V16" i="1"/>
  <c r="AJ16" i="1"/>
  <c r="L16" i="1"/>
  <c r="AK16" i="1"/>
  <c r="M16" i="1"/>
  <c r="AA16" i="1"/>
  <c r="W22" i="1" l="1"/>
  <c r="BB22" i="1"/>
  <c r="BC22" i="1"/>
  <c r="BD22" i="1"/>
  <c r="BA22" i="1"/>
  <c r="BE22" i="1"/>
  <c r="BF22" i="1"/>
  <c r="AZ22" i="1"/>
  <c r="BF35" i="1"/>
  <c r="BD35" i="1"/>
  <c r="AZ35" i="1"/>
  <c r="BE35" i="1"/>
  <c r="BA35" i="1"/>
  <c r="BB35" i="1"/>
  <c r="BC35" i="1"/>
  <c r="M22" i="1"/>
  <c r="H22" i="1"/>
  <c r="T22" i="1"/>
  <c r="AJ22" i="1"/>
  <c r="AK22" i="1"/>
  <c r="AX22" i="1"/>
  <c r="AW22" i="1"/>
  <c r="AA22" i="1"/>
  <c r="F22" i="1"/>
  <c r="L22" i="1"/>
  <c r="AO22" i="1"/>
  <c r="AY22" i="1"/>
  <c r="AY35" i="1"/>
  <c r="AX35" i="1"/>
  <c r="AC22" i="1"/>
  <c r="G22" i="1"/>
  <c r="S22" i="1"/>
  <c r="O22" i="1"/>
  <c r="AW35" i="1"/>
  <c r="P22" i="1"/>
  <c r="AP35" i="1"/>
  <c r="AU22" i="1"/>
  <c r="AB22" i="1"/>
  <c r="Z22" i="1"/>
  <c r="AV22" i="1"/>
  <c r="D37" i="1"/>
  <c r="BF37" i="1" s="1"/>
  <c r="AN22" i="1"/>
  <c r="AI22" i="1"/>
  <c r="AV35" i="1"/>
  <c r="V22" i="1"/>
  <c r="AH22" i="1"/>
  <c r="AU35" i="1"/>
  <c r="AO35" i="1"/>
  <c r="U22" i="1"/>
  <c r="N22" i="1"/>
  <c r="AP22" i="1"/>
  <c r="I22" i="1"/>
  <c r="AG22" i="1"/>
  <c r="AD22" i="1"/>
  <c r="BC37" i="1" l="1"/>
  <c r="BB37" i="1"/>
  <c r="BD37" i="1"/>
  <c r="BE37" i="1"/>
  <c r="BA37" i="1"/>
  <c r="AZ37" i="1"/>
  <c r="C24" i="1"/>
  <c r="AU37" i="1"/>
  <c r="AP37" i="1"/>
  <c r="AX37" i="1"/>
  <c r="AV37" i="1"/>
  <c r="AW37" i="1"/>
  <c r="AO37" i="1"/>
  <c r="AY37" i="1"/>
  <c r="AN29" i="1"/>
  <c r="V29" i="1"/>
  <c r="AB29" i="1"/>
  <c r="AH29" i="1"/>
  <c r="O29" i="1"/>
  <c r="W29" i="1"/>
  <c r="F29" i="1"/>
  <c r="L29" i="1"/>
  <c r="Z29" i="1"/>
  <c r="G29" i="1"/>
  <c r="T29" i="1"/>
  <c r="AI29" i="1"/>
  <c r="AG29" i="1"/>
  <c r="AA29" i="1"/>
  <c r="AC29" i="1"/>
  <c r="N29" i="1"/>
  <c r="I29" i="1"/>
  <c r="S29" i="1"/>
  <c r="P29" i="1"/>
  <c r="U29" i="1"/>
  <c r="AD29" i="1"/>
  <c r="H29" i="1"/>
  <c r="M29" i="1"/>
  <c r="D24" i="1" l="1"/>
  <c r="AH31" i="1"/>
  <c r="O31" i="1"/>
  <c r="AN31" i="1"/>
  <c r="S31" i="1"/>
  <c r="P31" i="1"/>
  <c r="L31" i="1"/>
  <c r="Z31" i="1"/>
  <c r="AB31" i="1"/>
  <c r="H31" i="1"/>
  <c r="N31" i="1"/>
  <c r="F31" i="1"/>
  <c r="AI31" i="1"/>
  <c r="AG31" i="1"/>
  <c r="G31" i="1"/>
  <c r="M31" i="1"/>
  <c r="AC31" i="1"/>
  <c r="W31" i="1"/>
  <c r="AA31" i="1"/>
  <c r="AD31" i="1"/>
  <c r="V31" i="1"/>
  <c r="I31" i="1"/>
  <c r="T31" i="1"/>
  <c r="I24" i="1" l="1"/>
  <c r="P24" i="1"/>
  <c r="AJ24" i="1"/>
  <c r="AX24" i="1"/>
  <c r="BC24" i="1"/>
  <c r="AH24" i="1"/>
  <c r="AB24" i="1"/>
  <c r="AA24" i="1"/>
  <c r="BB24" i="1"/>
  <c r="V24" i="1"/>
  <c r="BE24" i="1"/>
  <c r="O24" i="1"/>
  <c r="U24" i="1"/>
  <c r="AG24" i="1"/>
  <c r="BA24" i="1"/>
  <c r="L24" i="1"/>
  <c r="AD24" i="1"/>
  <c r="AI24" i="1"/>
  <c r="AW24" i="1"/>
  <c r="M24" i="1"/>
  <c r="S24" i="1"/>
  <c r="H24" i="1"/>
  <c r="AP24" i="1"/>
  <c r="AZ24" i="1"/>
  <c r="Z24" i="1"/>
  <c r="AN24" i="1"/>
  <c r="F24" i="1"/>
  <c r="AK24" i="1"/>
  <c r="AY24" i="1"/>
  <c r="AU24" i="1"/>
  <c r="BD24" i="1"/>
  <c r="G24" i="1"/>
  <c r="T24" i="1"/>
  <c r="N24" i="1"/>
  <c r="AC24" i="1"/>
  <c r="AO24" i="1"/>
  <c r="AV24" i="1"/>
  <c r="BF24" i="1"/>
  <c r="P33" i="1"/>
  <c r="AD33" i="1"/>
  <c r="AH33" i="1"/>
  <c r="L33" i="1"/>
  <c r="H33" i="1"/>
  <c r="V33" i="1"/>
  <c r="AK33" i="1"/>
  <c r="N33" i="1"/>
  <c r="AC33" i="1"/>
  <c r="S33" i="1"/>
  <c r="T33" i="1"/>
  <c r="U33" i="1"/>
  <c r="F33" i="1"/>
  <c r="W33" i="1"/>
  <c r="AA33" i="1"/>
  <c r="AN33" i="1"/>
  <c r="O33" i="1"/>
  <c r="AG33" i="1"/>
  <c r="Z33" i="1"/>
  <c r="AJ33" i="1"/>
  <c r="AI33" i="1"/>
  <c r="AB33" i="1"/>
  <c r="I33" i="1"/>
  <c r="M33" i="1"/>
  <c r="G33" i="1"/>
  <c r="BE40" i="1" l="1"/>
  <c r="BD40" i="1"/>
  <c r="BF40" i="1"/>
  <c r="BC40" i="1"/>
  <c r="BB40" i="1"/>
  <c r="BA40" i="1"/>
  <c r="AZ40" i="1"/>
  <c r="AY40" i="1"/>
  <c r="AX40" i="1"/>
  <c r="AV40" i="1"/>
  <c r="AO40" i="1"/>
  <c r="AP40" i="1"/>
  <c r="AW40" i="1"/>
  <c r="AU40" i="1"/>
  <c r="D42" i="1"/>
  <c r="C44" i="1" s="1"/>
  <c r="AJ35" i="1"/>
  <c r="AB35" i="1"/>
  <c r="W35" i="1"/>
  <c r="S35" i="1"/>
  <c r="Z35" i="1"/>
  <c r="AD35" i="1"/>
  <c r="P35" i="1"/>
  <c r="H35" i="1"/>
  <c r="U35" i="1"/>
  <c r="I35" i="1"/>
  <c r="M35" i="1"/>
  <c r="O35" i="1"/>
  <c r="G35" i="1"/>
  <c r="T35" i="1"/>
  <c r="AH35" i="1"/>
  <c r="N35" i="1"/>
  <c r="L35" i="1"/>
  <c r="AG35" i="1"/>
  <c r="AK35" i="1"/>
  <c r="AI35" i="1"/>
  <c r="AN35" i="1"/>
  <c r="V35" i="1"/>
  <c r="F35" i="1"/>
  <c r="AC35" i="1"/>
  <c r="AA35" i="1"/>
  <c r="BD42" i="1" l="1"/>
  <c r="BB42" i="1"/>
  <c r="BE42" i="1"/>
  <c r="BA42" i="1"/>
  <c r="BC42" i="1"/>
  <c r="AZ42" i="1"/>
  <c r="BF42" i="1"/>
  <c r="AV42" i="1"/>
  <c r="AX42" i="1"/>
  <c r="AU42" i="1"/>
  <c r="AY42" i="1"/>
  <c r="AW42" i="1"/>
  <c r="AP42" i="1"/>
  <c r="D44" i="1"/>
  <c r="AO42" i="1"/>
  <c r="F37" i="1"/>
  <c r="L37" i="1"/>
  <c r="AN37" i="1"/>
  <c r="S37" i="1"/>
  <c r="AI37" i="1"/>
  <c r="AC37" i="1"/>
  <c r="AB37" i="1"/>
  <c r="V37" i="1"/>
  <c r="O37" i="1"/>
  <c r="H37" i="1"/>
  <c r="Z37" i="1"/>
  <c r="M37" i="1"/>
  <c r="AD37" i="1"/>
  <c r="AG37" i="1"/>
  <c r="AA37" i="1"/>
  <c r="G37" i="1"/>
  <c r="AJ37" i="1"/>
  <c r="T37" i="1"/>
  <c r="I37" i="1"/>
  <c r="W37" i="1"/>
  <c r="U37" i="1"/>
  <c r="AH37" i="1"/>
  <c r="N37" i="1"/>
  <c r="AK37" i="1"/>
  <c r="P37" i="1"/>
  <c r="AO44" i="1" l="1"/>
  <c r="E5" i="1"/>
  <c r="BF44" i="1"/>
  <c r="BA44" i="1"/>
  <c r="BD44" i="1"/>
  <c r="BC44" i="1"/>
  <c r="BB44" i="1"/>
  <c r="BE44" i="1"/>
  <c r="AZ44" i="1"/>
  <c r="AP44" i="1"/>
  <c r="AX44" i="1"/>
  <c r="AV44" i="1"/>
  <c r="AW44" i="1"/>
  <c r="AY44" i="1"/>
  <c r="AU44" i="1"/>
  <c r="V40" i="1"/>
  <c r="H40" i="1"/>
  <c r="AA40" i="1"/>
  <c r="T40" i="1"/>
  <c r="P40" i="1"/>
  <c r="N40" i="1"/>
  <c r="W40" i="1"/>
  <c r="S40" i="1"/>
  <c r="G40" i="1"/>
  <c r="Z40" i="1"/>
  <c r="I40" i="1"/>
  <c r="AB40" i="1"/>
  <c r="AG40" i="1"/>
  <c r="AI40" i="1"/>
  <c r="AN40" i="1"/>
  <c r="O40" i="1"/>
  <c r="L40" i="1"/>
  <c r="AD40" i="1"/>
  <c r="AJ40" i="1"/>
  <c r="AK40" i="1"/>
  <c r="AC40" i="1"/>
  <c r="U40" i="1"/>
  <c r="F40" i="1"/>
  <c r="AH40" i="1"/>
  <c r="M40" i="1"/>
  <c r="AI42" i="1" l="1"/>
  <c r="AD42" i="1"/>
  <c r="AG42" i="1"/>
  <c r="Z42" i="1"/>
  <c r="S42" i="1"/>
  <c r="W42" i="1"/>
  <c r="V42" i="1"/>
  <c r="H42" i="1"/>
  <c r="AA42" i="1"/>
  <c r="M42" i="1"/>
  <c r="N42" i="1"/>
  <c r="P42" i="1"/>
  <c r="AJ42" i="1"/>
  <c r="U42" i="1"/>
  <c r="F42" i="1"/>
  <c r="AB42" i="1"/>
  <c r="AC42" i="1"/>
  <c r="AK42" i="1"/>
  <c r="T42" i="1"/>
  <c r="I42" i="1"/>
  <c r="L42" i="1"/>
  <c r="AN42" i="1"/>
  <c r="G42" i="1"/>
  <c r="O42" i="1"/>
  <c r="AH42" i="1"/>
  <c r="AJ44" i="1" l="1"/>
  <c r="V44" i="1"/>
  <c r="I44" i="1"/>
  <c r="S44" i="1"/>
  <c r="Z44" i="1"/>
  <c r="L44" i="1"/>
  <c r="T44" i="1"/>
  <c r="AK44" i="1"/>
  <c r="N44" i="1"/>
  <c r="AN44" i="1"/>
  <c r="W44" i="1"/>
  <c r="U44" i="1"/>
  <c r="AA44" i="1"/>
  <c r="M44" i="1"/>
  <c r="O44" i="1"/>
  <c r="H44" i="1"/>
  <c r="P44" i="1"/>
  <c r="AB44" i="1"/>
  <c r="AG44" i="1"/>
  <c r="G44" i="1"/>
  <c r="F44" i="1"/>
  <c r="AD44" i="1"/>
  <c r="AI44" i="1"/>
  <c r="AC44" i="1"/>
  <c r="AH44" i="1"/>
  <c r="D8" i="1"/>
  <c r="AL8" i="1" s="1"/>
  <c r="AH8" i="1" l="1"/>
  <c r="BA8" i="1"/>
  <c r="M8" i="1"/>
  <c r="AG8" i="1"/>
  <c r="O8" i="1"/>
  <c r="AI8" i="1"/>
  <c r="I8" i="1"/>
  <c r="BF8" i="1"/>
  <c r="AB8" i="1"/>
  <c r="Z8" i="1"/>
  <c r="AN8" i="1"/>
  <c r="C9" i="1"/>
  <c r="P8" i="1"/>
  <c r="AV8" i="1"/>
  <c r="BB8" i="1"/>
  <c r="AP8" i="1"/>
  <c r="U8" i="1"/>
  <c r="N8" i="1"/>
  <c r="AC8" i="1"/>
  <c r="AW8" i="1"/>
  <c r="AU8" i="1"/>
  <c r="S8" i="1"/>
  <c r="AM8" i="1"/>
  <c r="G8" i="1"/>
  <c r="T8" i="1"/>
  <c r="AK8" i="1"/>
  <c r="L8" i="1"/>
  <c r="F8" i="1"/>
  <c r="BC8" i="1"/>
  <c r="AY8" i="1"/>
  <c r="AO8" i="1"/>
  <c r="V8" i="1"/>
  <c r="AA8" i="1"/>
  <c r="H8" i="1"/>
  <c r="AX8" i="1"/>
  <c r="AZ8" i="1"/>
  <c r="BE8" i="1"/>
  <c r="BD8" i="1"/>
  <c r="AD8" i="1"/>
  <c r="AJ8" i="1"/>
  <c r="W8" i="1"/>
  <c r="D9" i="1" l="1"/>
  <c r="C10" i="1" s="1"/>
  <c r="V9" i="1" l="1"/>
  <c r="BB9" i="1"/>
  <c r="AC9" i="1"/>
  <c r="AD9" i="1"/>
  <c r="G10" i="1"/>
  <c r="BA10" i="1"/>
  <c r="M10" i="1"/>
  <c r="T10" i="1"/>
  <c r="AD10" i="1"/>
  <c r="AK10" i="1"/>
  <c r="H10" i="1"/>
  <c r="BC10" i="1"/>
  <c r="AL10" i="1"/>
  <c r="AW10" i="1"/>
  <c r="AO10" i="1"/>
  <c r="D10" i="1"/>
  <c r="C12" i="1" s="1"/>
  <c r="AM10" i="1"/>
  <c r="I10" i="1"/>
  <c r="AX10" i="1"/>
  <c r="AV9" i="1"/>
  <c r="AP9" i="1"/>
  <c r="H9" i="1"/>
  <c r="BD9" i="1"/>
  <c r="BC9" i="1"/>
  <c r="AY9" i="1"/>
  <c r="U9" i="1"/>
  <c r="AM9" i="1"/>
  <c r="BE9" i="1"/>
  <c r="AO9" i="1"/>
  <c r="O9" i="1"/>
  <c r="AL9" i="1"/>
  <c r="AB9" i="1"/>
  <c r="AZ9" i="1"/>
  <c r="L9" i="1"/>
  <c r="AW9" i="1"/>
  <c r="AN9" i="1"/>
  <c r="AH9" i="1"/>
  <c r="W9" i="1"/>
  <c r="Z9" i="1"/>
  <c r="AI9" i="1"/>
  <c r="AX9" i="1"/>
  <c r="AU9" i="1"/>
  <c r="AG9" i="1"/>
  <c r="BF9" i="1"/>
  <c r="I9" i="1"/>
  <c r="AJ9" i="1"/>
  <c r="M9" i="1"/>
  <c r="P9" i="1"/>
  <c r="G9" i="1"/>
  <c r="F9" i="1"/>
  <c r="AA9" i="1"/>
  <c r="AK9" i="1"/>
  <c r="T9" i="1"/>
  <c r="BA9" i="1"/>
  <c r="S9" i="1"/>
  <c r="N9" i="1"/>
  <c r="AU10" i="1" l="1"/>
  <c r="W10" i="1"/>
  <c r="AA10" i="1"/>
  <c r="BE10" i="1"/>
  <c r="AY10" i="1"/>
  <c r="AC10" i="1"/>
  <c r="N10" i="1"/>
  <c r="BF10" i="1"/>
  <c r="AH10" i="1"/>
  <c r="P10" i="1"/>
  <c r="AG10" i="1"/>
  <c r="Z10" i="1"/>
  <c r="AP10" i="1"/>
  <c r="O10" i="1"/>
  <c r="U10" i="1"/>
  <c r="W12" i="1"/>
  <c r="S12" i="1"/>
  <c r="AB12" i="1"/>
  <c r="BA12" i="1"/>
  <c r="BF12" i="1"/>
  <c r="D12" i="1"/>
  <c r="C14" i="1" s="1"/>
  <c r="AH12" i="1"/>
  <c r="AA12" i="1"/>
  <c r="AY12" i="1"/>
  <c r="N12" i="1"/>
  <c r="AK12" i="1"/>
  <c r="I12" i="1"/>
  <c r="AW12" i="1"/>
  <c r="BD12" i="1"/>
  <c r="U12" i="1"/>
  <c r="AP12" i="1"/>
  <c r="BB12" i="1"/>
  <c r="AI12" i="1"/>
  <c r="Z12" i="1"/>
  <c r="G12" i="1"/>
  <c r="L12" i="1"/>
  <c r="AZ12" i="1"/>
  <c r="H12" i="1"/>
  <c r="P12" i="1"/>
  <c r="BC12" i="1"/>
  <c r="AJ12" i="1"/>
  <c r="AX12" i="1"/>
  <c r="AO12" i="1"/>
  <c r="F10" i="1"/>
  <c r="BD10" i="1"/>
  <c r="L10" i="1"/>
  <c r="AI10" i="1"/>
  <c r="S10" i="1"/>
  <c r="AN10" i="1"/>
  <c r="AJ10" i="1"/>
  <c r="AZ10" i="1"/>
  <c r="AV10" i="1"/>
  <c r="AB10" i="1"/>
  <c r="V10" i="1"/>
  <c r="BB10" i="1"/>
  <c r="AG12" i="1" l="1"/>
  <c r="O12" i="1"/>
  <c r="AC12" i="1"/>
  <c r="F12" i="1"/>
  <c r="T12" i="1"/>
  <c r="BA14" i="1"/>
  <c r="D14" i="1"/>
  <c r="BD14" i="1" s="1"/>
  <c r="F14" i="1"/>
  <c r="AG14" i="1"/>
  <c r="AV12" i="1"/>
  <c r="AD12" i="1"/>
  <c r="AN12" i="1"/>
  <c r="V12" i="1"/>
  <c r="BE12" i="1"/>
  <c r="AU12" i="1"/>
  <c r="M12" i="1"/>
  <c r="L14" i="1" l="1"/>
  <c r="BE14" i="1"/>
  <c r="BC14" i="1"/>
  <c r="Z14" i="1"/>
  <c r="V14" i="1"/>
  <c r="AU14" i="1"/>
  <c r="AW14" i="1"/>
  <c r="AK14" i="1"/>
  <c r="M14" i="1"/>
  <c r="AI14" i="1"/>
  <c r="BB14" i="1"/>
  <c r="AV14" i="1"/>
  <c r="BF14" i="1"/>
  <c r="AP14" i="1"/>
  <c r="AN14" i="1"/>
  <c r="AH14" i="1"/>
  <c r="AC14" i="1"/>
  <c r="AZ14" i="1"/>
  <c r="H14" i="1"/>
  <c r="T14" i="1"/>
  <c r="N14" i="1"/>
  <c r="AB14" i="1"/>
  <c r="AY14" i="1"/>
  <c r="AO14" i="1"/>
  <c r="AJ14" i="1"/>
  <c r="AD14" i="1"/>
  <c r="I14" i="1"/>
  <c r="AX14" i="1"/>
  <c r="AA14" i="1"/>
  <c r="G14" i="1"/>
  <c r="E28" i="1"/>
  <c r="E47" i="1" s="1"/>
  <c r="D18" i="1"/>
  <c r="M18" i="1" s="1"/>
  <c r="E4" i="1" l="1"/>
  <c r="AZ18" i="1"/>
  <c r="BA18" i="1"/>
  <c r="AP18" i="1"/>
  <c r="L18" i="1"/>
  <c r="AN18" i="1"/>
  <c r="P18" i="1"/>
  <c r="AV18" i="1"/>
  <c r="BC18" i="1"/>
  <c r="AG18" i="1"/>
  <c r="Z18" i="1"/>
  <c r="W18" i="1"/>
  <c r="AO18" i="1"/>
  <c r="AU18" i="1"/>
  <c r="T18" i="1"/>
  <c r="D19" i="1"/>
  <c r="G18" i="1"/>
  <c r="AJ18" i="1"/>
  <c r="AI18" i="1"/>
  <c r="F18" i="1"/>
  <c r="AY18" i="1"/>
  <c r="AW18" i="1"/>
  <c r="O18" i="1"/>
  <c r="BF18" i="1"/>
  <c r="U18" i="1"/>
  <c r="S18" i="1"/>
  <c r="H18" i="1"/>
  <c r="N18" i="1"/>
  <c r="AK18" i="1"/>
  <c r="BD18" i="1"/>
  <c r="AH18" i="1"/>
  <c r="AX18" i="1"/>
  <c r="AA18" i="1"/>
  <c r="BB18" i="1"/>
  <c r="BE18" i="1"/>
  <c r="I18" i="1"/>
  <c r="V18" i="1"/>
</calcChain>
</file>

<file path=xl/sharedStrings.xml><?xml version="1.0" encoding="utf-8"?>
<sst xmlns="http://schemas.openxmlformats.org/spreadsheetml/2006/main" count="104" uniqueCount="94">
  <si>
    <t>仕様</t>
    <rPh sb="0" eb="2">
      <t>シヨウ</t>
    </rPh>
    <phoneticPr fontId="1"/>
  </si>
  <si>
    <t>設計</t>
    <rPh sb="0" eb="2">
      <t>セッケイ</t>
    </rPh>
    <phoneticPr fontId="1"/>
  </si>
  <si>
    <t>実装</t>
    <rPh sb="0" eb="2">
      <t>ジッソウ</t>
    </rPh>
    <phoneticPr fontId="1"/>
  </si>
  <si>
    <t>テスト</t>
    <phoneticPr fontId="1"/>
  </si>
  <si>
    <t>フローチャート</t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</si>
  <si>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</si>
  <si>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</si>
  <si>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テスト仕様書</t>
    <rPh sb="3" eb="6">
      <t>シヨウショ</t>
    </rPh>
    <phoneticPr fontId="1"/>
  </si>
  <si>
    <t>状態遷移図</t>
    <rPh sb="0" eb="2">
      <t>ジョウタイ</t>
    </rPh>
    <rPh sb="2" eb="5">
      <t>センイズ</t>
    </rPh>
    <phoneticPr fontId="1"/>
  </si>
  <si>
    <t>PIC 仕様確認</t>
    <rPh sb="4" eb="6">
      <t>シヨウ</t>
    </rPh>
    <rPh sb="6" eb="8">
      <t>カクニン</t>
    </rPh>
    <phoneticPr fontId="1"/>
  </si>
  <si>
    <t>LCD 仕様確認</t>
    <rPh sb="4" eb="6">
      <t>シヨウ</t>
    </rPh>
    <rPh sb="6" eb="8">
      <t>カクニン</t>
    </rPh>
    <phoneticPr fontId="1"/>
  </si>
  <si>
    <t>作業内容</t>
    <rPh sb="0" eb="2">
      <t>サギョウ</t>
    </rPh>
    <rPh sb="2" eb="4">
      <t>ナイヨウ</t>
    </rPh>
    <phoneticPr fontId="1"/>
  </si>
  <si>
    <t>合計日数</t>
    <rPh sb="0" eb="2">
      <t>ゴウケイ</t>
    </rPh>
    <rPh sb="2" eb="4">
      <t>ニッスウ</t>
    </rPh>
    <phoneticPr fontId="1"/>
  </si>
  <si>
    <t>開始日：</t>
    <rPh sb="0" eb="2">
      <t>カイシ</t>
    </rPh>
    <rPh sb="2" eb="3">
      <t>ビ</t>
    </rPh>
    <phoneticPr fontId="1"/>
  </si>
  <si>
    <t>終了予定日：</t>
    <rPh sb="0" eb="2">
      <t>シュウリョウ</t>
    </rPh>
    <rPh sb="2" eb="4">
      <t>ヨテイ</t>
    </rPh>
    <rPh sb="4" eb="5">
      <t>ビ</t>
    </rPh>
    <phoneticPr fontId="1"/>
  </si>
  <si>
    <t>小計</t>
    <rPh sb="0" eb="2">
      <t>ショウケイ</t>
    </rPh>
    <phoneticPr fontId="1"/>
  </si>
  <si>
    <t>日</t>
    <rPh sb="0" eb="1">
      <t>ニチ</t>
    </rPh>
    <phoneticPr fontId="1"/>
  </si>
  <si>
    <t>レビュー1回目</t>
    <rPh sb="5" eb="7">
      <t>カイメ</t>
    </rPh>
    <rPh sb="6" eb="7">
      <t>メ</t>
    </rPh>
    <phoneticPr fontId="1"/>
  </si>
  <si>
    <t>レビュー後 修正</t>
    <rPh sb="4" eb="5">
      <t>ゴ</t>
    </rPh>
    <rPh sb="6" eb="8">
      <t>シュウセイ</t>
    </rPh>
    <phoneticPr fontId="1"/>
  </si>
  <si>
    <t>レビュー 2回目</t>
    <phoneticPr fontId="1"/>
  </si>
  <si>
    <t>レビュー 1回目</t>
    <rPh sb="6" eb="8">
      <t>カイメ</t>
    </rPh>
    <rPh sb="7" eb="8">
      <t>メ</t>
    </rPh>
    <phoneticPr fontId="1"/>
  </si>
  <si>
    <t>週末調整用数値：</t>
    <rPh sb="0" eb="2">
      <t>シュウマツ</t>
    </rPh>
    <rPh sb="2" eb="5">
      <t>チョウセイヨウ</t>
    </rPh>
    <rPh sb="5" eb="7">
      <t>スウチ</t>
    </rPh>
    <phoneticPr fontId="1"/>
  </si>
  <si>
    <t>変更履歴</t>
    <rPh sb="0" eb="2">
      <t>ヘンコウ</t>
    </rPh>
    <rPh sb="2" eb="4">
      <t>リレキ</t>
    </rPh>
    <phoneticPr fontId="1"/>
  </si>
  <si>
    <t>変更内容</t>
    <rPh sb="0" eb="2">
      <t>ヘンコウ</t>
    </rPh>
    <rPh sb="2" eb="4">
      <t>ナイヨウ</t>
    </rPh>
    <phoneticPr fontId="1"/>
  </si>
  <si>
    <t>ファイル、シート作成</t>
    <rPh sb="8" eb="10">
      <t>サクセイ</t>
    </rPh>
    <phoneticPr fontId="1"/>
  </si>
  <si>
    <t>土日の追加、工数の単位の統一（1工数=0.5日）、変更履歴シートの追加</t>
    <rPh sb="0" eb="2">
      <t>ドニチ</t>
    </rPh>
    <rPh sb="3" eb="5">
      <t>ツイカ</t>
    </rPh>
    <rPh sb="6" eb="8">
      <t>コウスウ</t>
    </rPh>
    <rPh sb="9" eb="11">
      <t>タンイ</t>
    </rPh>
    <rPh sb="12" eb="14">
      <t>トウイツ</t>
    </rPh>
    <rPh sb="16" eb="18">
      <t>コウスウ</t>
    </rPh>
    <rPh sb="22" eb="23">
      <t>ニチ</t>
    </rPh>
    <rPh sb="25" eb="27">
      <t>ヘンコウ</t>
    </rPh>
    <rPh sb="27" eb="29">
      <t>リレキ</t>
    </rPh>
    <rPh sb="33" eb="35">
      <t>ツイカ</t>
    </rPh>
    <phoneticPr fontId="1"/>
  </si>
  <si>
    <t>v0.21</t>
    <phoneticPr fontId="1"/>
  </si>
  <si>
    <t>v0.22</t>
    <phoneticPr fontId="1"/>
  </si>
  <si>
    <t>開発スケジュール</t>
    <rPh sb="0" eb="2">
      <t>カイハツ</t>
    </rPh>
    <phoneticPr fontId="1"/>
  </si>
  <si>
    <t>WBS</t>
    <phoneticPr fontId="1"/>
  </si>
  <si>
    <t>レビュー・修正</t>
    <rPh sb="5" eb="7">
      <t>シュウセイ</t>
    </rPh>
    <phoneticPr fontId="1"/>
  </si>
  <si>
    <t>v0.23</t>
  </si>
  <si>
    <t>表示式、方法 変更、佐々木のスケジュールに合わせた、工数削除（1日=1工数）</t>
    <rPh sb="0" eb="2">
      <t>ヒョウジ</t>
    </rPh>
    <rPh sb="2" eb="3">
      <t>シキ</t>
    </rPh>
    <rPh sb="4" eb="6">
      <t>ホウホウ</t>
    </rPh>
    <rPh sb="7" eb="9">
      <t>ヘンコウ</t>
    </rPh>
    <rPh sb="10" eb="13">
      <t>ササキ</t>
    </rPh>
    <rPh sb="21" eb="22">
      <t>ア</t>
    </rPh>
    <rPh sb="26" eb="28">
      <t>コウスウ</t>
    </rPh>
    <rPh sb="28" eb="30">
      <t>サクジョ</t>
    </rPh>
    <rPh sb="32" eb="33">
      <t>ニチ</t>
    </rPh>
    <rPh sb="35" eb="37">
      <t>コウスウ</t>
    </rPh>
    <phoneticPr fontId="1"/>
  </si>
  <si>
    <t>状態遷移図 実績追加</t>
    <rPh sb="0" eb="2">
      <t>ジョウタイ</t>
    </rPh>
    <rPh sb="2" eb="5">
      <t>センイズ</t>
    </rPh>
    <rPh sb="6" eb="8">
      <t>ジッセキ</t>
    </rPh>
    <rPh sb="8" eb="10">
      <t>ツイカ</t>
    </rPh>
    <phoneticPr fontId="1"/>
  </si>
  <si>
    <t>v0.231</t>
    <phoneticPr fontId="1"/>
  </si>
  <si>
    <t>v0.232</t>
    <phoneticPr fontId="1"/>
  </si>
  <si>
    <t>PIC 仕様確認 実績追加</t>
    <rPh sb="4" eb="6">
      <t>シヨウ</t>
    </rPh>
    <rPh sb="6" eb="8">
      <t>カクニン</t>
    </rPh>
    <rPh sb="9" eb="11">
      <t>ジッセキ</t>
    </rPh>
    <rPh sb="11" eb="13">
      <t>ツイカ</t>
    </rPh>
    <phoneticPr fontId="1"/>
  </si>
  <si>
    <t>v0.24</t>
    <phoneticPr fontId="1"/>
  </si>
  <si>
    <t>フローチャートの想定工数を2日→3日へ 変更</t>
    <rPh sb="8" eb="10">
      <t>ソウテイ</t>
    </rPh>
    <rPh sb="10" eb="12">
      <t>コウスウ</t>
    </rPh>
    <rPh sb="14" eb="15">
      <t>ニチ</t>
    </rPh>
    <rPh sb="17" eb="18">
      <t>ニチ</t>
    </rPh>
    <rPh sb="20" eb="22">
      <t>ヘンコウ</t>
    </rPh>
    <phoneticPr fontId="1"/>
  </si>
  <si>
    <t>v0.241</t>
    <phoneticPr fontId="1"/>
  </si>
  <si>
    <t>テスト仕様書の想定工数を2日→1日へ変更</t>
    <rPh sb="3" eb="6">
      <t>シヨウショ</t>
    </rPh>
    <rPh sb="7" eb="9">
      <t>ソウテイ</t>
    </rPh>
    <rPh sb="9" eb="11">
      <t>コウスウ</t>
    </rPh>
    <rPh sb="13" eb="14">
      <t>ニチ</t>
    </rPh>
    <rPh sb="16" eb="17">
      <t>ニチ</t>
    </rPh>
    <rPh sb="18" eb="20">
      <t>ヘンコウ</t>
    </rPh>
    <phoneticPr fontId="1"/>
  </si>
  <si>
    <t>設計レビュー2回目の想定工数を1日→0日へ変更</t>
    <rPh sb="0" eb="2">
      <t>セッケイ</t>
    </rPh>
    <rPh sb="7" eb="9">
      <t>カイメ</t>
    </rPh>
    <rPh sb="10" eb="12">
      <t>ソウテイ</t>
    </rPh>
    <rPh sb="12" eb="14">
      <t>コウスウ</t>
    </rPh>
    <rPh sb="16" eb="17">
      <t>ニチ</t>
    </rPh>
    <rPh sb="19" eb="20">
      <t>ニチ</t>
    </rPh>
    <rPh sb="21" eb="23">
      <t>ヘンコウ</t>
    </rPh>
    <phoneticPr fontId="1"/>
  </si>
  <si>
    <t>設計レビュー2回目後修正の想定工数を1日→0日へ変更</t>
    <rPh sb="0" eb="2">
      <t>セッケイ</t>
    </rPh>
    <rPh sb="7" eb="9">
      <t>カイメ</t>
    </rPh>
    <rPh sb="9" eb="10">
      <t>ゴ</t>
    </rPh>
    <rPh sb="10" eb="12">
      <t>シュウセイ</t>
    </rPh>
    <rPh sb="13" eb="15">
      <t>ソウテイ</t>
    </rPh>
    <rPh sb="15" eb="17">
      <t>コウスウ</t>
    </rPh>
    <rPh sb="19" eb="20">
      <t>ニチ</t>
    </rPh>
    <rPh sb="22" eb="23">
      <t>ニチ</t>
    </rPh>
    <rPh sb="24" eb="26">
      <t>ヘンコウ</t>
    </rPh>
    <phoneticPr fontId="1"/>
  </si>
  <si>
    <t>フローチャートの想定工数を、設計レビューを7月1日へ合わせるため、3日→5日へ 変更</t>
    <rPh sb="8" eb="10">
      <t>ソウテイ</t>
    </rPh>
    <rPh sb="10" eb="12">
      <t>コウスウ</t>
    </rPh>
    <rPh sb="14" eb="16">
      <t>セッケイ</t>
    </rPh>
    <rPh sb="22" eb="23">
      <t>ガツ</t>
    </rPh>
    <rPh sb="24" eb="25">
      <t>ニチ</t>
    </rPh>
    <rPh sb="26" eb="27">
      <t>ア</t>
    </rPh>
    <rPh sb="34" eb="35">
      <t>ニチ</t>
    </rPh>
    <rPh sb="37" eb="38">
      <t>ニチ</t>
    </rPh>
    <rPh sb="40" eb="42">
      <t>ヘンコウ</t>
    </rPh>
    <phoneticPr fontId="1"/>
  </si>
  <si>
    <t>HW研修
2回目</t>
    <rPh sb="2" eb="4">
      <t>ケンシュウ</t>
    </rPh>
    <rPh sb="6" eb="8">
      <t>カイメ</t>
    </rPh>
    <phoneticPr fontId="1"/>
  </si>
  <si>
    <t>HW研修
1回目</t>
    <rPh sb="2" eb="4">
      <t>ケンシュウ</t>
    </rPh>
    <rPh sb="6" eb="8">
      <t>カイメ</t>
    </rPh>
    <phoneticPr fontId="1"/>
  </si>
  <si>
    <t>WEBセミナー
オシロスコープ</t>
    <phoneticPr fontId="1"/>
  </si>
  <si>
    <t>v0.25</t>
    <phoneticPr fontId="1"/>
  </si>
  <si>
    <t>全体的なリスケ</t>
    <rPh sb="0" eb="2">
      <t>ゼンタイ</t>
    </rPh>
    <rPh sb="2" eb="3">
      <t>テキ</t>
    </rPh>
    <phoneticPr fontId="1"/>
  </si>
  <si>
    <t>レビュー日時の変更</t>
    <rPh sb="4" eb="6">
      <t>ニチジ</t>
    </rPh>
    <rPh sb="7" eb="9">
      <t>ヘンコウ</t>
    </rPh>
    <phoneticPr fontId="1"/>
  </si>
  <si>
    <t>実装/コーディングの想定工数を4日→5日へ変更</t>
    <rPh sb="0" eb="2">
      <t>ジッソウ</t>
    </rPh>
    <rPh sb="10" eb="12">
      <t>ソウテイ</t>
    </rPh>
    <rPh sb="12" eb="14">
      <t>コウスウ</t>
    </rPh>
    <rPh sb="16" eb="17">
      <t>ニチ</t>
    </rPh>
    <rPh sb="19" eb="20">
      <t>ニチ</t>
    </rPh>
    <rPh sb="21" eb="23">
      <t>ヘンコウ</t>
    </rPh>
    <phoneticPr fontId="1"/>
  </si>
  <si>
    <t>テスト/単体テスト、テスト/結合テストの想定工数を1日→2日へ変更</t>
    <rPh sb="4" eb="6">
      <t>タンタイ</t>
    </rPh>
    <rPh sb="14" eb="16">
      <t>ケツゴウ</t>
    </rPh>
    <rPh sb="20" eb="22">
      <t>ソウテイ</t>
    </rPh>
    <rPh sb="22" eb="24">
      <t>コウスウ</t>
    </rPh>
    <rPh sb="26" eb="27">
      <t>ニチ</t>
    </rPh>
    <rPh sb="29" eb="30">
      <t>ニチ</t>
    </rPh>
    <rPh sb="31" eb="33">
      <t>ヘンコウ</t>
    </rPh>
    <phoneticPr fontId="1"/>
  </si>
  <si>
    <t>設計/テスト仕様書の想定工数を1日→2日へ変更</t>
    <rPh sb="0" eb="2">
      <t>セッケイ</t>
    </rPh>
    <rPh sb="6" eb="9">
      <t>シヨウショ</t>
    </rPh>
    <rPh sb="10" eb="12">
      <t>ソウテイ</t>
    </rPh>
    <rPh sb="12" eb="14">
      <t>コウスウ</t>
    </rPh>
    <rPh sb="16" eb="17">
      <t>ニチ</t>
    </rPh>
    <rPh sb="19" eb="20">
      <t>ニチ</t>
    </rPh>
    <rPh sb="21" eb="23">
      <t>ヘンコウ</t>
    </rPh>
    <phoneticPr fontId="1"/>
  </si>
  <si>
    <t>実装/PIC仕様確認の予定開始日時を変更</t>
    <rPh sb="0" eb="2">
      <t>ジッソウ</t>
    </rPh>
    <rPh sb="6" eb="8">
      <t>シヨウ</t>
    </rPh>
    <rPh sb="8" eb="10">
      <t>カクニン</t>
    </rPh>
    <rPh sb="11" eb="13">
      <t>ヨテイ</t>
    </rPh>
    <rPh sb="13" eb="15">
      <t>カイシ</t>
    </rPh>
    <rPh sb="15" eb="17">
      <t>ニチジ</t>
    </rPh>
    <rPh sb="18" eb="20">
      <t>ヘンコウ</t>
    </rPh>
    <phoneticPr fontId="1"/>
  </si>
  <si>
    <t>フローチャートの行を、予定開始・終了日時から算出するのではなく、それぞれ独立させて、作業日の間隔をあけられるよう変更</t>
    <rPh sb="8" eb="9">
      <t>ギョウ</t>
    </rPh>
    <rPh sb="11" eb="13">
      <t>ヨテイ</t>
    </rPh>
    <rPh sb="13" eb="15">
      <t>カイシ</t>
    </rPh>
    <rPh sb="16" eb="18">
      <t>シュウリョウ</t>
    </rPh>
    <rPh sb="18" eb="20">
      <t>ニチジ</t>
    </rPh>
    <rPh sb="22" eb="24">
      <t>サンシュツ</t>
    </rPh>
    <rPh sb="36" eb="38">
      <t>ドクリツ</t>
    </rPh>
    <rPh sb="42" eb="44">
      <t>サギョウ</t>
    </rPh>
    <rPh sb="44" eb="45">
      <t>ヒ</t>
    </rPh>
    <rPh sb="46" eb="48">
      <t>カンカク</t>
    </rPh>
    <rPh sb="56" eb="58">
      <t>ヘンコウ</t>
    </rPh>
    <phoneticPr fontId="1"/>
  </si>
  <si>
    <t>設計/フローチャートの想定工数を5日→3日へ戻した</t>
    <rPh sb="0" eb="2">
      <t>セッケイ</t>
    </rPh>
    <rPh sb="11" eb="13">
      <t>ソウテイ</t>
    </rPh>
    <rPh sb="13" eb="15">
      <t>コウスウ</t>
    </rPh>
    <rPh sb="17" eb="18">
      <t>ニチ</t>
    </rPh>
    <rPh sb="20" eb="21">
      <t>ニチ</t>
    </rPh>
    <rPh sb="22" eb="23">
      <t>モド</t>
    </rPh>
    <phoneticPr fontId="1"/>
  </si>
  <si>
    <t>予定開始日時</t>
    <rPh sb="0" eb="2">
      <t>ヨテイ</t>
    </rPh>
    <rPh sb="2" eb="4">
      <t>カイシ</t>
    </rPh>
    <rPh sb="4" eb="6">
      <t>ニチジ</t>
    </rPh>
    <phoneticPr fontId="1"/>
  </si>
  <si>
    <t>実際開始日時</t>
    <phoneticPr fontId="1"/>
  </si>
  <si>
    <t>予定終了日時</t>
    <rPh sb="0" eb="2">
      <t>ヨテイ</t>
    </rPh>
    <rPh sb="2" eb="4">
      <t>シュウリョウ</t>
    </rPh>
    <rPh sb="4" eb="6">
      <t>ニチジ</t>
    </rPh>
    <phoneticPr fontId="1"/>
  </si>
  <si>
    <t>実際終了日時</t>
    <phoneticPr fontId="1"/>
  </si>
  <si>
    <t>想定工数</t>
    <rPh sb="0" eb="2">
      <t>ソウテイ</t>
    </rPh>
    <rPh sb="2" eb="4">
      <t>コウスウ</t>
    </rPh>
    <phoneticPr fontId="1"/>
  </si>
  <si>
    <t>実際工数</t>
    <phoneticPr fontId="1"/>
  </si>
  <si>
    <t>ミニ
レビュー</t>
    <phoneticPr fontId="1"/>
  </si>
  <si>
    <t>レビュー1回目</t>
    <rPh sb="5" eb="6">
      <t>カイ</t>
    </rPh>
    <rPh sb="6" eb="7">
      <t>メ</t>
    </rPh>
    <phoneticPr fontId="1"/>
  </si>
  <si>
    <t>祝日</t>
    <rPh sb="0" eb="2">
      <t>シュクジツ</t>
    </rPh>
    <phoneticPr fontId="1"/>
  </si>
  <si>
    <t>海の日</t>
    <rPh sb="0" eb="1">
      <t>ウミ</t>
    </rPh>
    <rPh sb="2" eb="3">
      <t>ヒ</t>
    </rPh>
    <phoneticPr fontId="1"/>
  </si>
  <si>
    <t>スポーツの日</t>
    <rPh sb="5" eb="6">
      <t>ヒ</t>
    </rPh>
    <phoneticPr fontId="1"/>
  </si>
  <si>
    <t>備考</t>
    <rPh sb="0" eb="2">
      <t>ビコウ</t>
    </rPh>
    <phoneticPr fontId="1"/>
  </si>
  <si>
    <t>v0.251</t>
    <phoneticPr fontId="1"/>
  </si>
  <si>
    <t>畑中さんレビュー後 修正</t>
    <rPh sb="0" eb="2">
      <t>ハタナカ</t>
    </rPh>
    <rPh sb="8" eb="9">
      <t>ゴ</t>
    </rPh>
    <rPh sb="10" eb="12">
      <t>シュウセイ</t>
    </rPh>
    <phoneticPr fontId="1"/>
  </si>
  <si>
    <t>単体テストの想定工数を2日→1日へ戻した</t>
    <rPh sb="0" eb="2">
      <t>タンタイ</t>
    </rPh>
    <rPh sb="6" eb="8">
      <t>ソウテイ</t>
    </rPh>
    <rPh sb="8" eb="10">
      <t>コウスウ</t>
    </rPh>
    <rPh sb="12" eb="13">
      <t>ニチ</t>
    </rPh>
    <rPh sb="15" eb="16">
      <t>ニチ</t>
    </rPh>
    <rPh sb="17" eb="18">
      <t>モド</t>
    </rPh>
    <phoneticPr fontId="1"/>
  </si>
  <si>
    <t>7月23日、24日の祝日を追記した</t>
    <rPh sb="1" eb="2">
      <t>ガツ</t>
    </rPh>
    <rPh sb="4" eb="5">
      <t>ニチ</t>
    </rPh>
    <rPh sb="8" eb="9">
      <t>ニチ</t>
    </rPh>
    <rPh sb="10" eb="12">
      <t>シュクジツ</t>
    </rPh>
    <rPh sb="13" eb="15">
      <t>ツイキ</t>
    </rPh>
    <phoneticPr fontId="1"/>
  </si>
  <si>
    <t>LCD仕様確認を6/30へ変更</t>
    <rPh sb="3" eb="5">
      <t>シヨウ</t>
    </rPh>
    <rPh sb="5" eb="7">
      <t>カクニン</t>
    </rPh>
    <rPh sb="13" eb="15">
      <t>ヘンコウ</t>
    </rPh>
    <phoneticPr fontId="1"/>
  </si>
  <si>
    <t>HW研修
3回目</t>
    <rPh sb="2" eb="4">
      <t>ケンシュウ</t>
    </rPh>
    <rPh sb="6" eb="8">
      <t>カイメ</t>
    </rPh>
    <phoneticPr fontId="1"/>
  </si>
  <si>
    <t>HW研修
4回目</t>
    <rPh sb="2" eb="4">
      <t>ケンシュウ</t>
    </rPh>
    <rPh sb="6" eb="8">
      <t>カイメ</t>
    </rPh>
    <phoneticPr fontId="1"/>
  </si>
  <si>
    <t>v0.26</t>
    <phoneticPr fontId="1"/>
  </si>
  <si>
    <t>リスケ</t>
    <phoneticPr fontId="1"/>
  </si>
  <si>
    <t>設計/テスト仕様書</t>
    <rPh sb="0" eb="2">
      <t>セッケイ</t>
    </rPh>
    <rPh sb="6" eb="9">
      <t>シヨウショ</t>
    </rPh>
    <phoneticPr fontId="1"/>
  </si>
  <si>
    <t>想定工数を2日→1日へ変更</t>
    <rPh sb="0" eb="2">
      <t>ソウテイ</t>
    </rPh>
    <rPh sb="2" eb="4">
      <t>コウスウ</t>
    </rPh>
    <rPh sb="6" eb="7">
      <t>ニチ</t>
    </rPh>
    <rPh sb="9" eb="10">
      <t>ニチ</t>
    </rPh>
    <rPh sb="11" eb="13">
      <t>ヘンコウ</t>
    </rPh>
    <phoneticPr fontId="1"/>
  </si>
  <si>
    <t>予定実施日をレビュー後にするため、7/8へ変更</t>
    <rPh sb="0" eb="2">
      <t>ヨテイ</t>
    </rPh>
    <rPh sb="2" eb="5">
      <t>ジッシビ</t>
    </rPh>
    <rPh sb="10" eb="11">
      <t>ゴ</t>
    </rPh>
    <rPh sb="21" eb="23">
      <t>ヘンコウ</t>
    </rPh>
    <phoneticPr fontId="1"/>
  </si>
  <si>
    <t>実装/LCD仕様確認</t>
    <rPh sb="0" eb="2">
      <t>ジッソウ</t>
    </rPh>
    <rPh sb="6" eb="8">
      <t>シヨウ</t>
    </rPh>
    <rPh sb="8" eb="10">
      <t>カクニン</t>
    </rPh>
    <phoneticPr fontId="1"/>
  </si>
  <si>
    <t>想定工数を1日→2日へ変更</t>
    <rPh sb="0" eb="2">
      <t>ソウテイ</t>
    </rPh>
    <rPh sb="2" eb="4">
      <t>コウスウ</t>
    </rPh>
    <rPh sb="6" eb="7">
      <t>ニチ</t>
    </rPh>
    <rPh sb="9" eb="10">
      <t>ニチ</t>
    </rPh>
    <rPh sb="11" eb="13">
      <t>ヘンコウ</t>
    </rPh>
    <phoneticPr fontId="1"/>
  </si>
  <si>
    <t>予定開始日時を7/2へ変更</t>
    <rPh sb="0" eb="2">
      <t>ヨテイ</t>
    </rPh>
    <rPh sb="2" eb="5">
      <t>カイシビ</t>
    </rPh>
    <rPh sb="5" eb="6">
      <t>ジ</t>
    </rPh>
    <rPh sb="11" eb="13">
      <t>ヘンコウ</t>
    </rPh>
    <phoneticPr fontId="1"/>
  </si>
  <si>
    <t>HW研修
6回目</t>
    <rPh sb="2" eb="4">
      <t>ケンシュウ</t>
    </rPh>
    <rPh sb="6" eb="8">
      <t>カイメ</t>
    </rPh>
    <phoneticPr fontId="1"/>
  </si>
  <si>
    <t>v0.3</t>
    <phoneticPr fontId="1"/>
  </si>
  <si>
    <t>設計/レビュー後修正を1日→4日へ変更</t>
    <rPh sb="0" eb="2">
      <t>セッケイ</t>
    </rPh>
    <rPh sb="7" eb="8">
      <t>ゴ</t>
    </rPh>
    <rPh sb="8" eb="10">
      <t>シュウセイ</t>
    </rPh>
    <rPh sb="12" eb="13">
      <t>ニチ</t>
    </rPh>
    <rPh sb="15" eb="16">
      <t>ニチ</t>
    </rPh>
    <rPh sb="17" eb="19">
      <t>ヘンコウ</t>
    </rPh>
    <phoneticPr fontId="1"/>
  </si>
  <si>
    <t>v0.4</t>
    <phoneticPr fontId="1"/>
  </si>
  <si>
    <t>設計/テスト仕様書を、「テスト」前へ変更</t>
    <rPh sb="0" eb="2">
      <t>セッケイ</t>
    </rPh>
    <rPh sb="6" eb="9">
      <t>シヨウショ</t>
    </rPh>
    <rPh sb="16" eb="17">
      <t>マエ</t>
    </rPh>
    <rPh sb="18" eb="20">
      <t>ヘンコウ</t>
    </rPh>
    <phoneticPr fontId="1"/>
  </si>
  <si>
    <t>トレーサビリティ
マトリックス</t>
    <phoneticPr fontId="1"/>
  </si>
  <si>
    <t>キッチンタイマー 開発スケジュール</t>
    <rPh sb="9" eb="11">
      <t>カイハツ</t>
    </rPh>
    <phoneticPr fontId="1"/>
  </si>
  <si>
    <t>v0.5</t>
    <phoneticPr fontId="1"/>
  </si>
  <si>
    <t>設計/シーケンス図を追加</t>
    <rPh sb="0" eb="2">
      <t>セッケイ</t>
    </rPh>
    <rPh sb="8" eb="9">
      <t>ズ</t>
    </rPh>
    <rPh sb="10" eb="12">
      <t>ツイカ</t>
    </rPh>
    <phoneticPr fontId="1"/>
  </si>
  <si>
    <t>1週間伸ばし、最終終了予定日を8/7へ変更</t>
    <rPh sb="1" eb="2">
      <t>シュウ</t>
    </rPh>
    <rPh sb="2" eb="3">
      <t>カン</t>
    </rPh>
    <rPh sb="3" eb="4">
      <t>ノ</t>
    </rPh>
    <rPh sb="7" eb="9">
      <t>サイシュウ</t>
    </rPh>
    <rPh sb="9" eb="11">
      <t>シュウリョウ</t>
    </rPh>
    <rPh sb="11" eb="13">
      <t>ヨテイ</t>
    </rPh>
    <rPh sb="13" eb="14">
      <t>ビ</t>
    </rPh>
    <rPh sb="19" eb="21">
      <t>ヘンコウ</t>
    </rPh>
    <phoneticPr fontId="1"/>
  </si>
  <si>
    <t>シーケンス図</t>
    <rPh sb="5" eb="6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</si>
</sst>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56" fontId="0" fillId="0" borderId="9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56" fontId="0" fillId="0" borderId="10" xfId="0" applyNumberFormat="1" applyBorder="1" applyAlignment="1">
      <alignment horizontal="center" vertical="center"/>
    </xf>
    <xf numFmtId="56" fontId="0" fillId="2" borderId="9" xfId="0" applyNumberFormat="1" applyFill="1" applyBorder="1" applyAlignment="1">
      <alignment horizontal="center" vertical="center"/>
    </xf>
    <xf numFmtId="0" fontId="0" fillId="2" borderId="13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0" xfId="0" quotePrefix="1" applyAlignment="1">
      <alignment horizontal="left" vertical="center"/>
    </xf>
    <xf numFmtId="14" fontId="0" fillId="0" borderId="0" xfId="0" applyNumberFormat="1" applyAlignment="1">
      <alignment vertical="center"/>
    </xf>
    <xf numFmtId="14" fontId="0" fillId="0" borderId="5" xfId="0" applyNumberFormat="1" applyBorder="1" applyAlignment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right" vertical="center"/>
    </xf>
    <xf numFmtId="176" fontId="0" fillId="0" borderId="9" xfId="0" applyNumberForma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Fill="1" applyBorder="1" applyAlignment="1">
      <alignment horizontal="right" vertical="center"/>
    </xf>
    <xf numFmtId="0" fontId="0" fillId="0" borderId="21" xfId="0" applyFill="1" applyBorder="1" applyAlignment="1">
      <alignment horizontal="right" vertical="center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0" fillId="0" borderId="23" xfId="0" applyBorder="1">
      <alignment vertical="center"/>
    </xf>
    <xf numFmtId="0" fontId="0" fillId="2" borderId="20" xfId="0" applyFill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76" fontId="0" fillId="0" borderId="6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176" fontId="0" fillId="0" borderId="3" xfId="0" applyNumberFormat="1" applyBorder="1" applyAlignment="1">
      <alignment horizontal="right" vertical="center"/>
    </xf>
    <xf numFmtId="176" fontId="0" fillId="0" borderId="25" xfId="0" applyNumberFormat="1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76" fontId="0" fillId="0" borderId="11" xfId="0" applyNumberFormat="1" applyBorder="1" applyAlignment="1">
      <alignment horizontal="right" vertical="center"/>
    </xf>
    <xf numFmtId="0" fontId="0" fillId="0" borderId="26" xfId="0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2" borderId="8" xfId="0" applyFill="1" applyBorder="1">
      <alignment vertical="center"/>
    </xf>
    <xf numFmtId="0" fontId="0" fillId="0" borderId="8" xfId="0" applyBorder="1">
      <alignment vertical="center"/>
    </xf>
    <xf numFmtId="0" fontId="0" fillId="0" borderId="17" xfId="0" applyBorder="1">
      <alignment vertical="center"/>
    </xf>
    <xf numFmtId="0" fontId="0" fillId="0" borderId="7" xfId="0" applyBorder="1">
      <alignment vertical="center"/>
    </xf>
    <xf numFmtId="0" fontId="0" fillId="0" borderId="19" xfId="0" applyBorder="1">
      <alignment vertical="center"/>
    </xf>
    <xf numFmtId="0" fontId="0" fillId="0" borderId="18" xfId="0" applyBorder="1">
      <alignment vertical="center"/>
    </xf>
    <xf numFmtId="0" fontId="0" fillId="2" borderId="18" xfId="0" applyFill="1" applyBorder="1">
      <alignment vertical="center"/>
    </xf>
    <xf numFmtId="0" fontId="0" fillId="0" borderId="24" xfId="0" applyBorder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56" fontId="0" fillId="0" borderId="6" xfId="0" applyNumberFormat="1" applyBorder="1" applyAlignment="1">
      <alignment horizontal="center" vertical="center"/>
    </xf>
    <xf numFmtId="0" fontId="0" fillId="0" borderId="22" xfId="0" applyNumberFormat="1" applyBorder="1" applyAlignment="1">
      <alignment horizontal="center" vertical="center"/>
    </xf>
    <xf numFmtId="56" fontId="0" fillId="2" borderId="6" xfId="0" applyNumberFormat="1" applyFill="1" applyBorder="1" applyAlignment="1">
      <alignment horizontal="center" vertical="center"/>
    </xf>
    <xf numFmtId="0" fontId="0" fillId="2" borderId="22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27" xfId="0" applyNumberFormat="1" applyBorder="1" applyAlignment="1">
      <alignment horizontal="center" vertical="center"/>
    </xf>
    <xf numFmtId="56" fontId="0" fillId="0" borderId="0" xfId="0" applyNumberFormat="1">
      <alignment vertical="center"/>
    </xf>
    <xf numFmtId="56" fontId="0" fillId="4" borderId="9" xfId="0" applyNumberFormat="1" applyFill="1" applyBorder="1" applyAlignment="1">
      <alignment horizontal="center" vertical="center"/>
    </xf>
    <xf numFmtId="0" fontId="0" fillId="4" borderId="13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8" xfId="0" applyFill="1" applyBorder="1">
      <alignment vertical="center"/>
    </xf>
    <xf numFmtId="0" fontId="0" fillId="4" borderId="18" xfId="0" applyFill="1" applyBorder="1">
      <alignment vertical="center"/>
    </xf>
    <xf numFmtId="0" fontId="0" fillId="4" borderId="20" xfId="0" applyFill="1" applyBorder="1">
      <alignment vertical="center"/>
    </xf>
    <xf numFmtId="0" fontId="0" fillId="0" borderId="28" xfId="0" applyBorder="1" applyAlignment="1">
      <alignment horizontal="right" vertical="center"/>
    </xf>
    <xf numFmtId="0" fontId="3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2" xfId="0" applyFill="1" applyBorder="1" applyAlignment="1">
      <alignment horizontal="right" vertical="center"/>
    </xf>
    <xf numFmtId="56" fontId="0" fillId="2" borderId="10" xfId="0" applyNumberFormat="1" applyFill="1" applyBorder="1" applyAlignment="1">
      <alignment horizontal="center" vertical="center"/>
    </xf>
    <xf numFmtId="0" fontId="0" fillId="2" borderId="14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29" xfId="0" applyBorder="1" applyAlignment="1">
      <alignment horizontal="center" vertical="center"/>
    </xf>
    <xf numFmtId="0" fontId="0" fillId="0" borderId="11" xfId="0" applyFill="1" applyBorder="1" applyAlignment="1">
      <alignment horizontal="left" vertical="top"/>
    </xf>
    <xf numFmtId="0" fontId="0" fillId="0" borderId="12" xfId="0" applyFill="1" applyBorder="1" applyAlignment="1">
      <alignment horizontal="left" vertical="top"/>
    </xf>
    <xf numFmtId="0" fontId="2" fillId="0" borderId="0" xfId="0" applyFont="1" applyAlignment="1">
      <alignment horizontal="left" vertical="center" wrapText="1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</cellXfs>
  <cellStyles count="1">
    <cellStyle name="標準" xfId="0" builtinId="0"/>
  </cellStyles>
  <dxfs count="3"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A050-43EC-45CC-93BB-F04EC9F1950C}">
  <sheetPr codeName="Sheet1"/>
  <dimension ref="A1:BF51"/>
  <sheetViews>
    <sheetView tabSelected="1" zoomScale="70" zoomScaleNormal="70" workbookViewId="0">
      <pane xSplit="5" ySplit="7" topLeftCell="AG8" activePane="bottomRight" state="frozen"/>
      <selection pane="topRight" activeCell="D1" sqref="D1"/>
      <selection pane="bottomLeft" activeCell="A7" sqref="A7"/>
      <selection pane="bottomRight" activeCell="BE31" sqref="BE31"/>
    </sheetView>
  </sheetViews>
  <sheetFormatPr defaultRowHeight="18.75" x14ac:dyDescent="0.4"/>
  <cols>
    <col min="1" max="1" width="8.75" customWidth="1"/>
    <col min="2" max="2" width="17.25" bestFit="1" customWidth="1"/>
    <col min="3" max="3" width="13.125" bestFit="1" customWidth="1"/>
    <col min="4" max="4" width="13.125" customWidth="1"/>
    <col min="5" max="5" width="10.375" bestFit="1" customWidth="1"/>
    <col min="6" max="11" width="8" bestFit="1" customWidth="1"/>
    <col min="12" max="12" width="9.75" customWidth="1"/>
    <col min="13" max="13" width="8" bestFit="1" customWidth="1"/>
    <col min="14" max="14" width="14.25" customWidth="1"/>
    <col min="15" max="20" width="8" bestFit="1" customWidth="1"/>
    <col min="21" max="21" width="8.5" bestFit="1" customWidth="1"/>
    <col min="22" max="22" width="8" bestFit="1" customWidth="1"/>
    <col min="23" max="26" width="7" bestFit="1" customWidth="1"/>
    <col min="27" max="27" width="8.375" customWidth="1"/>
    <col min="28" max="29" width="7" bestFit="1" customWidth="1"/>
    <col min="30" max="30" width="8.375" bestFit="1" customWidth="1"/>
    <col min="31" max="40" width="8" bestFit="1" customWidth="1"/>
  </cols>
  <sheetData>
    <row r="1" spans="1:58" ht="35.25" x14ac:dyDescent="0.4">
      <c r="A1" s="106" t="s">
        <v>89</v>
      </c>
      <c r="B1" s="106"/>
      <c r="C1" s="106"/>
      <c r="D1" s="106"/>
      <c r="E1" s="106"/>
    </row>
    <row r="2" spans="1:58" ht="37.5" x14ac:dyDescent="0.4">
      <c r="A2" s="60"/>
      <c r="B2" s="60"/>
      <c r="C2" s="60"/>
      <c r="D2" s="60"/>
      <c r="E2" s="92" t="s">
        <v>67</v>
      </c>
      <c r="L2" s="70" t="s">
        <v>62</v>
      </c>
      <c r="N2" s="70" t="s">
        <v>46</v>
      </c>
      <c r="O2" s="70" t="s">
        <v>45</v>
      </c>
      <c r="S2" s="70" t="s">
        <v>44</v>
      </c>
      <c r="U2" s="70" t="s">
        <v>73</v>
      </c>
      <c r="V2" s="70" t="s">
        <v>74</v>
      </c>
      <c r="Z2" t="s">
        <v>63</v>
      </c>
      <c r="AA2" s="70" t="s">
        <v>83</v>
      </c>
      <c r="AQ2" t="s">
        <v>65</v>
      </c>
      <c r="AR2" t="s">
        <v>66</v>
      </c>
    </row>
    <row r="3" spans="1:58" x14ac:dyDescent="0.4">
      <c r="C3" s="1"/>
      <c r="D3" s="1" t="s">
        <v>13</v>
      </c>
      <c r="E3" s="26">
        <v>43998</v>
      </c>
      <c r="F3" s="30"/>
      <c r="H3" s="25"/>
    </row>
    <row r="4" spans="1:58" hidden="1" x14ac:dyDescent="0.4">
      <c r="C4" s="1"/>
      <c r="D4" s="1" t="s">
        <v>21</v>
      </c>
      <c r="E4" s="29">
        <f>IF((WEEKDAY(E3,16)-7)+(ROUNDUP(MOD(E47,5),0)-1)&gt;0,ROUNDUP(MOD(E47,5),0)+1,ROUNDUP(MOD(E47,5),0)-1)</f>
        <v>2</v>
      </c>
      <c r="F4" s="29"/>
      <c r="G4" s="28"/>
      <c r="H4" s="25"/>
      <c r="U4" s="29"/>
      <c r="W4" s="29"/>
    </row>
    <row r="5" spans="1:58" ht="19.5" thickBot="1" x14ac:dyDescent="0.45">
      <c r="C5" s="1"/>
      <c r="D5" s="1" t="s">
        <v>14</v>
      </c>
      <c r="E5" s="27">
        <f>D44</f>
        <v>44050</v>
      </c>
    </row>
    <row r="6" spans="1:58" ht="18" customHeight="1" x14ac:dyDescent="0.4">
      <c r="A6" s="2"/>
      <c r="B6" s="7"/>
      <c r="C6" s="73" t="s">
        <v>56</v>
      </c>
      <c r="D6" s="74" t="s">
        <v>58</v>
      </c>
      <c r="E6" s="74" t="s">
        <v>60</v>
      </c>
      <c r="F6" s="17">
        <v>43998</v>
      </c>
      <c r="G6" s="17">
        <v>43999</v>
      </c>
      <c r="H6" s="17">
        <v>44000</v>
      </c>
      <c r="I6" s="17">
        <v>44001</v>
      </c>
      <c r="J6" s="21">
        <v>44002</v>
      </c>
      <c r="K6" s="21">
        <v>44003</v>
      </c>
      <c r="L6" s="20">
        <v>44004</v>
      </c>
      <c r="M6" s="17">
        <v>44005</v>
      </c>
      <c r="N6" s="17">
        <v>44006</v>
      </c>
      <c r="O6" s="17">
        <v>44007</v>
      </c>
      <c r="P6" s="17">
        <v>44008</v>
      </c>
      <c r="Q6" s="21">
        <v>44009</v>
      </c>
      <c r="R6" s="21">
        <v>44010</v>
      </c>
      <c r="S6" s="20">
        <v>44011</v>
      </c>
      <c r="T6" s="17">
        <v>44012</v>
      </c>
      <c r="U6" s="17">
        <v>44013</v>
      </c>
      <c r="V6" s="17">
        <v>44014</v>
      </c>
      <c r="W6" s="17">
        <v>44015</v>
      </c>
      <c r="X6" s="21">
        <v>44016</v>
      </c>
      <c r="Y6" s="21">
        <v>44017</v>
      </c>
      <c r="Z6" s="20">
        <v>44018</v>
      </c>
      <c r="AA6" s="17">
        <v>44019</v>
      </c>
      <c r="AB6" s="17">
        <v>44020</v>
      </c>
      <c r="AC6" s="17">
        <v>44021</v>
      </c>
      <c r="AD6" s="17">
        <v>44022</v>
      </c>
      <c r="AE6" s="21">
        <v>44023</v>
      </c>
      <c r="AF6" s="21">
        <v>44024</v>
      </c>
      <c r="AG6" s="76">
        <v>44025</v>
      </c>
      <c r="AH6" s="20">
        <v>44026</v>
      </c>
      <c r="AI6" s="17">
        <v>44027</v>
      </c>
      <c r="AJ6" s="17">
        <v>44028</v>
      </c>
      <c r="AK6" s="17">
        <v>44029</v>
      </c>
      <c r="AL6" s="21">
        <v>44030</v>
      </c>
      <c r="AM6" s="21">
        <v>44031</v>
      </c>
      <c r="AN6" s="76">
        <v>44032</v>
      </c>
      <c r="AO6" s="20">
        <v>44033</v>
      </c>
      <c r="AP6" s="17">
        <v>44034</v>
      </c>
      <c r="AQ6" s="83">
        <v>44035</v>
      </c>
      <c r="AR6" s="83">
        <v>44036</v>
      </c>
      <c r="AS6" s="21">
        <v>44037</v>
      </c>
      <c r="AT6" s="78">
        <v>44038</v>
      </c>
      <c r="AU6" s="20">
        <v>44039</v>
      </c>
      <c r="AV6" s="20">
        <v>44040</v>
      </c>
      <c r="AW6" s="17">
        <v>44041</v>
      </c>
      <c r="AX6" s="17">
        <v>44042</v>
      </c>
      <c r="AY6" s="17">
        <v>44043</v>
      </c>
      <c r="AZ6" s="100">
        <v>44044</v>
      </c>
      <c r="BA6" s="78">
        <v>44045</v>
      </c>
      <c r="BB6" s="20">
        <v>44046</v>
      </c>
      <c r="BC6" s="20">
        <v>44047</v>
      </c>
      <c r="BD6" s="17">
        <v>44048</v>
      </c>
      <c r="BE6" s="17">
        <v>44049</v>
      </c>
      <c r="BF6" s="76">
        <v>44050</v>
      </c>
    </row>
    <row r="7" spans="1:58" ht="18" customHeight="1" thickBot="1" x14ac:dyDescent="0.45">
      <c r="A7" s="3" t="s">
        <v>29</v>
      </c>
      <c r="B7" s="6" t="s">
        <v>11</v>
      </c>
      <c r="C7" s="71" t="s">
        <v>57</v>
      </c>
      <c r="D7" s="72" t="s">
        <v>59</v>
      </c>
      <c r="E7" s="75" t="s">
        <v>61</v>
      </c>
      <c r="F7" s="18" t="str">
        <f>TEXT(WEEKDAY(F6,1),"aaa")</f>
        <v>火</v>
      </c>
      <c r="G7" s="18" t="str">
        <f t="shared" ref="G7:AU7" si="0">TEXT(WEEKDAY(G6,1),"aaa")</f>
        <v>水</v>
      </c>
      <c r="H7" s="18" t="str">
        <f t="shared" si="0"/>
        <v>木</v>
      </c>
      <c r="I7" s="18" t="str">
        <f t="shared" si="0"/>
        <v>金</v>
      </c>
      <c r="J7" s="22" t="str">
        <f t="shared" si="0"/>
        <v>土</v>
      </c>
      <c r="K7" s="22" t="str">
        <f t="shared" si="0"/>
        <v>日</v>
      </c>
      <c r="L7" s="19" t="str">
        <f t="shared" si="0"/>
        <v>月</v>
      </c>
      <c r="M7" s="18" t="str">
        <f t="shared" si="0"/>
        <v>火</v>
      </c>
      <c r="N7" s="18" t="str">
        <f t="shared" si="0"/>
        <v>水</v>
      </c>
      <c r="O7" s="18" t="str">
        <f t="shared" si="0"/>
        <v>木</v>
      </c>
      <c r="P7" s="18" t="str">
        <f t="shared" si="0"/>
        <v>金</v>
      </c>
      <c r="Q7" s="22" t="str">
        <f t="shared" si="0"/>
        <v>土</v>
      </c>
      <c r="R7" s="22" t="str">
        <f t="shared" si="0"/>
        <v>日</v>
      </c>
      <c r="S7" s="19" t="str">
        <f t="shared" si="0"/>
        <v>月</v>
      </c>
      <c r="T7" s="18" t="str">
        <f t="shared" si="0"/>
        <v>火</v>
      </c>
      <c r="U7" s="18" t="str">
        <f t="shared" si="0"/>
        <v>水</v>
      </c>
      <c r="V7" s="18" t="str">
        <f t="shared" si="0"/>
        <v>木</v>
      </c>
      <c r="W7" s="18" t="str">
        <f t="shared" si="0"/>
        <v>金</v>
      </c>
      <c r="X7" s="22" t="str">
        <f t="shared" si="0"/>
        <v>土</v>
      </c>
      <c r="Y7" s="22" t="str">
        <f t="shared" si="0"/>
        <v>日</v>
      </c>
      <c r="Z7" s="19" t="str">
        <f t="shared" si="0"/>
        <v>月</v>
      </c>
      <c r="AA7" s="18" t="str">
        <f t="shared" si="0"/>
        <v>火</v>
      </c>
      <c r="AB7" s="18" t="str">
        <f t="shared" si="0"/>
        <v>水</v>
      </c>
      <c r="AC7" s="18" t="str">
        <f t="shared" si="0"/>
        <v>木</v>
      </c>
      <c r="AD7" s="18" t="str">
        <f t="shared" si="0"/>
        <v>金</v>
      </c>
      <c r="AE7" s="22" t="str">
        <f t="shared" si="0"/>
        <v>土</v>
      </c>
      <c r="AF7" s="22" t="str">
        <f t="shared" si="0"/>
        <v>日</v>
      </c>
      <c r="AG7" s="77" t="str">
        <f t="shared" si="0"/>
        <v>月</v>
      </c>
      <c r="AH7" s="19" t="str">
        <f t="shared" si="0"/>
        <v>火</v>
      </c>
      <c r="AI7" s="18" t="str">
        <f t="shared" si="0"/>
        <v>水</v>
      </c>
      <c r="AJ7" s="18" t="str">
        <f t="shared" si="0"/>
        <v>木</v>
      </c>
      <c r="AK7" s="18" t="str">
        <f t="shared" si="0"/>
        <v>金</v>
      </c>
      <c r="AL7" s="22" t="str">
        <f t="shared" si="0"/>
        <v>土</v>
      </c>
      <c r="AM7" s="22" t="str">
        <f t="shared" si="0"/>
        <v>日</v>
      </c>
      <c r="AN7" s="77" t="str">
        <f t="shared" si="0"/>
        <v>月</v>
      </c>
      <c r="AO7" s="19" t="str">
        <f t="shared" si="0"/>
        <v>火</v>
      </c>
      <c r="AP7" s="18" t="str">
        <f t="shared" si="0"/>
        <v>水</v>
      </c>
      <c r="AQ7" s="84" t="str">
        <f t="shared" si="0"/>
        <v>木</v>
      </c>
      <c r="AR7" s="84" t="str">
        <f t="shared" si="0"/>
        <v>金</v>
      </c>
      <c r="AS7" s="22" t="str">
        <f t="shared" si="0"/>
        <v>土</v>
      </c>
      <c r="AT7" s="79" t="str">
        <f t="shared" si="0"/>
        <v>日</v>
      </c>
      <c r="AU7" s="19" t="str">
        <f t="shared" si="0"/>
        <v>月</v>
      </c>
      <c r="AV7" s="19" t="str">
        <f t="shared" ref="AV7" si="1">TEXT(WEEKDAY(AV6,1),"aaa")</f>
        <v>火</v>
      </c>
      <c r="AW7" s="18" t="str">
        <f t="shared" ref="AW7" si="2">TEXT(WEEKDAY(AW6,1),"aaa")</f>
        <v>水</v>
      </c>
      <c r="AX7" s="18" t="str">
        <f t="shared" ref="AX7" si="3">TEXT(WEEKDAY(AX6,1),"aaa")</f>
        <v>木</v>
      </c>
      <c r="AY7" s="18" t="str">
        <f t="shared" ref="AY7:BE7" si="4">TEXT(WEEKDAY(AY6,1),"aaa")</f>
        <v>金</v>
      </c>
      <c r="AZ7" s="101" t="str">
        <f t="shared" si="4"/>
        <v>土</v>
      </c>
      <c r="BA7" s="79" t="str">
        <f t="shared" si="4"/>
        <v>日</v>
      </c>
      <c r="BB7" s="19" t="str">
        <f t="shared" si="4"/>
        <v>月</v>
      </c>
      <c r="BC7" s="19" t="str">
        <f t="shared" si="4"/>
        <v>火</v>
      </c>
      <c r="BD7" s="18" t="str">
        <f t="shared" si="4"/>
        <v>水</v>
      </c>
      <c r="BE7" s="18" t="str">
        <f t="shared" si="4"/>
        <v>木</v>
      </c>
      <c r="BF7" s="81" t="str">
        <f t="shared" ref="BF7" si="5">TEXT(WEEKDAY(BF6,1),"aaa")</f>
        <v>金</v>
      </c>
    </row>
    <row r="8" spans="1:58" x14ac:dyDescent="0.4">
      <c r="A8" s="9" t="s">
        <v>0</v>
      </c>
      <c r="B8" s="10"/>
      <c r="C8" s="36">
        <v>43998</v>
      </c>
      <c r="D8" s="48">
        <f>IF(C8="","",WORKDAY(C8,E8-1,$B$50:$B$51))</f>
        <v>43998</v>
      </c>
      <c r="E8" s="11">
        <v>1</v>
      </c>
      <c r="F8" s="52">
        <f>IF(AND($C8&lt;=F$6,F$6&lt;=$D8),1,"")</f>
        <v>1</v>
      </c>
      <c r="G8" s="53" t="str">
        <f>IF(AND($C8&lt;=G$6,G$6&lt;=$D8),1,"")</f>
        <v/>
      </c>
      <c r="H8" s="53" t="str">
        <f t="shared" ref="H8:AV29" si="6">IF(AND($C8&lt;=H$6,H$6&lt;=$D8),1,"")</f>
        <v/>
      </c>
      <c r="I8" s="53" t="str">
        <f t="shared" si="6"/>
        <v/>
      </c>
      <c r="J8" s="54"/>
      <c r="K8" s="54"/>
      <c r="L8" s="53" t="str">
        <f t="shared" si="6"/>
        <v/>
      </c>
      <c r="M8" s="53" t="str">
        <f t="shared" si="6"/>
        <v/>
      </c>
      <c r="N8" s="53" t="str">
        <f t="shared" si="6"/>
        <v/>
      </c>
      <c r="O8" s="53" t="str">
        <f t="shared" si="6"/>
        <v/>
      </c>
      <c r="P8" s="53" t="str">
        <f t="shared" si="6"/>
        <v/>
      </c>
      <c r="Q8" s="54"/>
      <c r="R8" s="54"/>
      <c r="S8" s="53" t="str">
        <f t="shared" si="6"/>
        <v/>
      </c>
      <c r="T8" s="53" t="str">
        <f t="shared" si="6"/>
        <v/>
      </c>
      <c r="U8" s="53" t="str">
        <f t="shared" si="6"/>
        <v/>
      </c>
      <c r="V8" s="53" t="str">
        <f t="shared" si="6"/>
        <v/>
      </c>
      <c r="W8" s="53" t="str">
        <f t="shared" si="6"/>
        <v/>
      </c>
      <c r="X8" s="54"/>
      <c r="Y8" s="54"/>
      <c r="Z8" s="53" t="str">
        <f t="shared" si="6"/>
        <v/>
      </c>
      <c r="AA8" s="53" t="str">
        <f t="shared" si="6"/>
        <v/>
      </c>
      <c r="AB8" s="53" t="str">
        <f t="shared" si="6"/>
        <v/>
      </c>
      <c r="AC8" s="53" t="str">
        <f t="shared" si="6"/>
        <v/>
      </c>
      <c r="AD8" s="53" t="str">
        <f t="shared" si="6"/>
        <v/>
      </c>
      <c r="AE8" s="54"/>
      <c r="AF8" s="54"/>
      <c r="AG8" s="53" t="str">
        <f t="shared" si="6"/>
        <v/>
      </c>
      <c r="AH8" s="53" t="str">
        <f t="shared" si="6"/>
        <v/>
      </c>
      <c r="AI8" s="53" t="str">
        <f t="shared" si="6"/>
        <v/>
      </c>
      <c r="AJ8" s="53" t="str">
        <f t="shared" si="6"/>
        <v/>
      </c>
      <c r="AK8" s="53" t="str">
        <f t="shared" si="6"/>
        <v/>
      </c>
      <c r="AL8" s="54" t="str">
        <f t="shared" si="6"/>
        <v/>
      </c>
      <c r="AM8" s="54" t="str">
        <f t="shared" si="6"/>
        <v/>
      </c>
      <c r="AN8" s="53" t="str">
        <f t="shared" si="6"/>
        <v/>
      </c>
      <c r="AO8" s="53" t="str">
        <f t="shared" si="6"/>
        <v/>
      </c>
      <c r="AP8" s="53" t="str">
        <f t="shared" si="6"/>
        <v/>
      </c>
      <c r="AQ8" s="85"/>
      <c r="AR8" s="85"/>
      <c r="AS8" s="54"/>
      <c r="AT8" s="54"/>
      <c r="AU8" s="53" t="str">
        <f t="shared" si="6"/>
        <v/>
      </c>
      <c r="AV8" s="53" t="str">
        <f t="shared" si="6"/>
        <v/>
      </c>
      <c r="AW8" s="53" t="str">
        <f t="shared" ref="AV8:BF29" si="7">IF(AND($C8&lt;=AW$6,AW$6&lt;=$D8),1,"")</f>
        <v/>
      </c>
      <c r="AX8" s="53" t="str">
        <f t="shared" si="7"/>
        <v/>
      </c>
      <c r="AY8" s="53" t="str">
        <f t="shared" si="7"/>
        <v/>
      </c>
      <c r="AZ8" s="54" t="str">
        <f t="shared" si="7"/>
        <v/>
      </c>
      <c r="BA8" s="54" t="str">
        <f t="shared" si="7"/>
        <v/>
      </c>
      <c r="BB8" s="53" t="str">
        <f t="shared" si="7"/>
        <v/>
      </c>
      <c r="BC8" s="53" t="str">
        <f t="shared" si="7"/>
        <v/>
      </c>
      <c r="BD8" s="53" t="str">
        <f t="shared" si="7"/>
        <v/>
      </c>
      <c r="BE8" s="53" t="str">
        <f t="shared" si="7"/>
        <v/>
      </c>
      <c r="BF8" s="46" t="str">
        <f t="shared" si="7"/>
        <v/>
      </c>
    </row>
    <row r="9" spans="1:58" ht="19.5" thickBot="1" x14ac:dyDescent="0.45">
      <c r="A9" s="33" t="s">
        <v>1</v>
      </c>
      <c r="B9" s="31" t="s">
        <v>28</v>
      </c>
      <c r="C9" s="35">
        <f>IF(D8="","",WORKDAY(D8,1,$B$50:$B$51))</f>
        <v>43999</v>
      </c>
      <c r="D9" s="49">
        <f>IF(C9="","",WORKDAY(C9,E9-1,$B$50:$B$51))</f>
        <v>43998</v>
      </c>
      <c r="E9" s="38">
        <v>0</v>
      </c>
      <c r="F9" s="34" t="str">
        <f t="shared" ref="F9:U37" si="8">IF(AND($C9&lt;=F$6,F$6&lt;=$D9),1,"")</f>
        <v/>
      </c>
      <c r="G9" s="13" t="str">
        <f t="shared" si="8"/>
        <v/>
      </c>
      <c r="H9" s="13" t="str">
        <f t="shared" si="8"/>
        <v/>
      </c>
      <c r="I9" s="13" t="str">
        <f t="shared" si="8"/>
        <v/>
      </c>
      <c r="J9" s="23"/>
      <c r="K9" s="23"/>
      <c r="L9" s="13" t="str">
        <f t="shared" si="8"/>
        <v/>
      </c>
      <c r="M9" s="13" t="str">
        <f t="shared" si="8"/>
        <v/>
      </c>
      <c r="N9" s="13" t="str">
        <f t="shared" si="8"/>
        <v/>
      </c>
      <c r="O9" s="13" t="str">
        <f t="shared" si="8"/>
        <v/>
      </c>
      <c r="P9" s="13" t="str">
        <f t="shared" si="8"/>
        <v/>
      </c>
      <c r="Q9" s="23"/>
      <c r="R9" s="23"/>
      <c r="S9" s="13" t="str">
        <f t="shared" si="8"/>
        <v/>
      </c>
      <c r="T9" s="13" t="str">
        <f t="shared" si="8"/>
        <v/>
      </c>
      <c r="U9" s="13" t="str">
        <f t="shared" si="8"/>
        <v/>
      </c>
      <c r="V9" s="13" t="str">
        <f t="shared" ref="V9:AK44" si="9">IF(AND($C9&lt;=V$6,V$6&lt;=$D9),1,"")</f>
        <v/>
      </c>
      <c r="W9" s="13" t="str">
        <f t="shared" si="9"/>
        <v/>
      </c>
      <c r="X9" s="23"/>
      <c r="Y9" s="23"/>
      <c r="Z9" s="13" t="str">
        <f t="shared" si="9"/>
        <v/>
      </c>
      <c r="AA9" s="13" t="str">
        <f t="shared" si="9"/>
        <v/>
      </c>
      <c r="AB9" s="13" t="str">
        <f t="shared" si="9"/>
        <v/>
      </c>
      <c r="AC9" s="13" t="str">
        <f t="shared" si="9"/>
        <v/>
      </c>
      <c r="AD9" s="13" t="str">
        <f t="shared" si="9"/>
        <v/>
      </c>
      <c r="AE9" s="23"/>
      <c r="AF9" s="23"/>
      <c r="AG9" s="13" t="str">
        <f t="shared" si="9"/>
        <v/>
      </c>
      <c r="AH9" s="13" t="str">
        <f t="shared" si="9"/>
        <v/>
      </c>
      <c r="AI9" s="13" t="str">
        <f t="shared" si="9"/>
        <v/>
      </c>
      <c r="AJ9" s="13" t="str">
        <f t="shared" si="9"/>
        <v/>
      </c>
      <c r="AK9" s="13" t="str">
        <f t="shared" si="9"/>
        <v/>
      </c>
      <c r="AL9" s="23" t="str">
        <f t="shared" ref="AL9:BA44" si="10">IF(AND($C9&lt;=AL$6,AL$6&lt;=$D9),1,"")</f>
        <v/>
      </c>
      <c r="AM9" s="23" t="str">
        <f t="shared" si="10"/>
        <v/>
      </c>
      <c r="AN9" s="13" t="str">
        <f t="shared" si="10"/>
        <v/>
      </c>
      <c r="AO9" s="13" t="str">
        <f t="shared" si="6"/>
        <v/>
      </c>
      <c r="AP9" s="13" t="str">
        <f t="shared" si="6"/>
        <v/>
      </c>
      <c r="AQ9" s="86"/>
      <c r="AR9" s="86"/>
      <c r="AS9" s="23"/>
      <c r="AT9" s="23"/>
      <c r="AU9" s="13" t="str">
        <f t="shared" si="6"/>
        <v/>
      </c>
      <c r="AV9" s="13" t="str">
        <f t="shared" si="7"/>
        <v/>
      </c>
      <c r="AW9" s="13" t="str">
        <f t="shared" si="7"/>
        <v/>
      </c>
      <c r="AX9" s="13" t="str">
        <f t="shared" si="7"/>
        <v/>
      </c>
      <c r="AY9" s="13" t="str">
        <f t="shared" si="7"/>
        <v/>
      </c>
      <c r="AZ9" s="23" t="str">
        <f t="shared" si="7"/>
        <v/>
      </c>
      <c r="BA9" s="23" t="str">
        <f t="shared" si="7"/>
        <v/>
      </c>
      <c r="BB9" s="13" t="str">
        <f t="shared" si="7"/>
        <v/>
      </c>
      <c r="BC9" s="13" t="str">
        <f t="shared" si="7"/>
        <v/>
      </c>
      <c r="BD9" s="13" t="str">
        <f t="shared" si="7"/>
        <v/>
      </c>
      <c r="BE9" s="13" t="str">
        <f t="shared" si="7"/>
        <v/>
      </c>
      <c r="BF9" s="38" t="str">
        <f t="shared" si="7"/>
        <v/>
      </c>
    </row>
    <row r="10" spans="1:58" x14ac:dyDescent="0.4">
      <c r="B10" s="107" t="s">
        <v>8</v>
      </c>
      <c r="C10" s="55">
        <f>IF(D9="","",WORKDAY(D9,1,$B$50:$B$51))</f>
        <v>43999</v>
      </c>
      <c r="D10" s="56">
        <f>IF(C10="","",WORKDAY(C10,E10-1,$B$50:$B$51))</f>
        <v>44001</v>
      </c>
      <c r="E10" s="11">
        <v>3</v>
      </c>
      <c r="F10" s="34" t="str">
        <f t="shared" si="8"/>
        <v/>
      </c>
      <c r="G10" s="13">
        <f t="shared" si="8"/>
        <v>1</v>
      </c>
      <c r="H10" s="13">
        <f t="shared" si="8"/>
        <v>1</v>
      </c>
      <c r="I10" s="13">
        <f t="shared" si="8"/>
        <v>1</v>
      </c>
      <c r="J10" s="23"/>
      <c r="K10" s="23"/>
      <c r="L10" s="13" t="str">
        <f t="shared" si="8"/>
        <v/>
      </c>
      <c r="M10" s="13" t="str">
        <f t="shared" si="8"/>
        <v/>
      </c>
      <c r="N10" s="13" t="str">
        <f t="shared" si="8"/>
        <v/>
      </c>
      <c r="O10" s="13" t="str">
        <f t="shared" si="8"/>
        <v/>
      </c>
      <c r="P10" s="13" t="str">
        <f t="shared" si="8"/>
        <v/>
      </c>
      <c r="Q10" s="23"/>
      <c r="R10" s="23"/>
      <c r="S10" s="13" t="str">
        <f t="shared" si="8"/>
        <v/>
      </c>
      <c r="T10" s="13" t="str">
        <f t="shared" si="8"/>
        <v/>
      </c>
      <c r="U10" s="13" t="str">
        <f t="shared" si="8"/>
        <v/>
      </c>
      <c r="V10" s="13" t="str">
        <f t="shared" si="9"/>
        <v/>
      </c>
      <c r="W10" s="13" t="str">
        <f t="shared" si="9"/>
        <v/>
      </c>
      <c r="X10" s="23"/>
      <c r="Y10" s="23"/>
      <c r="Z10" s="13" t="str">
        <f t="shared" si="9"/>
        <v/>
      </c>
      <c r="AA10" s="13" t="str">
        <f t="shared" si="9"/>
        <v/>
      </c>
      <c r="AB10" s="13" t="str">
        <f t="shared" si="9"/>
        <v/>
      </c>
      <c r="AC10" s="13" t="str">
        <f t="shared" si="9"/>
        <v/>
      </c>
      <c r="AD10" s="13" t="str">
        <f t="shared" si="9"/>
        <v/>
      </c>
      <c r="AE10" s="23"/>
      <c r="AF10" s="23"/>
      <c r="AG10" s="13" t="str">
        <f t="shared" si="9"/>
        <v/>
      </c>
      <c r="AH10" s="13" t="str">
        <f t="shared" si="9"/>
        <v/>
      </c>
      <c r="AI10" s="13" t="str">
        <f t="shared" si="9"/>
        <v/>
      </c>
      <c r="AJ10" s="13" t="str">
        <f t="shared" si="9"/>
        <v/>
      </c>
      <c r="AK10" s="13" t="str">
        <f t="shared" si="9"/>
        <v/>
      </c>
      <c r="AL10" s="23" t="str">
        <f t="shared" si="10"/>
        <v/>
      </c>
      <c r="AM10" s="23" t="str">
        <f t="shared" si="10"/>
        <v/>
      </c>
      <c r="AN10" s="13" t="str">
        <f t="shared" si="10"/>
        <v/>
      </c>
      <c r="AO10" s="13" t="str">
        <f t="shared" si="6"/>
        <v/>
      </c>
      <c r="AP10" s="13" t="str">
        <f t="shared" si="6"/>
        <v/>
      </c>
      <c r="AQ10" s="86"/>
      <c r="AR10" s="86"/>
      <c r="AS10" s="23"/>
      <c r="AT10" s="23"/>
      <c r="AU10" s="13" t="str">
        <f t="shared" si="6"/>
        <v/>
      </c>
      <c r="AV10" s="13" t="str">
        <f t="shared" si="7"/>
        <v/>
      </c>
      <c r="AW10" s="13" t="str">
        <f t="shared" si="7"/>
        <v/>
      </c>
      <c r="AX10" s="13" t="str">
        <f t="shared" si="7"/>
        <v/>
      </c>
      <c r="AY10" s="13" t="str">
        <f t="shared" si="7"/>
        <v/>
      </c>
      <c r="AZ10" s="23" t="str">
        <f t="shared" si="7"/>
        <v/>
      </c>
      <c r="BA10" s="23" t="str">
        <f t="shared" si="7"/>
        <v/>
      </c>
      <c r="BB10" s="13" t="str">
        <f t="shared" si="7"/>
        <v/>
      </c>
      <c r="BC10" s="13" t="str">
        <f t="shared" si="7"/>
        <v/>
      </c>
      <c r="BD10" s="13" t="str">
        <f t="shared" si="7"/>
        <v/>
      </c>
      <c r="BE10" s="13" t="str">
        <f t="shared" si="7"/>
        <v/>
      </c>
      <c r="BF10" s="38" t="str">
        <f t="shared" si="7"/>
        <v/>
      </c>
    </row>
    <row r="11" spans="1:58" ht="19.5" thickBot="1" x14ac:dyDescent="0.45">
      <c r="B11" s="108"/>
      <c r="C11" s="35">
        <v>43999</v>
      </c>
      <c r="D11" s="49">
        <v>44001</v>
      </c>
      <c r="E11" s="38">
        <f>IF(OR(D11="",D11=""),"",D11-C11+1)</f>
        <v>3</v>
      </c>
      <c r="F11" s="37" t="str">
        <f t="shared" si="8"/>
        <v/>
      </c>
      <c r="G11" s="13">
        <v>1</v>
      </c>
      <c r="H11" s="13">
        <v>1</v>
      </c>
      <c r="I11" s="13">
        <v>1</v>
      </c>
      <c r="J11" s="23"/>
      <c r="K11" s="23"/>
      <c r="L11" s="13"/>
      <c r="M11" s="13"/>
      <c r="N11" s="13"/>
      <c r="O11" s="13"/>
      <c r="P11" s="13"/>
      <c r="Q11" s="23"/>
      <c r="R11" s="23"/>
      <c r="S11" s="13"/>
      <c r="T11" s="13"/>
      <c r="U11" s="13"/>
      <c r="V11" s="13"/>
      <c r="W11" s="13"/>
      <c r="X11" s="23"/>
      <c r="Y11" s="23"/>
      <c r="Z11" s="13"/>
      <c r="AA11" s="13"/>
      <c r="AB11" s="13"/>
      <c r="AC11" s="13"/>
      <c r="AD11" s="13"/>
      <c r="AE11" s="23"/>
      <c r="AF11" s="23"/>
      <c r="AG11" s="13"/>
      <c r="AH11" s="13"/>
      <c r="AI11" s="13"/>
      <c r="AJ11" s="13"/>
      <c r="AK11" s="13"/>
      <c r="AL11" s="23"/>
      <c r="AM11" s="23"/>
      <c r="AN11" s="13"/>
      <c r="AO11" s="13"/>
      <c r="AP11" s="13"/>
      <c r="AQ11" s="86"/>
      <c r="AR11" s="86"/>
      <c r="AS11" s="23"/>
      <c r="AT11" s="23"/>
      <c r="AU11" s="13"/>
      <c r="AV11" s="13"/>
      <c r="AW11" s="13"/>
      <c r="AX11" s="13"/>
      <c r="AY11" s="13"/>
      <c r="AZ11" s="23"/>
      <c r="BA11" s="23"/>
      <c r="BB11" s="13"/>
      <c r="BC11" s="13"/>
      <c r="BD11" s="13"/>
      <c r="BE11" s="13"/>
      <c r="BF11" s="38"/>
    </row>
    <row r="12" spans="1:58" x14ac:dyDescent="0.4">
      <c r="A12" s="4"/>
      <c r="B12" s="110" t="s">
        <v>88</v>
      </c>
      <c r="C12" s="55">
        <f>IF(D10="","",WORKDAY(D10,1,$B$50:$B$51))</f>
        <v>44004</v>
      </c>
      <c r="D12" s="56">
        <f>IF(C12="","",WORKDAY(C12,E12-1,$B$50:$B$51))</f>
        <v>44004</v>
      </c>
      <c r="E12" s="97">
        <v>1</v>
      </c>
      <c r="F12" s="34" t="str">
        <f t="shared" si="8"/>
        <v/>
      </c>
      <c r="G12" s="13" t="str">
        <f t="shared" si="8"/>
        <v/>
      </c>
      <c r="H12" s="13" t="str">
        <f t="shared" si="8"/>
        <v/>
      </c>
      <c r="I12" s="13" t="str">
        <f t="shared" si="8"/>
        <v/>
      </c>
      <c r="J12" s="23"/>
      <c r="K12" s="23"/>
      <c r="L12" s="13">
        <f t="shared" si="8"/>
        <v>1</v>
      </c>
      <c r="M12" s="13" t="str">
        <f t="shared" si="8"/>
        <v/>
      </c>
      <c r="N12" s="13" t="str">
        <f t="shared" si="8"/>
        <v/>
      </c>
      <c r="O12" s="13" t="str">
        <f t="shared" si="8"/>
        <v/>
      </c>
      <c r="P12" s="13" t="str">
        <f t="shared" si="8"/>
        <v/>
      </c>
      <c r="Q12" s="23"/>
      <c r="R12" s="23"/>
      <c r="S12" s="13" t="str">
        <f t="shared" si="8"/>
        <v/>
      </c>
      <c r="T12" s="13" t="str">
        <f t="shared" si="8"/>
        <v/>
      </c>
      <c r="U12" s="13" t="str">
        <f t="shared" si="8"/>
        <v/>
      </c>
      <c r="V12" s="13" t="str">
        <f t="shared" si="9"/>
        <v/>
      </c>
      <c r="W12" s="13" t="str">
        <f t="shared" si="9"/>
        <v/>
      </c>
      <c r="X12" s="23"/>
      <c r="Y12" s="23"/>
      <c r="Z12" s="13" t="str">
        <f t="shared" si="9"/>
        <v/>
      </c>
      <c r="AA12" s="13" t="str">
        <f t="shared" si="9"/>
        <v/>
      </c>
      <c r="AB12" s="13" t="str">
        <f t="shared" si="9"/>
        <v/>
      </c>
      <c r="AC12" s="13" t="str">
        <f t="shared" si="9"/>
        <v/>
      </c>
      <c r="AD12" s="13" t="str">
        <f t="shared" si="9"/>
        <v/>
      </c>
      <c r="AE12" s="23"/>
      <c r="AF12" s="23"/>
      <c r="AG12" s="13" t="str">
        <f t="shared" si="9"/>
        <v/>
      </c>
      <c r="AH12" s="13" t="str">
        <f t="shared" si="9"/>
        <v/>
      </c>
      <c r="AI12" s="13" t="str">
        <f t="shared" si="9"/>
        <v/>
      </c>
      <c r="AJ12" s="13" t="str">
        <f t="shared" si="9"/>
        <v/>
      </c>
      <c r="AK12" s="13" t="str">
        <f t="shared" si="9"/>
        <v/>
      </c>
      <c r="AL12" s="23"/>
      <c r="AM12" s="23"/>
      <c r="AN12" s="13" t="str">
        <f t="shared" si="10"/>
        <v/>
      </c>
      <c r="AO12" s="13" t="str">
        <f t="shared" si="6"/>
        <v/>
      </c>
      <c r="AP12" s="13" t="str">
        <f t="shared" si="6"/>
        <v/>
      </c>
      <c r="AQ12" s="86"/>
      <c r="AR12" s="86"/>
      <c r="AS12" s="23"/>
      <c r="AT12" s="23"/>
      <c r="AU12" s="13" t="str">
        <f t="shared" si="6"/>
        <v/>
      </c>
      <c r="AV12" s="13" t="str">
        <f t="shared" si="7"/>
        <v/>
      </c>
      <c r="AW12" s="13" t="str">
        <f t="shared" si="7"/>
        <v/>
      </c>
      <c r="AX12" s="13" t="str">
        <f t="shared" si="7"/>
        <v/>
      </c>
      <c r="AY12" s="13" t="str">
        <f t="shared" si="7"/>
        <v/>
      </c>
      <c r="AZ12" s="23" t="str">
        <f t="shared" si="7"/>
        <v/>
      </c>
      <c r="BA12" s="23" t="str">
        <f t="shared" si="7"/>
        <v/>
      </c>
      <c r="BB12" s="13" t="str">
        <f t="shared" si="7"/>
        <v/>
      </c>
      <c r="BC12" s="13" t="str">
        <f t="shared" si="7"/>
        <v/>
      </c>
      <c r="BD12" s="13" t="str">
        <f t="shared" si="7"/>
        <v/>
      </c>
      <c r="BE12" s="13" t="str">
        <f t="shared" si="7"/>
        <v/>
      </c>
      <c r="BF12" s="38" t="str">
        <f t="shared" si="7"/>
        <v/>
      </c>
    </row>
    <row r="13" spans="1:58" ht="19.5" thickBot="1" x14ac:dyDescent="0.45">
      <c r="A13" s="4"/>
      <c r="B13" s="109"/>
      <c r="C13" s="50">
        <v>44000</v>
      </c>
      <c r="D13" s="51">
        <v>44001</v>
      </c>
      <c r="E13" s="98">
        <f>COUNTIF($F13:$AY13,"1")</f>
        <v>2</v>
      </c>
      <c r="F13" s="61"/>
      <c r="G13" s="13"/>
      <c r="H13" s="13">
        <v>1</v>
      </c>
      <c r="I13" s="13">
        <v>1</v>
      </c>
      <c r="J13" s="23"/>
      <c r="K13" s="23"/>
      <c r="L13" s="13"/>
      <c r="M13" s="13"/>
      <c r="N13" s="13"/>
      <c r="O13" s="13"/>
      <c r="P13" s="13"/>
      <c r="Q13" s="23"/>
      <c r="R13" s="23"/>
      <c r="S13" s="13"/>
      <c r="T13" s="13"/>
      <c r="U13" s="13"/>
      <c r="V13" s="13"/>
      <c r="W13" s="13"/>
      <c r="X13" s="23"/>
      <c r="Y13" s="23"/>
      <c r="Z13" s="13"/>
      <c r="AA13" s="13"/>
      <c r="AB13" s="13"/>
      <c r="AC13" s="13"/>
      <c r="AD13" s="13"/>
      <c r="AE13" s="23"/>
      <c r="AF13" s="23"/>
      <c r="AG13" s="13"/>
      <c r="AH13" s="13"/>
      <c r="AI13" s="13"/>
      <c r="AJ13" s="13"/>
      <c r="AK13" s="13"/>
      <c r="AL13" s="23"/>
      <c r="AM13" s="23"/>
      <c r="AN13" s="13"/>
      <c r="AO13" s="13"/>
      <c r="AP13" s="13"/>
      <c r="AQ13" s="86"/>
      <c r="AR13" s="86"/>
      <c r="AS13" s="23"/>
      <c r="AT13" s="23"/>
      <c r="AU13" s="13"/>
      <c r="AV13" s="13"/>
      <c r="AW13" s="13"/>
      <c r="AX13" s="13"/>
      <c r="AY13" s="13"/>
      <c r="AZ13" s="23"/>
      <c r="BA13" s="23"/>
      <c r="BB13" s="13"/>
      <c r="BC13" s="13"/>
      <c r="BD13" s="13"/>
      <c r="BE13" s="13"/>
      <c r="BF13" s="38"/>
    </row>
    <row r="14" spans="1:58" x14ac:dyDescent="0.4">
      <c r="A14" s="4"/>
      <c r="B14" s="108" t="s">
        <v>4</v>
      </c>
      <c r="C14" s="35">
        <f>IF(D12="","",WORKDAY(D12,1,$B$50:$B$51))</f>
        <v>44005</v>
      </c>
      <c r="D14" s="49">
        <f>IF(C14="","",WORKDAY(C14,E14-1,$B$50:$B$51))+2</f>
        <v>44013</v>
      </c>
      <c r="E14" s="38">
        <v>5</v>
      </c>
      <c r="F14" s="61" t="str">
        <f t="shared" si="8"/>
        <v/>
      </c>
      <c r="G14" s="13" t="str">
        <f t="shared" si="8"/>
        <v/>
      </c>
      <c r="H14" s="13" t="str">
        <f t="shared" si="8"/>
        <v/>
      </c>
      <c r="I14" s="13" t="str">
        <f t="shared" si="8"/>
        <v/>
      </c>
      <c r="J14" s="23"/>
      <c r="K14" s="23"/>
      <c r="L14" s="13" t="str">
        <f t="shared" si="8"/>
        <v/>
      </c>
      <c r="M14" s="13">
        <f t="shared" si="8"/>
        <v>1</v>
      </c>
      <c r="N14" s="13">
        <f t="shared" si="8"/>
        <v>1</v>
      </c>
      <c r="O14" s="13"/>
      <c r="P14" s="13">
        <v>1</v>
      </c>
      <c r="Q14" s="23"/>
      <c r="R14" s="23"/>
      <c r="S14" s="13"/>
      <c r="T14" s="13">
        <f t="shared" si="8"/>
        <v>1</v>
      </c>
      <c r="U14" s="13"/>
      <c r="V14" s="13" t="str">
        <f t="shared" si="9"/>
        <v/>
      </c>
      <c r="W14" s="13">
        <v>1</v>
      </c>
      <c r="X14" s="23"/>
      <c r="Y14" s="23"/>
      <c r="Z14" s="13" t="str">
        <f t="shared" si="9"/>
        <v/>
      </c>
      <c r="AA14" s="13" t="str">
        <f t="shared" si="9"/>
        <v/>
      </c>
      <c r="AB14" s="13" t="str">
        <f t="shared" si="9"/>
        <v/>
      </c>
      <c r="AC14" s="13" t="str">
        <f t="shared" si="9"/>
        <v/>
      </c>
      <c r="AD14" s="13" t="str">
        <f t="shared" si="9"/>
        <v/>
      </c>
      <c r="AE14" s="23"/>
      <c r="AF14" s="23"/>
      <c r="AG14" s="13" t="str">
        <f t="shared" si="9"/>
        <v/>
      </c>
      <c r="AH14" s="13" t="str">
        <f t="shared" si="9"/>
        <v/>
      </c>
      <c r="AI14" s="13" t="str">
        <f t="shared" si="9"/>
        <v/>
      </c>
      <c r="AJ14" s="13" t="str">
        <f t="shared" si="9"/>
        <v/>
      </c>
      <c r="AK14" s="13" t="str">
        <f t="shared" si="9"/>
        <v/>
      </c>
      <c r="AL14" s="23"/>
      <c r="AM14" s="23"/>
      <c r="AN14" s="13" t="str">
        <f t="shared" si="10"/>
        <v/>
      </c>
      <c r="AO14" s="13" t="str">
        <f t="shared" si="6"/>
        <v/>
      </c>
      <c r="AP14" s="13" t="str">
        <f t="shared" si="6"/>
        <v/>
      </c>
      <c r="AQ14" s="86"/>
      <c r="AR14" s="86"/>
      <c r="AS14" s="23"/>
      <c r="AT14" s="23"/>
      <c r="AU14" s="13" t="str">
        <f t="shared" si="6"/>
        <v/>
      </c>
      <c r="AV14" s="13" t="str">
        <f t="shared" si="7"/>
        <v/>
      </c>
      <c r="AW14" s="13" t="str">
        <f t="shared" si="7"/>
        <v/>
      </c>
      <c r="AX14" s="13" t="str">
        <f t="shared" si="7"/>
        <v/>
      </c>
      <c r="AY14" s="13" t="str">
        <f t="shared" si="7"/>
        <v/>
      </c>
      <c r="AZ14" s="23" t="str">
        <f t="shared" si="7"/>
        <v/>
      </c>
      <c r="BA14" s="23" t="str">
        <f t="shared" si="7"/>
        <v/>
      </c>
      <c r="BB14" s="13" t="str">
        <f t="shared" si="7"/>
        <v/>
      </c>
      <c r="BC14" s="13" t="str">
        <f t="shared" si="7"/>
        <v/>
      </c>
      <c r="BD14" s="13" t="str">
        <f t="shared" si="7"/>
        <v/>
      </c>
      <c r="BE14" s="13" t="str">
        <f t="shared" si="7"/>
        <v/>
      </c>
      <c r="BF14" s="38" t="str">
        <f t="shared" si="7"/>
        <v/>
      </c>
    </row>
    <row r="15" spans="1:58" ht="19.5" thickBot="1" x14ac:dyDescent="0.45">
      <c r="A15" s="4"/>
      <c r="B15" s="108"/>
      <c r="C15" s="35">
        <v>44000</v>
      </c>
      <c r="D15" s="49">
        <v>44015</v>
      </c>
      <c r="E15" s="38">
        <f>COUNTIF($F15:$AY15,"1")</f>
        <v>8</v>
      </c>
      <c r="F15" s="61"/>
      <c r="G15" s="13"/>
      <c r="H15" s="13">
        <v>1</v>
      </c>
      <c r="I15" s="13">
        <v>1</v>
      </c>
      <c r="J15" s="23"/>
      <c r="K15" s="23"/>
      <c r="L15" s="13">
        <v>1</v>
      </c>
      <c r="M15" s="13"/>
      <c r="N15" s="13">
        <v>1</v>
      </c>
      <c r="O15" s="13">
        <v>1</v>
      </c>
      <c r="P15" s="13">
        <v>1</v>
      </c>
      <c r="Q15" s="23"/>
      <c r="R15" s="23"/>
      <c r="S15" s="13">
        <v>1</v>
      </c>
      <c r="T15" s="13"/>
      <c r="U15" s="13"/>
      <c r="V15" s="13"/>
      <c r="W15" s="13">
        <v>1</v>
      </c>
      <c r="X15" s="23"/>
      <c r="Y15" s="23"/>
      <c r="Z15" s="13"/>
      <c r="AA15" s="13"/>
      <c r="AB15" s="13"/>
      <c r="AC15" s="13"/>
      <c r="AD15" s="13"/>
      <c r="AE15" s="23"/>
      <c r="AF15" s="23"/>
      <c r="AG15" s="13"/>
      <c r="AH15" s="13"/>
      <c r="AI15" s="13"/>
      <c r="AJ15" s="13"/>
      <c r="AK15" s="13"/>
      <c r="AL15" s="23"/>
      <c r="AM15" s="23"/>
      <c r="AN15" s="13"/>
      <c r="AO15" s="13"/>
      <c r="AP15" s="13"/>
      <c r="AQ15" s="86"/>
      <c r="AR15" s="86"/>
      <c r="AS15" s="23"/>
      <c r="AT15" s="23"/>
      <c r="AU15" s="13"/>
      <c r="AV15" s="13"/>
      <c r="AW15" s="13"/>
      <c r="AX15" s="13"/>
      <c r="AY15" s="13"/>
      <c r="AZ15" s="23"/>
      <c r="BA15" s="23"/>
      <c r="BB15" s="13"/>
      <c r="BC15" s="13"/>
      <c r="BD15" s="13"/>
      <c r="BE15" s="13"/>
      <c r="BF15" s="38"/>
    </row>
    <row r="16" spans="1:58" x14ac:dyDescent="0.4">
      <c r="A16" s="4"/>
      <c r="B16" s="93" t="s">
        <v>20</v>
      </c>
      <c r="C16" s="55">
        <v>44018</v>
      </c>
      <c r="D16" s="56">
        <f>IF(C16="","",WORKDAY(C16,E16-1,$B$50:$B$51))</f>
        <v>44018</v>
      </c>
      <c r="E16" s="57">
        <v>1</v>
      </c>
      <c r="F16" s="61" t="str">
        <f t="shared" si="8"/>
        <v/>
      </c>
      <c r="G16" s="13" t="str">
        <f t="shared" si="8"/>
        <v/>
      </c>
      <c r="H16" s="13" t="str">
        <f t="shared" si="8"/>
        <v/>
      </c>
      <c r="I16" s="13" t="str">
        <f t="shared" si="8"/>
        <v/>
      </c>
      <c r="J16" s="23"/>
      <c r="K16" s="23"/>
      <c r="L16" s="13" t="str">
        <f t="shared" si="8"/>
        <v/>
      </c>
      <c r="M16" s="13" t="str">
        <f t="shared" si="8"/>
        <v/>
      </c>
      <c r="N16" s="13" t="str">
        <f t="shared" si="8"/>
        <v/>
      </c>
      <c r="O16" s="13" t="str">
        <f t="shared" si="8"/>
        <v/>
      </c>
      <c r="P16" s="13" t="str">
        <f t="shared" si="8"/>
        <v/>
      </c>
      <c r="Q16" s="23"/>
      <c r="R16" s="23"/>
      <c r="S16" s="13" t="str">
        <f t="shared" si="8"/>
        <v/>
      </c>
      <c r="T16" s="13" t="str">
        <f t="shared" si="8"/>
        <v/>
      </c>
      <c r="U16" s="13" t="str">
        <f t="shared" si="8"/>
        <v/>
      </c>
      <c r="V16" s="13" t="str">
        <f t="shared" si="9"/>
        <v/>
      </c>
      <c r="W16" s="13" t="str">
        <f t="shared" si="9"/>
        <v/>
      </c>
      <c r="X16" s="23"/>
      <c r="Y16" s="23"/>
      <c r="Z16" s="13">
        <f t="shared" si="9"/>
        <v>1</v>
      </c>
      <c r="AA16" s="13" t="str">
        <f t="shared" si="9"/>
        <v/>
      </c>
      <c r="AB16" s="13" t="str">
        <f t="shared" si="9"/>
        <v/>
      </c>
      <c r="AC16" s="13" t="str">
        <f t="shared" si="9"/>
        <v/>
      </c>
      <c r="AD16" s="13" t="str">
        <f t="shared" si="9"/>
        <v/>
      </c>
      <c r="AE16" s="23"/>
      <c r="AF16" s="23"/>
      <c r="AG16" s="13" t="str">
        <f t="shared" si="9"/>
        <v/>
      </c>
      <c r="AH16" s="13" t="str">
        <f t="shared" si="9"/>
        <v/>
      </c>
      <c r="AI16" s="13" t="str">
        <f t="shared" si="9"/>
        <v/>
      </c>
      <c r="AJ16" s="13" t="str">
        <f t="shared" si="9"/>
        <v/>
      </c>
      <c r="AK16" s="13" t="str">
        <f t="shared" si="9"/>
        <v/>
      </c>
      <c r="AL16" s="23"/>
      <c r="AM16" s="23"/>
      <c r="AN16" s="13" t="str">
        <f t="shared" si="10"/>
        <v/>
      </c>
      <c r="AO16" s="13" t="str">
        <f t="shared" si="6"/>
        <v/>
      </c>
      <c r="AP16" s="13" t="str">
        <f t="shared" si="6"/>
        <v/>
      </c>
      <c r="AQ16" s="86"/>
      <c r="AR16" s="86"/>
      <c r="AS16" s="23"/>
      <c r="AT16" s="23"/>
      <c r="AU16" s="13" t="str">
        <f t="shared" si="6"/>
        <v/>
      </c>
      <c r="AV16" s="13" t="str">
        <f t="shared" si="7"/>
        <v/>
      </c>
      <c r="AW16" s="13" t="str">
        <f t="shared" si="7"/>
        <v/>
      </c>
      <c r="AX16" s="13" t="str">
        <f t="shared" si="7"/>
        <v/>
      </c>
      <c r="AY16" s="13" t="str">
        <f t="shared" si="7"/>
        <v/>
      </c>
      <c r="AZ16" s="23" t="str">
        <f t="shared" si="7"/>
        <v/>
      </c>
      <c r="BA16" s="23" t="str">
        <f t="shared" si="7"/>
        <v/>
      </c>
      <c r="BB16" s="13" t="str">
        <f t="shared" si="7"/>
        <v/>
      </c>
      <c r="BC16" s="13" t="str">
        <f t="shared" si="7"/>
        <v/>
      </c>
      <c r="BD16" s="13" t="str">
        <f t="shared" si="7"/>
        <v/>
      </c>
      <c r="BE16" s="13" t="str">
        <f t="shared" si="7"/>
        <v/>
      </c>
      <c r="BF16" s="38" t="str">
        <f t="shared" si="7"/>
        <v/>
      </c>
    </row>
    <row r="17" spans="1:58" ht="19.5" thickBot="1" x14ac:dyDescent="0.45">
      <c r="A17" s="4"/>
      <c r="B17" s="94"/>
      <c r="C17" s="50">
        <v>44018</v>
      </c>
      <c r="D17" s="51">
        <v>44018</v>
      </c>
      <c r="E17" s="38">
        <f>COUNTIF($F17:$AY17,"1")</f>
        <v>1</v>
      </c>
      <c r="F17" s="61"/>
      <c r="G17" s="13"/>
      <c r="H17" s="13"/>
      <c r="I17" s="13"/>
      <c r="J17" s="23"/>
      <c r="K17" s="23"/>
      <c r="L17" s="13"/>
      <c r="M17" s="13"/>
      <c r="N17" s="13"/>
      <c r="O17" s="13"/>
      <c r="P17" s="13"/>
      <c r="Q17" s="23"/>
      <c r="R17" s="23"/>
      <c r="S17" s="13"/>
      <c r="T17" s="13"/>
      <c r="U17" s="13"/>
      <c r="V17" s="13"/>
      <c r="W17" s="13"/>
      <c r="X17" s="23"/>
      <c r="Y17" s="23"/>
      <c r="Z17" s="13">
        <v>1</v>
      </c>
      <c r="AA17" s="13"/>
      <c r="AB17" s="13"/>
      <c r="AC17" s="13"/>
      <c r="AD17" s="13"/>
      <c r="AE17" s="23"/>
      <c r="AF17" s="23"/>
      <c r="AG17" s="13"/>
      <c r="AH17" s="13"/>
      <c r="AI17" s="13"/>
      <c r="AJ17" s="13"/>
      <c r="AK17" s="13"/>
      <c r="AL17" s="23"/>
      <c r="AM17" s="23"/>
      <c r="AN17" s="13"/>
      <c r="AO17" s="13"/>
      <c r="AP17" s="13"/>
      <c r="AQ17" s="86"/>
      <c r="AR17" s="86"/>
      <c r="AS17" s="23"/>
      <c r="AT17" s="23"/>
      <c r="AU17" s="13"/>
      <c r="AV17" s="13"/>
      <c r="AW17" s="13"/>
      <c r="AX17" s="13"/>
      <c r="AY17" s="13"/>
      <c r="AZ17" s="23"/>
      <c r="BA17" s="23"/>
      <c r="BB17" s="13"/>
      <c r="BC17" s="13"/>
      <c r="BD17" s="13"/>
      <c r="BE17" s="13"/>
      <c r="BF17" s="38"/>
    </row>
    <row r="18" spans="1:58" x14ac:dyDescent="0.4">
      <c r="A18" s="4"/>
      <c r="B18" s="93" t="s">
        <v>18</v>
      </c>
      <c r="C18" s="55">
        <v>44020</v>
      </c>
      <c r="D18" s="48">
        <f>IF(C18="","",WORKDAY(C18,E18-1,$B$50:$B$51))</f>
        <v>44022</v>
      </c>
      <c r="E18" s="57">
        <v>3</v>
      </c>
      <c r="F18" s="61" t="str">
        <f t="shared" si="8"/>
        <v/>
      </c>
      <c r="G18" s="13" t="str">
        <f t="shared" si="8"/>
        <v/>
      </c>
      <c r="H18" s="13" t="str">
        <f t="shared" si="8"/>
        <v/>
      </c>
      <c r="I18" s="13" t="str">
        <f t="shared" si="8"/>
        <v/>
      </c>
      <c r="J18" s="23"/>
      <c r="K18" s="23"/>
      <c r="L18" s="13" t="str">
        <f t="shared" si="8"/>
        <v/>
      </c>
      <c r="M18" s="13" t="str">
        <f t="shared" si="8"/>
        <v/>
      </c>
      <c r="N18" s="13" t="str">
        <f t="shared" si="8"/>
        <v/>
      </c>
      <c r="O18" s="13" t="str">
        <f t="shared" si="8"/>
        <v/>
      </c>
      <c r="P18" s="13" t="str">
        <f t="shared" si="8"/>
        <v/>
      </c>
      <c r="Q18" s="23"/>
      <c r="R18" s="23"/>
      <c r="S18" s="13" t="str">
        <f t="shared" si="8"/>
        <v/>
      </c>
      <c r="T18" s="13" t="str">
        <f t="shared" si="8"/>
        <v/>
      </c>
      <c r="U18" s="13" t="str">
        <f t="shared" si="8"/>
        <v/>
      </c>
      <c r="V18" s="13" t="str">
        <f t="shared" si="9"/>
        <v/>
      </c>
      <c r="W18" s="13" t="str">
        <f t="shared" si="9"/>
        <v/>
      </c>
      <c r="X18" s="23"/>
      <c r="Y18" s="23"/>
      <c r="Z18" s="13" t="str">
        <f t="shared" si="9"/>
        <v/>
      </c>
      <c r="AA18" s="13" t="str">
        <f t="shared" si="9"/>
        <v/>
      </c>
      <c r="AB18" s="13">
        <v>1</v>
      </c>
      <c r="AC18" s="13">
        <v>1</v>
      </c>
      <c r="AD18" s="13">
        <v>1</v>
      </c>
      <c r="AE18" s="23"/>
      <c r="AF18" s="23"/>
      <c r="AG18" s="13" t="str">
        <f t="shared" si="9"/>
        <v/>
      </c>
      <c r="AH18" s="13" t="str">
        <f t="shared" si="9"/>
        <v/>
      </c>
      <c r="AI18" s="13" t="str">
        <f t="shared" si="9"/>
        <v/>
      </c>
      <c r="AJ18" s="13" t="str">
        <f t="shared" si="9"/>
        <v/>
      </c>
      <c r="AK18" s="13" t="str">
        <f t="shared" si="9"/>
        <v/>
      </c>
      <c r="AL18" s="23"/>
      <c r="AM18" s="23"/>
      <c r="AN18" s="13" t="str">
        <f t="shared" si="10"/>
        <v/>
      </c>
      <c r="AO18" s="13" t="str">
        <f t="shared" si="6"/>
        <v/>
      </c>
      <c r="AP18" s="13" t="str">
        <f t="shared" si="6"/>
        <v/>
      </c>
      <c r="AQ18" s="86"/>
      <c r="AR18" s="86"/>
      <c r="AS18" s="23"/>
      <c r="AT18" s="23"/>
      <c r="AU18" s="13" t="str">
        <f t="shared" si="6"/>
        <v/>
      </c>
      <c r="AV18" s="13" t="str">
        <f t="shared" si="7"/>
        <v/>
      </c>
      <c r="AW18" s="13" t="str">
        <f t="shared" si="7"/>
        <v/>
      </c>
      <c r="AX18" s="13" t="str">
        <f t="shared" si="7"/>
        <v/>
      </c>
      <c r="AY18" s="13" t="str">
        <f t="shared" si="7"/>
        <v/>
      </c>
      <c r="AZ18" s="23" t="str">
        <f t="shared" si="7"/>
        <v/>
      </c>
      <c r="BA18" s="23" t="str">
        <f t="shared" si="7"/>
        <v/>
      </c>
      <c r="BB18" s="13" t="str">
        <f t="shared" si="7"/>
        <v/>
      </c>
      <c r="BC18" s="13" t="str">
        <f t="shared" si="7"/>
        <v/>
      </c>
      <c r="BD18" s="13" t="str">
        <f t="shared" si="7"/>
        <v/>
      </c>
      <c r="BE18" s="13" t="str">
        <f t="shared" si="7"/>
        <v/>
      </c>
      <c r="BF18" s="38" t="str">
        <f t="shared" si="7"/>
        <v/>
      </c>
    </row>
    <row r="19" spans="1:58" ht="19.5" thickBot="1" x14ac:dyDescent="0.45">
      <c r="A19" s="4"/>
      <c r="B19" s="94"/>
      <c r="C19" s="50">
        <f>C18</f>
        <v>44020</v>
      </c>
      <c r="D19" s="51">
        <f>D18</f>
        <v>44022</v>
      </c>
      <c r="E19" s="38">
        <f>COUNTIF($F19:$AY19,"1")</f>
        <v>4</v>
      </c>
      <c r="F19" s="61"/>
      <c r="G19" s="13"/>
      <c r="H19" s="13"/>
      <c r="I19" s="13"/>
      <c r="J19" s="23"/>
      <c r="K19" s="23"/>
      <c r="L19" s="13"/>
      <c r="M19" s="13"/>
      <c r="N19" s="13"/>
      <c r="O19" s="13"/>
      <c r="P19" s="13"/>
      <c r="Q19" s="23"/>
      <c r="R19" s="23"/>
      <c r="S19" s="13"/>
      <c r="T19" s="13"/>
      <c r="U19" s="13"/>
      <c r="V19" s="13"/>
      <c r="W19" s="13"/>
      <c r="X19" s="23"/>
      <c r="Y19" s="23"/>
      <c r="Z19" s="13"/>
      <c r="AA19" s="13">
        <v>1</v>
      </c>
      <c r="AB19" s="13">
        <v>1</v>
      </c>
      <c r="AC19" s="13">
        <v>1</v>
      </c>
      <c r="AD19" s="13">
        <v>1</v>
      </c>
      <c r="AE19" s="23"/>
      <c r="AF19" s="23"/>
      <c r="AG19" s="13"/>
      <c r="AH19" s="13"/>
      <c r="AI19" s="13"/>
      <c r="AJ19" s="13"/>
      <c r="AK19" s="13"/>
      <c r="AL19" s="23"/>
      <c r="AM19" s="23"/>
      <c r="AN19" s="13"/>
      <c r="AO19" s="13"/>
      <c r="AP19" s="13"/>
      <c r="AQ19" s="86"/>
      <c r="AR19" s="86"/>
      <c r="AS19" s="23"/>
      <c r="AT19" s="23"/>
      <c r="AU19" s="13"/>
      <c r="AV19" s="13"/>
      <c r="AW19" s="13"/>
      <c r="AX19" s="13"/>
      <c r="AY19" s="13"/>
      <c r="AZ19" s="23"/>
      <c r="BA19" s="23"/>
      <c r="BB19" s="13"/>
      <c r="BC19" s="13"/>
      <c r="BD19" s="13"/>
      <c r="BE19" s="13"/>
      <c r="BF19" s="38"/>
    </row>
    <row r="20" spans="1:58" x14ac:dyDescent="0.4">
      <c r="A20" s="4"/>
      <c r="B20" s="93" t="s">
        <v>19</v>
      </c>
      <c r="C20" s="55">
        <v>44025</v>
      </c>
      <c r="D20" s="56">
        <f t="shared" ref="D20:D22" si="11">IF(C20="","",WORKDAY(C20,E20-1))</f>
        <v>44025</v>
      </c>
      <c r="E20" s="57">
        <v>1</v>
      </c>
      <c r="F20" s="34" t="str">
        <f t="shared" si="8"/>
        <v/>
      </c>
      <c r="G20" s="13" t="str">
        <f t="shared" si="8"/>
        <v/>
      </c>
      <c r="H20" s="13" t="str">
        <f t="shared" si="8"/>
        <v/>
      </c>
      <c r="I20" s="13" t="str">
        <f t="shared" si="8"/>
        <v/>
      </c>
      <c r="J20" s="23"/>
      <c r="K20" s="23"/>
      <c r="L20" s="13" t="str">
        <f t="shared" si="8"/>
        <v/>
      </c>
      <c r="M20" s="13" t="str">
        <f t="shared" si="8"/>
        <v/>
      </c>
      <c r="N20" s="13" t="str">
        <f t="shared" si="8"/>
        <v/>
      </c>
      <c r="O20" s="13" t="str">
        <f t="shared" si="8"/>
        <v/>
      </c>
      <c r="P20" s="13" t="str">
        <f t="shared" si="8"/>
        <v/>
      </c>
      <c r="Q20" s="23"/>
      <c r="R20" s="23"/>
      <c r="S20" s="13" t="str">
        <f t="shared" si="8"/>
        <v/>
      </c>
      <c r="T20" s="13" t="str">
        <f t="shared" si="8"/>
        <v/>
      </c>
      <c r="U20" s="13" t="str">
        <f t="shared" si="8"/>
        <v/>
      </c>
      <c r="V20" s="13" t="str">
        <f t="shared" si="9"/>
        <v/>
      </c>
      <c r="W20" s="13" t="str">
        <f t="shared" si="9"/>
        <v/>
      </c>
      <c r="X20" s="23"/>
      <c r="Y20" s="23"/>
      <c r="Z20" s="13" t="str">
        <f t="shared" si="9"/>
        <v/>
      </c>
      <c r="AA20" s="13" t="str">
        <f t="shared" si="9"/>
        <v/>
      </c>
      <c r="AB20" s="13" t="str">
        <f t="shared" si="9"/>
        <v/>
      </c>
      <c r="AC20" s="13" t="str">
        <f t="shared" si="9"/>
        <v/>
      </c>
      <c r="AD20" s="13" t="str">
        <f t="shared" si="9"/>
        <v/>
      </c>
      <c r="AE20" s="23"/>
      <c r="AF20" s="23"/>
      <c r="AG20" s="13">
        <f t="shared" si="9"/>
        <v>1</v>
      </c>
      <c r="AH20" s="13" t="str">
        <f t="shared" si="9"/>
        <v/>
      </c>
      <c r="AI20" s="13" t="str">
        <f t="shared" si="9"/>
        <v/>
      </c>
      <c r="AJ20" s="13" t="str">
        <f t="shared" si="9"/>
        <v/>
      </c>
      <c r="AK20" s="13" t="str">
        <f t="shared" si="9"/>
        <v/>
      </c>
      <c r="AL20" s="23"/>
      <c r="AM20" s="23"/>
      <c r="AN20" s="13" t="str">
        <f t="shared" si="10"/>
        <v/>
      </c>
      <c r="AO20" s="13" t="str">
        <f t="shared" si="6"/>
        <v/>
      </c>
      <c r="AP20" s="13" t="str">
        <f t="shared" si="6"/>
        <v/>
      </c>
      <c r="AQ20" s="86"/>
      <c r="AR20" s="86"/>
      <c r="AS20" s="23"/>
      <c r="AT20" s="23"/>
      <c r="AU20" s="13" t="str">
        <f t="shared" si="6"/>
        <v/>
      </c>
      <c r="AV20" s="13" t="str">
        <f t="shared" si="7"/>
        <v/>
      </c>
      <c r="AW20" s="13" t="str">
        <f t="shared" si="7"/>
        <v/>
      </c>
      <c r="AX20" s="13" t="str">
        <f t="shared" si="7"/>
        <v/>
      </c>
      <c r="AY20" s="13" t="str">
        <f t="shared" si="7"/>
        <v/>
      </c>
      <c r="AZ20" s="23" t="str">
        <f t="shared" si="7"/>
        <v/>
      </c>
      <c r="BA20" s="23" t="str">
        <f t="shared" si="7"/>
        <v/>
      </c>
      <c r="BB20" s="13" t="str">
        <f t="shared" si="7"/>
        <v/>
      </c>
      <c r="BC20" s="13" t="str">
        <f t="shared" si="7"/>
        <v/>
      </c>
      <c r="BD20" s="13" t="str">
        <f t="shared" si="7"/>
        <v/>
      </c>
      <c r="BE20" s="13" t="str">
        <f t="shared" si="7"/>
        <v/>
      </c>
      <c r="BF20" s="38" t="str">
        <f t="shared" si="7"/>
        <v/>
      </c>
    </row>
    <row r="21" spans="1:58" ht="19.5" thickBot="1" x14ac:dyDescent="0.45">
      <c r="A21" s="4"/>
      <c r="B21" s="94"/>
      <c r="C21" s="50">
        <v>44025</v>
      </c>
      <c r="D21" s="51">
        <v>44025</v>
      </c>
      <c r="E21" s="38">
        <f>COUNTIF($F21:$AY21,"1")</f>
        <v>1</v>
      </c>
      <c r="F21" s="61"/>
      <c r="G21" s="13"/>
      <c r="H21" s="13"/>
      <c r="I21" s="13"/>
      <c r="J21" s="23"/>
      <c r="K21" s="23"/>
      <c r="L21" s="13"/>
      <c r="M21" s="13"/>
      <c r="N21" s="13"/>
      <c r="O21" s="13"/>
      <c r="P21" s="13"/>
      <c r="Q21" s="23"/>
      <c r="R21" s="23"/>
      <c r="S21" s="13"/>
      <c r="T21" s="13"/>
      <c r="U21" s="13"/>
      <c r="V21" s="13"/>
      <c r="W21" s="13"/>
      <c r="X21" s="23"/>
      <c r="Y21" s="23"/>
      <c r="Z21" s="13"/>
      <c r="AA21" s="13"/>
      <c r="AB21" s="13"/>
      <c r="AC21" s="13"/>
      <c r="AD21" s="13"/>
      <c r="AE21" s="23"/>
      <c r="AF21" s="23"/>
      <c r="AG21" s="13">
        <v>1</v>
      </c>
      <c r="AH21" s="13"/>
      <c r="AI21" s="13"/>
      <c r="AJ21" s="13"/>
      <c r="AK21" s="13"/>
      <c r="AL21" s="23"/>
      <c r="AM21" s="23"/>
      <c r="AN21" s="13"/>
      <c r="AO21" s="13"/>
      <c r="AP21" s="13"/>
      <c r="AQ21" s="86"/>
      <c r="AR21" s="86"/>
      <c r="AS21" s="23"/>
      <c r="AT21" s="23"/>
      <c r="AU21" s="13"/>
      <c r="AV21" s="13"/>
      <c r="AW21" s="13"/>
      <c r="AX21" s="13"/>
      <c r="AY21" s="13"/>
      <c r="AZ21" s="23"/>
      <c r="BA21" s="23"/>
      <c r="BB21" s="13"/>
      <c r="BC21" s="13"/>
      <c r="BD21" s="13"/>
      <c r="BE21" s="13"/>
      <c r="BF21" s="38"/>
    </row>
    <row r="22" spans="1:58" x14ac:dyDescent="0.4">
      <c r="A22" s="4"/>
      <c r="B22" s="93" t="s">
        <v>18</v>
      </c>
      <c r="C22" s="55">
        <v>44026</v>
      </c>
      <c r="D22" s="56">
        <f t="shared" si="11"/>
        <v>44027</v>
      </c>
      <c r="E22" s="57">
        <v>2</v>
      </c>
      <c r="F22" s="61" t="str">
        <f t="shared" si="8"/>
        <v/>
      </c>
      <c r="G22" s="13" t="str">
        <f t="shared" si="8"/>
        <v/>
      </c>
      <c r="H22" s="13" t="str">
        <f t="shared" si="8"/>
        <v/>
      </c>
      <c r="I22" s="13" t="str">
        <f t="shared" si="8"/>
        <v/>
      </c>
      <c r="J22" s="23"/>
      <c r="K22" s="23"/>
      <c r="L22" s="13" t="str">
        <f t="shared" si="8"/>
        <v/>
      </c>
      <c r="M22" s="13" t="str">
        <f t="shared" si="8"/>
        <v/>
      </c>
      <c r="N22" s="13" t="str">
        <f t="shared" si="8"/>
        <v/>
      </c>
      <c r="O22" s="13" t="str">
        <f t="shared" si="8"/>
        <v/>
      </c>
      <c r="P22" s="13" t="str">
        <f t="shared" si="8"/>
        <v/>
      </c>
      <c r="Q22" s="23"/>
      <c r="R22" s="23"/>
      <c r="S22" s="13" t="str">
        <f t="shared" si="8"/>
        <v/>
      </c>
      <c r="T22" s="13" t="str">
        <f t="shared" si="8"/>
        <v/>
      </c>
      <c r="U22" s="13" t="str">
        <f t="shared" si="8"/>
        <v/>
      </c>
      <c r="V22" s="13" t="str">
        <f t="shared" si="9"/>
        <v/>
      </c>
      <c r="W22" s="13" t="str">
        <f t="shared" si="9"/>
        <v/>
      </c>
      <c r="X22" s="23"/>
      <c r="Y22" s="23"/>
      <c r="Z22" s="13" t="str">
        <f t="shared" si="9"/>
        <v/>
      </c>
      <c r="AA22" s="13" t="str">
        <f t="shared" si="9"/>
        <v/>
      </c>
      <c r="AB22" s="13" t="str">
        <f t="shared" si="9"/>
        <v/>
      </c>
      <c r="AC22" s="13" t="str">
        <f t="shared" si="9"/>
        <v/>
      </c>
      <c r="AD22" s="13" t="str">
        <f t="shared" si="9"/>
        <v/>
      </c>
      <c r="AE22" s="23"/>
      <c r="AF22" s="23"/>
      <c r="AG22" s="13" t="str">
        <f t="shared" si="9"/>
        <v/>
      </c>
      <c r="AH22" s="13">
        <f t="shared" si="9"/>
        <v>1</v>
      </c>
      <c r="AI22" s="13">
        <f t="shared" si="9"/>
        <v>1</v>
      </c>
      <c r="AJ22" s="13" t="str">
        <f t="shared" si="9"/>
        <v/>
      </c>
      <c r="AK22" s="13" t="str">
        <f t="shared" si="9"/>
        <v/>
      </c>
      <c r="AL22" s="23"/>
      <c r="AM22" s="23"/>
      <c r="AN22" s="13" t="str">
        <f t="shared" si="10"/>
        <v/>
      </c>
      <c r="AO22" s="13" t="str">
        <f t="shared" si="6"/>
        <v/>
      </c>
      <c r="AP22" s="13" t="str">
        <f t="shared" si="6"/>
        <v/>
      </c>
      <c r="AQ22" s="86"/>
      <c r="AR22" s="86"/>
      <c r="AS22" s="23"/>
      <c r="AT22" s="23"/>
      <c r="AU22" s="13" t="str">
        <f t="shared" si="6"/>
        <v/>
      </c>
      <c r="AV22" s="13" t="str">
        <f t="shared" si="7"/>
        <v/>
      </c>
      <c r="AW22" s="13" t="str">
        <f t="shared" si="7"/>
        <v/>
      </c>
      <c r="AX22" s="13" t="str">
        <f t="shared" si="7"/>
        <v/>
      </c>
      <c r="AY22" s="13" t="str">
        <f t="shared" si="7"/>
        <v/>
      </c>
      <c r="AZ22" s="23" t="str">
        <f t="shared" si="7"/>
        <v/>
      </c>
      <c r="BA22" s="23" t="str">
        <f t="shared" si="7"/>
        <v/>
      </c>
      <c r="BB22" s="13" t="str">
        <f t="shared" si="7"/>
        <v/>
      </c>
      <c r="BC22" s="13" t="str">
        <f t="shared" si="7"/>
        <v/>
      </c>
      <c r="BD22" s="13" t="str">
        <f t="shared" si="7"/>
        <v/>
      </c>
      <c r="BE22" s="13" t="str">
        <f t="shared" si="7"/>
        <v/>
      </c>
      <c r="BF22" s="38" t="str">
        <f t="shared" si="7"/>
        <v/>
      </c>
    </row>
    <row r="23" spans="1:58" ht="19.5" thickBot="1" x14ac:dyDescent="0.45">
      <c r="A23" s="4"/>
      <c r="B23" s="95"/>
      <c r="C23" s="35">
        <v>44025</v>
      </c>
      <c r="D23" s="49">
        <v>44025</v>
      </c>
      <c r="E23" s="38">
        <f>COUNTIF($F23:$AY23,"1")</f>
        <v>3</v>
      </c>
      <c r="F23" s="61"/>
      <c r="G23" s="13"/>
      <c r="H23" s="13"/>
      <c r="I23" s="13"/>
      <c r="J23" s="23"/>
      <c r="K23" s="23"/>
      <c r="L23" s="13"/>
      <c r="M23" s="13"/>
      <c r="N23" s="13"/>
      <c r="O23" s="13"/>
      <c r="P23" s="13"/>
      <c r="Q23" s="23"/>
      <c r="R23" s="23"/>
      <c r="S23" s="13"/>
      <c r="T23" s="13"/>
      <c r="U23" s="13"/>
      <c r="V23" s="13"/>
      <c r="W23" s="13"/>
      <c r="X23" s="23"/>
      <c r="Y23" s="23"/>
      <c r="Z23" s="13"/>
      <c r="AA23" s="13"/>
      <c r="AB23" s="13"/>
      <c r="AC23" s="13"/>
      <c r="AD23" s="13"/>
      <c r="AE23" s="23"/>
      <c r="AF23" s="23"/>
      <c r="AG23" s="13">
        <v>1</v>
      </c>
      <c r="AH23" s="13">
        <v>1</v>
      </c>
      <c r="AI23" s="13">
        <v>1</v>
      </c>
      <c r="AJ23" s="13"/>
      <c r="AK23" s="13"/>
      <c r="AL23" s="23"/>
      <c r="AM23" s="23"/>
      <c r="AN23" s="13"/>
      <c r="AO23" s="13"/>
      <c r="AP23" s="13"/>
      <c r="AQ23" s="86"/>
      <c r="AR23" s="86"/>
      <c r="AS23" s="23"/>
      <c r="AT23" s="23"/>
      <c r="AU23" s="13"/>
      <c r="AV23" s="13"/>
      <c r="AW23" s="13"/>
      <c r="AX23" s="13"/>
      <c r="AY23" s="13"/>
      <c r="AZ23" s="23"/>
      <c r="BA23" s="23"/>
      <c r="BB23" s="13"/>
      <c r="BC23" s="13"/>
      <c r="BD23" s="13"/>
      <c r="BE23" s="13"/>
      <c r="BF23" s="38"/>
    </row>
    <row r="24" spans="1:58" x14ac:dyDescent="0.4">
      <c r="A24" s="4"/>
      <c r="B24" s="107" t="s">
        <v>7</v>
      </c>
      <c r="C24" s="55">
        <f>IF(D37="","",WORKDAY(D37,1,$B$50:$B$51))</f>
        <v>44047</v>
      </c>
      <c r="D24" s="56">
        <f>IF(C24="","",WORKDAY(C24,E24-1,$B$50:$B$51))</f>
        <v>44047</v>
      </c>
      <c r="E24" s="58">
        <v>1</v>
      </c>
      <c r="F24" s="61" t="str">
        <f>IF(AND($C24&lt;=F$6,F$6&lt;=$D24),1,"")</f>
        <v/>
      </c>
      <c r="G24" s="13" t="str">
        <f>IF(AND($C24&lt;=G$6,G$6&lt;=$D24),1,"")</f>
        <v/>
      </c>
      <c r="H24" s="13" t="str">
        <f>IF(AND($C24&lt;=H$6,H$6&lt;=$D24),1,"")</f>
        <v/>
      </c>
      <c r="I24" s="13" t="str">
        <f>IF(AND($C24&lt;=I$6,I$6&lt;=$D24),1,"")</f>
        <v/>
      </c>
      <c r="J24" s="23"/>
      <c r="K24" s="23"/>
      <c r="L24" s="13" t="str">
        <f>IF(AND($C24&lt;=L$6,L$6&lt;=$D24),1,"")</f>
        <v/>
      </c>
      <c r="M24" s="13" t="str">
        <f>IF(AND($C24&lt;=M$6,M$6&lt;=$D24),1,"")</f>
        <v/>
      </c>
      <c r="N24" s="13" t="str">
        <f>IF(AND($C24&lt;=N$6,N$6&lt;=$D24),1,"")</f>
        <v/>
      </c>
      <c r="O24" s="13" t="str">
        <f>IF(AND($C24&lt;=O$6,O$6&lt;=$D24),1,"")</f>
        <v/>
      </c>
      <c r="P24" s="13" t="str">
        <f>IF(AND($C24&lt;=P$6,P$6&lt;=$D24),1,"")</f>
        <v/>
      </c>
      <c r="Q24" s="23"/>
      <c r="R24" s="23"/>
      <c r="S24" s="13" t="str">
        <f>IF(AND($C24&lt;=S$6,S$6&lt;=$D24),1,"")</f>
        <v/>
      </c>
      <c r="T24" s="13" t="str">
        <f>IF(AND($C24&lt;=T$6,T$6&lt;=$D24),1,"")</f>
        <v/>
      </c>
      <c r="U24" s="13" t="str">
        <f>IF(AND($C24&lt;=U$6,U$6&lt;=$D24),1,"")</f>
        <v/>
      </c>
      <c r="V24" s="13" t="str">
        <f>IF(AND($C24&lt;=V$6,V$6&lt;=$D24),1,"")</f>
        <v/>
      </c>
      <c r="W24" s="13"/>
      <c r="X24" s="23"/>
      <c r="Y24" s="23"/>
      <c r="Z24" s="13" t="str">
        <f>IF(AND($C24&lt;=Z$6,Z$6&lt;=$D24),1,"")</f>
        <v/>
      </c>
      <c r="AA24" s="13" t="str">
        <f>IF(AND($C24&lt;=AA$6,AA$6&lt;=$D24),1,"")</f>
        <v/>
      </c>
      <c r="AB24" s="13" t="str">
        <f>IF(AND($C24&lt;=AB$6,AB$6&lt;=$D24),1,"")</f>
        <v/>
      </c>
      <c r="AC24" s="13" t="str">
        <f>IF(AND($C24&lt;=AC$6,AC$6&lt;=$D24),1,"")</f>
        <v/>
      </c>
      <c r="AD24" s="13" t="str">
        <f>IF(AND($C24&lt;=AD$6,AD$6&lt;=$D24),1,"")</f>
        <v/>
      </c>
      <c r="AE24" s="23"/>
      <c r="AF24" s="23"/>
      <c r="AG24" s="13" t="str">
        <f>IF(AND($C24&lt;=AG$6,AG$6&lt;=$D24),1,"")</f>
        <v/>
      </c>
      <c r="AH24" s="13" t="str">
        <f>IF(AND($C24&lt;=AH$6,AH$6&lt;=$D24),1,"")</f>
        <v/>
      </c>
      <c r="AI24" s="13" t="str">
        <f>IF(AND($C24&lt;=AI$6,AI$6&lt;=$D24),1,"")</f>
        <v/>
      </c>
      <c r="AJ24" s="13" t="str">
        <f>IF(AND($C24&lt;=AJ$6,AJ$6&lt;=$D24),1,"")</f>
        <v/>
      </c>
      <c r="AK24" s="13" t="str">
        <f>IF(AND($C24&lt;=AK$6,AK$6&lt;=$D24),1,"")</f>
        <v/>
      </c>
      <c r="AL24" s="23"/>
      <c r="AM24" s="23"/>
      <c r="AN24" s="13" t="str">
        <f>IF(AND($C24&lt;=AN$6,AN$6&lt;=$D24),1,"")</f>
        <v/>
      </c>
      <c r="AO24" s="13" t="str">
        <f>IF(AND($C24&lt;=AO$6,AO$6&lt;=$D24),1,"")</f>
        <v/>
      </c>
      <c r="AP24" s="13" t="str">
        <f>IF(AND($C24&lt;=AP$6,AP$6&lt;=$D24),1,"")</f>
        <v/>
      </c>
      <c r="AQ24" s="86"/>
      <c r="AR24" s="86"/>
      <c r="AS24" s="23"/>
      <c r="AT24" s="23"/>
      <c r="AU24" s="13" t="str">
        <f t="shared" ref="AU24:BF24" si="12">IF(AND($C24&lt;=AU$6,AU$6&lt;=$D24),1,"")</f>
        <v/>
      </c>
      <c r="AV24" s="13" t="str">
        <f t="shared" si="12"/>
        <v/>
      </c>
      <c r="AW24" s="13" t="str">
        <f t="shared" si="12"/>
        <v/>
      </c>
      <c r="AX24" s="13" t="str">
        <f t="shared" si="12"/>
        <v/>
      </c>
      <c r="AY24" s="13" t="str">
        <f t="shared" si="12"/>
        <v/>
      </c>
      <c r="AZ24" s="23" t="str">
        <f t="shared" si="12"/>
        <v/>
      </c>
      <c r="BA24" s="23" t="str">
        <f t="shared" si="12"/>
        <v/>
      </c>
      <c r="BB24" s="13" t="str">
        <f t="shared" si="12"/>
        <v/>
      </c>
      <c r="BC24" s="13">
        <f t="shared" si="12"/>
        <v>1</v>
      </c>
      <c r="BD24" s="13" t="str">
        <f t="shared" si="12"/>
        <v/>
      </c>
      <c r="BE24" s="13" t="str">
        <f t="shared" si="12"/>
        <v/>
      </c>
      <c r="BF24" s="38" t="str">
        <f t="shared" si="12"/>
        <v/>
      </c>
    </row>
    <row r="25" spans="1:58" ht="19.5" thickBot="1" x14ac:dyDescent="0.45">
      <c r="A25" s="4"/>
      <c r="B25" s="109"/>
      <c r="C25" s="50"/>
      <c r="D25" s="51"/>
      <c r="E25" s="38">
        <f>COUNTIF($F25:$AY25,"1")</f>
        <v>0</v>
      </c>
      <c r="F25" s="61"/>
      <c r="G25" s="13"/>
      <c r="H25" s="13"/>
      <c r="I25" s="13"/>
      <c r="J25" s="23"/>
      <c r="K25" s="23"/>
      <c r="L25" s="13"/>
      <c r="M25" s="13"/>
      <c r="N25" s="13"/>
      <c r="O25" s="13"/>
      <c r="P25" s="13"/>
      <c r="Q25" s="23"/>
      <c r="R25" s="23"/>
      <c r="S25" s="13"/>
      <c r="T25" s="13"/>
      <c r="U25" s="13"/>
      <c r="V25" s="13"/>
      <c r="W25" s="13"/>
      <c r="X25" s="23"/>
      <c r="Y25" s="23"/>
      <c r="Z25" s="13"/>
      <c r="AA25" s="13"/>
      <c r="AB25" s="13"/>
      <c r="AC25" s="13"/>
      <c r="AD25" s="13"/>
      <c r="AE25" s="23"/>
      <c r="AF25" s="23"/>
      <c r="AG25" s="13"/>
      <c r="AH25" s="13"/>
      <c r="AI25" s="13"/>
      <c r="AJ25" s="13"/>
      <c r="AK25" s="13"/>
      <c r="AL25" s="23"/>
      <c r="AM25" s="23"/>
      <c r="AN25" s="13"/>
      <c r="AO25" s="13"/>
      <c r="AP25" s="13"/>
      <c r="AQ25" s="86"/>
      <c r="AR25" s="86"/>
      <c r="AS25" s="23"/>
      <c r="AT25" s="23"/>
      <c r="AU25" s="13"/>
      <c r="AV25" s="13"/>
      <c r="AW25" s="13"/>
      <c r="AX25" s="13"/>
      <c r="AY25" s="13"/>
      <c r="AZ25" s="23"/>
      <c r="BA25" s="23"/>
      <c r="BB25" s="13"/>
      <c r="BC25" s="13"/>
      <c r="BD25" s="13"/>
      <c r="BE25" s="13"/>
      <c r="BF25" s="38"/>
    </row>
    <row r="26" spans="1:58" x14ac:dyDescent="0.4">
      <c r="A26" s="4"/>
      <c r="B26" s="93" t="s">
        <v>93</v>
      </c>
      <c r="C26" s="55">
        <v>44032</v>
      </c>
      <c r="D26" s="56">
        <v>44033</v>
      </c>
      <c r="E26" s="97">
        <f>COUNTIF($F26:$AY26,"1")</f>
        <v>2</v>
      </c>
      <c r="F26" s="61" t="str">
        <f>IF(AND($C26&lt;=F$6,F$6&lt;=$D26),1,"")</f>
        <v/>
      </c>
      <c r="G26" s="13" t="str">
        <f>IF(AND($C26&lt;=G$6,G$6&lt;=$D26),1,"")</f>
        <v/>
      </c>
      <c r="H26" s="13" t="str">
        <f>IF(AND($C26&lt;=H$6,H$6&lt;=$D26),1,"")</f>
        <v/>
      </c>
      <c r="I26" s="13" t="str">
        <f>IF(AND($C26&lt;=I$6,I$6&lt;=$D26),1,"")</f>
        <v/>
      </c>
      <c r="J26" s="23"/>
      <c r="K26" s="23"/>
      <c r="L26" s="13" t="str">
        <f>IF(AND($C26&lt;=L$6,L$6&lt;=$D26),1,"")</f>
        <v/>
      </c>
      <c r="M26" s="13" t="str">
        <f>IF(AND($C26&lt;=M$6,M$6&lt;=$D26),1,"")</f>
        <v/>
      </c>
      <c r="N26" s="13" t="str">
        <f>IF(AND($C26&lt;=N$6,N$6&lt;=$D26),1,"")</f>
        <v/>
      </c>
      <c r="O26" s="13" t="str">
        <f>IF(AND($C26&lt;=O$6,O$6&lt;=$D26),1,"")</f>
        <v/>
      </c>
      <c r="P26" s="13" t="str">
        <f>IF(AND($C26&lt;=P$6,P$6&lt;=$D26),1,"")</f>
        <v/>
      </c>
      <c r="Q26" s="23"/>
      <c r="R26" s="23"/>
      <c r="S26" s="13" t="str">
        <f>IF(AND($C26&lt;=S$6,S$6&lt;=$D26),1,"")</f>
        <v/>
      </c>
      <c r="T26" s="13" t="str">
        <f>IF(AND($C26&lt;=T$6,T$6&lt;=$D26),1,"")</f>
        <v/>
      </c>
      <c r="U26" s="13" t="str">
        <f>IF(AND($C26&lt;=U$6,U$6&lt;=$D26),1,"")</f>
        <v/>
      </c>
      <c r="V26" s="13" t="str">
        <f>IF(AND($C26&lt;=V$6,V$6&lt;=$D26),1,"")</f>
        <v/>
      </c>
      <c r="W26" s="13"/>
      <c r="X26" s="23"/>
      <c r="Y26" s="23"/>
      <c r="Z26" s="13" t="str">
        <f>IF(AND($C26&lt;=Z$6,Z$6&lt;=$D26),1,"")</f>
        <v/>
      </c>
      <c r="AA26" s="13" t="str">
        <f>IF(AND($C26&lt;=AA$6,AA$6&lt;=$D26),1,"")</f>
        <v/>
      </c>
      <c r="AB26" s="13" t="str">
        <f>IF(AND($C26&lt;=AB$6,AB$6&lt;=$D26),1,"")</f>
        <v/>
      </c>
      <c r="AC26" s="13" t="str">
        <f>IF(AND($C26&lt;=AC$6,AC$6&lt;=$D26),1,"")</f>
        <v/>
      </c>
      <c r="AD26" s="13" t="str">
        <f>IF(AND($C26&lt;=AD$6,AD$6&lt;=$D26),1,"")</f>
        <v/>
      </c>
      <c r="AE26" s="23"/>
      <c r="AF26" s="23"/>
      <c r="AG26" s="13" t="str">
        <f>IF(AND($C26&lt;=AG$6,AG$6&lt;=$D26),1,"")</f>
        <v/>
      </c>
      <c r="AH26" s="13" t="str">
        <f>IF(AND($C26&lt;=AH$6,AH$6&lt;=$D26),1,"")</f>
        <v/>
      </c>
      <c r="AI26" s="13" t="str">
        <f>IF(AND($C26&lt;=AI$6,AI$6&lt;=$D26),1,"")</f>
        <v/>
      </c>
      <c r="AJ26" s="13" t="str">
        <f>IF(AND($C26&lt;=AJ$6,AJ$6&lt;=$D26),1,"")</f>
        <v/>
      </c>
      <c r="AK26" s="13" t="str">
        <f>IF(AND($C26&lt;=AK$6,AK$6&lt;=$D26),1,"")</f>
        <v/>
      </c>
      <c r="AL26" s="23"/>
      <c r="AM26" s="23"/>
      <c r="AN26" s="13">
        <f>IF(AND($C26&lt;=AN$6,AN$6&lt;=$D26),1,"")</f>
        <v>1</v>
      </c>
      <c r="AO26" s="13">
        <f>IF(AND($C26&lt;=AO$6,AO$6&lt;=$D26),1,"")</f>
        <v>1</v>
      </c>
      <c r="AP26" s="13" t="str">
        <f>IF(AND($C26&lt;=AP$6,AP$6&lt;=$D26),1,"")</f>
        <v/>
      </c>
      <c r="AQ26" s="86"/>
      <c r="AR26" s="86"/>
      <c r="AS26" s="23"/>
      <c r="AT26" s="23"/>
      <c r="AU26" s="13" t="str">
        <f t="shared" ref="AU26:BF26" si="13">IF(AND($C26&lt;=AU$6,AU$6&lt;=$D26),1,"")</f>
        <v/>
      </c>
      <c r="AV26" s="13" t="str">
        <f t="shared" si="13"/>
        <v/>
      </c>
      <c r="AW26" s="13" t="str">
        <f t="shared" si="13"/>
        <v/>
      </c>
      <c r="AX26" s="13" t="str">
        <f t="shared" si="13"/>
        <v/>
      </c>
      <c r="AY26" s="13" t="str">
        <f t="shared" si="13"/>
        <v/>
      </c>
      <c r="AZ26" s="23" t="str">
        <f t="shared" si="13"/>
        <v/>
      </c>
      <c r="BA26" s="23" t="str">
        <f t="shared" si="13"/>
        <v/>
      </c>
      <c r="BB26" s="13" t="str">
        <f t="shared" si="13"/>
        <v/>
      </c>
      <c r="BC26" s="13" t="str">
        <f t="shared" si="13"/>
        <v/>
      </c>
      <c r="BD26" s="13" t="str">
        <f t="shared" si="13"/>
        <v/>
      </c>
      <c r="BE26" s="13" t="str">
        <f t="shared" si="13"/>
        <v/>
      </c>
      <c r="BF26" s="38" t="str">
        <f t="shared" si="13"/>
        <v/>
      </c>
    </row>
    <row r="27" spans="1:58" ht="19.5" thickBot="1" x14ac:dyDescent="0.45">
      <c r="A27" s="4"/>
      <c r="B27" s="94"/>
      <c r="C27" s="50"/>
      <c r="D27" s="51"/>
      <c r="E27" s="98">
        <f>COUNTIF($F27:$AY27,"1")</f>
        <v>0</v>
      </c>
      <c r="F27" s="14"/>
      <c r="G27" s="15"/>
      <c r="H27" s="15"/>
      <c r="I27" s="15"/>
      <c r="J27" s="24"/>
      <c r="K27" s="24"/>
      <c r="L27" s="15"/>
      <c r="M27" s="15"/>
      <c r="N27" s="15"/>
      <c r="O27" s="15"/>
      <c r="P27" s="15"/>
      <c r="Q27" s="24"/>
      <c r="R27" s="24"/>
      <c r="S27" s="15"/>
      <c r="T27" s="15"/>
      <c r="U27" s="15"/>
      <c r="V27" s="15"/>
      <c r="W27" s="15"/>
      <c r="X27" s="24"/>
      <c r="Y27" s="24"/>
      <c r="Z27" s="15"/>
      <c r="AA27" s="15"/>
      <c r="AB27" s="15"/>
      <c r="AC27" s="15"/>
      <c r="AD27" s="15"/>
      <c r="AE27" s="24"/>
      <c r="AF27" s="24"/>
      <c r="AG27" s="15"/>
      <c r="AH27" s="15"/>
      <c r="AI27" s="15"/>
      <c r="AJ27" s="15"/>
      <c r="AK27" s="15"/>
      <c r="AL27" s="24"/>
      <c r="AM27" s="24"/>
      <c r="AN27" s="15"/>
      <c r="AO27" s="15"/>
      <c r="AP27" s="15"/>
      <c r="AQ27" s="87"/>
      <c r="AR27" s="87"/>
      <c r="AS27" s="24"/>
      <c r="AT27" s="24"/>
      <c r="AU27" s="15"/>
      <c r="AV27" s="15"/>
      <c r="AW27" s="15"/>
      <c r="AX27" s="15"/>
      <c r="AY27" s="15"/>
      <c r="AZ27" s="24"/>
      <c r="BA27" s="24"/>
      <c r="BB27" s="15"/>
      <c r="BC27" s="15"/>
      <c r="BD27" s="15"/>
      <c r="BE27" s="15"/>
      <c r="BF27" s="39"/>
    </row>
    <row r="28" spans="1:58" ht="19.5" thickBot="1" x14ac:dyDescent="0.45">
      <c r="A28" s="8"/>
      <c r="B28" s="102" t="s">
        <v>15</v>
      </c>
      <c r="C28" s="50"/>
      <c r="D28" s="51"/>
      <c r="E28" s="103">
        <f>SUBTOTAL(9,E9,E10,E12,E14,E24,E16,E18)</f>
        <v>14</v>
      </c>
      <c r="F28" s="65"/>
      <c r="G28" s="63"/>
      <c r="H28" s="63"/>
      <c r="I28" s="63"/>
      <c r="J28" s="62"/>
      <c r="K28" s="62"/>
      <c r="L28" s="63"/>
      <c r="M28" s="63"/>
      <c r="N28" s="63"/>
      <c r="O28" s="63"/>
      <c r="P28" s="63"/>
      <c r="Q28" s="62"/>
      <c r="R28" s="62"/>
      <c r="S28" s="63"/>
      <c r="T28" s="63"/>
      <c r="U28" s="63"/>
      <c r="V28" s="63"/>
      <c r="W28" s="63"/>
      <c r="X28" s="62"/>
      <c r="Y28" s="62"/>
      <c r="Z28" s="63"/>
      <c r="AA28" s="63"/>
      <c r="AB28" s="63"/>
      <c r="AC28" s="63"/>
      <c r="AD28" s="63"/>
      <c r="AE28" s="62"/>
      <c r="AF28" s="62"/>
      <c r="AG28" s="63"/>
      <c r="AH28" s="63"/>
      <c r="AI28" s="63"/>
      <c r="AJ28" s="63"/>
      <c r="AK28" s="63"/>
      <c r="AL28" s="62"/>
      <c r="AM28" s="62"/>
      <c r="AN28" s="63"/>
      <c r="AO28" s="63"/>
      <c r="AP28" s="63"/>
      <c r="AQ28" s="88"/>
      <c r="AR28" s="88"/>
      <c r="AS28" s="62"/>
      <c r="AT28" s="62"/>
      <c r="AU28" s="63"/>
      <c r="AV28" s="63"/>
      <c r="AW28" s="63"/>
      <c r="AX28" s="63"/>
      <c r="AY28" s="63"/>
      <c r="AZ28" s="62"/>
      <c r="BA28" s="62"/>
      <c r="BB28" s="63"/>
      <c r="BC28" s="63"/>
      <c r="BD28" s="63"/>
      <c r="BE28" s="63"/>
      <c r="BF28" s="64"/>
    </row>
    <row r="29" spans="1:58" x14ac:dyDescent="0.4">
      <c r="A29" s="33" t="s">
        <v>2</v>
      </c>
      <c r="B29" s="107" t="s">
        <v>9</v>
      </c>
      <c r="C29" s="55">
        <f>DATE(2020,6,23)</f>
        <v>44005</v>
      </c>
      <c r="D29" s="56">
        <f>IF(C29="","",WORKDAY(C29,E29-1,$B$50:$B$51))</f>
        <v>44006</v>
      </c>
      <c r="E29" s="57">
        <v>2</v>
      </c>
      <c r="F29" s="34" t="str">
        <f t="shared" si="8"/>
        <v/>
      </c>
      <c r="G29" s="13" t="str">
        <f t="shared" si="8"/>
        <v/>
      </c>
      <c r="H29" s="13" t="str">
        <f t="shared" si="8"/>
        <v/>
      </c>
      <c r="I29" s="13" t="str">
        <f t="shared" si="8"/>
        <v/>
      </c>
      <c r="J29" s="23"/>
      <c r="K29" s="23"/>
      <c r="L29" s="13" t="str">
        <f t="shared" si="8"/>
        <v/>
      </c>
      <c r="M29" s="13">
        <f t="shared" si="8"/>
        <v>1</v>
      </c>
      <c r="N29" s="13">
        <f t="shared" si="8"/>
        <v>1</v>
      </c>
      <c r="O29" s="13" t="str">
        <f t="shared" si="8"/>
        <v/>
      </c>
      <c r="P29" s="13" t="str">
        <f t="shared" si="8"/>
        <v/>
      </c>
      <c r="Q29" s="23"/>
      <c r="R29" s="23"/>
      <c r="S29" s="13" t="str">
        <f t="shared" si="8"/>
        <v/>
      </c>
      <c r="T29" s="13" t="str">
        <f t="shared" si="8"/>
        <v/>
      </c>
      <c r="U29" s="13" t="str">
        <f t="shared" si="8"/>
        <v/>
      </c>
      <c r="V29" s="13" t="str">
        <f t="shared" si="9"/>
        <v/>
      </c>
      <c r="W29" s="13" t="str">
        <f t="shared" si="9"/>
        <v/>
      </c>
      <c r="X29" s="23"/>
      <c r="Y29" s="23"/>
      <c r="Z29" s="13" t="str">
        <f t="shared" si="9"/>
        <v/>
      </c>
      <c r="AA29" s="13" t="str">
        <f t="shared" si="9"/>
        <v/>
      </c>
      <c r="AB29" s="13" t="str">
        <f t="shared" si="9"/>
        <v/>
      </c>
      <c r="AC29" s="13" t="str">
        <f t="shared" si="9"/>
        <v/>
      </c>
      <c r="AD29" s="13" t="str">
        <f t="shared" si="9"/>
        <v/>
      </c>
      <c r="AE29" s="23"/>
      <c r="AF29" s="23"/>
      <c r="AG29" s="13" t="str">
        <f t="shared" si="9"/>
        <v/>
      </c>
      <c r="AH29" s="13" t="str">
        <f t="shared" si="9"/>
        <v/>
      </c>
      <c r="AI29" s="13" t="str">
        <f t="shared" si="9"/>
        <v/>
      </c>
      <c r="AJ29" s="13">
        <v>1</v>
      </c>
      <c r="AK29" s="13">
        <v>1</v>
      </c>
      <c r="AL29" s="23"/>
      <c r="AM29" s="23"/>
      <c r="AN29" s="13" t="str">
        <f t="shared" si="10"/>
        <v/>
      </c>
      <c r="AO29" s="13" t="str">
        <f t="shared" si="6"/>
        <v/>
      </c>
      <c r="AP29" s="13" t="str">
        <f t="shared" si="6"/>
        <v/>
      </c>
      <c r="AQ29" s="86"/>
      <c r="AR29" s="86"/>
      <c r="AS29" s="23"/>
      <c r="AT29" s="23"/>
      <c r="AU29" s="13" t="str">
        <f t="shared" si="6"/>
        <v/>
      </c>
      <c r="AV29" s="13" t="str">
        <f t="shared" si="7"/>
        <v/>
      </c>
      <c r="AW29" s="13" t="str">
        <f t="shared" si="7"/>
        <v/>
      </c>
      <c r="AX29" s="13" t="str">
        <f t="shared" si="7"/>
        <v/>
      </c>
      <c r="AY29" s="13" t="str">
        <f t="shared" si="7"/>
        <v/>
      </c>
      <c r="AZ29" s="23" t="str">
        <f t="shared" si="7"/>
        <v/>
      </c>
      <c r="BA29" s="23" t="str">
        <f t="shared" si="7"/>
        <v/>
      </c>
      <c r="BB29" s="13" t="str">
        <f t="shared" si="7"/>
        <v/>
      </c>
      <c r="BC29" s="13" t="str">
        <f t="shared" si="7"/>
        <v/>
      </c>
      <c r="BD29" s="13" t="str">
        <f t="shared" si="7"/>
        <v/>
      </c>
      <c r="BE29" s="13" t="str">
        <f t="shared" si="7"/>
        <v/>
      </c>
      <c r="BF29" s="38" t="str">
        <f t="shared" si="7"/>
        <v/>
      </c>
    </row>
    <row r="30" spans="1:58" ht="19.5" thickBot="1" x14ac:dyDescent="0.45">
      <c r="A30" s="4"/>
      <c r="B30" s="109"/>
      <c r="C30" s="50">
        <v>44005</v>
      </c>
      <c r="D30" s="51">
        <v>44029</v>
      </c>
      <c r="E30" s="38">
        <f>COUNTIF($F30:$AY30,"1")</f>
        <v>3</v>
      </c>
      <c r="F30" s="59"/>
      <c r="G30" s="13"/>
      <c r="H30" s="13"/>
      <c r="I30" s="13"/>
      <c r="J30" s="23"/>
      <c r="K30" s="23"/>
      <c r="L30" s="13"/>
      <c r="M30" s="13">
        <v>1</v>
      </c>
      <c r="N30" s="13">
        <v>1</v>
      </c>
      <c r="O30" s="13"/>
      <c r="P30" s="13"/>
      <c r="Q30" s="23"/>
      <c r="R30" s="23"/>
      <c r="S30" s="13"/>
      <c r="T30" s="13"/>
      <c r="U30" s="13"/>
      <c r="V30" s="13"/>
      <c r="W30" s="13"/>
      <c r="X30" s="23"/>
      <c r="Y30" s="23"/>
      <c r="Z30" s="13"/>
      <c r="AA30" s="13"/>
      <c r="AB30" s="13"/>
      <c r="AC30" s="13"/>
      <c r="AD30" s="13"/>
      <c r="AE30" s="23"/>
      <c r="AF30" s="23"/>
      <c r="AG30" s="13"/>
      <c r="AH30" s="13"/>
      <c r="AI30" s="13"/>
      <c r="AJ30" s="13">
        <v>1</v>
      </c>
      <c r="AK30" s="13"/>
      <c r="AL30" s="23"/>
      <c r="AM30" s="23"/>
      <c r="AN30" s="13"/>
      <c r="AO30" s="13"/>
      <c r="AP30" s="13"/>
      <c r="AQ30" s="86"/>
      <c r="AR30" s="86"/>
      <c r="AS30" s="23"/>
      <c r="AT30" s="23"/>
      <c r="AU30" s="13"/>
      <c r="AV30" s="13"/>
      <c r="AW30" s="13"/>
      <c r="AX30" s="13"/>
      <c r="AY30" s="13"/>
      <c r="AZ30" s="23"/>
      <c r="BA30" s="23"/>
      <c r="BB30" s="13"/>
      <c r="BC30" s="13"/>
      <c r="BD30" s="13"/>
      <c r="BE30" s="13"/>
      <c r="BF30" s="38"/>
    </row>
    <row r="31" spans="1:58" x14ac:dyDescent="0.4">
      <c r="A31" s="4"/>
      <c r="B31" s="104" t="s">
        <v>10</v>
      </c>
      <c r="C31" s="55">
        <f>DATE(2020,6,30)</f>
        <v>44012</v>
      </c>
      <c r="D31" s="56">
        <f>C31+E31</f>
        <v>44013</v>
      </c>
      <c r="E31" s="57">
        <v>1</v>
      </c>
      <c r="F31" s="34" t="str">
        <f t="shared" si="8"/>
        <v/>
      </c>
      <c r="G31" s="13" t="str">
        <f t="shared" si="8"/>
        <v/>
      </c>
      <c r="H31" s="13" t="str">
        <f t="shared" si="8"/>
        <v/>
      </c>
      <c r="I31" s="13" t="str">
        <f t="shared" si="8"/>
        <v/>
      </c>
      <c r="J31" s="23"/>
      <c r="K31" s="23"/>
      <c r="L31" s="13" t="str">
        <f t="shared" si="8"/>
        <v/>
      </c>
      <c r="M31" s="13" t="str">
        <f t="shared" si="8"/>
        <v/>
      </c>
      <c r="N31" s="13" t="str">
        <f t="shared" si="8"/>
        <v/>
      </c>
      <c r="O31" s="13" t="str">
        <f t="shared" si="8"/>
        <v/>
      </c>
      <c r="P31" s="13" t="str">
        <f t="shared" si="8"/>
        <v/>
      </c>
      <c r="Q31" s="23"/>
      <c r="R31" s="23"/>
      <c r="S31" s="13" t="str">
        <f t="shared" si="8"/>
        <v/>
      </c>
      <c r="T31" s="80">
        <f t="shared" si="8"/>
        <v>1</v>
      </c>
      <c r="U31" s="13"/>
      <c r="V31" s="13" t="str">
        <f t="shared" si="9"/>
        <v/>
      </c>
      <c r="W31" s="13" t="str">
        <f t="shared" si="9"/>
        <v/>
      </c>
      <c r="X31" s="23"/>
      <c r="Y31" s="23"/>
      <c r="Z31" s="13" t="str">
        <f t="shared" si="9"/>
        <v/>
      </c>
      <c r="AA31" s="13" t="str">
        <f t="shared" si="9"/>
        <v/>
      </c>
      <c r="AB31" s="13" t="str">
        <f t="shared" si="9"/>
        <v/>
      </c>
      <c r="AC31" s="13" t="str">
        <f t="shared" si="9"/>
        <v/>
      </c>
      <c r="AD31" s="13" t="str">
        <f t="shared" si="9"/>
        <v/>
      </c>
      <c r="AE31" s="23"/>
      <c r="AF31" s="23"/>
      <c r="AG31" s="13" t="str">
        <f t="shared" si="9"/>
        <v/>
      </c>
      <c r="AH31" s="13" t="str">
        <f t="shared" si="9"/>
        <v/>
      </c>
      <c r="AI31" s="13" t="str">
        <f t="shared" si="9"/>
        <v/>
      </c>
      <c r="AJ31" s="13">
        <v>1</v>
      </c>
      <c r="AK31" s="13">
        <v>1</v>
      </c>
      <c r="AL31" s="23"/>
      <c r="AM31" s="23"/>
      <c r="AN31" s="13" t="str">
        <f t="shared" si="10"/>
        <v/>
      </c>
      <c r="AO31" s="13" t="str">
        <f t="shared" si="10"/>
        <v/>
      </c>
      <c r="AP31" s="13" t="str">
        <f t="shared" si="10"/>
        <v/>
      </c>
      <c r="AQ31" s="86"/>
      <c r="AR31" s="86"/>
      <c r="AS31" s="23"/>
      <c r="AT31" s="23"/>
      <c r="AU31" s="13" t="str">
        <f t="shared" si="10"/>
        <v/>
      </c>
      <c r="AV31" s="13" t="str">
        <f t="shared" si="10"/>
        <v/>
      </c>
      <c r="AW31" s="13" t="str">
        <f t="shared" si="10"/>
        <v/>
      </c>
      <c r="AX31" s="13" t="str">
        <f t="shared" si="10"/>
        <v/>
      </c>
      <c r="AY31" s="13" t="str">
        <f t="shared" si="10"/>
        <v/>
      </c>
      <c r="AZ31" s="23" t="str">
        <f t="shared" si="10"/>
        <v/>
      </c>
      <c r="BA31" s="23" t="str">
        <f t="shared" si="10"/>
        <v/>
      </c>
      <c r="BB31" s="13" t="str">
        <f t="shared" ref="AZ31:BF44" si="14">IF(AND($C31&lt;=BB$6,BB$6&lt;=$D31),1,"")</f>
        <v/>
      </c>
      <c r="BC31" s="13" t="str">
        <f t="shared" si="14"/>
        <v/>
      </c>
      <c r="BD31" s="13" t="str">
        <f t="shared" si="14"/>
        <v/>
      </c>
      <c r="BE31" s="13" t="str">
        <f t="shared" si="14"/>
        <v/>
      </c>
      <c r="BF31" s="38" t="str">
        <f t="shared" si="14"/>
        <v/>
      </c>
    </row>
    <row r="32" spans="1:58" ht="19.5" thickBot="1" x14ac:dyDescent="0.45">
      <c r="A32" s="4"/>
      <c r="B32" s="105"/>
      <c r="C32" s="35">
        <v>44012</v>
      </c>
      <c r="D32" s="49">
        <v>44028</v>
      </c>
      <c r="E32" s="38">
        <f>COUNTIF($F32:$AY32,"1")</f>
        <v>2</v>
      </c>
      <c r="F32" s="61"/>
      <c r="G32" s="13"/>
      <c r="H32" s="13"/>
      <c r="I32" s="13"/>
      <c r="J32" s="23"/>
      <c r="K32" s="23"/>
      <c r="L32" s="13"/>
      <c r="M32" s="13"/>
      <c r="N32" s="13"/>
      <c r="O32" s="13"/>
      <c r="P32" s="13"/>
      <c r="Q32" s="23"/>
      <c r="R32" s="23"/>
      <c r="S32" s="13"/>
      <c r="T32" s="80">
        <v>1</v>
      </c>
      <c r="U32" s="13"/>
      <c r="V32" s="13">
        <v>1</v>
      </c>
      <c r="W32" s="13"/>
      <c r="X32" s="23"/>
      <c r="Y32" s="23"/>
      <c r="Z32" s="13"/>
      <c r="AA32" s="13"/>
      <c r="AB32" s="13"/>
      <c r="AC32" s="13"/>
      <c r="AD32" s="13"/>
      <c r="AE32" s="23"/>
      <c r="AF32" s="23"/>
      <c r="AG32" s="13"/>
      <c r="AH32" s="13"/>
      <c r="AI32" s="13"/>
      <c r="AJ32" s="13"/>
      <c r="AK32" s="13"/>
      <c r="AL32" s="23"/>
      <c r="AM32" s="23"/>
      <c r="AN32" s="13"/>
      <c r="AO32" s="13"/>
      <c r="AP32" s="13"/>
      <c r="AQ32" s="86"/>
      <c r="AR32" s="86"/>
      <c r="AS32" s="23"/>
      <c r="AT32" s="23"/>
      <c r="AU32" s="13"/>
      <c r="AV32" s="13"/>
      <c r="AW32" s="13"/>
      <c r="AX32" s="13"/>
      <c r="AY32" s="13"/>
      <c r="AZ32" s="23"/>
      <c r="BA32" s="23"/>
      <c r="BB32" s="13"/>
      <c r="BC32" s="13"/>
      <c r="BD32" s="13"/>
      <c r="BE32" s="13"/>
      <c r="BF32" s="38"/>
    </row>
    <row r="33" spans="1:58" x14ac:dyDescent="0.4">
      <c r="A33" s="4"/>
      <c r="B33" s="93" t="s">
        <v>2</v>
      </c>
      <c r="C33" s="55">
        <v>44034</v>
      </c>
      <c r="D33" s="56">
        <f>IF(C33="","",WORKDAY(C33,E33-1,$B$50:$B$51))</f>
        <v>44042</v>
      </c>
      <c r="E33" s="97">
        <v>5</v>
      </c>
      <c r="F33" s="34" t="str">
        <f t="shared" si="8"/>
        <v/>
      </c>
      <c r="G33" s="13" t="str">
        <f t="shared" si="8"/>
        <v/>
      </c>
      <c r="H33" s="13" t="str">
        <f t="shared" si="8"/>
        <v/>
      </c>
      <c r="I33" s="13" t="str">
        <f t="shared" si="8"/>
        <v/>
      </c>
      <c r="J33" s="23"/>
      <c r="K33" s="23"/>
      <c r="L33" s="13" t="str">
        <f t="shared" si="8"/>
        <v/>
      </c>
      <c r="M33" s="13" t="str">
        <f t="shared" si="8"/>
        <v/>
      </c>
      <c r="N33" s="13" t="str">
        <f t="shared" si="8"/>
        <v/>
      </c>
      <c r="O33" s="13" t="str">
        <f t="shared" si="8"/>
        <v/>
      </c>
      <c r="P33" s="13" t="str">
        <f t="shared" si="8"/>
        <v/>
      </c>
      <c r="Q33" s="23"/>
      <c r="R33" s="23"/>
      <c r="S33" s="13" t="str">
        <f t="shared" si="8"/>
        <v/>
      </c>
      <c r="T33" s="13" t="str">
        <f t="shared" si="8"/>
        <v/>
      </c>
      <c r="U33" s="13" t="str">
        <f t="shared" si="8"/>
        <v/>
      </c>
      <c r="V33" s="13" t="str">
        <f t="shared" si="9"/>
        <v/>
      </c>
      <c r="W33" s="13" t="str">
        <f t="shared" si="9"/>
        <v/>
      </c>
      <c r="X33" s="23"/>
      <c r="Y33" s="23"/>
      <c r="Z33" s="13" t="str">
        <f t="shared" si="9"/>
        <v/>
      </c>
      <c r="AA33" s="13" t="str">
        <f t="shared" si="9"/>
        <v/>
      </c>
      <c r="AB33" s="13" t="str">
        <f t="shared" si="9"/>
        <v/>
      </c>
      <c r="AC33" s="13" t="str">
        <f t="shared" si="9"/>
        <v/>
      </c>
      <c r="AD33" s="13" t="str">
        <f t="shared" si="9"/>
        <v/>
      </c>
      <c r="AE33" s="23"/>
      <c r="AF33" s="23"/>
      <c r="AG33" s="13" t="str">
        <f t="shared" si="9"/>
        <v/>
      </c>
      <c r="AH33" s="13" t="str">
        <f t="shared" si="9"/>
        <v/>
      </c>
      <c r="AI33" s="13" t="str">
        <f t="shared" si="9"/>
        <v/>
      </c>
      <c r="AJ33" s="13" t="str">
        <f t="shared" si="9"/>
        <v/>
      </c>
      <c r="AK33" s="13" t="str">
        <f t="shared" si="9"/>
        <v/>
      </c>
      <c r="AL33" s="23"/>
      <c r="AM33" s="23"/>
      <c r="AN33" s="13" t="str">
        <f t="shared" si="10"/>
        <v/>
      </c>
      <c r="AO33" s="13" t="str">
        <f t="shared" si="10"/>
        <v/>
      </c>
      <c r="AP33" s="13">
        <f t="shared" si="10"/>
        <v>1</v>
      </c>
      <c r="AQ33" s="86"/>
      <c r="AR33" s="86"/>
      <c r="AS33" s="23"/>
      <c r="AT33" s="23"/>
      <c r="AU33" s="13">
        <f t="shared" si="10"/>
        <v>1</v>
      </c>
      <c r="AV33" s="13">
        <f t="shared" si="10"/>
        <v>1</v>
      </c>
      <c r="AW33" s="13">
        <f t="shared" si="10"/>
        <v>1</v>
      </c>
      <c r="AX33" s="13">
        <f t="shared" si="10"/>
        <v>1</v>
      </c>
      <c r="AY33" s="13" t="str">
        <f t="shared" si="10"/>
        <v/>
      </c>
      <c r="AZ33" s="23" t="str">
        <f t="shared" si="14"/>
        <v/>
      </c>
      <c r="BA33" s="23" t="str">
        <f t="shared" si="14"/>
        <v/>
      </c>
      <c r="BB33" s="13" t="str">
        <f t="shared" si="14"/>
        <v/>
      </c>
      <c r="BC33" s="13" t="str">
        <f t="shared" si="14"/>
        <v/>
      </c>
      <c r="BD33" s="13" t="str">
        <f t="shared" si="14"/>
        <v/>
      </c>
      <c r="BE33" s="13" t="str">
        <f t="shared" si="14"/>
        <v/>
      </c>
      <c r="BF33" s="38" t="str">
        <f t="shared" si="14"/>
        <v/>
      </c>
    </row>
    <row r="34" spans="1:58" ht="19.5" thickBot="1" x14ac:dyDescent="0.45">
      <c r="A34" s="4"/>
      <c r="B34" s="94"/>
      <c r="C34" s="50"/>
      <c r="D34" s="51"/>
      <c r="E34" s="98">
        <f>COUNTIF($F34:$AY34,"1")</f>
        <v>1</v>
      </c>
      <c r="F34" s="61"/>
      <c r="G34" s="13"/>
      <c r="H34" s="13"/>
      <c r="I34" s="13"/>
      <c r="J34" s="23"/>
      <c r="K34" s="23"/>
      <c r="L34" s="13"/>
      <c r="M34" s="13"/>
      <c r="N34" s="13"/>
      <c r="O34" s="13"/>
      <c r="P34" s="13"/>
      <c r="Q34" s="23"/>
      <c r="R34" s="23"/>
      <c r="S34" s="13"/>
      <c r="T34" s="13"/>
      <c r="U34" s="13"/>
      <c r="V34" s="13"/>
      <c r="W34" s="13"/>
      <c r="X34" s="23"/>
      <c r="Y34" s="23"/>
      <c r="Z34" s="13"/>
      <c r="AA34" s="13"/>
      <c r="AB34" s="13"/>
      <c r="AC34" s="13"/>
      <c r="AD34" s="13"/>
      <c r="AE34" s="23"/>
      <c r="AF34" s="23"/>
      <c r="AG34" s="13"/>
      <c r="AH34" s="13"/>
      <c r="AI34" s="13">
        <v>1</v>
      </c>
      <c r="AJ34" s="13"/>
      <c r="AK34" s="13"/>
      <c r="AL34" s="23"/>
      <c r="AM34" s="23"/>
      <c r="AN34" s="13"/>
      <c r="AO34" s="13"/>
      <c r="AP34" s="13"/>
      <c r="AQ34" s="86"/>
      <c r="AR34" s="86"/>
      <c r="AS34" s="23"/>
      <c r="AT34" s="23"/>
      <c r="AU34" s="13"/>
      <c r="AV34" s="13"/>
      <c r="AW34" s="13"/>
      <c r="AX34" s="13"/>
      <c r="AY34" s="13"/>
      <c r="AZ34" s="23"/>
      <c r="BA34" s="23"/>
      <c r="BB34" s="13"/>
      <c r="BC34" s="13"/>
      <c r="BD34" s="13"/>
      <c r="BE34" s="13"/>
      <c r="BF34" s="38"/>
    </row>
    <row r="35" spans="1:58" x14ac:dyDescent="0.4">
      <c r="A35" s="4"/>
      <c r="B35" s="93" t="s">
        <v>17</v>
      </c>
      <c r="C35" s="55">
        <f>IF(D33="","",WORKDAY(D33,1,$B$50:$B$51))</f>
        <v>44043</v>
      </c>
      <c r="D35" s="56">
        <f>IF(C35="","",WORKDAY(C35,E35-1,$B$50:$B$51))</f>
        <v>44043</v>
      </c>
      <c r="E35" s="38">
        <v>1</v>
      </c>
      <c r="F35" s="34" t="str">
        <f t="shared" si="8"/>
        <v/>
      </c>
      <c r="G35" s="13" t="str">
        <f t="shared" si="8"/>
        <v/>
      </c>
      <c r="H35" s="13" t="str">
        <f t="shared" si="8"/>
        <v/>
      </c>
      <c r="I35" s="13" t="str">
        <f t="shared" si="8"/>
        <v/>
      </c>
      <c r="J35" s="23"/>
      <c r="K35" s="23"/>
      <c r="L35" s="13" t="str">
        <f t="shared" si="8"/>
        <v/>
      </c>
      <c r="M35" s="13" t="str">
        <f t="shared" si="8"/>
        <v/>
      </c>
      <c r="N35" s="13" t="str">
        <f t="shared" si="8"/>
        <v/>
      </c>
      <c r="O35" s="13" t="str">
        <f t="shared" si="8"/>
        <v/>
      </c>
      <c r="P35" s="13" t="str">
        <f t="shared" si="8"/>
        <v/>
      </c>
      <c r="Q35" s="23"/>
      <c r="R35" s="23"/>
      <c r="S35" s="13" t="str">
        <f t="shared" si="8"/>
        <v/>
      </c>
      <c r="T35" s="13" t="str">
        <f t="shared" si="8"/>
        <v/>
      </c>
      <c r="U35" s="13" t="str">
        <f t="shared" si="8"/>
        <v/>
      </c>
      <c r="V35" s="13" t="str">
        <f t="shared" si="9"/>
        <v/>
      </c>
      <c r="W35" s="13" t="str">
        <f t="shared" si="9"/>
        <v/>
      </c>
      <c r="X35" s="23"/>
      <c r="Y35" s="23"/>
      <c r="Z35" s="13" t="str">
        <f t="shared" si="9"/>
        <v/>
      </c>
      <c r="AA35" s="13" t="str">
        <f t="shared" si="9"/>
        <v/>
      </c>
      <c r="AB35" s="13" t="str">
        <f t="shared" si="9"/>
        <v/>
      </c>
      <c r="AC35" s="13" t="str">
        <f t="shared" si="9"/>
        <v/>
      </c>
      <c r="AD35" s="13" t="str">
        <f t="shared" si="9"/>
        <v/>
      </c>
      <c r="AE35" s="23"/>
      <c r="AF35" s="23"/>
      <c r="AG35" s="13" t="str">
        <f t="shared" si="9"/>
        <v/>
      </c>
      <c r="AH35" s="13" t="str">
        <f t="shared" si="9"/>
        <v/>
      </c>
      <c r="AI35" s="13" t="str">
        <f t="shared" si="9"/>
        <v/>
      </c>
      <c r="AJ35" s="13" t="str">
        <f t="shared" si="9"/>
        <v/>
      </c>
      <c r="AK35" s="13" t="str">
        <f t="shared" si="9"/>
        <v/>
      </c>
      <c r="AL35" s="23"/>
      <c r="AM35" s="23"/>
      <c r="AN35" s="13" t="str">
        <f t="shared" si="10"/>
        <v/>
      </c>
      <c r="AO35" s="13" t="str">
        <f t="shared" si="10"/>
        <v/>
      </c>
      <c r="AP35" s="13" t="str">
        <f t="shared" si="10"/>
        <v/>
      </c>
      <c r="AQ35" s="86"/>
      <c r="AR35" s="86"/>
      <c r="AS35" s="23"/>
      <c r="AT35" s="23"/>
      <c r="AU35" s="13" t="str">
        <f t="shared" si="10"/>
        <v/>
      </c>
      <c r="AV35" s="13" t="str">
        <f t="shared" si="10"/>
        <v/>
      </c>
      <c r="AW35" s="13" t="str">
        <f t="shared" si="10"/>
        <v/>
      </c>
      <c r="AX35" s="13" t="str">
        <f t="shared" si="10"/>
        <v/>
      </c>
      <c r="AY35" s="13">
        <f t="shared" si="10"/>
        <v>1</v>
      </c>
      <c r="AZ35" s="23" t="str">
        <f t="shared" si="14"/>
        <v/>
      </c>
      <c r="BA35" s="23" t="str">
        <f t="shared" si="14"/>
        <v/>
      </c>
      <c r="BB35" s="13" t="str">
        <f t="shared" si="14"/>
        <v/>
      </c>
      <c r="BC35" s="13" t="str">
        <f t="shared" si="14"/>
        <v/>
      </c>
      <c r="BD35" s="13" t="str">
        <f t="shared" si="14"/>
        <v/>
      </c>
      <c r="BE35" s="13" t="str">
        <f t="shared" si="14"/>
        <v/>
      </c>
      <c r="BF35" s="38" t="str">
        <f t="shared" si="14"/>
        <v/>
      </c>
    </row>
    <row r="36" spans="1:58" ht="19.5" thickBot="1" x14ac:dyDescent="0.45">
      <c r="A36" s="4"/>
      <c r="B36" s="94"/>
      <c r="C36" s="50"/>
      <c r="D36" s="51"/>
      <c r="E36" s="38">
        <f>COUNTIF($F36:$AY36,"1")</f>
        <v>0</v>
      </c>
      <c r="F36" s="61"/>
      <c r="G36" s="13"/>
      <c r="H36" s="13"/>
      <c r="I36" s="13"/>
      <c r="J36" s="23"/>
      <c r="K36" s="23"/>
      <c r="L36" s="13"/>
      <c r="M36" s="13"/>
      <c r="N36" s="13"/>
      <c r="O36" s="13"/>
      <c r="P36" s="13"/>
      <c r="Q36" s="23"/>
      <c r="R36" s="23"/>
      <c r="S36" s="13"/>
      <c r="T36" s="13"/>
      <c r="U36" s="13"/>
      <c r="V36" s="13"/>
      <c r="W36" s="13"/>
      <c r="X36" s="23"/>
      <c r="Y36" s="23"/>
      <c r="Z36" s="13"/>
      <c r="AA36" s="13"/>
      <c r="AB36" s="13"/>
      <c r="AC36" s="13"/>
      <c r="AD36" s="13"/>
      <c r="AE36" s="23"/>
      <c r="AF36" s="23"/>
      <c r="AG36" s="13"/>
      <c r="AH36" s="13"/>
      <c r="AI36" s="13"/>
      <c r="AJ36" s="13"/>
      <c r="AK36" s="13"/>
      <c r="AL36" s="23"/>
      <c r="AM36" s="23"/>
      <c r="AN36" s="13"/>
      <c r="AO36" s="13"/>
      <c r="AP36" s="13"/>
      <c r="AQ36" s="86"/>
      <c r="AR36" s="86"/>
      <c r="AS36" s="23"/>
      <c r="AT36" s="23"/>
      <c r="AU36" s="13"/>
      <c r="AV36" s="13"/>
      <c r="AW36" s="13"/>
      <c r="AX36" s="13"/>
      <c r="AY36" s="13"/>
      <c r="AZ36" s="23"/>
      <c r="BA36" s="23"/>
      <c r="BB36" s="13"/>
      <c r="BC36" s="13"/>
      <c r="BD36" s="13"/>
      <c r="BE36" s="13"/>
      <c r="BF36" s="38"/>
    </row>
    <row r="37" spans="1:58" x14ac:dyDescent="0.4">
      <c r="A37" s="4"/>
      <c r="B37" s="93" t="s">
        <v>18</v>
      </c>
      <c r="C37" s="55">
        <f>IF(D35="","",WORKDAY(D35,1,$B$50:$B$51))</f>
        <v>44046</v>
      </c>
      <c r="D37" s="56">
        <f>IF(C37="","",WORKDAY(C37,E37-1,$B$50:$B$51))</f>
        <v>44046</v>
      </c>
      <c r="E37" s="97">
        <v>1</v>
      </c>
      <c r="F37" s="34" t="str">
        <f t="shared" si="8"/>
        <v/>
      </c>
      <c r="G37" s="13" t="str">
        <f t="shared" si="8"/>
        <v/>
      </c>
      <c r="H37" s="13" t="str">
        <f t="shared" si="8"/>
        <v/>
      </c>
      <c r="I37" s="13" t="str">
        <f t="shared" si="8"/>
        <v/>
      </c>
      <c r="J37" s="23"/>
      <c r="K37" s="23"/>
      <c r="L37" s="13" t="str">
        <f t="shared" si="8"/>
        <v/>
      </c>
      <c r="M37" s="13" t="str">
        <f t="shared" si="8"/>
        <v/>
      </c>
      <c r="N37" s="13" t="str">
        <f t="shared" si="8"/>
        <v/>
      </c>
      <c r="O37" s="13" t="str">
        <f t="shared" si="8"/>
        <v/>
      </c>
      <c r="P37" s="13" t="str">
        <f t="shared" si="8"/>
        <v/>
      </c>
      <c r="Q37" s="23"/>
      <c r="R37" s="23"/>
      <c r="S37" s="13" t="str">
        <f t="shared" si="8"/>
        <v/>
      </c>
      <c r="T37" s="13" t="str">
        <f t="shared" si="8"/>
        <v/>
      </c>
      <c r="U37" s="13" t="str">
        <f t="shared" ref="U37:AJ44" si="15">IF(AND($C37&lt;=U$6,U$6&lt;=$D37),1,"")</f>
        <v/>
      </c>
      <c r="V37" s="13" t="str">
        <f t="shared" si="15"/>
        <v/>
      </c>
      <c r="W37" s="13" t="str">
        <f t="shared" si="15"/>
        <v/>
      </c>
      <c r="X37" s="23"/>
      <c r="Y37" s="23"/>
      <c r="Z37" s="13" t="str">
        <f t="shared" si="15"/>
        <v/>
      </c>
      <c r="AA37" s="13" t="str">
        <f t="shared" si="15"/>
        <v/>
      </c>
      <c r="AB37" s="13" t="str">
        <f t="shared" si="15"/>
        <v/>
      </c>
      <c r="AC37" s="13" t="str">
        <f t="shared" si="15"/>
        <v/>
      </c>
      <c r="AD37" s="13" t="str">
        <f t="shared" si="15"/>
        <v/>
      </c>
      <c r="AE37" s="23"/>
      <c r="AF37" s="23"/>
      <c r="AG37" s="13" t="str">
        <f t="shared" si="15"/>
        <v/>
      </c>
      <c r="AH37" s="13" t="str">
        <f t="shared" si="15"/>
        <v/>
      </c>
      <c r="AI37" s="13" t="str">
        <f t="shared" si="15"/>
        <v/>
      </c>
      <c r="AJ37" s="13" t="str">
        <f t="shared" si="15"/>
        <v/>
      </c>
      <c r="AK37" s="13" t="str">
        <f t="shared" si="9"/>
        <v/>
      </c>
      <c r="AL37" s="23"/>
      <c r="AM37" s="23"/>
      <c r="AN37" s="13" t="str">
        <f t="shared" si="10"/>
        <v/>
      </c>
      <c r="AO37" s="13" t="str">
        <f t="shared" si="10"/>
        <v/>
      </c>
      <c r="AP37" s="13" t="str">
        <f t="shared" si="10"/>
        <v/>
      </c>
      <c r="AQ37" s="86"/>
      <c r="AR37" s="86"/>
      <c r="AS37" s="23"/>
      <c r="AT37" s="23"/>
      <c r="AU37" s="13" t="str">
        <f t="shared" si="10"/>
        <v/>
      </c>
      <c r="AV37" s="13" t="str">
        <f t="shared" si="10"/>
        <v/>
      </c>
      <c r="AW37" s="13" t="str">
        <f t="shared" si="10"/>
        <v/>
      </c>
      <c r="AX37" s="13" t="str">
        <f t="shared" si="10"/>
        <v/>
      </c>
      <c r="AY37" s="13" t="str">
        <f t="shared" si="10"/>
        <v/>
      </c>
      <c r="AZ37" s="23" t="str">
        <f t="shared" si="14"/>
        <v/>
      </c>
      <c r="BA37" s="23" t="str">
        <f t="shared" si="14"/>
        <v/>
      </c>
      <c r="BB37" s="13">
        <f t="shared" si="14"/>
        <v>1</v>
      </c>
      <c r="BC37" s="13" t="str">
        <f t="shared" si="14"/>
        <v/>
      </c>
      <c r="BD37" s="13" t="str">
        <f t="shared" si="14"/>
        <v/>
      </c>
      <c r="BE37" s="13" t="str">
        <f t="shared" si="14"/>
        <v/>
      </c>
      <c r="BF37" s="38" t="str">
        <f t="shared" si="14"/>
        <v/>
      </c>
    </row>
    <row r="38" spans="1:58" ht="19.5" thickBot="1" x14ac:dyDescent="0.45">
      <c r="A38" s="4"/>
      <c r="B38" s="94"/>
      <c r="C38" s="50"/>
      <c r="D38" s="51"/>
      <c r="E38" s="98">
        <f>COUNTIF($F38:$AY38,"1")</f>
        <v>0</v>
      </c>
      <c r="F38" s="61"/>
      <c r="G38" s="13"/>
      <c r="H38" s="13"/>
      <c r="I38" s="13"/>
      <c r="J38" s="23"/>
      <c r="K38" s="23"/>
      <c r="L38" s="13"/>
      <c r="M38" s="13"/>
      <c r="N38" s="13"/>
      <c r="O38" s="13"/>
      <c r="P38" s="13"/>
      <c r="Q38" s="23"/>
      <c r="R38" s="23"/>
      <c r="S38" s="13"/>
      <c r="T38" s="13"/>
      <c r="U38" s="13"/>
      <c r="V38" s="13"/>
      <c r="W38" s="13"/>
      <c r="X38" s="23"/>
      <c r="Y38" s="23"/>
      <c r="Z38" s="13"/>
      <c r="AA38" s="13"/>
      <c r="AB38" s="13"/>
      <c r="AC38" s="13"/>
      <c r="AD38" s="13"/>
      <c r="AE38" s="23"/>
      <c r="AF38" s="23"/>
      <c r="AG38" s="13"/>
      <c r="AH38" s="13"/>
      <c r="AI38" s="13"/>
      <c r="AJ38" s="13"/>
      <c r="AK38" s="13"/>
      <c r="AL38" s="23"/>
      <c r="AM38" s="23"/>
      <c r="AN38" s="13"/>
      <c r="AO38" s="13"/>
      <c r="AP38" s="13"/>
      <c r="AQ38" s="86"/>
      <c r="AR38" s="86"/>
      <c r="AS38" s="23"/>
      <c r="AT38" s="23"/>
      <c r="AU38" s="13"/>
      <c r="AV38" s="13"/>
      <c r="AW38" s="13"/>
      <c r="AX38" s="13"/>
      <c r="AY38" s="13"/>
      <c r="AZ38" s="23"/>
      <c r="BA38" s="23"/>
      <c r="BB38" s="13"/>
      <c r="BC38" s="13"/>
      <c r="BD38" s="13"/>
      <c r="BE38" s="13"/>
      <c r="BF38" s="38"/>
    </row>
    <row r="39" spans="1:58" x14ac:dyDescent="0.4">
      <c r="A39" s="8"/>
      <c r="B39" s="96" t="s">
        <v>15</v>
      </c>
      <c r="C39" s="8"/>
      <c r="D39" s="91"/>
      <c r="E39" s="39">
        <f>SUBTOTAL(9,E29,E31,E33,E35,E37)</f>
        <v>10</v>
      </c>
      <c r="F39" s="66"/>
      <c r="G39" s="67"/>
      <c r="H39" s="67"/>
      <c r="I39" s="67"/>
      <c r="J39" s="68"/>
      <c r="K39" s="68"/>
      <c r="L39" s="67"/>
      <c r="M39" s="67"/>
      <c r="N39" s="67"/>
      <c r="O39" s="67"/>
      <c r="P39" s="67"/>
      <c r="Q39" s="68"/>
      <c r="R39" s="68"/>
      <c r="S39" s="67"/>
      <c r="T39" s="67"/>
      <c r="U39" s="67"/>
      <c r="V39" s="67"/>
      <c r="W39" s="67"/>
      <c r="X39" s="68"/>
      <c r="Y39" s="68"/>
      <c r="Z39" s="67"/>
      <c r="AA39" s="67"/>
      <c r="AB39" s="67"/>
      <c r="AC39" s="67"/>
      <c r="AD39" s="67"/>
      <c r="AE39" s="68"/>
      <c r="AF39" s="68"/>
      <c r="AG39" s="67"/>
      <c r="AH39" s="67"/>
      <c r="AI39" s="67"/>
      <c r="AJ39" s="67"/>
      <c r="AK39" s="67"/>
      <c r="AL39" s="68"/>
      <c r="AM39" s="68"/>
      <c r="AN39" s="67"/>
      <c r="AO39" s="67"/>
      <c r="AP39" s="67"/>
      <c r="AQ39" s="89"/>
      <c r="AR39" s="89"/>
      <c r="AS39" s="68"/>
      <c r="AT39" s="68"/>
      <c r="AU39" s="67"/>
      <c r="AV39" s="67"/>
      <c r="AW39" s="67"/>
      <c r="AX39" s="67"/>
      <c r="AY39" s="67"/>
      <c r="AZ39" s="68"/>
      <c r="BA39" s="68"/>
      <c r="BB39" s="67"/>
      <c r="BC39" s="67"/>
      <c r="BD39" s="67"/>
      <c r="BE39" s="67"/>
      <c r="BF39" s="69"/>
    </row>
    <row r="40" spans="1:58" x14ac:dyDescent="0.4">
      <c r="A40" s="33" t="s">
        <v>3</v>
      </c>
      <c r="B40" s="32" t="s">
        <v>5</v>
      </c>
      <c r="C40" s="35"/>
      <c r="D40" s="49"/>
      <c r="E40" s="38"/>
      <c r="F40" s="34" t="str">
        <f t="shared" ref="F40:U44" si="16">IF(AND($C40&lt;=F$6,F$6&lt;=$D40),1,"")</f>
        <v/>
      </c>
      <c r="G40" s="13" t="str">
        <f t="shared" si="16"/>
        <v/>
      </c>
      <c r="H40" s="13" t="str">
        <f t="shared" si="16"/>
        <v/>
      </c>
      <c r="I40" s="13" t="str">
        <f t="shared" si="16"/>
        <v/>
      </c>
      <c r="J40" s="23"/>
      <c r="K40" s="23"/>
      <c r="L40" s="13" t="str">
        <f t="shared" si="16"/>
        <v/>
      </c>
      <c r="M40" s="13" t="str">
        <f t="shared" si="16"/>
        <v/>
      </c>
      <c r="N40" s="13" t="str">
        <f t="shared" si="16"/>
        <v/>
      </c>
      <c r="O40" s="13" t="str">
        <f t="shared" si="16"/>
        <v/>
      </c>
      <c r="P40" s="13" t="str">
        <f t="shared" si="16"/>
        <v/>
      </c>
      <c r="Q40" s="23"/>
      <c r="R40" s="23"/>
      <c r="S40" s="13" t="str">
        <f t="shared" si="16"/>
        <v/>
      </c>
      <c r="T40" s="13" t="str">
        <f t="shared" si="16"/>
        <v/>
      </c>
      <c r="U40" s="13" t="str">
        <f t="shared" si="16"/>
        <v/>
      </c>
      <c r="V40" s="13" t="str">
        <f t="shared" si="15"/>
        <v/>
      </c>
      <c r="W40" s="13" t="str">
        <f t="shared" si="15"/>
        <v/>
      </c>
      <c r="X40" s="23"/>
      <c r="Y40" s="23"/>
      <c r="Z40" s="13" t="str">
        <f t="shared" si="15"/>
        <v/>
      </c>
      <c r="AA40" s="13" t="str">
        <f t="shared" si="15"/>
        <v/>
      </c>
      <c r="AB40" s="13" t="str">
        <f t="shared" si="15"/>
        <v/>
      </c>
      <c r="AC40" s="13" t="str">
        <f t="shared" si="15"/>
        <v/>
      </c>
      <c r="AD40" s="13" t="str">
        <f t="shared" si="15"/>
        <v/>
      </c>
      <c r="AE40" s="23"/>
      <c r="AF40" s="23"/>
      <c r="AG40" s="13" t="str">
        <f t="shared" si="15"/>
        <v/>
      </c>
      <c r="AH40" s="13" t="str">
        <f t="shared" si="15"/>
        <v/>
      </c>
      <c r="AI40" s="13" t="str">
        <f t="shared" si="15"/>
        <v/>
      </c>
      <c r="AJ40" s="13" t="str">
        <f t="shared" si="15"/>
        <v/>
      </c>
      <c r="AK40" s="13" t="str">
        <f t="shared" si="9"/>
        <v/>
      </c>
      <c r="AL40" s="23"/>
      <c r="AM40" s="23"/>
      <c r="AN40" s="13" t="str">
        <f t="shared" si="10"/>
        <v/>
      </c>
      <c r="AO40" s="13" t="str">
        <f t="shared" si="10"/>
        <v/>
      </c>
      <c r="AP40" s="13" t="str">
        <f t="shared" si="10"/>
        <v/>
      </c>
      <c r="AQ40" s="86"/>
      <c r="AR40" s="86"/>
      <c r="AS40" s="23"/>
      <c r="AT40" s="23"/>
      <c r="AU40" s="13" t="str">
        <f t="shared" si="10"/>
        <v/>
      </c>
      <c r="AV40" s="13" t="str">
        <f t="shared" si="10"/>
        <v/>
      </c>
      <c r="AW40" s="13" t="str">
        <f t="shared" si="10"/>
        <v/>
      </c>
      <c r="AX40" s="13" t="str">
        <f t="shared" si="10"/>
        <v/>
      </c>
      <c r="AY40" s="13" t="str">
        <f t="shared" si="10"/>
        <v/>
      </c>
      <c r="AZ40" s="23" t="str">
        <f t="shared" si="14"/>
        <v/>
      </c>
      <c r="BA40" s="23" t="str">
        <f t="shared" si="14"/>
        <v/>
      </c>
      <c r="BB40" s="13" t="str">
        <f t="shared" si="14"/>
        <v/>
      </c>
      <c r="BC40" s="13" t="str">
        <f t="shared" si="14"/>
        <v/>
      </c>
      <c r="BD40" s="13" t="str">
        <f t="shared" si="14"/>
        <v/>
      </c>
      <c r="BE40" s="13" t="str">
        <f t="shared" si="14"/>
        <v/>
      </c>
      <c r="BF40" s="38" t="str">
        <f t="shared" si="14"/>
        <v/>
      </c>
    </row>
    <row r="41" spans="1:58" x14ac:dyDescent="0.4">
      <c r="A41" s="4"/>
      <c r="B41" s="31"/>
      <c r="C41" s="35"/>
      <c r="D41" s="49"/>
      <c r="E41" s="38"/>
      <c r="F41" s="61"/>
      <c r="G41" s="13"/>
      <c r="H41" s="13"/>
      <c r="I41" s="13"/>
      <c r="J41" s="23"/>
      <c r="K41" s="23"/>
      <c r="L41" s="13"/>
      <c r="M41" s="13"/>
      <c r="N41" s="13"/>
      <c r="O41" s="13"/>
      <c r="P41" s="13"/>
      <c r="Q41" s="23"/>
      <c r="R41" s="23"/>
      <c r="S41" s="13"/>
      <c r="T41" s="13"/>
      <c r="U41" s="13"/>
      <c r="V41" s="13"/>
      <c r="W41" s="13"/>
      <c r="X41" s="23"/>
      <c r="Y41" s="23"/>
      <c r="Z41" s="13"/>
      <c r="AA41" s="13"/>
      <c r="AB41" s="13"/>
      <c r="AC41" s="13"/>
      <c r="AD41" s="13"/>
      <c r="AE41" s="23"/>
      <c r="AF41" s="23"/>
      <c r="AG41" s="13"/>
      <c r="AH41" s="13"/>
      <c r="AI41" s="13"/>
      <c r="AJ41" s="13"/>
      <c r="AK41" s="13"/>
      <c r="AL41" s="23"/>
      <c r="AM41" s="23"/>
      <c r="AN41" s="13"/>
      <c r="AO41" s="13"/>
      <c r="AP41" s="13"/>
      <c r="AQ41" s="86"/>
      <c r="AR41" s="86"/>
      <c r="AS41" s="23"/>
      <c r="AT41" s="23"/>
      <c r="AU41" s="13"/>
      <c r="AV41" s="13"/>
      <c r="AW41" s="13"/>
      <c r="AX41" s="13"/>
      <c r="AY41" s="13"/>
      <c r="AZ41" s="23"/>
      <c r="BA41" s="23"/>
      <c r="BB41" s="13"/>
      <c r="BC41" s="13"/>
      <c r="BD41" s="13"/>
      <c r="BE41" s="13"/>
      <c r="BF41" s="38"/>
    </row>
    <row r="42" spans="1:58" x14ac:dyDescent="0.4">
      <c r="A42" s="4"/>
      <c r="B42" s="31" t="s">
        <v>6</v>
      </c>
      <c r="C42" s="35">
        <f>IF(D24="","",WORKDAY(D24,1,$B$50:$B$51))</f>
        <v>44048</v>
      </c>
      <c r="D42" s="49">
        <f>IF(C42="","",WORKDAY(C42,E42-1,$B$50:$B$51))</f>
        <v>44049</v>
      </c>
      <c r="E42" s="38">
        <v>2</v>
      </c>
      <c r="F42" s="34" t="str">
        <f t="shared" si="16"/>
        <v/>
      </c>
      <c r="G42" s="13" t="str">
        <f t="shared" si="16"/>
        <v/>
      </c>
      <c r="H42" s="13" t="str">
        <f t="shared" si="16"/>
        <v/>
      </c>
      <c r="I42" s="13" t="str">
        <f t="shared" si="16"/>
        <v/>
      </c>
      <c r="J42" s="23"/>
      <c r="K42" s="23"/>
      <c r="L42" s="13" t="str">
        <f t="shared" si="16"/>
        <v/>
      </c>
      <c r="M42" s="13" t="str">
        <f t="shared" si="16"/>
        <v/>
      </c>
      <c r="N42" s="13" t="str">
        <f t="shared" si="16"/>
        <v/>
      </c>
      <c r="O42" s="13" t="str">
        <f t="shared" si="16"/>
        <v/>
      </c>
      <c r="P42" s="13" t="str">
        <f t="shared" si="16"/>
        <v/>
      </c>
      <c r="Q42" s="23"/>
      <c r="R42" s="23"/>
      <c r="S42" s="13" t="str">
        <f t="shared" si="16"/>
        <v/>
      </c>
      <c r="T42" s="13" t="str">
        <f t="shared" si="16"/>
        <v/>
      </c>
      <c r="U42" s="13" t="str">
        <f t="shared" si="16"/>
        <v/>
      </c>
      <c r="V42" s="13" t="str">
        <f t="shared" si="15"/>
        <v/>
      </c>
      <c r="W42" s="13" t="str">
        <f t="shared" si="15"/>
        <v/>
      </c>
      <c r="X42" s="23"/>
      <c r="Y42" s="23"/>
      <c r="Z42" s="13" t="str">
        <f t="shared" si="15"/>
        <v/>
      </c>
      <c r="AA42" s="13" t="str">
        <f t="shared" si="15"/>
        <v/>
      </c>
      <c r="AB42" s="13" t="str">
        <f t="shared" si="15"/>
        <v/>
      </c>
      <c r="AC42" s="13" t="str">
        <f t="shared" si="15"/>
        <v/>
      </c>
      <c r="AD42" s="13" t="str">
        <f t="shared" si="15"/>
        <v/>
      </c>
      <c r="AE42" s="23"/>
      <c r="AF42" s="23"/>
      <c r="AG42" s="13" t="str">
        <f t="shared" si="15"/>
        <v/>
      </c>
      <c r="AH42" s="13" t="str">
        <f t="shared" si="15"/>
        <v/>
      </c>
      <c r="AI42" s="13" t="str">
        <f t="shared" si="15"/>
        <v/>
      </c>
      <c r="AJ42" s="13" t="str">
        <f t="shared" si="15"/>
        <v/>
      </c>
      <c r="AK42" s="13" t="str">
        <f t="shared" si="9"/>
        <v/>
      </c>
      <c r="AL42" s="23"/>
      <c r="AM42" s="23"/>
      <c r="AN42" s="13" t="str">
        <f t="shared" si="10"/>
        <v/>
      </c>
      <c r="AO42" s="13" t="str">
        <f t="shared" si="10"/>
        <v/>
      </c>
      <c r="AP42" s="13" t="str">
        <f t="shared" si="10"/>
        <v/>
      </c>
      <c r="AQ42" s="86"/>
      <c r="AR42" s="86"/>
      <c r="AS42" s="23"/>
      <c r="AT42" s="23"/>
      <c r="AU42" s="13" t="str">
        <f t="shared" si="10"/>
        <v/>
      </c>
      <c r="AV42" s="13" t="str">
        <f t="shared" si="10"/>
        <v/>
      </c>
      <c r="AW42" s="13" t="str">
        <f t="shared" si="10"/>
        <v/>
      </c>
      <c r="AX42" s="13" t="str">
        <f t="shared" si="10"/>
        <v/>
      </c>
      <c r="AY42" s="13" t="str">
        <f t="shared" si="10"/>
        <v/>
      </c>
      <c r="AZ42" s="23" t="str">
        <f t="shared" si="14"/>
        <v/>
      </c>
      <c r="BA42" s="23" t="str">
        <f t="shared" si="14"/>
        <v/>
      </c>
      <c r="BB42" s="13" t="str">
        <f t="shared" si="14"/>
        <v/>
      </c>
      <c r="BC42" s="13" t="str">
        <f t="shared" si="14"/>
        <v/>
      </c>
      <c r="BD42" s="13">
        <f t="shared" si="14"/>
        <v>1</v>
      </c>
      <c r="BE42" s="13">
        <f t="shared" si="14"/>
        <v>1</v>
      </c>
      <c r="BF42" s="38" t="str">
        <f t="shared" si="14"/>
        <v/>
      </c>
    </row>
    <row r="43" spans="1:58" x14ac:dyDescent="0.4">
      <c r="A43" s="4"/>
      <c r="B43" s="31"/>
      <c r="C43" s="35"/>
      <c r="D43" s="49"/>
      <c r="E43" s="38"/>
      <c r="F43" s="61"/>
      <c r="G43" s="13"/>
      <c r="H43" s="13"/>
      <c r="I43" s="13"/>
      <c r="J43" s="23"/>
      <c r="K43" s="23"/>
      <c r="L43" s="13"/>
      <c r="M43" s="13"/>
      <c r="N43" s="13"/>
      <c r="O43" s="13"/>
      <c r="P43" s="13"/>
      <c r="Q43" s="23"/>
      <c r="R43" s="23"/>
      <c r="S43" s="13"/>
      <c r="T43" s="13"/>
      <c r="U43" s="13"/>
      <c r="V43" s="13"/>
      <c r="W43" s="13"/>
      <c r="X43" s="23"/>
      <c r="Y43" s="23"/>
      <c r="Z43" s="13"/>
      <c r="AA43" s="13"/>
      <c r="AB43" s="13"/>
      <c r="AC43" s="13"/>
      <c r="AD43" s="13"/>
      <c r="AE43" s="23"/>
      <c r="AF43" s="23"/>
      <c r="AG43" s="13"/>
      <c r="AH43" s="13"/>
      <c r="AI43" s="13"/>
      <c r="AJ43" s="13"/>
      <c r="AK43" s="13"/>
      <c r="AL43" s="23"/>
      <c r="AM43" s="23"/>
      <c r="AN43" s="13"/>
      <c r="AO43" s="13"/>
      <c r="AP43" s="13"/>
      <c r="AQ43" s="86"/>
      <c r="AR43" s="86"/>
      <c r="AS43" s="23"/>
      <c r="AT43" s="23"/>
      <c r="AU43" s="13"/>
      <c r="AV43" s="13"/>
      <c r="AW43" s="13"/>
      <c r="AX43" s="13"/>
      <c r="AY43" s="13"/>
      <c r="AZ43" s="23"/>
      <c r="BA43" s="23"/>
      <c r="BB43" s="13"/>
      <c r="BC43" s="13"/>
      <c r="BD43" s="13"/>
      <c r="BE43" s="13"/>
      <c r="BF43" s="38"/>
    </row>
    <row r="44" spans="1:58" x14ac:dyDescent="0.4">
      <c r="A44" s="4"/>
      <c r="B44" s="31" t="s">
        <v>30</v>
      </c>
      <c r="C44" s="35">
        <f>IF(D42="","",WORKDAY(D42,1,$B$50:$B$51))</f>
        <v>44050</v>
      </c>
      <c r="D44" s="49">
        <f>IF(C44="","",WORKDAY(C44,E44-1,$B$50:$B$51))</f>
        <v>44050</v>
      </c>
      <c r="E44" s="38">
        <v>1</v>
      </c>
      <c r="F44" s="34" t="str">
        <f t="shared" si="16"/>
        <v/>
      </c>
      <c r="G44" s="13" t="str">
        <f t="shared" si="16"/>
        <v/>
      </c>
      <c r="H44" s="13" t="str">
        <f t="shared" si="16"/>
        <v/>
      </c>
      <c r="I44" s="13" t="str">
        <f t="shared" si="16"/>
        <v/>
      </c>
      <c r="J44" s="23"/>
      <c r="K44" s="23"/>
      <c r="L44" s="13" t="str">
        <f t="shared" si="16"/>
        <v/>
      </c>
      <c r="M44" s="13" t="str">
        <f t="shared" si="16"/>
        <v/>
      </c>
      <c r="N44" s="13" t="str">
        <f t="shared" si="16"/>
        <v/>
      </c>
      <c r="O44" s="13" t="str">
        <f t="shared" si="16"/>
        <v/>
      </c>
      <c r="P44" s="13" t="str">
        <f t="shared" si="16"/>
        <v/>
      </c>
      <c r="Q44" s="23"/>
      <c r="R44" s="23"/>
      <c r="S44" s="13" t="str">
        <f t="shared" si="16"/>
        <v/>
      </c>
      <c r="T44" s="13" t="str">
        <f t="shared" si="16"/>
        <v/>
      </c>
      <c r="U44" s="13" t="str">
        <f t="shared" si="16"/>
        <v/>
      </c>
      <c r="V44" s="13" t="str">
        <f t="shared" si="15"/>
        <v/>
      </c>
      <c r="W44" s="13" t="str">
        <f t="shared" si="15"/>
        <v/>
      </c>
      <c r="X44" s="23"/>
      <c r="Y44" s="23"/>
      <c r="Z44" s="13" t="str">
        <f t="shared" si="15"/>
        <v/>
      </c>
      <c r="AA44" s="13" t="str">
        <f t="shared" si="15"/>
        <v/>
      </c>
      <c r="AB44" s="13" t="str">
        <f t="shared" si="15"/>
        <v/>
      </c>
      <c r="AC44" s="13" t="str">
        <f t="shared" si="15"/>
        <v/>
      </c>
      <c r="AD44" s="13" t="str">
        <f t="shared" si="15"/>
        <v/>
      </c>
      <c r="AE44" s="23"/>
      <c r="AF44" s="23"/>
      <c r="AG44" s="13" t="str">
        <f t="shared" si="15"/>
        <v/>
      </c>
      <c r="AH44" s="13" t="str">
        <f t="shared" si="15"/>
        <v/>
      </c>
      <c r="AI44" s="13" t="str">
        <f t="shared" si="15"/>
        <v/>
      </c>
      <c r="AJ44" s="13" t="str">
        <f t="shared" si="15"/>
        <v/>
      </c>
      <c r="AK44" s="13" t="str">
        <f t="shared" si="9"/>
        <v/>
      </c>
      <c r="AL44" s="23"/>
      <c r="AM44" s="23"/>
      <c r="AN44" s="13" t="str">
        <f t="shared" si="10"/>
        <v/>
      </c>
      <c r="AO44" s="13" t="str">
        <f t="shared" si="10"/>
        <v/>
      </c>
      <c r="AP44" s="13" t="str">
        <f t="shared" si="10"/>
        <v/>
      </c>
      <c r="AQ44" s="86"/>
      <c r="AR44" s="86"/>
      <c r="AS44" s="23"/>
      <c r="AT44" s="23"/>
      <c r="AU44" s="13" t="str">
        <f t="shared" si="10"/>
        <v/>
      </c>
      <c r="AV44" s="13" t="str">
        <f t="shared" si="10"/>
        <v/>
      </c>
      <c r="AW44" s="13" t="str">
        <f t="shared" si="10"/>
        <v/>
      </c>
      <c r="AX44" s="13" t="str">
        <f t="shared" si="10"/>
        <v/>
      </c>
      <c r="AY44" s="13" t="str">
        <f t="shared" si="10"/>
        <v/>
      </c>
      <c r="AZ44" s="23" t="str">
        <f t="shared" si="14"/>
        <v/>
      </c>
      <c r="BA44" s="23" t="str">
        <f t="shared" si="14"/>
        <v/>
      </c>
      <c r="BB44" s="13" t="str">
        <f t="shared" si="14"/>
        <v/>
      </c>
      <c r="BC44" s="13" t="str">
        <f t="shared" si="14"/>
        <v/>
      </c>
      <c r="BD44" s="13" t="str">
        <f t="shared" si="14"/>
        <v/>
      </c>
      <c r="BE44" s="13" t="str">
        <f t="shared" si="14"/>
        <v/>
      </c>
      <c r="BF44" s="38">
        <f t="shared" si="14"/>
        <v>1</v>
      </c>
    </row>
    <row r="45" spans="1:58" x14ac:dyDescent="0.4">
      <c r="A45" s="4"/>
      <c r="B45" s="31"/>
      <c r="C45" s="35"/>
      <c r="D45" s="49"/>
      <c r="E45" s="38"/>
      <c r="F45" s="61"/>
      <c r="G45" s="13"/>
      <c r="H45" s="13"/>
      <c r="I45" s="13"/>
      <c r="J45" s="23"/>
      <c r="K45" s="23"/>
      <c r="L45" s="13"/>
      <c r="M45" s="13"/>
      <c r="N45" s="13"/>
      <c r="O45" s="13"/>
      <c r="P45" s="13"/>
      <c r="Q45" s="23"/>
      <c r="R45" s="23"/>
      <c r="S45" s="13"/>
      <c r="T45" s="13"/>
      <c r="U45" s="13"/>
      <c r="V45" s="13"/>
      <c r="W45" s="13"/>
      <c r="X45" s="23"/>
      <c r="Y45" s="23"/>
      <c r="Z45" s="13"/>
      <c r="AA45" s="13"/>
      <c r="AB45" s="13"/>
      <c r="AC45" s="13"/>
      <c r="AD45" s="13"/>
      <c r="AE45" s="23"/>
      <c r="AF45" s="23"/>
      <c r="AG45" s="13"/>
      <c r="AH45" s="13"/>
      <c r="AI45" s="13"/>
      <c r="AJ45" s="13"/>
      <c r="AK45" s="13"/>
      <c r="AL45" s="23"/>
      <c r="AM45" s="23"/>
      <c r="AN45" s="13"/>
      <c r="AO45" s="13"/>
      <c r="AP45" s="13"/>
      <c r="AQ45" s="86"/>
      <c r="AR45" s="86"/>
      <c r="AS45" s="23"/>
      <c r="AT45" s="23"/>
      <c r="AU45" s="13"/>
      <c r="AV45" s="13"/>
      <c r="AW45" s="13"/>
      <c r="AX45" s="13"/>
      <c r="AY45" s="13"/>
      <c r="AZ45" s="23"/>
      <c r="BA45" s="23"/>
      <c r="BB45" s="13"/>
      <c r="BC45" s="13"/>
      <c r="BD45" s="13"/>
      <c r="BE45" s="13"/>
      <c r="BF45" s="38"/>
    </row>
    <row r="46" spans="1:58" ht="19.5" thickBot="1" x14ac:dyDescent="0.45">
      <c r="A46" s="5"/>
      <c r="B46" s="40" t="s">
        <v>15</v>
      </c>
      <c r="C46" s="41"/>
      <c r="D46" s="99" t="str">
        <f t="shared" ref="D46:D48" si="17">IF(C46="","",C46+E46-1)</f>
        <v/>
      </c>
      <c r="E46" s="47">
        <f>SUBTOTAL(9,E40:E44)</f>
        <v>3</v>
      </c>
      <c r="F46" s="42"/>
      <c r="G46" s="43"/>
      <c r="H46" s="43"/>
      <c r="I46" s="43"/>
      <c r="J46" s="45"/>
      <c r="K46" s="45"/>
      <c r="L46" s="43"/>
      <c r="M46" s="43"/>
      <c r="N46" s="43"/>
      <c r="O46" s="43"/>
      <c r="P46" s="43"/>
      <c r="Q46" s="45"/>
      <c r="R46" s="45"/>
      <c r="S46" s="43"/>
      <c r="T46" s="43"/>
      <c r="U46" s="43"/>
      <c r="V46" s="43"/>
      <c r="W46" s="43"/>
      <c r="X46" s="45"/>
      <c r="Y46" s="45"/>
      <c r="Z46" s="43"/>
      <c r="AA46" s="43"/>
      <c r="AB46" s="43"/>
      <c r="AC46" s="43"/>
      <c r="AD46" s="43"/>
      <c r="AE46" s="45"/>
      <c r="AF46" s="45"/>
      <c r="AG46" s="43"/>
      <c r="AH46" s="43"/>
      <c r="AI46" s="43"/>
      <c r="AJ46" s="43"/>
      <c r="AK46" s="43"/>
      <c r="AL46" s="45"/>
      <c r="AM46" s="45"/>
      <c r="AN46" s="43"/>
      <c r="AO46" s="43"/>
      <c r="AP46" s="43"/>
      <c r="AQ46" s="90"/>
      <c r="AR46" s="90"/>
      <c r="AS46" s="45"/>
      <c r="AT46" s="45"/>
      <c r="AU46" s="43"/>
      <c r="AV46" s="43"/>
      <c r="AW46" s="43"/>
      <c r="AX46" s="43"/>
      <c r="AY46" s="43"/>
      <c r="AZ46" s="45"/>
      <c r="BA46" s="45"/>
      <c r="BB46" s="43"/>
      <c r="BC46" s="43"/>
      <c r="BD46" s="43"/>
      <c r="BE46" s="43"/>
      <c r="BF46" s="44"/>
    </row>
    <row r="47" spans="1:58" x14ac:dyDescent="0.4">
      <c r="B47" s="12" t="s">
        <v>12</v>
      </c>
      <c r="C47" s="12"/>
      <c r="D47" s="12" t="str">
        <f t="shared" si="17"/>
        <v/>
      </c>
      <c r="E47">
        <f>SUM(E8,E28,E39,E46)</f>
        <v>28</v>
      </c>
    </row>
    <row r="48" spans="1:58" x14ac:dyDescent="0.4">
      <c r="B48" s="16"/>
      <c r="C48" s="16"/>
      <c r="D48" s="16" t="str">
        <f t="shared" si="17"/>
        <v/>
      </c>
      <c r="E48" s="1" t="s">
        <v>16</v>
      </c>
    </row>
    <row r="50" spans="1:3" x14ac:dyDescent="0.4">
      <c r="A50" t="s">
        <v>64</v>
      </c>
      <c r="B50" s="82">
        <f>DATE(2020,7,23)</f>
        <v>44035</v>
      </c>
      <c r="C50" t="s">
        <v>65</v>
      </c>
    </row>
    <row r="51" spans="1:3" x14ac:dyDescent="0.4">
      <c r="B51" s="82">
        <f>DATE(2020,7,24)</f>
        <v>44036</v>
      </c>
      <c r="C51" t="s">
        <v>66</v>
      </c>
    </row>
  </sheetData>
  <mergeCells count="7">
    <mergeCell ref="B31:B32"/>
    <mergeCell ref="A1:E1"/>
    <mergeCell ref="B10:B11"/>
    <mergeCell ref="B29:B30"/>
    <mergeCell ref="B12:B13"/>
    <mergeCell ref="B24:B25"/>
    <mergeCell ref="B14:B15"/>
  </mergeCells>
  <phoneticPr fontId="1"/>
  <conditionalFormatting sqref="AG29:AK38 Z29:AD38 S29:W38 L29:P38 F29:I38 F40:I45 L40:P45 S40:W45 Z40:AD45 AG40:AK45 AN29:BF38 AN40:BF45 L8:P27 S8:W27 Z8:AD27 AG8:AK27 F8:I27 AN8:BF27">
    <cfRule type="expression" dxfId="2" priority="7">
      <formula>IF(F8=1,TRUE,FALSE)</formula>
    </cfRule>
  </conditionalFormatting>
  <conditionalFormatting sqref="F6:BF46">
    <cfRule type="expression" dxfId="1" priority="8">
      <formula>IF(F$6=TODAY(),TRUE,FALSE)</formula>
    </cfRule>
  </conditionalFormatting>
  <conditionalFormatting sqref="F11:BF11 F13:BF13 F15:BF15 F30:BF30 F32:BF32 F17:BF17 F19:BF19 F21:BF21 F23:BF23 F25:BF25 F27:BF27 F34:BF34 F36:BF36 F38:BF38">
    <cfRule type="cellIs" dxfId="0" priority="6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54320-7474-451F-BC5D-1CD40FDC0321}">
  <sheetPr codeName="Sheet2"/>
  <dimension ref="A1:F35"/>
  <sheetViews>
    <sheetView topLeftCell="A14" workbookViewId="0">
      <selection activeCell="B43" sqref="B43"/>
    </sheetView>
  </sheetViews>
  <sheetFormatPr defaultRowHeight="18.75" x14ac:dyDescent="0.4"/>
  <cols>
    <col min="2" max="2" width="10.25" bestFit="1" customWidth="1"/>
  </cols>
  <sheetData>
    <row r="1" spans="1:5" x14ac:dyDescent="0.4">
      <c r="A1" t="s">
        <v>22</v>
      </c>
    </row>
    <row r="2" spans="1:5" x14ac:dyDescent="0.4">
      <c r="D2" t="s">
        <v>23</v>
      </c>
    </row>
    <row r="3" spans="1:5" x14ac:dyDescent="0.4">
      <c r="B3" s="28">
        <v>43998</v>
      </c>
      <c r="C3" t="s">
        <v>26</v>
      </c>
      <c r="D3" t="s">
        <v>24</v>
      </c>
    </row>
    <row r="4" spans="1:5" x14ac:dyDescent="0.4">
      <c r="B4" s="28">
        <v>43999</v>
      </c>
      <c r="C4" t="s">
        <v>27</v>
      </c>
      <c r="D4" t="s">
        <v>25</v>
      </c>
    </row>
    <row r="5" spans="1:5" x14ac:dyDescent="0.4">
      <c r="B5" s="28">
        <v>43999</v>
      </c>
      <c r="C5" t="s">
        <v>31</v>
      </c>
      <c r="D5" t="s">
        <v>32</v>
      </c>
    </row>
    <row r="6" spans="1:5" x14ac:dyDescent="0.4">
      <c r="B6" s="28">
        <v>43999</v>
      </c>
      <c r="C6" t="s">
        <v>34</v>
      </c>
      <c r="D6" t="s">
        <v>33</v>
      </c>
    </row>
    <row r="7" spans="1:5" x14ac:dyDescent="0.4">
      <c r="B7" s="28">
        <v>44005</v>
      </c>
      <c r="C7" t="s">
        <v>35</v>
      </c>
      <c r="D7" t="s">
        <v>36</v>
      </c>
    </row>
    <row r="8" spans="1:5" x14ac:dyDescent="0.4">
      <c r="B8" s="28">
        <v>44007</v>
      </c>
      <c r="C8" t="s">
        <v>37</v>
      </c>
      <c r="D8" t="s">
        <v>38</v>
      </c>
    </row>
    <row r="9" spans="1:5" x14ac:dyDescent="0.4">
      <c r="B9" s="28">
        <v>44011</v>
      </c>
      <c r="C9" t="s">
        <v>39</v>
      </c>
      <c r="D9" t="s">
        <v>40</v>
      </c>
    </row>
    <row r="10" spans="1:5" x14ac:dyDescent="0.4">
      <c r="D10" t="s">
        <v>41</v>
      </c>
    </row>
    <row r="11" spans="1:5" x14ac:dyDescent="0.4">
      <c r="D11" t="s">
        <v>42</v>
      </c>
    </row>
    <row r="12" spans="1:5" x14ac:dyDescent="0.4">
      <c r="D12" t="s">
        <v>43</v>
      </c>
    </row>
    <row r="13" spans="1:5" x14ac:dyDescent="0.4">
      <c r="B13" s="28">
        <v>44012</v>
      </c>
      <c r="C13" t="s">
        <v>47</v>
      </c>
      <c r="D13" t="s">
        <v>48</v>
      </c>
    </row>
    <row r="14" spans="1:5" x14ac:dyDescent="0.4">
      <c r="E14" t="s">
        <v>49</v>
      </c>
    </row>
    <row r="15" spans="1:5" x14ac:dyDescent="0.4">
      <c r="E15" t="s">
        <v>50</v>
      </c>
    </row>
    <row r="16" spans="1:5" x14ac:dyDescent="0.4">
      <c r="E16" t="s">
        <v>51</v>
      </c>
    </row>
    <row r="17" spans="2:6" x14ac:dyDescent="0.4">
      <c r="E17" t="s">
        <v>52</v>
      </c>
    </row>
    <row r="18" spans="2:6" x14ac:dyDescent="0.4">
      <c r="E18" t="s">
        <v>53</v>
      </c>
    </row>
    <row r="19" spans="2:6" x14ac:dyDescent="0.4">
      <c r="E19" t="s">
        <v>54</v>
      </c>
    </row>
    <row r="20" spans="2:6" x14ac:dyDescent="0.4">
      <c r="E20" t="s">
        <v>55</v>
      </c>
    </row>
    <row r="21" spans="2:6" x14ac:dyDescent="0.4">
      <c r="C21" t="s">
        <v>68</v>
      </c>
      <c r="D21" t="s">
        <v>69</v>
      </c>
    </row>
    <row r="22" spans="2:6" x14ac:dyDescent="0.4">
      <c r="E22" t="s">
        <v>70</v>
      </c>
    </row>
    <row r="23" spans="2:6" x14ac:dyDescent="0.4">
      <c r="E23" t="s">
        <v>71</v>
      </c>
    </row>
    <row r="24" spans="2:6" x14ac:dyDescent="0.4">
      <c r="E24" t="s">
        <v>72</v>
      </c>
    </row>
    <row r="25" spans="2:6" x14ac:dyDescent="0.4">
      <c r="B25" s="28">
        <v>44013</v>
      </c>
      <c r="C25" t="s">
        <v>75</v>
      </c>
      <c r="D25" t="s">
        <v>76</v>
      </c>
    </row>
    <row r="26" spans="2:6" x14ac:dyDescent="0.4">
      <c r="E26" t="s">
        <v>77</v>
      </c>
    </row>
    <row r="27" spans="2:6" x14ac:dyDescent="0.4">
      <c r="F27" t="s">
        <v>78</v>
      </c>
    </row>
    <row r="28" spans="2:6" x14ac:dyDescent="0.4">
      <c r="F28" t="s">
        <v>79</v>
      </c>
    </row>
    <row r="29" spans="2:6" x14ac:dyDescent="0.4">
      <c r="E29" t="s">
        <v>80</v>
      </c>
    </row>
    <row r="30" spans="2:6" x14ac:dyDescent="0.4">
      <c r="F30" t="s">
        <v>82</v>
      </c>
    </row>
    <row r="31" spans="2:6" x14ac:dyDescent="0.4">
      <c r="F31" t="s">
        <v>81</v>
      </c>
    </row>
    <row r="32" spans="2:6" x14ac:dyDescent="0.4">
      <c r="B32" s="28">
        <v>44019</v>
      </c>
      <c r="C32" t="s">
        <v>84</v>
      </c>
      <c r="D32" t="s">
        <v>76</v>
      </c>
      <c r="E32" t="s">
        <v>85</v>
      </c>
    </row>
    <row r="33" spans="2:5" x14ac:dyDescent="0.4">
      <c r="B33" s="28">
        <v>44025</v>
      </c>
      <c r="C33" t="s">
        <v>86</v>
      </c>
      <c r="D33" t="s">
        <v>76</v>
      </c>
      <c r="E33" t="s">
        <v>87</v>
      </c>
    </row>
    <row r="34" spans="2:5" x14ac:dyDescent="0.4">
      <c r="B34" s="28">
        <v>44028</v>
      </c>
      <c r="C34" t="s">
        <v>90</v>
      </c>
      <c r="D34" t="s">
        <v>76</v>
      </c>
      <c r="E34" t="s">
        <v>91</v>
      </c>
    </row>
    <row r="35" spans="2:5" x14ac:dyDescent="0.4">
      <c r="E35" t="s">
        <v>92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変更履歴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fuminori.hakoishi</dc:creator>
  <cp:lastModifiedBy>fuminori.hakoishi</cp:lastModifiedBy>
  <dcterms:created xsi:type="dcterms:W3CDTF">2020-06-16T05:02:13Z</dcterms:created>
  <dcterms:modified xsi:type="dcterms:W3CDTF">2020-07-17T04:27:43Z</dcterms:modified>
</cp:coreProperties>
</file>