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Work\FTA_Execise - x06 - 복사본 - 복사본\"/>
    </mc:Choice>
  </mc:AlternateContent>
  <bookViews>
    <workbookView xWindow="0" yWindow="0" windowWidth="38400" windowHeight="1779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I21" i="1"/>
  <c r="M23" i="1"/>
  <c r="M21" i="1" s="1"/>
  <c r="N21" i="1" l="1"/>
  <c r="I20" i="1" l="1"/>
  <c r="J21" i="1" l="1"/>
  <c r="K21" i="1" s="1"/>
  <c r="A14" i="1"/>
  <c r="I14" i="1" s="1"/>
  <c r="I1" i="1" l="1"/>
  <c r="I2" i="1"/>
  <c r="A2" i="1"/>
  <c r="E10" i="1" s="1"/>
  <c r="G1" i="1"/>
  <c r="J1" i="1" l="1"/>
  <c r="E11" i="1"/>
  <c r="E2" i="1"/>
  <c r="D3" i="1" s="1"/>
  <c r="E4" i="1"/>
  <c r="E5" i="1"/>
  <c r="E6" i="1"/>
  <c r="E7" i="1"/>
  <c r="E8" i="1"/>
  <c r="E12" i="1"/>
  <c r="E3" i="1"/>
  <c r="E9" i="1"/>
  <c r="D4" i="1" l="1"/>
  <c r="D5" i="1" s="1"/>
  <c r="D6" i="1" s="1"/>
  <c r="D7" i="1" s="1"/>
  <c r="D8" i="1" s="1"/>
  <c r="D9" i="1" s="1"/>
  <c r="D10" i="1" s="1"/>
  <c r="D11" i="1" s="1"/>
  <c r="D12" i="1" s="1"/>
  <c r="D13" i="1" s="1"/>
  <c r="E13" i="1" s="1"/>
  <c r="G13" i="1" s="1"/>
</calcChain>
</file>

<file path=xl/sharedStrings.xml><?xml version="1.0" encoding="utf-8"?>
<sst xmlns="http://schemas.openxmlformats.org/spreadsheetml/2006/main" count="20" uniqueCount="20">
  <si>
    <t>C</t>
  </si>
  <si>
    <t xml:space="preserve">       T    =DSQRT(-DLOG(PI*PI) )</t>
  </si>
  <si>
    <t xml:space="preserve">       T2   =T *T</t>
  </si>
  <si>
    <t xml:space="preserve">       DT   =1. +D(1)*T +D(2)*T2 +D(3)*T*T2</t>
  </si>
  <si>
    <t xml:space="preserve">       UP   = C(1) + C(2)*T +C(3)*T2</t>
  </si>
  <si>
    <t>CCCCCCCCC</t>
  </si>
  <si>
    <t xml:space="preserve">       INVPHI = T -UP/DT</t>
  </si>
  <si>
    <t>C /</t>
  </si>
  <si>
    <t>D /</t>
  </si>
  <si>
    <t>THIS SUBROUTINE COMPUTES NORMAL DEVIATES BASED ON EQUATION</t>
  </si>
  <si>
    <t>C      26.2.23 OF " HANDBOOK OF MATHEMATICAL FUNCTIONS" EDITED BY</t>
  </si>
  <si>
    <t>C      ABRAMOWITZ AND STEGUN (NINTH PRINTING BY DOVER PUB.)</t>
  </si>
  <si>
    <t>Applied Mathematical Sciences, Vol. 8, 2014, no. 87, 4323 - 4341 HIKARI Ltd, www.m-hikari.com http://dx.doi.org/10.12988/ams.2014.45338</t>
  </si>
  <si>
    <t xml:space="preserve">                        invphiQ = 10.0 / Math.Log10(41) * Math.Log10(1 - Math.Log10((-Math.Log10(Qrand) / Math.Log10(2))) / Math.Log10(22)) 'Applied Mathematical Sciences, Vol. 8, 2014, no. 87, 4323 - 4341 HIKARI Ltd, www.m-hikari.com http://dx.doi.org/10.12988/ams.2014.45338</t>
  </si>
  <si>
    <t xml:space="preserve">                        xrand = ((Math.Log(arand) - Math.Log(XData.EventProbR(j)) - XData.EventDistrP2(j) * invphiQ) / XData.EventDistrP1(j)) 'inside part of normal distribution of Fragility curve Equation </t>
  </si>
  <si>
    <t xml:space="preserve">                        phix = Math.Pow(2.0, -Math.Pow(22.0, (1.0 - Math.Pow(41.0, xrand / 10.0)))) 'Applied Mathematical Sciences, Vol. 8, 2014, no. 87, 4323 - 4341 HIKARI Ltd, www.m-hikari.com http://dx.doi.org/10.12988/ams.2014.45338</t>
  </si>
  <si>
    <t>confidence</t>
  </si>
  <si>
    <t>Am</t>
  </si>
  <si>
    <t>br</t>
  </si>
  <si>
    <t>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</si>
</sst>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%"/>
  </numFmts>
  <fonts count="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1" applyNumberFormat="1" applyFon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L22" sqref="L22"/>
    </sheetView>
  </sheetViews>
  <sheetFormatPr defaultRowHeight="15"/>
  <cols>
    <col min="1" max="2" width="9.140625" style="1"/>
    <col min="3" max="3" width="11.42578125" style="1" customWidth="1"/>
    <col min="4" max="5" width="9.140625" style="1"/>
    <col min="9" max="9" width="12" bestFit="1" customWidth="1"/>
    <col min="12" max="13" width="12" bestFit="1" customWidth="1"/>
  </cols>
  <sheetData>
    <row r="1" spans="1:12">
      <c r="A1" s="1">
        <v>0.9</v>
      </c>
      <c r="G1">
        <f>_xlfn.NORM.S.INV(A1)</f>
        <v>1.2815515655446006</v>
      </c>
      <c r="I1">
        <f>10/LOG10(41)*LOG10(1-LOG10((-LOG10($A$1)/LOG10(2)))/LOG10(22))</f>
        <v>1.2815053340700773</v>
      </c>
      <c r="J1" s="2">
        <f>(G1-I1)/G1</f>
        <v>3.6074611249583989E-5</v>
      </c>
      <c r="L1" t="s">
        <v>12</v>
      </c>
    </row>
    <row r="2" spans="1:12">
      <c r="A2" s="1">
        <f>-LN(4*$A$1*(1-$A$1))</f>
        <v>1.0216512475319817</v>
      </c>
      <c r="B2" s="1">
        <v>1</v>
      </c>
      <c r="C2" s="1">
        <v>7.8540105999999996</v>
      </c>
      <c r="D2" s="1">
        <v>0</v>
      </c>
      <c r="E2" s="1">
        <f>((0.1*$A$2)^(B2))*C2</f>
        <v>0.8024059727619407</v>
      </c>
      <c r="I2">
        <f>10/LN(41)*LN(1-LN((-LN($A$1)/LN(2)))/LN(22))</f>
        <v>1.2815053340700768</v>
      </c>
    </row>
    <row r="3" spans="1:12">
      <c r="B3" s="1">
        <v>2</v>
      </c>
      <c r="C3" s="1">
        <v>1.8524206000000001</v>
      </c>
      <c r="D3" s="1">
        <f>D2+E2</f>
        <v>0.8024059727619407</v>
      </c>
      <c r="E3" s="1">
        <f t="shared" ref="E3:E12" si="0">((0.1*$A$2)^(B3))*C3</f>
        <v>1.9335034051697564E-2</v>
      </c>
    </row>
    <row r="4" spans="1:12">
      <c r="B4" s="1">
        <v>3</v>
      </c>
      <c r="C4" s="1">
        <v>-0.40470344000000003</v>
      </c>
      <c r="D4" s="1">
        <f t="shared" ref="D4:D12" si="1">D3+E3</f>
        <v>0.82174100681363826</v>
      </c>
      <c r="E4" s="1">
        <f t="shared" si="0"/>
        <v>-4.3156369705638818E-4</v>
      </c>
    </row>
    <row r="5" spans="1:12">
      <c r="B5" s="1">
        <v>4</v>
      </c>
      <c r="C5" s="1">
        <v>-1.2043273000000001</v>
      </c>
      <c r="D5" s="1">
        <f t="shared" si="1"/>
        <v>0.82130944311658183</v>
      </c>
      <c r="E5" s="1">
        <f t="shared" si="0"/>
        <v>-1.3120645744859387E-4</v>
      </c>
    </row>
    <row r="6" spans="1:12">
      <c r="B6" s="1">
        <v>5</v>
      </c>
      <c r="C6" s="1">
        <v>0.57565354000000002</v>
      </c>
      <c r="D6" s="1">
        <f t="shared" si="1"/>
        <v>0.82117823665913325</v>
      </c>
      <c r="E6" s="1">
        <f t="shared" si="0"/>
        <v>6.4072921681997245E-6</v>
      </c>
    </row>
    <row r="7" spans="1:12">
      <c r="B7" s="1">
        <v>6</v>
      </c>
      <c r="C7" s="1">
        <v>2.5951925999999998</v>
      </c>
      <c r="D7" s="1">
        <f t="shared" si="1"/>
        <v>0.82118464395130142</v>
      </c>
      <c r="E7" s="1">
        <f t="shared" si="0"/>
        <v>2.951111456544048E-6</v>
      </c>
    </row>
    <row r="8" spans="1:12">
      <c r="B8" s="1">
        <v>7</v>
      </c>
      <c r="C8" s="1">
        <v>-5.2444484999999998</v>
      </c>
      <c r="D8" s="1">
        <f t="shared" si="1"/>
        <v>0.82118759506275796</v>
      </c>
      <c r="E8" s="1">
        <f t="shared" si="0"/>
        <v>-6.0928223098028113E-7</v>
      </c>
    </row>
    <row r="9" spans="1:12">
      <c r="B9" s="1">
        <v>8</v>
      </c>
      <c r="C9" s="1">
        <v>4.8514685000000002</v>
      </c>
      <c r="D9" s="1">
        <f t="shared" si="1"/>
        <v>0.82118698578052696</v>
      </c>
      <c r="E9" s="1">
        <f t="shared" si="0"/>
        <v>5.7583037895995298E-8</v>
      </c>
    </row>
    <row r="10" spans="1:12">
      <c r="B10" s="1">
        <v>9</v>
      </c>
      <c r="C10" s="1">
        <v>-2.5410621999999998</v>
      </c>
      <c r="D10" s="1">
        <f t="shared" si="1"/>
        <v>0.82118704336356485</v>
      </c>
      <c r="E10" s="1">
        <f t="shared" si="0"/>
        <v>-3.081337878477666E-9</v>
      </c>
    </row>
    <row r="11" spans="1:12">
      <c r="B11" s="1">
        <v>10</v>
      </c>
      <c r="C11" s="1">
        <v>0.72957583999999998</v>
      </c>
      <c r="D11" s="1">
        <f t="shared" si="1"/>
        <v>0.821187040282227</v>
      </c>
      <c r="E11" s="1">
        <f t="shared" si="0"/>
        <v>9.0385161918918357E-11</v>
      </c>
    </row>
    <row r="12" spans="1:12">
      <c r="B12" s="1">
        <v>11</v>
      </c>
      <c r="C12" s="1">
        <v>-8.9694330000000003E-2</v>
      </c>
      <c r="D12" s="1">
        <f t="shared" si="1"/>
        <v>0.82118704037261214</v>
      </c>
      <c r="E12" s="1">
        <f t="shared" si="0"/>
        <v>-1.1352574387801633E-12</v>
      </c>
      <c r="F12" s="1"/>
    </row>
    <row r="13" spans="1:12">
      <c r="D13" s="1">
        <f>D12+E12</f>
        <v>0.82118704037147694</v>
      </c>
      <c r="E13" s="1">
        <f>(2*D13)^(-0.5)</f>
        <v>0.78030422551196932</v>
      </c>
      <c r="G13">
        <f>_xlfn.NORM.S.DIST(E13,FALSE)</f>
        <v>0.29423518708080976</v>
      </c>
    </row>
    <row r="14" spans="1:12">
      <c r="A14" s="1">
        <f>SQRT(-LN(A1*A1))</f>
        <v>0.45904360502642072</v>
      </c>
      <c r="I14">
        <f>$A$14-($B$16+$B$17*$A$14+$B$18*$A$14*$A$14)/(1+$B$19*$A$14+$B$20*$A$14*$A$14+$B$21*$A$14*$A$14*$A$14)</f>
        <v>-1.2410218097694901</v>
      </c>
      <c r="K14" t="s">
        <v>9</v>
      </c>
    </row>
    <row r="15" spans="1:12">
      <c r="K15" t="s">
        <v>10</v>
      </c>
    </row>
    <row r="16" spans="1:12">
      <c r="A16" s="1" t="s">
        <v>7</v>
      </c>
      <c r="B16" s="1">
        <v>2.515517</v>
      </c>
      <c r="K16" t="s">
        <v>11</v>
      </c>
    </row>
    <row r="17" spans="1:14">
      <c r="B17" s="1">
        <v>0.80285300000000004</v>
      </c>
    </row>
    <row r="18" spans="1:14">
      <c r="B18">
        <v>1.0328E-2</v>
      </c>
    </row>
    <row r="19" spans="1:14">
      <c r="A19" s="1" t="s">
        <v>8</v>
      </c>
      <c r="B19" s="1">
        <v>1.432788</v>
      </c>
      <c r="D19" s="1" t="s">
        <v>17</v>
      </c>
      <c r="E19" s="1" t="s">
        <v>18</v>
      </c>
      <c r="F19" s="1" t="s">
        <v>19</v>
      </c>
      <c r="G19" t="s">
        <v>16</v>
      </c>
    </row>
    <row r="20" spans="1:14">
      <c r="B20" s="1">
        <v>0.18926899999999999</v>
      </c>
      <c r="D20" s="1">
        <v>0.89</v>
      </c>
      <c r="E20" s="1">
        <v>0.34</v>
      </c>
      <c r="F20" s="1">
        <v>0.33</v>
      </c>
      <c r="G20">
        <v>0.51790000000000003</v>
      </c>
      <c r="I20">
        <f xml:space="preserve"> 10 /LOG10(41) *LOG10(1 -LOG10((-LOG10($G$20) /LOG10(2))) /LOG10(22))</f>
        <v>4.4991127918348743E-2</v>
      </c>
    </row>
    <row r="21" spans="1:14">
      <c r="B21">
        <v>1.3079999999999999E-3</v>
      </c>
      <c r="D21" s="1">
        <v>0.1</v>
      </c>
      <c r="I21">
        <f>-(LN($D$21) - LN($D$20) + $F$20* $I$20) / $E$20</f>
        <v>6.3858947191912891</v>
      </c>
      <c r="J21">
        <f>1-41^(I21/10)</f>
        <v>-9.712893596118958</v>
      </c>
      <c r="K21">
        <f>22^J21</f>
        <v>9.1451606746535027E-14</v>
      </c>
      <c r="L21">
        <f>1-1/2^(K21)</f>
        <v>6.3282712403633923E-14</v>
      </c>
      <c r="M21">
        <f>_xlfn.NORM.S.DIST($M$23,TRUE)</f>
        <v>8.5141069856463678E-11</v>
      </c>
      <c r="N21">
        <f>_xlfn.NORM.S.DIST((LN($D21)-LN($D$20)+$F$20*_xlfn.NORM.S.INV($G$20))/$E$20,TRUE)</f>
        <v>8.5141069856463678E-11</v>
      </c>
    </row>
    <row r="22" spans="1:14">
      <c r="A22" s="1" t="s">
        <v>0</v>
      </c>
    </row>
    <row r="23" spans="1:14">
      <c r="A23" s="1" t="s">
        <v>1</v>
      </c>
      <c r="M23">
        <f>((LN($D21)-LN($D$20)+$F$20*_xlfn.NORM.S.INV(G$20))/$E$20)</f>
        <v>-6.3859989761817877</v>
      </c>
    </row>
    <row r="24" spans="1:14">
      <c r="A24" s="1" t="s">
        <v>2</v>
      </c>
    </row>
    <row r="25" spans="1:14">
      <c r="A25" s="1" t="s">
        <v>3</v>
      </c>
    </row>
    <row r="26" spans="1:14">
      <c r="A26" s="1" t="s">
        <v>4</v>
      </c>
    </row>
    <row r="27" spans="1:14">
      <c r="A27" s="1" t="s">
        <v>5</v>
      </c>
    </row>
    <row r="28" spans="1:14">
      <c r="A28" s="1" t="s">
        <v>6</v>
      </c>
    </row>
    <row r="29" spans="1:14">
      <c r="K29" t="s">
        <v>13</v>
      </c>
    </row>
    <row r="30" spans="1:14">
      <c r="K30" t="s">
        <v>14</v>
      </c>
    </row>
    <row r="31" spans="1:14">
      <c r="K3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</dc:creator>
  <cp:lastModifiedBy>KINGS</cp:lastModifiedBy>
  <dcterms:created xsi:type="dcterms:W3CDTF">2019-05-21T04:24:53Z</dcterms:created>
  <dcterms:modified xsi:type="dcterms:W3CDTF">2019-06-04T18:01:43Z</dcterms:modified>
</cp:coreProperties>
</file>