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<sst xmlns="http://schemas.openxmlformats.org/spreadsheetml/2006/main" count="213" uniqueCount="154">
  <si>
    <t>Jugador</t>
  </si>
  <si>
    <t>Jugador_id</t>
  </si>
  <si>
    <t>Nombre</t>
  </si>
  <si>
    <t>Isla</t>
  </si>
  <si>
    <t>Casa</t>
  </si>
  <si>
    <t>Bayas</t>
  </si>
  <si>
    <t>Millas</t>
  </si>
  <si>
    <t>Pepito</t>
  </si>
  <si>
    <t>Fulanito</t>
  </si>
  <si>
    <t>Joselito</t>
  </si>
  <si>
    <t>Dio</t>
  </si>
  <si>
    <t>Vinsent</t>
  </si>
  <si>
    <t>Isla_id</t>
  </si>
  <si>
    <t>Fecha</t>
  </si>
  <si>
    <t>Hora</t>
  </si>
  <si>
    <t>Climatología</t>
  </si>
  <si>
    <t>Hemisferio</t>
  </si>
  <si>
    <t>11-12-2022</t>
  </si>
  <si>
    <t>AlcorcOn</t>
  </si>
  <si>
    <t>19:20</t>
  </si>
  <si>
    <t>S</t>
  </si>
  <si>
    <t>12-12-2022</t>
  </si>
  <si>
    <t>SouthPeru</t>
  </si>
  <si>
    <t>21:20</t>
  </si>
  <si>
    <t>MostToLess</t>
  </si>
  <si>
    <t>4:20</t>
  </si>
  <si>
    <t>N</t>
  </si>
  <si>
    <t>TorriHoes</t>
  </si>
  <si>
    <t>7:20</t>
  </si>
  <si>
    <t>WestMadriz</t>
  </si>
  <si>
    <t>16:20</t>
  </si>
  <si>
    <t>Vecino</t>
  </si>
  <si>
    <t>Vecino_id</t>
  </si>
  <si>
    <t>Personalidad</t>
  </si>
  <si>
    <t>Papafrita</t>
  </si>
  <si>
    <t>Alegre</t>
  </si>
  <si>
    <t>Guachincho</t>
  </si>
  <si>
    <t>Moderno</t>
  </si>
  <si>
    <t>Rectordio</t>
  </si>
  <si>
    <t>Atletico</t>
  </si>
  <si>
    <t>Darsay</t>
  </si>
  <si>
    <t>Coqueto</t>
  </si>
  <si>
    <t>Bolleeto</t>
  </si>
  <si>
    <t>Atrevido</t>
  </si>
  <si>
    <t>casa_id</t>
  </si>
  <si>
    <t>tejado_color</t>
  </si>
  <si>
    <t>fachada_color</t>
  </si>
  <si>
    <t>Amarilito</t>
  </si>
  <si>
    <t>Azulito</t>
  </si>
  <si>
    <t>Moradito</t>
  </si>
  <si>
    <t>Rosita</t>
  </si>
  <si>
    <t>Rojito</t>
  </si>
  <si>
    <t>Verdecito</t>
  </si>
  <si>
    <t>Naranjita</t>
  </si>
  <si>
    <t>Edificio</t>
  </si>
  <si>
    <t>Edificio_id</t>
  </si>
  <si>
    <t>Tipo</t>
  </si>
  <si>
    <t>Ayuntamiento</t>
  </si>
  <si>
    <t>Pelu</t>
  </si>
  <si>
    <t>Super</t>
  </si>
  <si>
    <t>Museo</t>
  </si>
  <si>
    <t>Aerodromo</t>
  </si>
  <si>
    <t>Personaje</t>
  </si>
  <si>
    <t>Personaje_id</t>
  </si>
  <si>
    <t>Canela</t>
  </si>
  <si>
    <t>Tom</t>
  </si>
  <si>
    <t>Marilin</t>
  </si>
  <si>
    <t>Nendo</t>
  </si>
  <si>
    <t>Socrates</t>
  </si>
  <si>
    <t>Objeto</t>
  </si>
  <si>
    <t>Objeto_id</t>
  </si>
  <si>
    <t>Stack</t>
  </si>
  <si>
    <t>Precio</t>
  </si>
  <si>
    <t>Pepita de oro</t>
  </si>
  <si>
    <t>Lampara persa</t>
  </si>
  <si>
    <t>Alfombra bambu</t>
  </si>
  <si>
    <t>Mariquita</t>
  </si>
  <si>
    <t>Craneo</t>
  </si>
  <si>
    <t>Diplo Fosil</t>
  </si>
  <si>
    <t>Camita</t>
  </si>
  <si>
    <t>Carpa</t>
  </si>
  <si>
    <t>Lubino</t>
  </si>
  <si>
    <t>Caza Mariposas</t>
  </si>
  <si>
    <t>Hacha</t>
  </si>
  <si>
    <t>Gorrita</t>
  </si>
  <si>
    <t>Gafas</t>
  </si>
  <si>
    <t>Chalequin</t>
  </si>
  <si>
    <t>Tulipan</t>
  </si>
  <si>
    <t>Rosa</t>
  </si>
  <si>
    <t>Naranjo</t>
  </si>
  <si>
    <t>Palmera</t>
  </si>
  <si>
    <t>Manzano</t>
  </si>
  <si>
    <t>Sofa Comodon</t>
  </si>
  <si>
    <t>Sofa Marino</t>
  </si>
  <si>
    <t>Bola de arcilla</t>
  </si>
  <si>
    <t>Madera de abedul</t>
  </si>
  <si>
    <t>Madera de abeto</t>
  </si>
  <si>
    <t>Pepita de hierro</t>
  </si>
  <si>
    <t>Coleccionables</t>
  </si>
  <si>
    <t>Tipo_Específico</t>
  </si>
  <si>
    <t>Estación</t>
  </si>
  <si>
    <t>Tamaño</t>
  </si>
  <si>
    <t>Localización</t>
  </si>
  <si>
    <t>Rareza</t>
  </si>
  <si>
    <t>Otoño</t>
  </si>
  <si>
    <t>Río</t>
  </si>
  <si>
    <t>Verano</t>
  </si>
  <si>
    <t>Bajo tierra</t>
  </si>
  <si>
    <t>Invierno</t>
  </si>
  <si>
    <t>Mar</t>
  </si>
  <si>
    <t>Primavera</t>
  </si>
  <si>
    <t>Flores</t>
  </si>
  <si>
    <t>Equipables</t>
  </si>
  <si>
    <t>Lugar_eq</t>
  </si>
  <si>
    <t>Herramienta</t>
  </si>
  <si>
    <t>Mano</t>
  </si>
  <si>
    <t>Ropa</t>
  </si>
  <si>
    <t>Cabeza</t>
  </si>
  <si>
    <t>Torso</t>
  </si>
  <si>
    <t>Prop</t>
  </si>
  <si>
    <t>Crecimiento</t>
  </si>
  <si>
    <t>Comestible</t>
  </si>
  <si>
    <t>Flor</t>
  </si>
  <si>
    <t>Arbol</t>
  </si>
  <si>
    <t>Muebles</t>
  </si>
  <si>
    <t>color</t>
  </si>
  <si>
    <t>tipo</t>
  </si>
  <si>
    <t>conjunto</t>
  </si>
  <si>
    <t>Amarillito</t>
  </si>
  <si>
    <t>Lampara</t>
  </si>
  <si>
    <t>Persa</t>
  </si>
  <si>
    <t>Sofa</t>
  </si>
  <si>
    <t>Comodon</t>
  </si>
  <si>
    <t>Marino</t>
  </si>
  <si>
    <t>Cama</t>
  </si>
  <si>
    <t>Pequeñito</t>
  </si>
  <si>
    <t>Alfombra</t>
  </si>
  <si>
    <t>Bambu</t>
  </si>
  <si>
    <t>Materiales</t>
  </si>
  <si>
    <t>Pepita</t>
  </si>
  <si>
    <t>Arcilla</t>
  </si>
  <si>
    <t>Madera</t>
  </si>
  <si>
    <t>Amistad</t>
  </si>
  <si>
    <t>Nivel_Amistad</t>
  </si>
  <si>
    <t>Vecinos_En_Isla</t>
  </si>
  <si>
    <t>Jugadores_En_Isla</t>
  </si>
  <si>
    <t>Edificios_En_Isla</t>
  </si>
  <si>
    <t>Objetos_En_Jugador</t>
  </si>
  <si>
    <t>Objetos_En_Casa</t>
  </si>
  <si>
    <t>Casa_id</t>
  </si>
  <si>
    <t>Objetos_En_Isla</t>
  </si>
  <si>
    <t>Personajes_En_Isla</t>
  </si>
  <si>
    <t>_</t>
  </si>
  <si>
    <t>Personajes_En_Edificio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</si>
</sst>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sz val="11.0"/>
      <color theme="1"/>
      <name val="Inconsolata"/>
    </font>
    <font>
      <sz val="11.0"/>
      <color rgb="FFA61D4C"/>
      <name val="Inconsolata"/>
    </font>
    <font>
      <sz val="11.0"/>
      <color rgb="FF11A9CC"/>
      <name val="Inconsolata"/>
    </font>
    <font>
      <sz val="11.0"/>
      <color rgb="FF7E3794"/>
      <name val="Inconsolata"/>
    </font>
    <font>
      <sz val="11.0"/>
      <color rgb="FF4285F4"/>
      <name val="Inconsolata"/>
    </font>
    <font>
      <sz val="11.0"/>
      <color rgb="FF000000"/>
      <name val="Inconsolata"/>
    </font>
    <font>
      <color theme="1"/>
      <name val="Inconsolata"/>
    </font>
    <font>
      <sz val="11.0"/>
      <color rgb="FF008000"/>
      <name val="Inconsolata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7" fillId="3" fontId="3" numFmtId="0" xfId="0" applyAlignment="1" applyBorder="1" applyFill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0" fillId="0" fontId="4" numFmtId="0" xfId="0" applyFont="1"/>
    <xf borderId="10" fillId="3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4" fillId="3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13" fillId="2" fontId="1" numFmtId="0" xfId="0" applyAlignment="1" applyBorder="1" applyFont="1">
      <alignment horizontal="center" readingOrder="0"/>
    </xf>
    <xf borderId="13" fillId="0" fontId="2" numFmtId="0" xfId="0" applyBorder="1" applyFont="1"/>
    <xf borderId="14" fillId="0" fontId="2" numFmtId="0" xfId="0" applyBorder="1" applyFont="1"/>
    <xf borderId="8" fillId="0" fontId="3" numFmtId="49" xfId="0" applyAlignment="1" applyBorder="1" applyFont="1" applyNumberFormat="1">
      <alignment horizontal="center" readingOrder="0"/>
    </xf>
    <xf borderId="11" fillId="0" fontId="3" numFmtId="49" xfId="0" applyAlignment="1" applyBorder="1" applyFont="1" applyNumberFormat="1">
      <alignment horizontal="center" readingOrder="0"/>
    </xf>
    <xf borderId="5" fillId="0" fontId="3" numFmtId="49" xfId="0" applyAlignment="1" applyBorder="1" applyFont="1" applyNumberFormat="1">
      <alignment horizontal="center" readingOrder="0"/>
    </xf>
    <xf borderId="15" fillId="2" fontId="1" numFmtId="0" xfId="0" applyAlignment="1" applyBorder="1" applyFont="1">
      <alignment horizontal="center" readingOrder="0"/>
    </xf>
    <xf borderId="16" fillId="0" fontId="2" numFmtId="0" xfId="0" applyBorder="1" applyFont="1"/>
    <xf borderId="17" fillId="0" fontId="2" numFmtId="0" xfId="0" applyBorder="1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7" numFmtId="0" xfId="0" applyFont="1"/>
    <xf borderId="18" fillId="4" fontId="3" numFmtId="0" xfId="0" applyAlignment="1" applyBorder="1" applyFill="1" applyFont="1">
      <alignment horizontal="center" readingOrder="0"/>
    </xf>
    <xf borderId="19" fillId="4" fontId="3" numFmtId="0" xfId="0" applyAlignment="1" applyBorder="1" applyFont="1">
      <alignment horizontal="center" readingOrder="0"/>
    </xf>
    <xf borderId="20" fillId="4" fontId="3" numFmtId="0" xfId="0" applyAlignment="1" applyBorder="1" applyFont="1">
      <alignment horizontal="center" readingOrder="0"/>
    </xf>
    <xf borderId="10" fillId="5" fontId="3" numFmtId="0" xfId="0" applyAlignment="1" applyBorder="1" applyFill="1" applyFont="1">
      <alignment horizontal="center" readingOrder="0"/>
    </xf>
    <xf borderId="11" fillId="5" fontId="3" numFmtId="0" xfId="0" applyAlignment="1" applyBorder="1" applyFont="1">
      <alignment horizontal="center" readingOrder="0"/>
    </xf>
    <xf borderId="12" fillId="5" fontId="3" numFmtId="0" xfId="0" applyAlignment="1" applyBorder="1" applyFont="1">
      <alignment horizontal="center" readingOrder="0"/>
    </xf>
    <xf borderId="10" fillId="6" fontId="3" numFmtId="0" xfId="0" applyAlignment="1" applyBorder="1" applyFill="1" applyFont="1">
      <alignment horizontal="center" readingOrder="0"/>
    </xf>
    <xf borderId="11" fillId="6" fontId="3" numFmtId="0" xfId="0" applyAlignment="1" applyBorder="1" applyFont="1">
      <alignment horizontal="center" readingOrder="0"/>
    </xf>
    <xf borderId="12" fillId="6" fontId="3" numFmtId="0" xfId="0" applyAlignment="1" applyBorder="1" applyFont="1">
      <alignment horizontal="center" readingOrder="0"/>
    </xf>
    <xf borderId="10" fillId="7" fontId="3" numFmtId="0" xfId="0" applyAlignment="1" applyBorder="1" applyFill="1" applyFont="1">
      <alignment horizontal="center" readingOrder="0"/>
    </xf>
    <xf borderId="11" fillId="7" fontId="3" numFmtId="0" xfId="0" applyAlignment="1" applyBorder="1" applyFont="1">
      <alignment horizontal="center" readingOrder="0"/>
    </xf>
    <xf borderId="12" fillId="7" fontId="3" numFmtId="0" xfId="0" applyAlignment="1" applyBorder="1" applyFont="1">
      <alignment horizontal="center" readingOrder="0"/>
    </xf>
    <xf borderId="10" fillId="8" fontId="3" numFmtId="0" xfId="0" applyAlignment="1" applyBorder="1" applyFill="1" applyFont="1">
      <alignment horizontal="center" readingOrder="0"/>
    </xf>
    <xf borderId="11" fillId="8" fontId="3" numFmtId="0" xfId="0" applyAlignment="1" applyBorder="1" applyFont="1">
      <alignment horizontal="center" readingOrder="0"/>
    </xf>
    <xf borderId="12" fillId="8" fontId="3" numFmtId="0" xfId="0" applyAlignment="1" applyBorder="1" applyFont="1">
      <alignment horizontal="center" readingOrder="0"/>
    </xf>
    <xf borderId="10" fillId="4" fontId="3" numFmtId="0" xfId="0" applyAlignment="1" applyBorder="1" applyFont="1">
      <alignment horizontal="center" readingOrder="0"/>
    </xf>
    <xf borderId="11" fillId="4" fontId="3" numFmtId="0" xfId="0" applyAlignment="1" applyBorder="1" applyFont="1">
      <alignment horizontal="center" readingOrder="0"/>
    </xf>
    <xf borderId="12" fillId="4" fontId="3" numFmtId="0" xfId="0" applyAlignment="1" applyBorder="1" applyFont="1">
      <alignment horizontal="center" readingOrder="0"/>
    </xf>
    <xf borderId="4" fillId="4" fontId="3" numFmtId="0" xfId="0" applyAlignment="1" applyBorder="1" applyFont="1">
      <alignment horizontal="center" readingOrder="0"/>
    </xf>
    <xf borderId="5" fillId="4" fontId="3" numFmtId="0" xfId="0" applyAlignment="1" applyBorder="1" applyFont="1">
      <alignment horizontal="center" readingOrder="0"/>
    </xf>
    <xf borderId="6" fillId="4" fontId="3" numFmtId="0" xfId="0" applyAlignment="1" applyBorder="1" applyFont="1">
      <alignment horizontal="center" readingOrder="0"/>
    </xf>
    <xf borderId="15" fillId="6" fontId="1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0" fillId="0" fontId="8" numFmtId="0" xfId="0" applyFont="1"/>
    <xf borderId="10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5" fillId="7" fontId="1" numFmtId="0" xfId="0" applyAlignment="1" applyBorder="1" applyFont="1">
      <alignment horizontal="center" readingOrder="0"/>
    </xf>
    <xf borderId="0" fillId="0" fontId="9" numFmtId="0" xfId="0" applyFont="1"/>
    <xf borderId="15" fillId="8" fontId="1" numFmtId="0" xfId="0" applyAlignment="1" applyBorder="1" applyFont="1">
      <alignment horizontal="center" readingOrder="0"/>
    </xf>
    <xf borderId="21" fillId="0" fontId="2" numFmtId="0" xfId="0" applyBorder="1" applyFont="1"/>
    <xf borderId="0" fillId="0" fontId="10" numFmtId="0" xfId="0" applyFont="1"/>
    <xf borderId="15" fillId="5" fontId="1" numFmtId="0" xfId="0" applyAlignment="1" applyBorder="1" applyFont="1">
      <alignment horizontal="center" readingOrder="0"/>
    </xf>
    <xf borderId="15" fillId="4" fontId="1" numFmtId="0" xfId="0" applyAlignment="1" applyBorder="1" applyFont="1">
      <alignment horizontal="center" readingOrder="0"/>
    </xf>
    <xf borderId="0" fillId="9" fontId="3" numFmtId="0" xfId="0" applyFill="1" applyFont="1"/>
    <xf borderId="0" fillId="0" fontId="3" numFmtId="0" xfId="0" applyAlignment="1" applyFont="1">
      <alignment horizontal="center"/>
    </xf>
    <xf borderId="12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11" fillId="3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 readingOrder="0"/>
    </xf>
    <xf borderId="22" fillId="10" fontId="1" numFmtId="0" xfId="0" applyAlignment="1" applyBorder="1" applyFill="1" applyFont="1">
      <alignment horizontal="center" readingOrder="0"/>
    </xf>
    <xf borderId="23" fillId="10" fontId="1" numFmtId="0" xfId="0" applyAlignment="1" applyBorder="1" applyFont="1">
      <alignment horizontal="center" readingOrder="0"/>
    </xf>
    <xf borderId="24" fillId="10" fontId="1" numFmtId="0" xfId="0" applyAlignment="1" applyBorder="1" applyFont="1">
      <alignment horizontal="center" readingOrder="0"/>
    </xf>
    <xf borderId="0" fillId="11" fontId="11" numFmtId="0" xfId="0" applyFill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75"/>
  </cols>
  <sheetData>
    <row r="2">
      <c r="A2" s="1" t="s">
        <v>0</v>
      </c>
      <c r="B2" s="2"/>
      <c r="C2" s="2"/>
      <c r="D2" s="2"/>
      <c r="E2" s="2"/>
      <c r="F2" s="3"/>
    </row>
    <row r="3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6" t="s">
        <v>6</v>
      </c>
    </row>
    <row r="4">
      <c r="A4" s="7">
        <v>1.0</v>
      </c>
      <c r="B4" s="8" t="s">
        <v>7</v>
      </c>
      <c r="C4" s="8">
        <v>11.0</v>
      </c>
      <c r="D4" s="8">
        <v>35.0</v>
      </c>
      <c r="E4" s="8">
        <v>65800.0</v>
      </c>
      <c r="F4" s="9">
        <v>1000.0</v>
      </c>
      <c r="G4" s="10" t="str">
        <f t="shared" ref="G4:G8" si="1">"INSERT INTO Jugador (id_jugador,nombre,isla,casa,bayas,millas) VALUES ("&amp;A4&amp;",'"&amp;B4&amp;"',"&amp;C4&amp;","&amp;D4&amp;","&amp;E4&amp;","&amp;F4&amp;");"</f>
        <v>INSERT INTO Jugador (id_jugador,nombre,isla,casa,bayas,millas) VALUES (1,'Pepito',11,35,65800,1000);</v>
      </c>
    </row>
    <row r="5">
      <c r="A5" s="11">
        <v>2.0</v>
      </c>
      <c r="B5" s="12" t="s">
        <v>8</v>
      </c>
      <c r="C5" s="12">
        <v>12.0</v>
      </c>
      <c r="D5" s="12">
        <v>34.0</v>
      </c>
      <c r="E5" s="12">
        <v>34000.0</v>
      </c>
      <c r="F5" s="13">
        <v>2000.0</v>
      </c>
      <c r="G5" s="10" t="str">
        <f t="shared" si="1"/>
        <v>INSERT INTO Jugador (id_jugador,nombre,isla,casa,bayas,millas) VALUES (2,'Fulanito',12,34,34000,2000);</v>
      </c>
    </row>
    <row r="6">
      <c r="A6" s="11">
        <v>3.0</v>
      </c>
      <c r="B6" s="12" t="s">
        <v>9</v>
      </c>
      <c r="C6" s="12">
        <v>14.0</v>
      </c>
      <c r="D6" s="12">
        <v>33.0</v>
      </c>
      <c r="E6" s="12">
        <v>2700.0</v>
      </c>
      <c r="F6" s="13">
        <v>0.0</v>
      </c>
      <c r="G6" s="10" t="str">
        <f t="shared" si="1"/>
        <v>INSERT INTO Jugador (id_jugador,nombre,isla,casa,bayas,millas) VALUES (3,'Joselito',14,33,2700,0);</v>
      </c>
    </row>
    <row r="7">
      <c r="A7" s="11">
        <v>4.0</v>
      </c>
      <c r="B7" s="12" t="s">
        <v>10</v>
      </c>
      <c r="C7" s="12">
        <v>15.0</v>
      </c>
      <c r="D7" s="12">
        <v>31.0</v>
      </c>
      <c r="E7" s="12">
        <v>90000.0</v>
      </c>
      <c r="F7" s="13">
        <v>3000.0</v>
      </c>
      <c r="G7" s="10" t="str">
        <f t="shared" si="1"/>
        <v>INSERT INTO Jugador (id_jugador,nombre,isla,casa,bayas,millas) VALUES (4,'Dio',15,31,90000,3000);</v>
      </c>
    </row>
    <row r="8">
      <c r="A8" s="14">
        <v>5.0</v>
      </c>
      <c r="B8" s="15" t="s">
        <v>11</v>
      </c>
      <c r="C8" s="15">
        <v>13.0</v>
      </c>
      <c r="D8" s="15">
        <v>32.0</v>
      </c>
      <c r="E8" s="15">
        <v>70000.0</v>
      </c>
      <c r="F8" s="16">
        <v>4000.0</v>
      </c>
      <c r="G8" s="10" t="str">
        <f t="shared" si="1"/>
        <v>INSERT INTO Jugador (id_jugador,nombre,isla,casa,bayas,millas) VALUES (5,'Vinsent',13,32,70000,4000);</v>
      </c>
    </row>
    <row r="9">
      <c r="G9" s="10"/>
    </row>
    <row r="10">
      <c r="G10" s="10"/>
    </row>
    <row r="11">
      <c r="G11" s="10"/>
    </row>
    <row r="12">
      <c r="A12" s="17" t="s">
        <v>3</v>
      </c>
      <c r="B12" s="18"/>
      <c r="C12" s="18"/>
      <c r="D12" s="18"/>
      <c r="E12" s="18"/>
      <c r="F12" s="19"/>
      <c r="G12" s="10"/>
    </row>
    <row r="13">
      <c r="A13" s="4" t="s">
        <v>12</v>
      </c>
      <c r="B13" s="5" t="s">
        <v>13</v>
      </c>
      <c r="C13" s="5" t="s">
        <v>2</v>
      </c>
      <c r="D13" s="5" t="s">
        <v>14</v>
      </c>
      <c r="E13" s="5" t="s">
        <v>15</v>
      </c>
      <c r="F13" s="6" t="s">
        <v>16</v>
      </c>
      <c r="G13" s="10"/>
    </row>
    <row r="14">
      <c r="A14" s="7">
        <v>11.0</v>
      </c>
      <c r="B14" s="20" t="s">
        <v>17</v>
      </c>
      <c r="C14" s="20" t="s">
        <v>18</v>
      </c>
      <c r="D14" s="20" t="s">
        <v>19</v>
      </c>
      <c r="E14" s="8">
        <v>1.0</v>
      </c>
      <c r="F14" s="9" t="s">
        <v>20</v>
      </c>
      <c r="G14" s="10" t="str">
        <f t="shared" ref="G14:G18" si="2">"INSERT INTO Isla (isla_id,nombre,fecha,hora,climatologia,hemisferio) VALUES ("&amp;A14&amp;",'"&amp;C14&amp;"','"&amp;B14&amp;"','"&amp;D14&amp;"',"&amp;E14&amp;",'"&amp;F14&amp;"');"</f>
        <v>INSERT INTO Isla (isla_id,nombre,fecha,hora,climatologia,hemisferio) VALUES (11,'AlcorcOn','11-12-2022','19:20',1,'S');</v>
      </c>
    </row>
    <row r="15">
      <c r="A15" s="11">
        <v>12.0</v>
      </c>
      <c r="B15" s="21" t="s">
        <v>21</v>
      </c>
      <c r="C15" s="21" t="s">
        <v>22</v>
      </c>
      <c r="D15" s="21" t="s">
        <v>23</v>
      </c>
      <c r="E15" s="12">
        <v>4.0</v>
      </c>
      <c r="F15" s="13" t="s">
        <v>20</v>
      </c>
      <c r="G15" s="10" t="str">
        <f t="shared" si="2"/>
        <v>INSERT INTO Isla (isla_id,nombre,fecha,hora,climatologia,hemisferio) VALUES (12,'SouthPeru','12-12-2022','21:20',4,'S');</v>
      </c>
    </row>
    <row r="16">
      <c r="A16" s="11">
        <v>13.0</v>
      </c>
      <c r="B16" s="21" t="s">
        <v>17</v>
      </c>
      <c r="C16" s="21" t="s">
        <v>24</v>
      </c>
      <c r="D16" s="21" t="s">
        <v>25</v>
      </c>
      <c r="E16" s="12">
        <v>2.0</v>
      </c>
      <c r="F16" s="13" t="s">
        <v>26</v>
      </c>
      <c r="G16" s="10" t="str">
        <f t="shared" si="2"/>
        <v>INSERT INTO Isla (isla_id,nombre,fecha,hora,climatologia,hemisferio) VALUES (13,'MostToLess','11-12-2022','4:20',2,'N');</v>
      </c>
    </row>
    <row r="17">
      <c r="A17" s="11">
        <v>14.0</v>
      </c>
      <c r="B17" s="21" t="s">
        <v>21</v>
      </c>
      <c r="C17" s="21" t="s">
        <v>27</v>
      </c>
      <c r="D17" s="21" t="s">
        <v>28</v>
      </c>
      <c r="E17" s="12">
        <v>0.0</v>
      </c>
      <c r="F17" s="13" t="s">
        <v>26</v>
      </c>
      <c r="G17" s="10" t="str">
        <f t="shared" si="2"/>
        <v>INSERT INTO Isla (isla_id,nombre,fecha,hora,climatologia,hemisferio) VALUES (14,'TorriHoes','12-12-2022','7:20',0,'N');</v>
      </c>
    </row>
    <row r="18">
      <c r="A18" s="14">
        <v>15.0</v>
      </c>
      <c r="B18" s="22" t="s">
        <v>21</v>
      </c>
      <c r="C18" s="22" t="s">
        <v>29</v>
      </c>
      <c r="D18" s="22" t="s">
        <v>30</v>
      </c>
      <c r="E18" s="15">
        <v>3.0</v>
      </c>
      <c r="F18" s="16" t="s">
        <v>20</v>
      </c>
      <c r="G18" s="10" t="str">
        <f t="shared" si="2"/>
        <v>INSERT INTO Isla (isla_id,nombre,fecha,hora,climatologia,hemisferio) VALUES (15,'WestMadriz','12-12-2022','16:20',3,'S');</v>
      </c>
    </row>
    <row r="22">
      <c r="A22" s="23" t="s">
        <v>31</v>
      </c>
      <c r="B22" s="24"/>
      <c r="C22" s="24"/>
      <c r="D22" s="25"/>
    </row>
    <row r="23">
      <c r="A23" s="4" t="s">
        <v>32</v>
      </c>
      <c r="B23" s="5" t="s">
        <v>4</v>
      </c>
      <c r="C23" s="5" t="s">
        <v>2</v>
      </c>
      <c r="D23" s="6" t="s">
        <v>33</v>
      </c>
    </row>
    <row r="24">
      <c r="A24" s="7">
        <v>21.0</v>
      </c>
      <c r="B24" s="8">
        <v>31.0</v>
      </c>
      <c r="C24" s="8" t="s">
        <v>34</v>
      </c>
      <c r="D24" s="9" t="s">
        <v>35</v>
      </c>
      <c r="E24" s="26" t="str">
        <f t="shared" ref="E24:E28" si="3">"INSERT INTO Vecino (vecino_id,nombre,personalidad, casa) VALUES ("&amp;A24&amp;",'"&amp;C24&amp;"','"&amp;D24&amp;"',"&amp;B24&amp;");"</f>
        <v>INSERT INTO Vecino (vecino_id,nombre,personalidad, casa) VALUES (21,'Papafrita','Alegre',31);</v>
      </c>
    </row>
    <row r="25">
      <c r="A25" s="11">
        <v>22.0</v>
      </c>
      <c r="B25" s="12">
        <v>32.0</v>
      </c>
      <c r="C25" s="12" t="s">
        <v>36</v>
      </c>
      <c r="D25" s="13" t="s">
        <v>37</v>
      </c>
      <c r="E25" s="26" t="str">
        <f t="shared" si="3"/>
        <v>INSERT INTO Vecino (vecino_id,nombre,personalidad, casa) VALUES (22,'Guachincho','Moderno',32);</v>
      </c>
    </row>
    <row r="26">
      <c r="A26" s="11">
        <v>23.0</v>
      </c>
      <c r="B26" s="12">
        <v>33.0</v>
      </c>
      <c r="C26" s="12" t="s">
        <v>38</v>
      </c>
      <c r="D26" s="13" t="s">
        <v>39</v>
      </c>
      <c r="E26" s="26" t="str">
        <f t="shared" si="3"/>
        <v>INSERT INTO Vecino (vecino_id,nombre,personalidad, casa) VALUES (23,'Rectordio','Atletico',33);</v>
      </c>
    </row>
    <row r="27">
      <c r="A27" s="11">
        <v>24.0</v>
      </c>
      <c r="B27" s="12">
        <v>34.0</v>
      </c>
      <c r="C27" s="12" t="s">
        <v>40</v>
      </c>
      <c r="D27" s="13" t="s">
        <v>41</v>
      </c>
      <c r="E27" s="26" t="str">
        <f t="shared" si="3"/>
        <v>INSERT INTO Vecino (vecino_id,nombre,personalidad, casa) VALUES (24,'Darsay','Coqueto',34);</v>
      </c>
    </row>
    <row r="28">
      <c r="A28" s="14">
        <v>25.0</v>
      </c>
      <c r="B28" s="15">
        <v>35.0</v>
      </c>
      <c r="C28" s="15" t="s">
        <v>42</v>
      </c>
      <c r="D28" s="16" t="s">
        <v>43</v>
      </c>
      <c r="E28" s="26" t="str">
        <f t="shared" si="3"/>
        <v>INSERT INTO Vecino (vecino_id,nombre,personalidad, casa) VALUES (25,'Bolleeto','Atrevido',35);</v>
      </c>
    </row>
    <row r="32">
      <c r="A32" s="23" t="s">
        <v>4</v>
      </c>
      <c r="B32" s="24"/>
      <c r="C32" s="25"/>
    </row>
    <row r="33">
      <c r="A33" s="4" t="s">
        <v>44</v>
      </c>
      <c r="B33" s="5" t="s">
        <v>45</v>
      </c>
      <c r="C33" s="6" t="s">
        <v>46</v>
      </c>
    </row>
    <row r="34">
      <c r="A34" s="7">
        <v>31.0</v>
      </c>
      <c r="B34" s="8" t="s">
        <v>47</v>
      </c>
      <c r="C34" s="9" t="s">
        <v>48</v>
      </c>
      <c r="D34" s="27" t="str">
        <f t="shared" ref="D34:D38" si="4">"INSERT INTO Casa (casa_id,tejado_color,fachada_color) VALUES ("&amp;A34&amp;",'"&amp;B34&amp;"','"&amp;C34&amp;"');"</f>
        <v>INSERT INTO Casa (casa_id,tejado_color,fachada_color) VALUES (31,'Amarilito','Azulito');</v>
      </c>
    </row>
    <row r="35">
      <c r="A35" s="11">
        <v>32.0</v>
      </c>
      <c r="B35" s="12" t="s">
        <v>49</v>
      </c>
      <c r="C35" s="13" t="s">
        <v>50</v>
      </c>
      <c r="D35" s="27" t="str">
        <f t="shared" si="4"/>
        <v>INSERT INTO Casa (casa_id,tejado_color,fachada_color) VALUES (32,'Moradito','Rosita');</v>
      </c>
    </row>
    <row r="36">
      <c r="A36" s="11">
        <v>33.0</v>
      </c>
      <c r="B36" s="12" t="s">
        <v>51</v>
      </c>
      <c r="C36" s="13" t="s">
        <v>49</v>
      </c>
      <c r="D36" s="27" t="str">
        <f t="shared" si="4"/>
        <v>INSERT INTO Casa (casa_id,tejado_color,fachada_color) VALUES (33,'Rojito','Moradito');</v>
      </c>
    </row>
    <row r="37">
      <c r="A37" s="11">
        <v>34.0</v>
      </c>
      <c r="B37" s="12" t="s">
        <v>48</v>
      </c>
      <c r="C37" s="13" t="s">
        <v>52</v>
      </c>
      <c r="D37" s="27" t="str">
        <f t="shared" si="4"/>
        <v>INSERT INTO Casa (casa_id,tejado_color,fachada_color) VALUES (34,'Azulito','Verdecito');</v>
      </c>
    </row>
    <row r="38">
      <c r="A38" s="14">
        <v>35.0</v>
      </c>
      <c r="B38" s="15" t="s">
        <v>50</v>
      </c>
      <c r="C38" s="16" t="s">
        <v>53</v>
      </c>
      <c r="D38" s="27" t="str">
        <f t="shared" si="4"/>
        <v>INSERT INTO Casa (casa_id,tejado_color,fachada_color) VALUES (35,'Rosita','Naranjita');</v>
      </c>
    </row>
    <row r="42">
      <c r="A42" s="23" t="s">
        <v>54</v>
      </c>
      <c r="B42" s="25"/>
    </row>
    <row r="43">
      <c r="A43" s="4" t="s">
        <v>55</v>
      </c>
      <c r="B43" s="6" t="s">
        <v>56</v>
      </c>
    </row>
    <row r="44">
      <c r="A44" s="7">
        <v>41.0</v>
      </c>
      <c r="B44" s="9" t="s">
        <v>57</v>
      </c>
      <c r="C44" s="28" t="str">
        <f t="shared" ref="C44:C48" si="5">"INSERT INTO Edificio (edificio_id,tipo) VALUES ("&amp;A44&amp;",'"&amp;B44&amp;"');"</f>
        <v>INSERT INTO Edificio (edificio_id,tipo) VALUES (41,'Ayuntamiento');</v>
      </c>
    </row>
    <row r="45">
      <c r="A45" s="11">
        <v>42.0</v>
      </c>
      <c r="B45" s="13" t="s">
        <v>58</v>
      </c>
      <c r="C45" s="28" t="str">
        <f t="shared" si="5"/>
        <v>INSERT INTO Edificio (edificio_id,tipo) VALUES (42,'Pelu');</v>
      </c>
    </row>
    <row r="46">
      <c r="A46" s="11">
        <v>43.0</v>
      </c>
      <c r="B46" s="13" t="s">
        <v>59</v>
      </c>
      <c r="C46" s="28" t="str">
        <f t="shared" si="5"/>
        <v>INSERT INTO Edificio (edificio_id,tipo) VALUES (43,'Super');</v>
      </c>
    </row>
    <row r="47">
      <c r="A47" s="11">
        <v>44.0</v>
      </c>
      <c r="B47" s="13" t="s">
        <v>60</v>
      </c>
      <c r="C47" s="28" t="str">
        <f t="shared" si="5"/>
        <v>INSERT INTO Edificio (edificio_id,tipo) VALUES (44,'Museo');</v>
      </c>
    </row>
    <row r="48">
      <c r="A48" s="14">
        <v>45.0</v>
      </c>
      <c r="B48" s="16" t="s">
        <v>61</v>
      </c>
      <c r="C48" s="28" t="str">
        <f t="shared" si="5"/>
        <v>INSERT INTO Edificio (edificio_id,tipo) VALUES (45,'Aerodromo');</v>
      </c>
    </row>
    <row r="51">
      <c r="A51" s="23" t="s">
        <v>62</v>
      </c>
      <c r="B51" s="24"/>
      <c r="C51" s="25"/>
    </row>
    <row r="52">
      <c r="A52" s="4" t="s">
        <v>63</v>
      </c>
      <c r="B52" s="5" t="s">
        <v>54</v>
      </c>
      <c r="C52" s="6" t="s">
        <v>2</v>
      </c>
    </row>
    <row r="53">
      <c r="A53" s="7">
        <v>55.0</v>
      </c>
      <c r="B53" s="8">
        <v>41.0</v>
      </c>
      <c r="C53" s="9" t="s">
        <v>64</v>
      </c>
      <c r="D53" s="29" t="str">
        <f t="shared" ref="D53:D57" si="6">"INSERT INTO Personaje (personaje_id,nombre,edificio) VALUES ("&amp;A53&amp;",'"&amp;C53&amp;"',"&amp;B53&amp;");"</f>
        <v>INSERT INTO Personaje (personaje_id,nombre,edificio) VALUES (55,'Canela',41);</v>
      </c>
    </row>
    <row r="54">
      <c r="A54" s="11">
        <v>56.0</v>
      </c>
      <c r="B54" s="12">
        <v>41.0</v>
      </c>
      <c r="C54" s="13" t="s">
        <v>65</v>
      </c>
      <c r="D54" s="29" t="str">
        <f t="shared" si="6"/>
        <v>INSERT INTO Personaje (personaje_id,nombre,edificio) VALUES (56,'Tom',41);</v>
      </c>
    </row>
    <row r="55">
      <c r="A55" s="11">
        <v>57.0</v>
      </c>
      <c r="B55" s="12">
        <v>42.0</v>
      </c>
      <c r="C55" s="13" t="s">
        <v>66</v>
      </c>
      <c r="D55" s="29" t="str">
        <f t="shared" si="6"/>
        <v>INSERT INTO Personaje (personaje_id,nombre,edificio) VALUES (57,'Marilin',42);</v>
      </c>
    </row>
    <row r="56">
      <c r="A56" s="11">
        <v>58.0</v>
      </c>
      <c r="B56" s="12">
        <v>43.0</v>
      </c>
      <c r="C56" s="13" t="s">
        <v>67</v>
      </c>
      <c r="D56" s="29" t="str">
        <f t="shared" si="6"/>
        <v>INSERT INTO Personaje (personaje_id,nombre,edificio) VALUES (58,'Nendo',43);</v>
      </c>
    </row>
    <row r="57">
      <c r="A57" s="14">
        <v>59.0</v>
      </c>
      <c r="B57" s="15">
        <v>44.0</v>
      </c>
      <c r="C57" s="16" t="s">
        <v>68</v>
      </c>
      <c r="D57" s="29" t="str">
        <f t="shared" si="6"/>
        <v>INSERT INTO Personaje (personaje_id,nombre,edificio) VALUES (59,'Socrates',44);</v>
      </c>
    </row>
    <row r="62">
      <c r="A62" s="23" t="s">
        <v>69</v>
      </c>
      <c r="B62" s="24"/>
      <c r="C62" s="24"/>
      <c r="D62" s="25"/>
    </row>
    <row r="63">
      <c r="A63" s="4" t="s">
        <v>70</v>
      </c>
      <c r="B63" s="5" t="s">
        <v>2</v>
      </c>
      <c r="C63" s="5" t="s">
        <v>71</v>
      </c>
      <c r="D63" s="6" t="s">
        <v>72</v>
      </c>
    </row>
    <row r="64">
      <c r="A64" s="30">
        <v>61.0</v>
      </c>
      <c r="B64" s="31" t="s">
        <v>73</v>
      </c>
      <c r="C64" s="31">
        <v>64.0</v>
      </c>
      <c r="D64" s="32">
        <v>100.0</v>
      </c>
      <c r="E64" s="28" t="str">
        <f t="shared" ref="E64:E88" si="7">"INSERT INTO Objeto (objeto_id, nombre, precio, stack) VALUES ("&amp;A64&amp;",'"&amp;B64&amp;"',"&amp;D64&amp;","&amp;C64&amp;");"</f>
        <v>INSERT INTO Objeto (objeto_id, nombre, precio, stack) VALUES (61,'Pepita de oro',100,64);</v>
      </c>
    </row>
    <row r="65">
      <c r="A65" s="33">
        <v>62.0</v>
      </c>
      <c r="B65" s="34" t="s">
        <v>74</v>
      </c>
      <c r="C65" s="34">
        <v>1.0</v>
      </c>
      <c r="D65" s="35">
        <v>150.0</v>
      </c>
      <c r="E65" s="28" t="str">
        <f t="shared" si="7"/>
        <v>INSERT INTO Objeto (objeto_id, nombre, precio, stack) VALUES (62,'Lampara persa',150,1);</v>
      </c>
    </row>
    <row r="66">
      <c r="A66" s="33">
        <v>63.0</v>
      </c>
      <c r="B66" s="34" t="s">
        <v>75</v>
      </c>
      <c r="C66" s="34">
        <v>1.0</v>
      </c>
      <c r="D66" s="35">
        <v>70.0</v>
      </c>
      <c r="E66" s="28" t="str">
        <f t="shared" si="7"/>
        <v>INSERT INTO Objeto (objeto_id, nombre, precio, stack) VALUES (63,'Alfombra bambu',70,1);</v>
      </c>
    </row>
    <row r="67">
      <c r="A67" s="36">
        <v>64.0</v>
      </c>
      <c r="B67" s="37" t="s">
        <v>76</v>
      </c>
      <c r="C67" s="37">
        <v>1.0</v>
      </c>
      <c r="D67" s="38">
        <v>45.0</v>
      </c>
      <c r="E67" s="28" t="str">
        <f t="shared" si="7"/>
        <v>INSERT INTO Objeto (objeto_id, nombre, precio, stack) VALUES (64,'Mariquita',45,1);</v>
      </c>
    </row>
    <row r="68">
      <c r="A68" s="36">
        <v>65.0</v>
      </c>
      <c r="B68" s="37" t="s">
        <v>77</v>
      </c>
      <c r="C68" s="37">
        <v>1.0</v>
      </c>
      <c r="D68" s="38">
        <v>300.0</v>
      </c>
      <c r="E68" s="28" t="str">
        <f t="shared" si="7"/>
        <v>INSERT INTO Objeto (objeto_id, nombre, precio, stack) VALUES (65,'Craneo',300,1);</v>
      </c>
    </row>
    <row r="69">
      <c r="A69" s="36">
        <v>66.0</v>
      </c>
      <c r="B69" s="37" t="s">
        <v>78</v>
      </c>
      <c r="C69" s="37">
        <v>1.0</v>
      </c>
      <c r="D69" s="38">
        <v>4000.0</v>
      </c>
      <c r="E69" s="28" t="str">
        <f t="shared" si="7"/>
        <v>INSERT INTO Objeto (objeto_id, nombre, precio, stack) VALUES (66,'Diplo Fosil',4000,1);</v>
      </c>
    </row>
    <row r="70">
      <c r="A70" s="33">
        <v>67.0</v>
      </c>
      <c r="B70" s="34" t="s">
        <v>79</v>
      </c>
      <c r="C70" s="34">
        <v>1.0</v>
      </c>
      <c r="D70" s="35">
        <v>1000.0</v>
      </c>
      <c r="E70" s="28" t="str">
        <f t="shared" si="7"/>
        <v>INSERT INTO Objeto (objeto_id, nombre, precio, stack) VALUES (67,'Camita',1000,1);</v>
      </c>
    </row>
    <row r="71">
      <c r="A71" s="36">
        <v>68.0</v>
      </c>
      <c r="B71" s="37" t="s">
        <v>80</v>
      </c>
      <c r="C71" s="37">
        <v>1.0</v>
      </c>
      <c r="D71" s="38">
        <v>20.0</v>
      </c>
      <c r="E71" s="28" t="str">
        <f t="shared" si="7"/>
        <v>INSERT INTO Objeto (objeto_id, nombre, precio, stack) VALUES (68,'Carpa',20,1);</v>
      </c>
    </row>
    <row r="72">
      <c r="A72" s="36">
        <v>69.0</v>
      </c>
      <c r="B72" s="37" t="s">
        <v>81</v>
      </c>
      <c r="C72" s="37">
        <v>1.0</v>
      </c>
      <c r="D72" s="38">
        <v>45.0</v>
      </c>
      <c r="E72" s="28" t="str">
        <f t="shared" si="7"/>
        <v>INSERT INTO Objeto (objeto_id, nombre, precio, stack) VALUES (69,'Lubino',45,1);</v>
      </c>
    </row>
    <row r="73">
      <c r="A73" s="39">
        <v>70.0</v>
      </c>
      <c r="B73" s="40" t="s">
        <v>82</v>
      </c>
      <c r="C73" s="40">
        <v>1.0</v>
      </c>
      <c r="D73" s="41">
        <v>30.0</v>
      </c>
      <c r="E73" s="28" t="str">
        <f t="shared" si="7"/>
        <v>INSERT INTO Objeto (objeto_id, nombre, precio, stack) VALUES (70,'Caza Mariposas',30,1);</v>
      </c>
    </row>
    <row r="74">
      <c r="A74" s="39">
        <v>71.0</v>
      </c>
      <c r="B74" s="40" t="s">
        <v>83</v>
      </c>
      <c r="C74" s="40">
        <v>1.0</v>
      </c>
      <c r="D74" s="41">
        <v>40.0</v>
      </c>
      <c r="E74" s="28" t="str">
        <f t="shared" si="7"/>
        <v>INSERT INTO Objeto (objeto_id, nombre, precio, stack) VALUES (71,'Hacha',40,1);</v>
      </c>
    </row>
    <row r="75">
      <c r="A75" s="39">
        <v>72.0</v>
      </c>
      <c r="B75" s="40" t="s">
        <v>84</v>
      </c>
      <c r="C75" s="40">
        <v>1.0</v>
      </c>
      <c r="D75" s="41">
        <v>150.0</v>
      </c>
      <c r="E75" s="28" t="str">
        <f t="shared" si="7"/>
        <v>INSERT INTO Objeto (objeto_id, nombre, precio, stack) VALUES (72,'Gorrita',150,1);</v>
      </c>
    </row>
    <row r="76">
      <c r="A76" s="39">
        <v>73.0</v>
      </c>
      <c r="B76" s="40" t="s">
        <v>85</v>
      </c>
      <c r="C76" s="40">
        <v>1.0</v>
      </c>
      <c r="D76" s="41">
        <v>300.0</v>
      </c>
      <c r="E76" s="28" t="str">
        <f t="shared" si="7"/>
        <v>INSERT INTO Objeto (objeto_id, nombre, precio, stack) VALUES (73,'Gafas',300,1);</v>
      </c>
    </row>
    <row r="77">
      <c r="A77" s="39">
        <v>74.0</v>
      </c>
      <c r="B77" s="40" t="s">
        <v>86</v>
      </c>
      <c r="C77" s="40">
        <v>1.0</v>
      </c>
      <c r="D77" s="41">
        <v>250.0</v>
      </c>
      <c r="E77" s="28" t="str">
        <f t="shared" si="7"/>
        <v>INSERT INTO Objeto (objeto_id, nombre, precio, stack) VALUES (74,'Chalequin',250,1);</v>
      </c>
    </row>
    <row r="78">
      <c r="A78" s="42">
        <v>75.0</v>
      </c>
      <c r="B78" s="43" t="s">
        <v>87</v>
      </c>
      <c r="C78" s="43">
        <v>10.0</v>
      </c>
      <c r="D78" s="44">
        <v>20.0</v>
      </c>
      <c r="E78" s="28" t="str">
        <f t="shared" si="7"/>
        <v>INSERT INTO Objeto (objeto_id, nombre, precio, stack) VALUES (75,'Tulipan',20,10);</v>
      </c>
    </row>
    <row r="79">
      <c r="A79" s="42">
        <v>76.0</v>
      </c>
      <c r="B79" s="43" t="s">
        <v>88</v>
      </c>
      <c r="C79" s="43">
        <v>10.0</v>
      </c>
      <c r="D79" s="44">
        <v>25.0</v>
      </c>
      <c r="E79" s="28" t="str">
        <f t="shared" si="7"/>
        <v>INSERT INTO Objeto (objeto_id, nombre, precio, stack) VALUES (76,'Rosa',25,10);</v>
      </c>
    </row>
    <row r="80">
      <c r="A80" s="42">
        <v>77.0</v>
      </c>
      <c r="B80" s="43" t="s">
        <v>89</v>
      </c>
      <c r="C80" s="43">
        <v>10.0</v>
      </c>
      <c r="D80" s="44">
        <v>40.0</v>
      </c>
      <c r="E80" s="28" t="str">
        <f t="shared" si="7"/>
        <v>INSERT INTO Objeto (objeto_id, nombre, precio, stack) VALUES (77,'Naranjo',40,10);</v>
      </c>
    </row>
    <row r="81">
      <c r="A81" s="42">
        <v>78.0</v>
      </c>
      <c r="B81" s="43" t="s">
        <v>90</v>
      </c>
      <c r="C81" s="43">
        <v>10.0</v>
      </c>
      <c r="D81" s="44">
        <v>70.0</v>
      </c>
      <c r="E81" s="28" t="str">
        <f t="shared" si="7"/>
        <v>INSERT INTO Objeto (objeto_id, nombre, precio, stack) VALUES (78,'Palmera',70,10);</v>
      </c>
    </row>
    <row r="82">
      <c r="A82" s="42">
        <v>79.0</v>
      </c>
      <c r="B82" s="43" t="s">
        <v>91</v>
      </c>
      <c r="C82" s="43">
        <v>10.0</v>
      </c>
      <c r="D82" s="44">
        <v>50.0</v>
      </c>
      <c r="E82" s="28" t="str">
        <f t="shared" si="7"/>
        <v>INSERT INTO Objeto (objeto_id, nombre, precio, stack) VALUES (79,'Manzano',50,10);</v>
      </c>
    </row>
    <row r="83">
      <c r="A83" s="33">
        <v>80.0</v>
      </c>
      <c r="B83" s="34" t="s">
        <v>92</v>
      </c>
      <c r="C83" s="34">
        <v>1.0</v>
      </c>
      <c r="D83" s="35">
        <v>600.0</v>
      </c>
      <c r="E83" s="28" t="str">
        <f t="shared" si="7"/>
        <v>INSERT INTO Objeto (objeto_id, nombre, precio, stack) VALUES (80,'Sofa Comodon',600,1);</v>
      </c>
    </row>
    <row r="84">
      <c r="A84" s="33">
        <v>81.0</v>
      </c>
      <c r="B84" s="34" t="s">
        <v>93</v>
      </c>
      <c r="C84" s="34">
        <v>1.0</v>
      </c>
      <c r="D84" s="35">
        <v>350.0</v>
      </c>
      <c r="E84" s="28" t="str">
        <f t="shared" si="7"/>
        <v>INSERT INTO Objeto (objeto_id, nombre, precio, stack) VALUES (81,'Sofa Marino',350,1);</v>
      </c>
    </row>
    <row r="85">
      <c r="A85" s="45">
        <v>82.0</v>
      </c>
      <c r="B85" s="46" t="s">
        <v>94</v>
      </c>
      <c r="C85" s="46">
        <v>64.0</v>
      </c>
      <c r="D85" s="47">
        <v>40.0</v>
      </c>
      <c r="E85" s="28" t="str">
        <f t="shared" si="7"/>
        <v>INSERT INTO Objeto (objeto_id, nombre, precio, stack) VALUES (82,'Bola de arcilla',40,64);</v>
      </c>
    </row>
    <row r="86">
      <c r="A86" s="45">
        <v>83.0</v>
      </c>
      <c r="B86" s="46" t="s">
        <v>95</v>
      </c>
      <c r="C86" s="46">
        <v>64.0</v>
      </c>
      <c r="D86" s="47">
        <v>50.0</v>
      </c>
      <c r="E86" s="28" t="str">
        <f t="shared" si="7"/>
        <v>INSERT INTO Objeto (objeto_id, nombre, precio, stack) VALUES (83,'Madera de abedul',50,64);</v>
      </c>
    </row>
    <row r="87">
      <c r="A87" s="45">
        <v>84.0</v>
      </c>
      <c r="B87" s="46" t="s">
        <v>96</v>
      </c>
      <c r="C87" s="46">
        <v>64.0</v>
      </c>
      <c r="D87" s="47">
        <v>50.0</v>
      </c>
      <c r="E87" s="28" t="str">
        <f t="shared" si="7"/>
        <v>INSERT INTO Objeto (objeto_id, nombre, precio, stack) VALUES (84,'Madera de abeto',50,64);</v>
      </c>
    </row>
    <row r="88">
      <c r="A88" s="48">
        <v>85.0</v>
      </c>
      <c r="B88" s="49" t="s">
        <v>97</v>
      </c>
      <c r="C88" s="49">
        <v>64.0</v>
      </c>
      <c r="D88" s="50">
        <v>150.0</v>
      </c>
      <c r="E88" s="28" t="str">
        <f t="shared" si="7"/>
        <v>INSERT INTO Objeto (objeto_id, nombre, precio, stack) VALUES (85,'Pepita de hierro',150,64);</v>
      </c>
    </row>
    <row r="92">
      <c r="A92" s="51" t="s">
        <v>98</v>
      </c>
      <c r="B92" s="24"/>
      <c r="C92" s="24"/>
      <c r="D92" s="24"/>
      <c r="E92" s="24"/>
      <c r="F92" s="25"/>
    </row>
    <row r="93">
      <c r="A93" s="4" t="s">
        <v>70</v>
      </c>
      <c r="B93" s="5" t="s">
        <v>99</v>
      </c>
      <c r="C93" s="5" t="s">
        <v>100</v>
      </c>
      <c r="D93" s="5" t="s">
        <v>101</v>
      </c>
      <c r="E93" s="5" t="s">
        <v>102</v>
      </c>
      <c r="F93" s="6" t="s">
        <v>103</v>
      </c>
    </row>
    <row r="94">
      <c r="A94" s="52">
        <v>69.0</v>
      </c>
      <c r="B94" s="8">
        <v>2.0</v>
      </c>
      <c r="C94" s="8" t="s">
        <v>104</v>
      </c>
      <c r="D94" s="8">
        <v>30.0</v>
      </c>
      <c r="E94" s="8" t="s">
        <v>105</v>
      </c>
      <c r="F94" s="9">
        <v>4.0</v>
      </c>
      <c r="G94" s="53" t="str">
        <f t="shared" ref="G94:G98" si="8">"INSERT INTO Coleccionable (objeto_id,tipo,estacion,tamaño,localizacion,rareza) VALUES ("&amp;A94&amp;","&amp;B94&amp;",'"&amp;C94&amp;"',"&amp;D94&amp;",'"&amp;E94&amp;"',"&amp;F94&amp;");"</f>
        <v>INSERT INTO Coleccionable (objeto_id,tipo,estacion,tamaño,localizacion,rareza) VALUES (69,2,'Otoño',30,'Río',4);</v>
      </c>
    </row>
    <row r="95">
      <c r="A95" s="54">
        <v>65.0</v>
      </c>
      <c r="B95" s="12">
        <v>1.0</v>
      </c>
      <c r="C95" s="12" t="s">
        <v>106</v>
      </c>
      <c r="D95" s="12">
        <v>100.0</v>
      </c>
      <c r="E95" s="12" t="s">
        <v>107</v>
      </c>
      <c r="F95" s="13">
        <v>2.0</v>
      </c>
      <c r="G95" s="53" t="str">
        <f t="shared" si="8"/>
        <v>INSERT INTO Coleccionable (objeto_id,tipo,estacion,tamaño,localizacion,rareza) VALUES (65,1,'Verano',100,'Bajo tierra',2);</v>
      </c>
    </row>
    <row r="96">
      <c r="A96" s="54">
        <v>68.0</v>
      </c>
      <c r="B96" s="12">
        <v>2.0</v>
      </c>
      <c r="C96" s="12" t="s">
        <v>108</v>
      </c>
      <c r="D96" s="12">
        <v>40.0</v>
      </c>
      <c r="E96" s="12" t="s">
        <v>109</v>
      </c>
      <c r="F96" s="13">
        <v>1.0</v>
      </c>
      <c r="G96" s="53" t="str">
        <f t="shared" si="8"/>
        <v>INSERT INTO Coleccionable (objeto_id,tipo,estacion,tamaño,localizacion,rareza) VALUES (68,2,'Invierno',40,'Mar',1);</v>
      </c>
    </row>
    <row r="97">
      <c r="A97" s="54">
        <v>66.0</v>
      </c>
      <c r="B97" s="12">
        <v>1.0</v>
      </c>
      <c r="C97" s="12" t="s">
        <v>110</v>
      </c>
      <c r="D97" s="12">
        <v>300.0</v>
      </c>
      <c r="E97" s="12" t="s">
        <v>107</v>
      </c>
      <c r="F97" s="13">
        <v>3.0</v>
      </c>
      <c r="G97" s="53" t="str">
        <f t="shared" si="8"/>
        <v>INSERT INTO Coleccionable (objeto_id,tipo,estacion,tamaño,localizacion,rareza) VALUES (66,1,'Primavera',300,'Bajo tierra',3);</v>
      </c>
    </row>
    <row r="98">
      <c r="A98" s="55">
        <v>64.0</v>
      </c>
      <c r="B98" s="15">
        <v>3.0</v>
      </c>
      <c r="C98" s="15" t="s">
        <v>106</v>
      </c>
      <c r="D98" s="15">
        <v>5.0</v>
      </c>
      <c r="E98" s="15" t="s">
        <v>111</v>
      </c>
      <c r="F98" s="16">
        <v>1.0</v>
      </c>
      <c r="G98" s="53" t="str">
        <f t="shared" si="8"/>
        <v>INSERT INTO Coleccionable (objeto_id,tipo,estacion,tamaño,localizacion,rareza) VALUES (64,3,'Verano',5,'Flores',1);</v>
      </c>
    </row>
    <row r="102">
      <c r="A102" s="56" t="s">
        <v>112</v>
      </c>
      <c r="B102" s="24"/>
      <c r="C102" s="25"/>
    </row>
    <row r="103">
      <c r="A103" s="4" t="s">
        <v>70</v>
      </c>
      <c r="B103" s="5" t="s">
        <v>56</v>
      </c>
      <c r="C103" s="6" t="s">
        <v>113</v>
      </c>
    </row>
    <row r="104">
      <c r="A104" s="52">
        <v>70.0</v>
      </c>
      <c r="B104" s="8" t="s">
        <v>114</v>
      </c>
      <c r="C104" s="9" t="s">
        <v>115</v>
      </c>
      <c r="D104" s="57" t="str">
        <f t="shared" ref="D104:D108" si="9">"INSERT INTO Equipables (objeto_id,tipo,lugar_eq) VALUES ("&amp;A104&amp;",'"&amp;B104&amp;"','"&amp;C104&amp;"');"</f>
        <v>INSERT INTO Equipables (objeto_id,tipo,lugar_eq) VALUES (70,'Herramienta','Mano');</v>
      </c>
    </row>
    <row r="105">
      <c r="A105" s="54">
        <v>71.0</v>
      </c>
      <c r="B105" s="12" t="s">
        <v>114</v>
      </c>
      <c r="C105" s="13" t="s">
        <v>115</v>
      </c>
      <c r="D105" s="57" t="str">
        <f t="shared" si="9"/>
        <v>INSERT INTO Equipables (objeto_id,tipo,lugar_eq) VALUES (71,'Herramienta','Mano');</v>
      </c>
    </row>
    <row r="106">
      <c r="A106" s="54">
        <v>72.0</v>
      </c>
      <c r="B106" s="12" t="s">
        <v>116</v>
      </c>
      <c r="C106" s="13" t="s">
        <v>117</v>
      </c>
      <c r="D106" s="57" t="str">
        <f t="shared" si="9"/>
        <v>INSERT INTO Equipables (objeto_id,tipo,lugar_eq) VALUES (72,'Ropa','Cabeza');</v>
      </c>
    </row>
    <row r="107">
      <c r="A107" s="54">
        <v>73.0</v>
      </c>
      <c r="B107" s="12" t="s">
        <v>116</v>
      </c>
      <c r="C107" s="13" t="s">
        <v>117</v>
      </c>
      <c r="D107" s="57" t="str">
        <f t="shared" si="9"/>
        <v>INSERT INTO Equipables (objeto_id,tipo,lugar_eq) VALUES (73,'Ropa','Cabeza');</v>
      </c>
    </row>
    <row r="108">
      <c r="A108" s="55">
        <v>74.0</v>
      </c>
      <c r="B108" s="15" t="s">
        <v>116</v>
      </c>
      <c r="C108" s="16" t="s">
        <v>118</v>
      </c>
      <c r="D108" s="57" t="str">
        <f t="shared" si="9"/>
        <v>INSERT INTO Equipables (objeto_id,tipo,lugar_eq) VALUES (74,'Ropa','Torso');</v>
      </c>
    </row>
    <row r="112">
      <c r="A112" s="58" t="s">
        <v>119</v>
      </c>
      <c r="B112" s="24"/>
      <c r="C112" s="24"/>
      <c r="D112" s="59"/>
    </row>
    <row r="113">
      <c r="A113" s="4" t="s">
        <v>70</v>
      </c>
      <c r="B113" s="5" t="s">
        <v>56</v>
      </c>
      <c r="C113" s="6" t="s">
        <v>120</v>
      </c>
      <c r="D113" s="6" t="s">
        <v>121</v>
      </c>
    </row>
    <row r="114">
      <c r="A114" s="52">
        <v>75.0</v>
      </c>
      <c r="B114" s="8" t="s">
        <v>122</v>
      </c>
      <c r="C114" s="9">
        <v>1.0</v>
      </c>
      <c r="D114" s="9">
        <v>0.0</v>
      </c>
      <c r="E114" s="28" t="str">
        <f t="shared" ref="E114:E118" si="10">"INSERT INTO Prop (objeto_id,tipo,crecimiento,comestible) VALUES ("&amp;A114&amp;",'"&amp;B114&amp;"',"&amp;C114&amp;","&amp;D114&amp;");"</f>
        <v>INSERT INTO Prop (objeto_id,tipo,crecimiento,comestible) VALUES (75,'Flor',1,0);</v>
      </c>
    </row>
    <row r="115">
      <c r="A115" s="54">
        <v>76.0</v>
      </c>
      <c r="B115" s="12" t="s">
        <v>122</v>
      </c>
      <c r="C115" s="13">
        <v>2.0</v>
      </c>
      <c r="D115" s="13">
        <v>0.0</v>
      </c>
      <c r="E115" s="28" t="str">
        <f t="shared" si="10"/>
        <v>INSERT INTO Prop (objeto_id,tipo,crecimiento,comestible) VALUES (76,'Flor',2,0);</v>
      </c>
    </row>
    <row r="116">
      <c r="A116" s="54">
        <v>77.0</v>
      </c>
      <c r="B116" s="12" t="s">
        <v>123</v>
      </c>
      <c r="C116" s="13">
        <v>3.0</v>
      </c>
      <c r="D116" s="13">
        <v>0.0</v>
      </c>
      <c r="E116" s="28" t="str">
        <f t="shared" si="10"/>
        <v>INSERT INTO Prop (objeto_id,tipo,crecimiento,comestible) VALUES (77,'Arbol',3,0);</v>
      </c>
    </row>
    <row r="117">
      <c r="A117" s="54">
        <v>78.0</v>
      </c>
      <c r="B117" s="12" t="s">
        <v>123</v>
      </c>
      <c r="C117" s="13">
        <v>3.0</v>
      </c>
      <c r="D117" s="13">
        <v>0.0</v>
      </c>
      <c r="E117" s="28" t="str">
        <f t="shared" si="10"/>
        <v>INSERT INTO Prop (objeto_id,tipo,crecimiento,comestible) VALUES (78,'Arbol',3,0);</v>
      </c>
    </row>
    <row r="118">
      <c r="A118" s="55">
        <v>63.0</v>
      </c>
      <c r="B118" s="15" t="s">
        <v>123</v>
      </c>
      <c r="C118" s="16">
        <v>1.0</v>
      </c>
      <c r="D118" s="16">
        <v>0.0</v>
      </c>
      <c r="E118" s="28" t="str">
        <f t="shared" si="10"/>
        <v>INSERT INTO Prop (objeto_id,tipo,crecimiento,comestible) VALUES (63,'Arbol',1,0);</v>
      </c>
    </row>
    <row r="119">
      <c r="E119" s="60"/>
    </row>
    <row r="120">
      <c r="E120" s="60"/>
    </row>
    <row r="121">
      <c r="E121" s="60"/>
    </row>
    <row r="122">
      <c r="A122" s="61" t="s">
        <v>124</v>
      </c>
      <c r="B122" s="24"/>
      <c r="C122" s="24"/>
      <c r="D122" s="25"/>
      <c r="E122" s="60"/>
    </row>
    <row r="123">
      <c r="A123" s="4" t="s">
        <v>70</v>
      </c>
      <c r="B123" s="5" t="s">
        <v>125</v>
      </c>
      <c r="C123" s="5" t="s">
        <v>126</v>
      </c>
      <c r="D123" s="6" t="s">
        <v>127</v>
      </c>
      <c r="E123" s="60"/>
    </row>
    <row r="124">
      <c r="A124" s="52">
        <v>62.0</v>
      </c>
      <c r="B124" s="8" t="s">
        <v>128</v>
      </c>
      <c r="C124" s="8" t="s">
        <v>129</v>
      </c>
      <c r="D124" s="9" t="s">
        <v>130</v>
      </c>
      <c r="E124" s="28" t="str">
        <f>"INSERT INTO Muebles (objeto_id,tipo,conjunto,color) VALUES ("&amp;A124&amp;",'"&amp;C124&amp;"','"&amp;D124&amp;"','"&amp;B124&amp;"');"</f>
        <v>INSERT INTO Muebles (objeto_id,tipo,conjunto,color) VALUES (62,'Lampara','Persa','Amarillito');</v>
      </c>
    </row>
    <row r="125">
      <c r="A125" s="54">
        <v>80.0</v>
      </c>
      <c r="B125" s="12" t="s">
        <v>50</v>
      </c>
      <c r="C125" s="12" t="s">
        <v>131</v>
      </c>
      <c r="D125" s="13" t="s">
        <v>132</v>
      </c>
      <c r="E125" s="28" t="str">
        <f t="shared" ref="E125:E128" si="11">"INSERT INTO Muebles (objeto_id,color,tipo,conjunto) VALUES ("&amp;A125&amp;",'"&amp;B125&amp;"','"&amp;C125&amp;"','"&amp;D125&amp;"');"</f>
        <v>INSERT INTO Muebles (objeto_id,color,tipo,conjunto) VALUES (80,'Rosita','Sofa','Comodon');</v>
      </c>
    </row>
    <row r="126">
      <c r="A126" s="54">
        <v>81.0</v>
      </c>
      <c r="B126" s="12" t="s">
        <v>48</v>
      </c>
      <c r="C126" s="12" t="s">
        <v>131</v>
      </c>
      <c r="D126" s="13" t="s">
        <v>133</v>
      </c>
      <c r="E126" s="28" t="str">
        <f t="shared" si="11"/>
        <v>INSERT INTO Muebles (objeto_id,color,tipo,conjunto) VALUES (81,'Azulito','Sofa','Marino');</v>
      </c>
    </row>
    <row r="127">
      <c r="A127" s="54">
        <v>67.0</v>
      </c>
      <c r="B127" s="12" t="s">
        <v>128</v>
      </c>
      <c r="C127" s="12" t="s">
        <v>134</v>
      </c>
      <c r="D127" s="13" t="s">
        <v>135</v>
      </c>
      <c r="E127" s="28" t="str">
        <f t="shared" si="11"/>
        <v>INSERT INTO Muebles (objeto_id,color,tipo,conjunto) VALUES (67,'Amarillito','Cama','Pequeñito');</v>
      </c>
    </row>
    <row r="128">
      <c r="A128" s="55">
        <v>63.0</v>
      </c>
      <c r="B128" s="15" t="s">
        <v>52</v>
      </c>
      <c r="C128" s="15" t="s">
        <v>136</v>
      </c>
      <c r="D128" s="16" t="s">
        <v>137</v>
      </c>
      <c r="E128" s="28" t="str">
        <f t="shared" si="11"/>
        <v>INSERT INTO Muebles (objeto_id,color,tipo,conjunto) VALUES (63,'Verdecito','Alfombra','Bambu');</v>
      </c>
    </row>
    <row r="132">
      <c r="A132" s="62" t="s">
        <v>138</v>
      </c>
      <c r="B132" s="25"/>
    </row>
    <row r="133">
      <c r="A133" s="4" t="s">
        <v>70</v>
      </c>
      <c r="B133" s="6" t="s">
        <v>56</v>
      </c>
    </row>
    <row r="134">
      <c r="A134" s="52">
        <v>61.0</v>
      </c>
      <c r="B134" s="9" t="s">
        <v>139</v>
      </c>
      <c r="C134" s="28" t="str">
        <f t="shared" ref="C134:C138" si="12">"INSERT INTO Materiales (objeto_id,tipo_especifico) VALUES ("&amp;A134&amp;",'"&amp;B134&amp;"');"</f>
        <v>INSERT INTO Materiales (objeto_id,tipo_especifico) VALUES (61,'Pepita');</v>
      </c>
    </row>
    <row r="135">
      <c r="A135" s="54">
        <v>82.0</v>
      </c>
      <c r="B135" s="13" t="s">
        <v>140</v>
      </c>
      <c r="C135" s="28" t="str">
        <f t="shared" si="12"/>
        <v>INSERT INTO Materiales (objeto_id,tipo_especifico) VALUES (82,'Arcilla');</v>
      </c>
    </row>
    <row r="136">
      <c r="A136" s="54">
        <v>83.0</v>
      </c>
      <c r="B136" s="13" t="s">
        <v>141</v>
      </c>
      <c r="C136" s="28" t="str">
        <f t="shared" si="12"/>
        <v>INSERT INTO Materiales (objeto_id,tipo_especifico) VALUES (83,'Madera');</v>
      </c>
    </row>
    <row r="137">
      <c r="A137" s="54">
        <v>84.0</v>
      </c>
      <c r="B137" s="13" t="s">
        <v>141</v>
      </c>
      <c r="C137" s="28" t="str">
        <f t="shared" si="12"/>
        <v>INSERT INTO Materiales (objeto_id,tipo_especifico) VALUES (84,'Madera');</v>
      </c>
    </row>
    <row r="138">
      <c r="A138" s="55">
        <v>85.0</v>
      </c>
      <c r="B138" s="16" t="s">
        <v>139</v>
      </c>
      <c r="C138" s="28" t="str">
        <f t="shared" si="12"/>
        <v>INSERT INTO Materiales (objeto_id,tipo_especifico) VALUES (85,'Pepita');</v>
      </c>
    </row>
    <row r="142" ht="15.0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</row>
    <row r="146">
      <c r="A146" s="23" t="s">
        <v>142</v>
      </c>
      <c r="B146" s="24"/>
      <c r="C146" s="25"/>
    </row>
    <row r="147">
      <c r="A147" s="5" t="s">
        <v>1</v>
      </c>
      <c r="B147" s="5" t="s">
        <v>32</v>
      </c>
      <c r="C147" s="6" t="s">
        <v>143</v>
      </c>
    </row>
    <row r="148">
      <c r="A148" s="8">
        <v>1.0</v>
      </c>
      <c r="B148" s="8">
        <v>23.0</v>
      </c>
      <c r="C148" s="9">
        <v>4.0</v>
      </c>
      <c r="D148" s="28" t="str">
        <f t="shared" ref="D148:D152" si="13">"INSERT INTO Amistad (jugador_id,vecino_id,nivel_amistad) VALUES ("&amp;A148&amp;","&amp;B148&amp;","&amp;C148&amp;");"</f>
        <v>INSERT INTO Amistad (jugador_id,vecino_id,nivel_amistad) VALUES (1,23,4);</v>
      </c>
    </row>
    <row r="149">
      <c r="A149" s="12">
        <v>4.0</v>
      </c>
      <c r="B149" s="12">
        <v>22.0</v>
      </c>
      <c r="C149" s="13">
        <v>5.0</v>
      </c>
      <c r="D149" s="28" t="str">
        <f t="shared" si="13"/>
        <v>INSERT INTO Amistad (jugador_id,vecino_id,nivel_amistad) VALUES (4,22,5);</v>
      </c>
    </row>
    <row r="150">
      <c r="A150" s="12">
        <v>1.0</v>
      </c>
      <c r="B150" s="12">
        <v>22.0</v>
      </c>
      <c r="C150" s="13">
        <v>1.0</v>
      </c>
      <c r="D150" s="28" t="str">
        <f t="shared" si="13"/>
        <v>INSERT INTO Amistad (jugador_id,vecino_id,nivel_amistad) VALUES (1,22,1);</v>
      </c>
    </row>
    <row r="151" ht="15.75" customHeight="1">
      <c r="A151" s="12">
        <v>2.0</v>
      </c>
      <c r="B151" s="12">
        <v>21.0</v>
      </c>
      <c r="C151" s="13">
        <v>2.0</v>
      </c>
      <c r="D151" s="28" t="str">
        <f t="shared" si="13"/>
        <v>INSERT INTO Amistad (jugador_id,vecino_id,nivel_amistad) VALUES (2,21,2);</v>
      </c>
    </row>
    <row r="152">
      <c r="A152" s="15">
        <v>3.0</v>
      </c>
      <c r="B152" s="15">
        <v>21.0</v>
      </c>
      <c r="C152" s="16">
        <v>2.0</v>
      </c>
      <c r="D152" s="28" t="str">
        <f t="shared" si="13"/>
        <v>INSERT INTO Amistad (jugador_id,vecino_id,nivel_amistad) VALUES (3,21,2);</v>
      </c>
    </row>
    <row r="155">
      <c r="A155" s="23" t="s">
        <v>144</v>
      </c>
      <c r="B155" s="25"/>
    </row>
    <row r="156">
      <c r="A156" s="4" t="s">
        <v>12</v>
      </c>
      <c r="B156" s="6" t="s">
        <v>32</v>
      </c>
    </row>
    <row r="157">
      <c r="A157" s="7">
        <v>11.0</v>
      </c>
      <c r="B157" s="9">
        <v>21.0</v>
      </c>
      <c r="C157" s="28" t="str">
        <f t="shared" ref="C157:C161" si="14">"INSERT INTO Vecinos_En_Isla (vecino_id,isla_id) VALUES ("&amp;B157&amp;","&amp;A157&amp;");"</f>
        <v>INSERT INTO Vecinos_En_Isla (vecino_id,isla_id) VALUES (21,11);</v>
      </c>
    </row>
    <row r="158">
      <c r="A158" s="11">
        <v>13.0</v>
      </c>
      <c r="B158" s="13">
        <v>23.0</v>
      </c>
      <c r="C158" s="28" t="str">
        <f t="shared" si="14"/>
        <v>INSERT INTO Vecinos_En_Isla (vecino_id,isla_id) VALUES (23,13);</v>
      </c>
    </row>
    <row r="159">
      <c r="A159" s="11">
        <v>11.0</v>
      </c>
      <c r="B159" s="13">
        <v>22.0</v>
      </c>
      <c r="C159" s="28" t="str">
        <f t="shared" si="14"/>
        <v>INSERT INTO Vecinos_En_Isla (vecino_id,isla_id) VALUES (22,11);</v>
      </c>
    </row>
    <row r="160">
      <c r="A160" s="11">
        <v>14.0</v>
      </c>
      <c r="B160" s="13">
        <v>25.0</v>
      </c>
      <c r="C160" s="28" t="str">
        <f t="shared" si="14"/>
        <v>INSERT INTO Vecinos_En_Isla (vecino_id,isla_id) VALUES (25,14);</v>
      </c>
    </row>
    <row r="161">
      <c r="A161" s="14">
        <v>11.0</v>
      </c>
      <c r="B161" s="16">
        <v>24.0</v>
      </c>
      <c r="C161" s="28" t="str">
        <f t="shared" si="14"/>
        <v>INSERT INTO Vecinos_En_Isla (vecino_id,isla_id) VALUES (24,11);</v>
      </c>
    </row>
    <row r="162">
      <c r="A162" s="64"/>
      <c r="B162" s="64"/>
      <c r="C162" s="60"/>
    </row>
    <row r="163">
      <c r="A163" s="64"/>
      <c r="B163" s="64"/>
      <c r="C163" s="60"/>
    </row>
    <row r="164">
      <c r="A164" s="23" t="s">
        <v>145</v>
      </c>
      <c r="B164" s="25"/>
      <c r="C164" s="60"/>
    </row>
    <row r="165">
      <c r="A165" s="4" t="s">
        <v>12</v>
      </c>
      <c r="B165" s="6" t="s">
        <v>1</v>
      </c>
      <c r="C165" s="60"/>
    </row>
    <row r="166">
      <c r="A166" s="7">
        <v>11.0</v>
      </c>
      <c r="B166" s="9">
        <v>1.0</v>
      </c>
      <c r="C166" s="10" t="str">
        <f t="shared" ref="C166:C170" si="15">"INSERT INTO Jugadores_En_Isla (isla_id,jugador_id) VALUES ("&amp;A166&amp;","&amp;B166&amp;");"</f>
        <v>INSERT INTO Jugadores_En_Isla (isla_id,jugador_id) VALUES (11,1);</v>
      </c>
    </row>
    <row r="167">
      <c r="A167" s="11">
        <v>13.0</v>
      </c>
      <c r="B167" s="13">
        <v>3.0</v>
      </c>
      <c r="C167" s="10" t="str">
        <f t="shared" si="15"/>
        <v>INSERT INTO Jugadores_En_Isla (isla_id,jugador_id) VALUES (13,3);</v>
      </c>
    </row>
    <row r="168">
      <c r="A168" s="11">
        <v>13.0</v>
      </c>
      <c r="B168" s="13">
        <v>4.0</v>
      </c>
      <c r="C168" s="10" t="str">
        <f t="shared" si="15"/>
        <v>INSERT INTO Jugadores_En_Isla (isla_id,jugador_id) VALUES (13,4);</v>
      </c>
    </row>
    <row r="169">
      <c r="A169" s="11">
        <v>12.0</v>
      </c>
      <c r="B169" s="13">
        <v>2.0</v>
      </c>
      <c r="C169" s="10" t="str">
        <f t="shared" si="15"/>
        <v>INSERT INTO Jugadores_En_Isla (isla_id,jugador_id) VALUES (12,2);</v>
      </c>
    </row>
    <row r="170">
      <c r="A170" s="14">
        <v>14.0</v>
      </c>
      <c r="B170" s="16">
        <v>5.0</v>
      </c>
      <c r="C170" s="10" t="str">
        <f t="shared" si="15"/>
        <v>INSERT INTO Jugadores_En_Isla (isla_id,jugador_id) VALUES (14,5);</v>
      </c>
    </row>
    <row r="171">
      <c r="A171" s="64"/>
      <c r="B171" s="64"/>
      <c r="C171" s="60"/>
    </row>
    <row r="172">
      <c r="A172" s="64"/>
      <c r="B172" s="64"/>
      <c r="C172" s="60"/>
    </row>
    <row r="173">
      <c r="A173" s="23" t="s">
        <v>146</v>
      </c>
      <c r="B173" s="25"/>
      <c r="C173" s="60"/>
    </row>
    <row r="174">
      <c r="A174" s="4" t="s">
        <v>12</v>
      </c>
      <c r="B174" s="6" t="s">
        <v>55</v>
      </c>
      <c r="C174" s="60"/>
    </row>
    <row r="175">
      <c r="A175" s="7">
        <v>11.0</v>
      </c>
      <c r="B175" s="9">
        <v>41.0</v>
      </c>
      <c r="C175" s="29" t="str">
        <f t="shared" ref="C175:C179" si="16">"INSERT INTO Edificios_En_Isla (isla_id,edificio_id) VALUES ("&amp;A175&amp;","&amp;B175&amp;");"</f>
        <v>INSERT INTO Edificios_En_Isla (isla_id,edificio_id) VALUES (11,41);</v>
      </c>
    </row>
    <row r="176">
      <c r="A176" s="11">
        <v>12.0</v>
      </c>
      <c r="B176" s="13">
        <v>41.0</v>
      </c>
      <c r="C176" s="29" t="str">
        <f t="shared" si="16"/>
        <v>INSERT INTO Edificios_En_Isla (isla_id,edificio_id) VALUES (12,41);</v>
      </c>
    </row>
    <row r="177">
      <c r="A177" s="11">
        <v>13.0</v>
      </c>
      <c r="B177" s="13">
        <v>42.0</v>
      </c>
      <c r="C177" s="29" t="str">
        <f t="shared" si="16"/>
        <v>INSERT INTO Edificios_En_Isla (isla_id,edificio_id) VALUES (13,42);</v>
      </c>
    </row>
    <row r="178">
      <c r="A178" s="11">
        <v>14.0</v>
      </c>
      <c r="B178" s="13">
        <v>42.0</v>
      </c>
      <c r="C178" s="29" t="str">
        <f t="shared" si="16"/>
        <v>INSERT INTO Edificios_En_Isla (isla_id,edificio_id) VALUES (14,42);</v>
      </c>
    </row>
    <row r="179">
      <c r="A179" s="14">
        <v>11.0</v>
      </c>
      <c r="B179" s="16">
        <v>43.0</v>
      </c>
      <c r="C179" s="29" t="str">
        <f t="shared" si="16"/>
        <v>INSERT INTO Edificios_En_Isla (isla_id,edificio_id) VALUES (11,43);</v>
      </c>
    </row>
    <row r="180">
      <c r="A180" s="64"/>
      <c r="B180" s="64"/>
      <c r="C180" s="60"/>
    </row>
    <row r="181">
      <c r="A181" s="64"/>
      <c r="B181" s="64"/>
      <c r="C181" s="60"/>
    </row>
    <row r="182">
      <c r="A182" s="23" t="s">
        <v>147</v>
      </c>
      <c r="B182" s="25"/>
      <c r="C182" s="60"/>
    </row>
    <row r="183">
      <c r="A183" s="4" t="s">
        <v>1</v>
      </c>
      <c r="B183" s="6" t="s">
        <v>70</v>
      </c>
      <c r="C183" s="60"/>
    </row>
    <row r="184">
      <c r="A184" s="7">
        <v>1.0</v>
      </c>
      <c r="B184" s="9">
        <v>62.0</v>
      </c>
      <c r="C184" s="29" t="str">
        <f t="shared" ref="C184:C193" si="17">"INSERT INTO Objetos_En_Jugador (jugador_id,objeto_id) VALUES ("&amp;A184&amp;","&amp;B184&amp;");"</f>
        <v>INSERT INTO Objetos_En_Jugador (jugador_id,objeto_id) VALUES (1,62);</v>
      </c>
    </row>
    <row r="185">
      <c r="A185" s="11">
        <v>1.0</v>
      </c>
      <c r="B185" s="13">
        <v>81.0</v>
      </c>
      <c r="C185" s="29" t="str">
        <f t="shared" si="17"/>
        <v>INSERT INTO Objetos_En_Jugador (jugador_id,objeto_id) VALUES (1,81);</v>
      </c>
    </row>
    <row r="186">
      <c r="A186" s="11">
        <v>2.0</v>
      </c>
      <c r="B186" s="13">
        <v>63.0</v>
      </c>
      <c r="C186" s="29" t="str">
        <f t="shared" si="17"/>
        <v>INSERT INTO Objetos_En_Jugador (jugador_id,objeto_id) VALUES (2,63);</v>
      </c>
    </row>
    <row r="187">
      <c r="A187" s="11">
        <v>2.0</v>
      </c>
      <c r="B187" s="13">
        <v>78.0</v>
      </c>
      <c r="C187" s="29" t="str">
        <f t="shared" si="17"/>
        <v>INSERT INTO Objetos_En_Jugador (jugador_id,objeto_id) VALUES (2,78);</v>
      </c>
    </row>
    <row r="188">
      <c r="A188" s="11">
        <v>3.0</v>
      </c>
      <c r="B188" s="65">
        <v>64.0</v>
      </c>
      <c r="C188" s="29" t="str">
        <f t="shared" si="17"/>
        <v>INSERT INTO Objetos_En_Jugador (jugador_id,objeto_id) VALUES (3,64);</v>
      </c>
    </row>
    <row r="189">
      <c r="A189" s="11">
        <v>3.0</v>
      </c>
      <c r="B189" s="65">
        <v>65.0</v>
      </c>
      <c r="C189" s="29" t="str">
        <f t="shared" si="17"/>
        <v>INSERT INTO Objetos_En_Jugador (jugador_id,objeto_id) VALUES (3,65);</v>
      </c>
    </row>
    <row r="190">
      <c r="A190" s="11">
        <v>4.0</v>
      </c>
      <c r="B190" s="13">
        <v>67.0</v>
      </c>
      <c r="C190" s="29" t="str">
        <f t="shared" si="17"/>
        <v>INSERT INTO Objetos_En_Jugador (jugador_id,objeto_id) VALUES (4,67);</v>
      </c>
    </row>
    <row r="191">
      <c r="A191" s="11">
        <v>4.0</v>
      </c>
      <c r="B191" s="13">
        <v>85.0</v>
      </c>
      <c r="C191" s="29" t="str">
        <f t="shared" si="17"/>
        <v>INSERT INTO Objetos_En_Jugador (jugador_id,objeto_id) VALUES (4,85);</v>
      </c>
    </row>
    <row r="192">
      <c r="A192" s="11">
        <v>5.0</v>
      </c>
      <c r="B192" s="13">
        <v>68.0</v>
      </c>
      <c r="C192" s="29" t="str">
        <f t="shared" si="17"/>
        <v>INSERT INTO Objetos_En_Jugador (jugador_id,objeto_id) VALUES (5,68);</v>
      </c>
    </row>
    <row r="193">
      <c r="A193" s="14">
        <v>5.0</v>
      </c>
      <c r="B193" s="16">
        <v>69.0</v>
      </c>
      <c r="C193" s="29" t="str">
        <f t="shared" si="17"/>
        <v>INSERT INTO Objetos_En_Jugador (jugador_id,objeto_id) VALUES (5,69);</v>
      </c>
    </row>
    <row r="194">
      <c r="A194" s="64"/>
      <c r="B194" s="64"/>
    </row>
    <row r="195">
      <c r="A195" s="64"/>
      <c r="B195" s="64"/>
    </row>
    <row r="196">
      <c r="A196" s="23" t="s">
        <v>148</v>
      </c>
      <c r="B196" s="25"/>
    </row>
    <row r="197">
      <c r="A197" s="4" t="s">
        <v>149</v>
      </c>
      <c r="B197" s="6" t="s">
        <v>70</v>
      </c>
    </row>
    <row r="198">
      <c r="A198" s="7">
        <v>31.0</v>
      </c>
      <c r="B198" s="66">
        <v>70.0</v>
      </c>
      <c r="C198" s="29" t="str">
        <f t="shared" ref="C198:C209" si="18">"INSERT INTO Objetos_En_Casa (casa_id,objeto_id) VALUES ("&amp;A198&amp;","&amp;B198&amp;");"</f>
        <v>INSERT INTO Objetos_En_Casa (casa_id,objeto_id) VALUES (31,70);</v>
      </c>
    </row>
    <row r="199">
      <c r="A199" s="11">
        <v>31.0</v>
      </c>
      <c r="B199" s="65">
        <v>71.0</v>
      </c>
      <c r="C199" s="29" t="str">
        <f t="shared" si="18"/>
        <v>INSERT INTO Objetos_En_Casa (casa_id,objeto_id) VALUES (31,71);</v>
      </c>
    </row>
    <row r="200">
      <c r="A200" s="11">
        <v>32.0</v>
      </c>
      <c r="B200" s="65">
        <v>72.0</v>
      </c>
      <c r="C200" s="29" t="str">
        <f t="shared" si="18"/>
        <v>INSERT INTO Objetos_En_Casa (casa_id,objeto_id) VALUES (32,72);</v>
      </c>
    </row>
    <row r="201">
      <c r="A201" s="11">
        <v>32.0</v>
      </c>
      <c r="B201" s="65">
        <v>73.0</v>
      </c>
      <c r="C201" s="29" t="str">
        <f t="shared" si="18"/>
        <v>INSERT INTO Objetos_En_Casa (casa_id,objeto_id) VALUES (32,73);</v>
      </c>
    </row>
    <row r="202">
      <c r="A202" s="11">
        <v>33.0</v>
      </c>
      <c r="B202" s="65">
        <v>74.0</v>
      </c>
      <c r="C202" s="29" t="str">
        <f t="shared" si="18"/>
        <v>INSERT INTO Objetos_En_Casa (casa_id,objeto_id) VALUES (33,74);</v>
      </c>
    </row>
    <row r="203">
      <c r="A203" s="11">
        <v>33.0</v>
      </c>
      <c r="B203" s="65">
        <v>75.0</v>
      </c>
      <c r="C203" s="29" t="str">
        <f t="shared" si="18"/>
        <v>INSERT INTO Objetos_En_Casa (casa_id,objeto_id) VALUES (33,75);</v>
      </c>
    </row>
    <row r="204">
      <c r="A204" s="11">
        <v>34.0</v>
      </c>
      <c r="B204" s="65">
        <v>76.0</v>
      </c>
      <c r="C204" s="29" t="str">
        <f t="shared" si="18"/>
        <v>INSERT INTO Objetos_En_Casa (casa_id,objeto_id) VALUES (34,76);</v>
      </c>
    </row>
    <row r="205">
      <c r="A205" s="11">
        <v>34.0</v>
      </c>
      <c r="B205" s="65">
        <v>77.0</v>
      </c>
      <c r="C205" s="29" t="str">
        <f t="shared" si="18"/>
        <v>INSERT INTO Objetos_En_Casa (casa_id,objeto_id) VALUES (34,77);</v>
      </c>
    </row>
    <row r="206">
      <c r="A206" s="11">
        <v>35.0</v>
      </c>
      <c r="B206" s="65">
        <v>82.0</v>
      </c>
      <c r="C206" s="29" t="str">
        <f t="shared" si="18"/>
        <v>INSERT INTO Objetos_En_Casa (casa_id,objeto_id) VALUES (35,82);</v>
      </c>
    </row>
    <row r="207">
      <c r="A207" s="67">
        <v>35.0</v>
      </c>
      <c r="B207" s="68">
        <v>83.0</v>
      </c>
      <c r="C207" s="29" t="str">
        <f t="shared" si="18"/>
        <v>INSERT INTO Objetos_En_Casa (casa_id,objeto_id) VALUES (35,83);</v>
      </c>
    </row>
    <row r="208">
      <c r="A208" s="67">
        <v>35.0</v>
      </c>
      <c r="B208" s="12">
        <v>62.0</v>
      </c>
      <c r="C208" s="29" t="str">
        <f t="shared" si="18"/>
        <v>INSERT INTO Objetos_En_Casa (casa_id,objeto_id) VALUES (35,62);</v>
      </c>
    </row>
    <row r="209">
      <c r="A209" s="67">
        <v>31.0</v>
      </c>
      <c r="B209" s="12">
        <v>80.0</v>
      </c>
      <c r="C209" s="29" t="str">
        <f t="shared" si="18"/>
        <v>INSERT INTO Objetos_En_Casa (casa_id,objeto_id) VALUES (31,80);</v>
      </c>
    </row>
    <row r="210">
      <c r="A210" s="69"/>
      <c r="B210" s="70"/>
      <c r="C210" s="60"/>
    </row>
    <row r="211">
      <c r="A211" s="69"/>
      <c r="B211" s="71"/>
      <c r="C211" s="60"/>
    </row>
    <row r="212">
      <c r="A212" s="23" t="s">
        <v>150</v>
      </c>
      <c r="B212" s="25"/>
      <c r="C212" s="60"/>
    </row>
    <row r="213">
      <c r="A213" s="4" t="s">
        <v>12</v>
      </c>
      <c r="B213" s="6" t="s">
        <v>70</v>
      </c>
      <c r="C213" s="60"/>
    </row>
    <row r="214">
      <c r="A214" s="7">
        <v>11.0</v>
      </c>
      <c r="B214" s="66">
        <v>84.0</v>
      </c>
      <c r="C214" s="29" t="str">
        <f t="shared" ref="C214:C218" si="19">"INSERT INTO Objetos_En_Isla (isla_id,objeto_id) VALUES ("&amp;A214&amp;","&amp;B214&amp;");"</f>
        <v>INSERT INTO Objetos_En_Isla (isla_id,objeto_id) VALUES (11,84);</v>
      </c>
    </row>
    <row r="215">
      <c r="A215" s="11">
        <v>11.0</v>
      </c>
      <c r="B215" s="65">
        <v>85.0</v>
      </c>
      <c r="C215" s="29" t="str">
        <f t="shared" si="19"/>
        <v>INSERT INTO Objetos_En_Isla (isla_id,objeto_id) VALUES (11,85);</v>
      </c>
    </row>
    <row r="216">
      <c r="A216" s="11">
        <v>12.0</v>
      </c>
      <c r="B216" s="65">
        <v>79.0</v>
      </c>
      <c r="C216" s="29" t="str">
        <f t="shared" si="19"/>
        <v>INSERT INTO Objetos_En_Isla (isla_id,objeto_id) VALUES (12,79);</v>
      </c>
    </row>
    <row r="217">
      <c r="A217" s="11">
        <v>12.0</v>
      </c>
      <c r="B217" s="65">
        <v>80.0</v>
      </c>
      <c r="C217" s="29" t="str">
        <f t="shared" si="19"/>
        <v>INSERT INTO Objetos_En_Isla (isla_id,objeto_id) VALUES (12,80);</v>
      </c>
    </row>
    <row r="218">
      <c r="A218" s="14">
        <v>13.0</v>
      </c>
      <c r="B218" s="16">
        <v>61.0</v>
      </c>
      <c r="C218" s="29" t="str">
        <f t="shared" si="19"/>
        <v>INSERT INTO Objetos_En_Isla (isla_id,objeto_id) VALUES (13,61);</v>
      </c>
    </row>
    <row r="219">
      <c r="A219" s="64"/>
      <c r="B219" s="64"/>
    </row>
    <row r="220">
      <c r="A220" s="64"/>
      <c r="B220" s="64"/>
    </row>
    <row r="221">
      <c r="A221" s="23" t="s">
        <v>151</v>
      </c>
      <c r="B221" s="25"/>
    </row>
    <row r="222">
      <c r="A222" s="4" t="s">
        <v>63</v>
      </c>
      <c r="B222" s="6" t="s">
        <v>12</v>
      </c>
    </row>
    <row r="223">
      <c r="A223" s="7">
        <v>55.0</v>
      </c>
      <c r="B223" s="9">
        <v>11.0</v>
      </c>
      <c r="C223" s="72" t="str">
        <f t="shared" ref="C223:C227" si="20">"INSERT INTO Personajes_En_Isla (personaje_id,isla_id) VALUES ("&amp;A223&amp;","&amp;B223&amp;");"</f>
        <v>INSERT INTO Personajes_En_Isla (personaje_id,isla_id) VALUES (55,11);</v>
      </c>
    </row>
    <row r="224">
      <c r="A224" s="11">
        <v>56.0</v>
      </c>
      <c r="B224" s="13">
        <v>11.0</v>
      </c>
      <c r="C224" s="72" t="str">
        <f t="shared" si="20"/>
        <v>INSERT INTO Personajes_En_Isla (personaje_id,isla_id) VALUES (56,11);</v>
      </c>
    </row>
    <row r="225">
      <c r="A225" s="11">
        <v>57.0</v>
      </c>
      <c r="B225" s="13">
        <v>12.0</v>
      </c>
      <c r="C225" s="72" t="str">
        <f t="shared" si="20"/>
        <v>INSERT INTO Personajes_En_Isla (personaje_id,isla_id) VALUES (57,12);</v>
      </c>
    </row>
    <row r="226">
      <c r="A226" s="11">
        <v>58.0</v>
      </c>
      <c r="B226" s="13">
        <v>14.0</v>
      </c>
      <c r="C226" s="72" t="str">
        <f t="shared" si="20"/>
        <v>INSERT INTO Personajes_En_Isla (personaje_id,isla_id) VALUES (58,14);</v>
      </c>
    </row>
    <row r="227">
      <c r="A227" s="14">
        <v>59.0</v>
      </c>
      <c r="B227" s="16">
        <v>15.0</v>
      </c>
      <c r="C227" s="72" t="str">
        <f t="shared" si="20"/>
        <v>INSERT INTO Personajes_En_Isla (personaje_id,isla_id) VALUES (59,15);</v>
      </c>
    </row>
    <row r="228">
      <c r="A228" s="64"/>
      <c r="B228" s="64"/>
    </row>
    <row r="229">
      <c r="A229" s="64"/>
      <c r="B229" s="64"/>
      <c r="E229" s="73" t="s">
        <v>152</v>
      </c>
    </row>
    <row r="230">
      <c r="A230" s="23" t="s">
        <v>153</v>
      </c>
      <c r="B230" s="25"/>
    </row>
    <row r="231">
      <c r="A231" s="4" t="s">
        <v>63</v>
      </c>
      <c r="B231" s="6" t="s">
        <v>55</v>
      </c>
    </row>
    <row r="232">
      <c r="A232" s="7">
        <v>55.0</v>
      </c>
      <c r="B232" s="9">
        <v>41.0</v>
      </c>
      <c r="C232" s="72" t="str">
        <f t="shared" ref="C232:C236" si="21">"INSERT INTO Personajes_En_Edificio (personaje_id,edificio_id) VALUES ("&amp;A232&amp;","&amp;B232&amp;");"</f>
        <v>INSERT INTO Personajes_En_Edificio (personaje_id,edificio_id) VALUES (55,41);</v>
      </c>
    </row>
    <row r="233">
      <c r="A233" s="11">
        <v>56.0</v>
      </c>
      <c r="B233" s="13">
        <v>41.0</v>
      </c>
      <c r="C233" s="72" t="str">
        <f t="shared" si="21"/>
        <v>INSERT INTO Personajes_En_Edificio (personaje_id,edificio_id) VALUES (56,41);</v>
      </c>
    </row>
    <row r="234">
      <c r="A234" s="11">
        <v>57.0</v>
      </c>
      <c r="B234" s="13">
        <v>42.0</v>
      </c>
      <c r="C234" s="72" t="str">
        <f t="shared" si="21"/>
        <v>INSERT INTO Personajes_En_Edificio (personaje_id,edificio_id) VALUES (57,42);</v>
      </c>
    </row>
    <row r="235">
      <c r="A235" s="11">
        <v>58.0</v>
      </c>
      <c r="B235" s="13">
        <v>43.0</v>
      </c>
      <c r="C235" s="72" t="str">
        <f t="shared" si="21"/>
        <v>INSERT INTO Personajes_En_Edificio (personaje_id,edificio_id) VALUES (58,43);</v>
      </c>
    </row>
    <row r="236">
      <c r="A236" s="14">
        <v>59.0</v>
      </c>
      <c r="B236" s="16">
        <v>45.0</v>
      </c>
      <c r="C236" s="72" t="str">
        <f t="shared" si="21"/>
        <v>INSERT INTO Personajes_En_Edificio (personaje_id,edificio_id) VALUES (59,45);</v>
      </c>
    </row>
  </sheetData>
  <mergeCells count="21">
    <mergeCell ref="A2:F2"/>
    <mergeCell ref="A12:F12"/>
    <mergeCell ref="A22:D22"/>
    <mergeCell ref="A32:C32"/>
    <mergeCell ref="A42:B42"/>
    <mergeCell ref="A51:C51"/>
    <mergeCell ref="A62:D62"/>
    <mergeCell ref="A164:B164"/>
    <mergeCell ref="A173:B173"/>
    <mergeCell ref="A182:B182"/>
    <mergeCell ref="A196:B196"/>
    <mergeCell ref="A212:B212"/>
    <mergeCell ref="A221:B221"/>
    <mergeCell ref="A230:B230"/>
    <mergeCell ref="A92:F92"/>
    <mergeCell ref="A102:C102"/>
    <mergeCell ref="A112:D112"/>
    <mergeCell ref="A122:D122"/>
    <mergeCell ref="A132:B132"/>
    <mergeCell ref="A146:C146"/>
    <mergeCell ref="A155:B155"/>
  </mergeCells>
  <drawing r:id="rId1"/>
</worksheet>
</file>