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umberto.serna\Desktop\Anuario_Mineral_Brasileiro\Sumário_Mineral\"/>
    </mc:Choice>
  </mc:AlternateContent>
  <bookViews>
    <workbookView xWindow="0" yWindow="0" windowWidth="23040" windowHeight="10455" activeTab="1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1" hidden="1">Planilha3!$B$1:$O$59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3" l="1"/>
  <c r="O42" i="3" s="1"/>
  <c r="N41" i="3"/>
  <c r="O41" i="3" s="1"/>
  <c r="N23" i="3"/>
  <c r="N22" i="3"/>
  <c r="N4" i="3"/>
  <c r="N5" i="3"/>
  <c r="O5" i="3" s="1"/>
  <c r="N31" i="3"/>
  <c r="N32" i="3"/>
  <c r="O32" i="3" s="1"/>
  <c r="N33" i="3"/>
  <c r="O33" i="3" s="1"/>
  <c r="N34" i="3"/>
  <c r="O34" i="3" s="1"/>
  <c r="N35" i="3"/>
  <c r="N36" i="3"/>
  <c r="N37" i="3"/>
  <c r="N38" i="3"/>
  <c r="O38" i="3" s="1"/>
  <c r="N39" i="3"/>
  <c r="N40" i="3"/>
  <c r="O40" i="3" s="1"/>
  <c r="N2" i="3"/>
  <c r="O2" i="3" s="1"/>
  <c r="N3" i="3"/>
  <c r="O3" i="3" s="1"/>
  <c r="N24" i="3"/>
  <c r="N25" i="3"/>
  <c r="N26" i="3"/>
  <c r="N27" i="3"/>
  <c r="O27" i="3" s="1"/>
  <c r="N28" i="3"/>
  <c r="O28" i="3" s="1"/>
  <c r="N29" i="3"/>
  <c r="O29" i="3" s="1"/>
  <c r="N30" i="3"/>
  <c r="O30" i="3" s="1"/>
  <c r="N6" i="3"/>
  <c r="O6" i="3" s="1"/>
  <c r="N7" i="3"/>
  <c r="N8" i="3"/>
  <c r="N9" i="3"/>
  <c r="N10" i="3"/>
  <c r="O10" i="3" s="1"/>
  <c r="N11" i="3"/>
  <c r="O11" i="3" s="1"/>
  <c r="N12" i="3"/>
  <c r="O12" i="3" s="1"/>
  <c r="N13" i="3"/>
  <c r="O13" i="3" s="1"/>
  <c r="N14" i="3"/>
  <c r="O14" i="3" s="1"/>
  <c r="N15" i="3"/>
  <c r="N16" i="3"/>
  <c r="N17" i="3"/>
  <c r="N18" i="3"/>
  <c r="O18" i="3" s="1"/>
  <c r="N19" i="3"/>
  <c r="O19" i="3" s="1"/>
  <c r="N20" i="3"/>
  <c r="O20" i="3" s="1"/>
  <c r="N21" i="3"/>
  <c r="O21" i="3" s="1"/>
  <c r="N43" i="3"/>
  <c r="O43" i="3" s="1"/>
  <c r="N44" i="3"/>
  <c r="N45" i="3"/>
  <c r="N46" i="3"/>
  <c r="N47" i="3"/>
  <c r="O47" i="3" s="1"/>
  <c r="N48" i="3"/>
  <c r="O48" i="3" s="1"/>
  <c r="N49" i="3"/>
  <c r="O49" i="3" s="1"/>
  <c r="N50" i="3"/>
  <c r="O50" i="3" s="1"/>
  <c r="N51" i="3"/>
  <c r="O51" i="3" s="1"/>
  <c r="N52" i="3"/>
  <c r="N53" i="3"/>
  <c r="N54" i="3"/>
  <c r="N55" i="3"/>
  <c r="O55" i="3" s="1"/>
  <c r="N56" i="3"/>
  <c r="O56" i="3" s="1"/>
  <c r="N57" i="3"/>
  <c r="O57" i="3" s="1"/>
  <c r="N58" i="3"/>
  <c r="O58" i="3" s="1"/>
  <c r="N59" i="3"/>
  <c r="O59" i="3" s="1"/>
  <c r="O4" i="3"/>
  <c r="O7" i="3"/>
  <c r="O8" i="3"/>
  <c r="O9" i="3"/>
  <c r="O15" i="3"/>
  <c r="O16" i="3"/>
  <c r="O17" i="3"/>
  <c r="O22" i="3"/>
  <c r="O23" i="3"/>
  <c r="O24" i="3"/>
  <c r="O25" i="3"/>
  <c r="O26" i="3"/>
  <c r="O31" i="3"/>
  <c r="O35" i="3"/>
  <c r="O36" i="3"/>
  <c r="O37" i="3"/>
  <c r="O39" i="3"/>
  <c r="O44" i="3"/>
  <c r="O45" i="3"/>
  <c r="O46" i="3"/>
  <c r="O52" i="3"/>
  <c r="O53" i="3"/>
  <c r="O54" i="3"/>
  <c r="N20" i="1" l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G58" i="2" l="1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C49" i="1" l="1"/>
  <c r="C48" i="1"/>
  <c r="C47" i="1"/>
  <c r="C46" i="1"/>
  <c r="C32" i="1"/>
  <c r="C45" i="1"/>
  <c r="C43" i="1"/>
  <c r="C35" i="1"/>
  <c r="C41" i="1"/>
  <c r="C40" i="1"/>
  <c r="C36" i="1"/>
  <c r="C33" i="1"/>
  <c r="C38" i="1"/>
  <c r="C34" i="1"/>
  <c r="C18" i="1"/>
  <c r="C30" i="1"/>
  <c r="C31" i="1"/>
  <c r="C29" i="1"/>
  <c r="C22" i="1"/>
  <c r="C28" i="1"/>
  <c r="C27" i="1"/>
  <c r="C26" i="1"/>
  <c r="C25" i="1"/>
  <c r="C19" i="1"/>
  <c r="C20" i="1"/>
  <c r="C17" i="1"/>
  <c r="C16" i="1"/>
  <c r="C15" i="1"/>
  <c r="C21" i="1"/>
  <c r="C14" i="1"/>
  <c r="C42" i="1"/>
  <c r="C39" i="1"/>
  <c r="C13" i="1"/>
  <c r="C44" i="1"/>
  <c r="C12" i="1"/>
  <c r="C11" i="1"/>
  <c r="C23" i="1"/>
  <c r="C24" i="1"/>
  <c r="C7" i="1"/>
  <c r="C10" i="1"/>
  <c r="C6" i="1"/>
  <c r="C5" i="1"/>
  <c r="C37" i="1"/>
  <c r="C4" i="1"/>
  <c r="C3" i="1"/>
</calcChain>
</file>

<file path=xl/sharedStrings.xml><?xml version="1.0" encoding="utf-8"?>
<sst xmlns="http://schemas.openxmlformats.org/spreadsheetml/2006/main" count="444" uniqueCount="175">
  <si>
    <t>Barite</t>
  </si>
  <si>
    <t xml:space="preserve"> &lt;- extract_tables(file = USGS_summaries, pages = c(</t>
  </si>
  <si>
    <t>Alumínio</t>
  </si>
  <si>
    <t>Amianto</t>
  </si>
  <si>
    <t>Antimônio</t>
  </si>
  <si>
    <t>Berílio</t>
  </si>
  <si>
    <t>Bismuto</t>
  </si>
  <si>
    <t>Boro</t>
  </si>
  <si>
    <t>Bromo</t>
  </si>
  <si>
    <t>Cal</t>
  </si>
  <si>
    <t>Chumbo</t>
  </si>
  <si>
    <t>Cimento</t>
  </si>
  <si>
    <t>Cobalto</t>
  </si>
  <si>
    <t>Cobre</t>
  </si>
  <si>
    <t>Cromo</t>
  </si>
  <si>
    <t>Diatomita</t>
  </si>
  <si>
    <t>Enxofre</t>
  </si>
  <si>
    <t>Estanho</t>
  </si>
  <si>
    <t>Estrôncio</t>
  </si>
  <si>
    <t>Fluorita</t>
  </si>
  <si>
    <t>Gálio</t>
  </si>
  <si>
    <t>Gemas</t>
  </si>
  <si>
    <t>Germânio</t>
  </si>
  <si>
    <t>Gesso</t>
  </si>
  <si>
    <t>Iodo</t>
  </si>
  <si>
    <t>Lítio</t>
  </si>
  <si>
    <t>Magnesita</t>
  </si>
  <si>
    <t>Manganês</t>
  </si>
  <si>
    <t>Mica</t>
  </si>
  <si>
    <t>Molibdênio</t>
  </si>
  <si>
    <t>Níquel</t>
  </si>
  <si>
    <t>Ouro</t>
  </si>
  <si>
    <t>Potássio</t>
  </si>
  <si>
    <t>Prata</t>
  </si>
  <si>
    <t>Rênio</t>
  </si>
  <si>
    <t>Rubídio</t>
  </si>
  <si>
    <t>Sal</t>
  </si>
  <si>
    <t>Selênio</t>
  </si>
  <si>
    <t>Tântalo</t>
  </si>
  <si>
    <t>Telúrio</t>
  </si>
  <si>
    <t>Tungstênio</t>
  </si>
  <si>
    <t>Turfa</t>
  </si>
  <si>
    <t>Vanádio</t>
  </si>
  <si>
    <t>Vermiculita</t>
  </si>
  <si>
    <t>Zinco</t>
  </si>
  <si>
    <t>Grafita</t>
  </si>
  <si>
    <t>Bauxita.e.Alumina</t>
  </si>
  <si>
    <t>Concentrados.Minerais.de.Titânio</t>
  </si>
  <si>
    <t>Feldspato.e.Nefelina.Sienita</t>
  </si>
  <si>
    <t>Ferro.e.aço</t>
  </si>
  <si>
    <t>Minério.de.ferro</t>
  </si>
  <si>
    <t>Talco.e.pirofilita</t>
  </si>
  <si>
    <t>Terras.raras</t>
  </si>
  <si>
    <t>Titânio.e.dióxido.de.titânio</t>
  </si>
  <si>
    <t>Zircônio.e.háfnio</t>
  </si>
  <si>
    <t>Areia.Industrial</t>
  </si>
  <si>
    <t>Bentonita.E.Caulim</t>
  </si>
  <si>
    <t>Rocha.Fosfatica</t>
  </si>
  <si>
    <t>Nióbio</t>
  </si>
  <si>
    <t>Aluminum</t>
  </si>
  <si>
    <t>Antimony</t>
  </si>
  <si>
    <t>Arsenic</t>
  </si>
  <si>
    <t>Asbestos</t>
  </si>
  <si>
    <t>Bauxite and Alumina</t>
  </si>
  <si>
    <t>Beryllium</t>
  </si>
  <si>
    <t>Bismuth</t>
  </si>
  <si>
    <t>Boron</t>
  </si>
  <si>
    <t>Bromine</t>
  </si>
  <si>
    <t>Cadmium</t>
  </si>
  <si>
    <t>Cement</t>
  </si>
  <si>
    <t>Cesium</t>
  </si>
  <si>
    <t>Chromium</t>
  </si>
  <si>
    <t>Clays</t>
  </si>
  <si>
    <t>Cobalt</t>
  </si>
  <si>
    <t>Copper</t>
  </si>
  <si>
    <t>Diamond (Industrial)</t>
  </si>
  <si>
    <t>Diatomite</t>
  </si>
  <si>
    <t>Feldspar and Nepheline Syenite</t>
  </si>
  <si>
    <t>Fluorspar</t>
  </si>
  <si>
    <t>Gallium</t>
  </si>
  <si>
    <t>Garnet (Industrial)</t>
  </si>
  <si>
    <t>Gemstones</t>
  </si>
  <si>
    <t>Germanium</t>
  </si>
  <si>
    <t>Gold</t>
  </si>
  <si>
    <t>Graphite (Natural)</t>
  </si>
  <si>
    <t>Gypsum</t>
  </si>
  <si>
    <t>Helium</t>
  </si>
  <si>
    <t>Indium</t>
  </si>
  <si>
    <t>Iodine</t>
  </si>
  <si>
    <t>Iron and Steel</t>
  </si>
  <si>
    <t>Iron and Steel Scrap</t>
  </si>
  <si>
    <t>Iron and Steel Slag</t>
  </si>
  <si>
    <t>Iron Ore</t>
  </si>
  <si>
    <t>Iron Oxide Pigments</t>
  </si>
  <si>
    <t>Kyanite and Related Minerals</t>
  </si>
  <si>
    <t>Lead</t>
  </si>
  <si>
    <t>Lime</t>
  </si>
  <si>
    <t>Lithium</t>
  </si>
  <si>
    <t>Magnesium Compounds</t>
  </si>
  <si>
    <t>Magnesium Metal</t>
  </si>
  <si>
    <t>Manganese</t>
  </si>
  <si>
    <t>Mercury</t>
  </si>
  <si>
    <t>Mica (Natural)</t>
  </si>
  <si>
    <t>Molybdenum</t>
  </si>
  <si>
    <t>Nickel</t>
  </si>
  <si>
    <t>Niobium (Columbium)</t>
  </si>
  <si>
    <t>Nitrogen (Fixed)—Ammonia</t>
  </si>
  <si>
    <t>Peat</t>
  </si>
  <si>
    <t>Perlite</t>
  </si>
  <si>
    <t>Phosphate Rock</t>
  </si>
  <si>
    <t>Platinum-Group Metals</t>
  </si>
  <si>
    <t>Potash</t>
  </si>
  <si>
    <t>Pumice and Pumicite</t>
  </si>
  <si>
    <t>Quartz Crystal (Industrial)</t>
  </si>
  <si>
    <t>Rare Earths</t>
  </si>
  <si>
    <t>Rhenium</t>
  </si>
  <si>
    <t>Rubidium</t>
  </si>
  <si>
    <t>Salt</t>
  </si>
  <si>
    <t>Sand and Gravel (Construction)</t>
  </si>
  <si>
    <t>Sand and Gravel (Industrial)</t>
  </si>
  <si>
    <t>Scandium</t>
  </si>
  <si>
    <t>Selenium</t>
  </si>
  <si>
    <t>Silicon</t>
  </si>
  <si>
    <t>Silver</t>
  </si>
  <si>
    <t>Soda Ash</t>
  </si>
  <si>
    <t>Stone (Crushed)</t>
  </si>
  <si>
    <t>Stone (Dimension)</t>
  </si>
  <si>
    <t>Strontium</t>
  </si>
  <si>
    <t>Sulfur</t>
  </si>
  <si>
    <t>Talc and Pyrophyllite</t>
  </si>
  <si>
    <t>Tantalum</t>
  </si>
  <si>
    <t>Tellurium</t>
  </si>
  <si>
    <t>Thallium</t>
  </si>
  <si>
    <t>Thorium</t>
  </si>
  <si>
    <t>Tin</t>
  </si>
  <si>
    <t>Titanium and Titanium Dioxide</t>
  </si>
  <si>
    <t>Titanium Mineral Concentrates</t>
  </si>
  <si>
    <t>Tungsten</t>
  </si>
  <si>
    <t>Vanadium</t>
  </si>
  <si>
    <t>Vermiculite</t>
  </si>
  <si>
    <t>Wollastonite</t>
  </si>
  <si>
    <t>Yttrium</t>
  </si>
  <si>
    <t>Zeolites (Natural)</t>
  </si>
  <si>
    <t>Zinc</t>
  </si>
  <si>
    <t>Zirconium and Hafnium</t>
  </si>
  <si>
    <t>USGS_</t>
  </si>
  <si>
    <t xml:space="preserve"> &lt;- do.call('rbind',USGS_tabelas_</t>
  </si>
  <si>
    <t>)</t>
  </si>
  <si>
    <t>pg</t>
  </si>
  <si>
    <t>script</t>
  </si>
  <si>
    <t>subs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</si>
  <si>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</si>
  <si>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</si>
  <si>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</si>
  <si>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</si>
  <si>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</si>
  <si>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</si>
  <si>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</si>
  <si>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</si>
  <si>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</si>
  <si>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</si>
  <si>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2018/2019</t>
  </si>
  <si>
    <t>R</t>
  </si>
  <si>
    <t>NULL</t>
  </si>
  <si>
    <t>2019/R</t>
  </si>
  <si>
    <t>P/2018/2019/R</t>
  </si>
  <si>
    <t>Alumina/Bauxita</t>
  </si>
  <si>
    <t>Bentonite/Fuller’s earth/Kaolin</t>
  </si>
  <si>
    <t>Rutilo e Ilmenita empilhados</t>
  </si>
  <si>
    <t>Pig iron/Raw Steel</t>
  </si>
  <si>
    <t>usable ore / iron content</t>
  </si>
  <si>
    <t>crude iron (reserva)</t>
  </si>
  <si>
    <t>iron content (reserva)</t>
  </si>
  <si>
    <t>imbricado</t>
  </si>
  <si>
    <t>P/2018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</si>
</sst>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5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7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/>
  </sheetViews>
  <sheetFormatPr defaultRowHeight="15" x14ac:dyDescent="0.25"/>
  <cols>
    <col min="1" max="1" width="15.28515625" customWidth="1"/>
    <col min="2" max="2" width="4" bestFit="1" customWidth="1"/>
    <col min="3" max="3" width="57.42578125" style="1" bestFit="1" customWidth="1"/>
    <col min="9" max="9" width="10.42578125" customWidth="1"/>
    <col min="10" max="10" width="5.140625" style="2" bestFit="1" customWidth="1"/>
    <col min="11" max="11" width="2.28515625" style="2" bestFit="1" customWidth="1"/>
    <col min="12" max="12" width="23.140625" style="2" bestFit="1" customWidth="1"/>
    <col min="13" max="13" width="1.28515625" style="2" bestFit="1" customWidth="1"/>
    <col min="14" max="14" width="31.28515625" style="2" bestFit="1" customWidth="1"/>
  </cols>
  <sheetData>
    <row r="1" spans="1:14" x14ac:dyDescent="0.25">
      <c r="A1" s="2" t="s">
        <v>1</v>
      </c>
      <c r="J1" s="2" t="s">
        <v>145</v>
      </c>
      <c r="K1" s="2">
        <v>1</v>
      </c>
      <c r="L1" s="2" t="s">
        <v>146</v>
      </c>
      <c r="M1" s="2" t="s">
        <v>147</v>
      </c>
      <c r="N1" s="2" t="str">
        <f t="shared" ref="N1:N20" si="0">CONCATENATE(J1,K1,L1,K1,M1)</f>
        <v>USGS_1 &lt;- do.call('rbind',USGS_tabelas_1)</v>
      </c>
    </row>
    <row r="2" spans="1:14" x14ac:dyDescent="0.25">
      <c r="A2" s="4" t="s">
        <v>150</v>
      </c>
      <c r="B2" s="4" t="s">
        <v>148</v>
      </c>
      <c r="C2" s="5" t="s">
        <v>149</v>
      </c>
      <c r="J2" s="2" t="s">
        <v>145</v>
      </c>
      <c r="K2" s="2">
        <v>2</v>
      </c>
      <c r="L2" s="2" t="s">
        <v>146</v>
      </c>
      <c r="M2" s="2" t="s">
        <v>147</v>
      </c>
      <c r="N2" s="2" t="str">
        <f t="shared" si="0"/>
        <v>USGS_2 &lt;- do.call('rbind',USGS_tabelas_2)</v>
      </c>
    </row>
    <row r="3" spans="1:14" x14ac:dyDescent="0.25">
      <c r="A3" t="s">
        <v>2</v>
      </c>
      <c r="B3">
        <v>25</v>
      </c>
      <c r="C3" s="3" t="str">
        <f t="shared" ref="C3:C49" si="1">CONCATENATE(A3,A$1,B3,"))")</f>
        <v>Alumínio &lt;- extract_tables(file = USGS_summaries, pages = c(25))</v>
      </c>
      <c r="J3" s="2" t="s">
        <v>145</v>
      </c>
      <c r="K3" s="2">
        <v>3</v>
      </c>
      <c r="L3" s="2" t="s">
        <v>146</v>
      </c>
      <c r="M3" s="2" t="s">
        <v>147</v>
      </c>
      <c r="N3" s="2" t="str">
        <f t="shared" si="0"/>
        <v>USGS_3 &lt;- do.call('rbind',USGS_tabelas_3)</v>
      </c>
    </row>
    <row r="4" spans="1:14" x14ac:dyDescent="0.25">
      <c r="A4" t="s">
        <v>3</v>
      </c>
      <c r="B4">
        <v>31</v>
      </c>
      <c r="C4" s="3" t="str">
        <f t="shared" si="1"/>
        <v>Amianto &lt;- extract_tables(file = USGS_summaries, pages = c(31))</v>
      </c>
      <c r="J4" s="2" t="s">
        <v>145</v>
      </c>
      <c r="K4" s="2">
        <v>4</v>
      </c>
      <c r="L4" s="2" t="s">
        <v>146</v>
      </c>
      <c r="M4" s="2" t="s">
        <v>147</v>
      </c>
      <c r="N4" s="2" t="str">
        <f t="shared" si="0"/>
        <v>USGS_4 &lt;- do.call('rbind',USGS_tabelas_4)</v>
      </c>
    </row>
    <row r="5" spans="1:14" x14ac:dyDescent="0.25">
      <c r="A5" t="s">
        <v>0</v>
      </c>
      <c r="B5">
        <v>33</v>
      </c>
      <c r="C5" s="3" t="str">
        <f t="shared" si="1"/>
        <v>Barite &lt;- extract_tables(file = USGS_summaries, pages = c(33))</v>
      </c>
      <c r="J5" s="2" t="s">
        <v>145</v>
      </c>
      <c r="K5" s="2">
        <v>5</v>
      </c>
      <c r="L5" s="2" t="s">
        <v>146</v>
      </c>
      <c r="M5" s="2" t="s">
        <v>147</v>
      </c>
      <c r="N5" s="2" t="str">
        <f t="shared" si="0"/>
        <v>USGS_5 &lt;- do.call('rbind',USGS_tabelas_5)</v>
      </c>
    </row>
    <row r="6" spans="1:14" x14ac:dyDescent="0.25">
      <c r="A6" t="s">
        <v>46</v>
      </c>
      <c r="B6">
        <v>35</v>
      </c>
      <c r="C6" s="3" t="str">
        <f t="shared" si="1"/>
        <v>Bauxita.e.Alumina &lt;- extract_tables(file = USGS_summaries, pages = c(35))</v>
      </c>
      <c r="J6" s="2" t="s">
        <v>145</v>
      </c>
      <c r="K6" s="2">
        <v>6</v>
      </c>
      <c r="L6" s="2" t="s">
        <v>146</v>
      </c>
      <c r="M6" s="2" t="s">
        <v>147</v>
      </c>
      <c r="N6" s="2" t="str">
        <f t="shared" si="0"/>
        <v>USGS_6 &lt;- do.call('rbind',USGS_tabelas_6)</v>
      </c>
    </row>
    <row r="7" spans="1:14" x14ac:dyDescent="0.25">
      <c r="A7" t="s">
        <v>5</v>
      </c>
      <c r="B7">
        <v>37</v>
      </c>
      <c r="C7" s="3" t="str">
        <f t="shared" si="1"/>
        <v>Berílio &lt;- extract_tables(file = USGS_summaries, pages = c(37))</v>
      </c>
      <c r="J7" s="2" t="s">
        <v>145</v>
      </c>
      <c r="K7" s="2">
        <v>7</v>
      </c>
      <c r="L7" s="2" t="s">
        <v>146</v>
      </c>
      <c r="M7" s="2" t="s">
        <v>147</v>
      </c>
      <c r="N7" s="2" t="str">
        <f t="shared" si="0"/>
        <v>USGS_7 &lt;- do.call('rbind',USGS_tabelas_7)</v>
      </c>
    </row>
    <row r="8" spans="1:14" x14ac:dyDescent="0.25">
      <c r="C8" s="3"/>
      <c r="J8" s="2" t="s">
        <v>145</v>
      </c>
      <c r="K8" s="2">
        <v>8</v>
      </c>
      <c r="L8" s="2" t="s">
        <v>146</v>
      </c>
      <c r="M8" s="2" t="s">
        <v>147</v>
      </c>
      <c r="N8" s="2" t="str">
        <f t="shared" si="0"/>
        <v>USGS_8 &lt;- do.call('rbind',USGS_tabelas_8)</v>
      </c>
    </row>
    <row r="9" spans="1:14" x14ac:dyDescent="0.25">
      <c r="C9" s="3"/>
      <c r="J9" s="2" t="s">
        <v>145</v>
      </c>
      <c r="K9" s="2">
        <v>9</v>
      </c>
      <c r="L9" s="2" t="s">
        <v>146</v>
      </c>
      <c r="M9" s="2" t="s">
        <v>147</v>
      </c>
      <c r="N9" s="2" t="str">
        <f t="shared" si="0"/>
        <v>USGS_9 &lt;- do.call('rbind',USGS_tabelas_9)</v>
      </c>
    </row>
    <row r="10" spans="1:14" x14ac:dyDescent="0.25">
      <c r="A10" t="s">
        <v>56</v>
      </c>
      <c r="B10">
        <v>53</v>
      </c>
      <c r="C10" s="3" t="str">
        <f t="shared" si="1"/>
        <v>Bentonita.E.Caulim &lt;- extract_tables(file = USGS_summaries, pages = c(53))</v>
      </c>
      <c r="J10" s="2" t="s">
        <v>145</v>
      </c>
      <c r="K10" s="2">
        <v>10</v>
      </c>
      <c r="L10" s="2" t="s">
        <v>146</v>
      </c>
      <c r="M10" s="2" t="s">
        <v>147</v>
      </c>
      <c r="N10" s="2" t="str">
        <f t="shared" si="0"/>
        <v>USGS_10 &lt;- do.call('rbind',USGS_tabelas_10)</v>
      </c>
    </row>
    <row r="11" spans="1:14" x14ac:dyDescent="0.25">
      <c r="A11" t="s">
        <v>12</v>
      </c>
      <c r="B11">
        <v>55</v>
      </c>
      <c r="C11" s="3" t="str">
        <f t="shared" si="1"/>
        <v>Cobalto &lt;- extract_tables(file = USGS_summaries, pages = c(55))</v>
      </c>
      <c r="J11" s="2" t="s">
        <v>145</v>
      </c>
      <c r="K11" s="2">
        <v>11</v>
      </c>
      <c r="L11" s="2" t="s">
        <v>146</v>
      </c>
      <c r="M11" s="2" t="s">
        <v>147</v>
      </c>
      <c r="N11" s="2" t="str">
        <f t="shared" si="0"/>
        <v>USGS_11 &lt;- do.call('rbind',USGS_tabelas_11)</v>
      </c>
    </row>
    <row r="12" spans="1:14" x14ac:dyDescent="0.25">
      <c r="A12" t="s">
        <v>13</v>
      </c>
      <c r="B12">
        <v>57</v>
      </c>
      <c r="C12" s="3" t="str">
        <f t="shared" si="1"/>
        <v>Cobre &lt;- extract_tables(file = USGS_summaries, pages = c(57))</v>
      </c>
      <c r="J12" s="2" t="s">
        <v>145</v>
      </c>
      <c r="K12" s="2">
        <v>12</v>
      </c>
      <c r="L12" s="2" t="s">
        <v>146</v>
      </c>
      <c r="M12" s="2" t="s">
        <v>147</v>
      </c>
      <c r="N12" s="2" t="str">
        <f t="shared" si="0"/>
        <v>USGS_12 &lt;- do.call('rbind',USGS_tabelas_12)</v>
      </c>
    </row>
    <row r="13" spans="1:14" x14ac:dyDescent="0.25">
      <c r="A13" t="s">
        <v>15</v>
      </c>
      <c r="B13">
        <v>61</v>
      </c>
      <c r="C13" s="3" t="str">
        <f t="shared" si="1"/>
        <v>Diatomita &lt;- extract_tables(file = USGS_summaries, pages = c(61))</v>
      </c>
      <c r="J13" s="2" t="s">
        <v>145</v>
      </c>
      <c r="K13" s="2">
        <v>13</v>
      </c>
      <c r="L13" s="2" t="s">
        <v>146</v>
      </c>
      <c r="M13" s="2" t="s">
        <v>147</v>
      </c>
      <c r="N13" s="2" t="str">
        <f t="shared" si="0"/>
        <v>USGS_13 &lt;- do.call('rbind',USGS_tabelas_13)</v>
      </c>
    </row>
    <row r="14" spans="1:14" x14ac:dyDescent="0.25">
      <c r="A14" t="s">
        <v>48</v>
      </c>
      <c r="B14">
        <v>63</v>
      </c>
      <c r="C14" s="3" t="str">
        <f t="shared" si="1"/>
        <v>Feldspato.e.Nefelina.Sienita &lt;- extract_tables(file = USGS_summaries, pages = c(63))</v>
      </c>
      <c r="J14" s="2" t="s">
        <v>145</v>
      </c>
      <c r="K14" s="2">
        <v>14</v>
      </c>
      <c r="L14" s="2" t="s">
        <v>146</v>
      </c>
      <c r="M14" s="2" t="s">
        <v>147</v>
      </c>
      <c r="N14" s="2" t="str">
        <f t="shared" si="0"/>
        <v>USGS_14 &lt;- do.call('rbind',USGS_tabelas_14)</v>
      </c>
    </row>
    <row r="15" spans="1:14" x14ac:dyDescent="0.25">
      <c r="A15" t="s">
        <v>19</v>
      </c>
      <c r="B15">
        <v>65</v>
      </c>
      <c r="C15" s="3" t="str">
        <f t="shared" si="1"/>
        <v>Fluorita &lt;- extract_tables(file = USGS_summaries, pages = c(65))</v>
      </c>
      <c r="J15" s="2" t="s">
        <v>145</v>
      </c>
      <c r="K15" s="2">
        <v>15</v>
      </c>
      <c r="L15" s="2" t="s">
        <v>146</v>
      </c>
      <c r="M15" s="2" t="s">
        <v>147</v>
      </c>
      <c r="N15" s="2" t="str">
        <f t="shared" si="0"/>
        <v>USGS_15 &lt;- do.call('rbind',USGS_tabelas_15)</v>
      </c>
    </row>
    <row r="16" spans="1:14" x14ac:dyDescent="0.25">
      <c r="A16" t="s">
        <v>20</v>
      </c>
      <c r="B16">
        <v>67</v>
      </c>
      <c r="C16" s="3" t="str">
        <f t="shared" si="1"/>
        <v>Gálio &lt;- extract_tables(file = USGS_summaries, pages = c(67))</v>
      </c>
      <c r="J16" s="2" t="s">
        <v>145</v>
      </c>
      <c r="K16" s="2">
        <v>16</v>
      </c>
      <c r="L16" s="2" t="s">
        <v>146</v>
      </c>
      <c r="M16" s="2" t="s">
        <v>147</v>
      </c>
      <c r="N16" s="2" t="str">
        <f t="shared" si="0"/>
        <v>USGS_16 &lt;- do.call('rbind',USGS_tabelas_16)</v>
      </c>
    </row>
    <row r="17" spans="1:14" x14ac:dyDescent="0.25">
      <c r="A17" t="s">
        <v>21</v>
      </c>
      <c r="B17">
        <v>71</v>
      </c>
      <c r="C17" s="3" t="str">
        <f t="shared" si="1"/>
        <v>Gemas &lt;- extract_tables(file = USGS_summaries, pages = c(71))</v>
      </c>
      <c r="J17" s="2" t="s">
        <v>145</v>
      </c>
      <c r="K17" s="2">
        <v>17</v>
      </c>
      <c r="L17" s="2" t="s">
        <v>146</v>
      </c>
      <c r="M17" s="2" t="s">
        <v>147</v>
      </c>
      <c r="N17" s="2" t="str">
        <f t="shared" si="0"/>
        <v>USGS_17 &lt;- do.call('rbind',USGS_tabelas_17)</v>
      </c>
    </row>
    <row r="18" spans="1:14" x14ac:dyDescent="0.25">
      <c r="A18" t="s">
        <v>31</v>
      </c>
      <c r="B18">
        <v>75</v>
      </c>
      <c r="C18" s="3" t="str">
        <f t="shared" si="1"/>
        <v>Ouro &lt;- extract_tables(file = USGS_summaries, pages = c(75))</v>
      </c>
      <c r="J18" s="2" t="s">
        <v>145</v>
      </c>
      <c r="K18" s="2">
        <v>18</v>
      </c>
      <c r="L18" s="2" t="s">
        <v>146</v>
      </c>
      <c r="M18" s="2" t="s">
        <v>147</v>
      </c>
      <c r="N18" s="2" t="str">
        <f t="shared" si="0"/>
        <v>USGS_18 &lt;- do.call('rbind',USGS_tabelas_18)</v>
      </c>
    </row>
    <row r="19" spans="1:14" x14ac:dyDescent="0.25">
      <c r="A19" t="s">
        <v>45</v>
      </c>
      <c r="B19">
        <v>77</v>
      </c>
      <c r="C19" s="3" t="str">
        <f t="shared" si="1"/>
        <v>Grafita &lt;- extract_tables(file = USGS_summaries, pages = c(77))</v>
      </c>
      <c r="J19" s="2" t="s">
        <v>145</v>
      </c>
      <c r="K19" s="2">
        <v>19</v>
      </c>
      <c r="L19" s="2" t="s">
        <v>146</v>
      </c>
      <c r="M19" s="2" t="s">
        <v>147</v>
      </c>
      <c r="N19" s="2" t="str">
        <f t="shared" si="0"/>
        <v>USGS_19 &lt;- do.call('rbind',USGS_tabelas_19)</v>
      </c>
    </row>
    <row r="20" spans="1:14" x14ac:dyDescent="0.25">
      <c r="A20" t="s">
        <v>23</v>
      </c>
      <c r="B20">
        <v>79</v>
      </c>
      <c r="C20" s="3" t="str">
        <f t="shared" si="1"/>
        <v>Gesso &lt;- extract_tables(file = USGS_summaries, pages = c(79))</v>
      </c>
      <c r="J20" s="2" t="s">
        <v>145</v>
      </c>
      <c r="K20" s="2">
        <v>20</v>
      </c>
      <c r="L20" s="2" t="s">
        <v>146</v>
      </c>
      <c r="M20" s="2" t="s">
        <v>147</v>
      </c>
      <c r="N20" s="2" t="str">
        <f t="shared" si="0"/>
        <v>USGS_20 &lt;- do.call('rbind',USGS_tabelas_20)</v>
      </c>
    </row>
    <row r="21" spans="1:14" x14ac:dyDescent="0.25">
      <c r="A21" t="s">
        <v>49</v>
      </c>
      <c r="B21">
        <v>87</v>
      </c>
      <c r="C21" s="3" t="str">
        <f t="shared" si="1"/>
        <v>Ferro.e.aço &lt;- extract_tables(file = USGS_summaries, pages = c(87))</v>
      </c>
    </row>
    <row r="22" spans="1:14" x14ac:dyDescent="0.25">
      <c r="A22" t="s">
        <v>50</v>
      </c>
      <c r="B22">
        <v>93</v>
      </c>
      <c r="C22" s="3" t="str">
        <f t="shared" si="1"/>
        <v>Minério.de.ferro &lt;- extract_tables(file = USGS_summaries, pages = c(93))</v>
      </c>
    </row>
    <row r="23" spans="1:14" x14ac:dyDescent="0.25">
      <c r="A23" t="s">
        <v>10</v>
      </c>
      <c r="B23">
        <v>99</v>
      </c>
      <c r="C23" s="3" t="str">
        <f t="shared" si="1"/>
        <v>Chumbo &lt;- extract_tables(file = USGS_summaries, pages = c(99))</v>
      </c>
    </row>
    <row r="24" spans="1:14" x14ac:dyDescent="0.25">
      <c r="A24" t="s">
        <v>9</v>
      </c>
      <c r="B24">
        <v>101</v>
      </c>
      <c r="C24" s="3" t="str">
        <f t="shared" si="1"/>
        <v>Cal &lt;- extract_tables(file = USGS_summaries, pages = c(101))</v>
      </c>
    </row>
    <row r="25" spans="1:14" x14ac:dyDescent="0.25">
      <c r="A25" t="s">
        <v>25</v>
      </c>
      <c r="B25">
        <v>103</v>
      </c>
      <c r="C25" s="3" t="str">
        <f t="shared" si="1"/>
        <v>Lítio &lt;- extract_tables(file = USGS_summaries, pages = c(103))</v>
      </c>
    </row>
    <row r="26" spans="1:14" x14ac:dyDescent="0.25">
      <c r="A26" t="s">
        <v>26</v>
      </c>
      <c r="B26">
        <v>107</v>
      </c>
      <c r="C26" s="3" t="str">
        <f t="shared" si="1"/>
        <v>Magnesita &lt;- extract_tables(file = USGS_summaries, pages = c(107))</v>
      </c>
    </row>
    <row r="27" spans="1:14" x14ac:dyDescent="0.25">
      <c r="A27" t="s">
        <v>27</v>
      </c>
      <c r="B27">
        <v>109</v>
      </c>
      <c r="C27" s="3" t="str">
        <f t="shared" si="1"/>
        <v>Manganês &lt;- extract_tables(file = USGS_summaries, pages = c(109))</v>
      </c>
    </row>
    <row r="28" spans="1:14" x14ac:dyDescent="0.25">
      <c r="A28" t="s">
        <v>28</v>
      </c>
      <c r="B28">
        <v>113</v>
      </c>
      <c r="C28" s="3" t="str">
        <f t="shared" si="1"/>
        <v>Mica &lt;- extract_tables(file = USGS_summaries, pages = c(113))</v>
      </c>
    </row>
    <row r="29" spans="1:14" x14ac:dyDescent="0.25">
      <c r="A29" t="s">
        <v>29</v>
      </c>
      <c r="B29">
        <v>115</v>
      </c>
      <c r="C29" s="3" t="str">
        <f t="shared" si="1"/>
        <v>Molibdênio &lt;- extract_tables(file = USGS_summaries, pages = c(115))</v>
      </c>
    </row>
    <row r="30" spans="1:14" x14ac:dyDescent="0.25">
      <c r="A30" t="s">
        <v>30</v>
      </c>
      <c r="B30">
        <v>117</v>
      </c>
      <c r="C30" s="3" t="str">
        <f t="shared" si="1"/>
        <v>Níquel &lt;- extract_tables(file = USGS_summaries, pages = c(117))</v>
      </c>
    </row>
    <row r="31" spans="1:14" x14ac:dyDescent="0.25">
      <c r="A31" t="s">
        <v>58</v>
      </c>
      <c r="B31">
        <v>119</v>
      </c>
      <c r="C31" s="3" t="str">
        <f t="shared" si="1"/>
        <v>Nióbio &lt;- extract_tables(file = USGS_summaries, pages = c(119))</v>
      </c>
    </row>
    <row r="32" spans="1:14" x14ac:dyDescent="0.25">
      <c r="A32" t="s">
        <v>41</v>
      </c>
      <c r="B32">
        <v>123</v>
      </c>
      <c r="C32" s="3" t="str">
        <f t="shared" si="1"/>
        <v>Turfa &lt;- extract_tables(file = USGS_summaries, pages = c(123))</v>
      </c>
    </row>
    <row r="33" spans="1:3" x14ac:dyDescent="0.25">
      <c r="A33" t="s">
        <v>57</v>
      </c>
      <c r="B33">
        <v>127</v>
      </c>
      <c r="C33" s="3" t="str">
        <f t="shared" si="1"/>
        <v>Rocha.Fosfatica &lt;- extract_tables(file = USGS_summaries, pages = c(127))</v>
      </c>
    </row>
    <row r="34" spans="1:3" x14ac:dyDescent="0.25">
      <c r="A34" t="s">
        <v>32</v>
      </c>
      <c r="B34">
        <v>131</v>
      </c>
      <c r="C34" s="3" t="str">
        <f t="shared" si="1"/>
        <v>Potássio &lt;- extract_tables(file = USGS_summaries, pages = c(131))</v>
      </c>
    </row>
    <row r="35" spans="1:3" x14ac:dyDescent="0.25">
      <c r="A35" t="s">
        <v>52</v>
      </c>
      <c r="B35">
        <v>137</v>
      </c>
      <c r="C35" s="3" t="str">
        <f t="shared" si="1"/>
        <v>Terras.raras &lt;- extract_tables(file = USGS_summaries, pages = c(137))</v>
      </c>
    </row>
    <row r="36" spans="1:3" x14ac:dyDescent="0.25">
      <c r="A36" t="s">
        <v>36</v>
      </c>
      <c r="B36">
        <v>143</v>
      </c>
      <c r="C36" s="3" t="str">
        <f t="shared" si="1"/>
        <v>Sal &lt;- extract_tables(file = USGS_summaries, pages = c(143))</v>
      </c>
    </row>
    <row r="37" spans="1:3" x14ac:dyDescent="0.25">
      <c r="A37" t="s">
        <v>55</v>
      </c>
      <c r="B37">
        <v>147</v>
      </c>
      <c r="C37" s="3" t="str">
        <f t="shared" si="1"/>
        <v>Areia.Industrial &lt;- extract_tables(file = USGS_summaries, pages = c(147))</v>
      </c>
    </row>
    <row r="38" spans="1:3" x14ac:dyDescent="0.25">
      <c r="A38" t="s">
        <v>33</v>
      </c>
      <c r="B38">
        <v>155</v>
      </c>
      <c r="C38" s="3" t="str">
        <f t="shared" si="1"/>
        <v>Prata &lt;- extract_tables(file = USGS_summaries, pages = c(155))</v>
      </c>
    </row>
    <row r="39" spans="1:3" x14ac:dyDescent="0.25">
      <c r="A39" t="s">
        <v>16</v>
      </c>
      <c r="B39">
        <v>165</v>
      </c>
      <c r="C39" s="3" t="str">
        <f t="shared" si="1"/>
        <v>Enxofre &lt;- extract_tables(file = USGS_summaries, pages = c(165))</v>
      </c>
    </row>
    <row r="40" spans="1:3" x14ac:dyDescent="0.25">
      <c r="A40" t="s">
        <v>51</v>
      </c>
      <c r="B40">
        <v>167</v>
      </c>
      <c r="C40" s="3" t="str">
        <f t="shared" si="1"/>
        <v>Talco.e.pirofilita &lt;- extract_tables(file = USGS_summaries, pages = c(167))</v>
      </c>
    </row>
    <row r="41" spans="1:3" x14ac:dyDescent="0.25">
      <c r="A41" t="s">
        <v>38</v>
      </c>
      <c r="B41">
        <v>169</v>
      </c>
      <c r="C41" s="3" t="str">
        <f t="shared" si="1"/>
        <v>Tântalo &lt;- extract_tables(file = USGS_summaries, pages = c(169))</v>
      </c>
    </row>
    <row r="42" spans="1:3" x14ac:dyDescent="0.25">
      <c r="A42" t="s">
        <v>17</v>
      </c>
      <c r="B42">
        <v>177</v>
      </c>
      <c r="C42" s="3" t="str">
        <f t="shared" si="1"/>
        <v>Estanho &lt;- extract_tables(file = USGS_summaries, pages = c(177))</v>
      </c>
    </row>
    <row r="43" spans="1:3" x14ac:dyDescent="0.25">
      <c r="A43" t="s">
        <v>53</v>
      </c>
      <c r="B43">
        <v>179</v>
      </c>
      <c r="C43" s="3" t="str">
        <f t="shared" si="1"/>
        <v>Titânio.e.dióxido.de.titânio &lt;- extract_tables(file = USGS_summaries, pages = c(179))</v>
      </c>
    </row>
    <row r="44" spans="1:3" x14ac:dyDescent="0.25">
      <c r="A44" t="s">
        <v>47</v>
      </c>
      <c r="B44">
        <v>181</v>
      </c>
      <c r="C44" s="3" t="str">
        <f t="shared" si="1"/>
        <v>Concentrados.Minerais.de.Titânio &lt;- extract_tables(file = USGS_summaries, pages = c(181))</v>
      </c>
    </row>
    <row r="45" spans="1:3" x14ac:dyDescent="0.25">
      <c r="A45" t="s">
        <v>40</v>
      </c>
      <c r="B45">
        <v>183</v>
      </c>
      <c r="C45" s="3" t="str">
        <f t="shared" si="1"/>
        <v>Tungstênio &lt;- extract_tables(file = USGS_summaries, pages = c(183))</v>
      </c>
    </row>
    <row r="46" spans="1:3" x14ac:dyDescent="0.25">
      <c r="A46" t="s">
        <v>42</v>
      </c>
      <c r="B46">
        <v>185</v>
      </c>
      <c r="C46" s="3" t="str">
        <f t="shared" si="1"/>
        <v>Vanádio &lt;- extract_tables(file = USGS_summaries, pages = c(185))</v>
      </c>
    </row>
    <row r="47" spans="1:3" x14ac:dyDescent="0.25">
      <c r="A47" t="s">
        <v>43</v>
      </c>
      <c r="B47">
        <v>187</v>
      </c>
      <c r="C47" s="3" t="str">
        <f t="shared" si="1"/>
        <v>Vermiculita &lt;- extract_tables(file = USGS_summaries, pages = c(187))</v>
      </c>
    </row>
    <row r="48" spans="1:3" x14ac:dyDescent="0.25">
      <c r="A48" t="s">
        <v>44</v>
      </c>
      <c r="B48">
        <v>195</v>
      </c>
      <c r="C48" s="3" t="str">
        <f t="shared" si="1"/>
        <v>Zinco &lt;- extract_tables(file = USGS_summaries, pages = c(195))</v>
      </c>
    </row>
    <row r="49" spans="1:3" x14ac:dyDescent="0.25">
      <c r="A49" t="s">
        <v>54</v>
      </c>
      <c r="B49">
        <v>197</v>
      </c>
      <c r="C49" s="3" t="str">
        <f t="shared" si="1"/>
        <v>Zircônio.e.háfnio &lt;- extract_tables(file = USGS_summaries, pages = c(197))</v>
      </c>
    </row>
    <row r="50" spans="1:3" x14ac:dyDescent="0.25">
      <c r="C50" s="3"/>
    </row>
    <row r="51" spans="1:3" x14ac:dyDescent="0.25">
      <c r="C51" s="3"/>
    </row>
    <row r="52" spans="1:3" x14ac:dyDescent="0.25">
      <c r="C52" s="3"/>
    </row>
    <row r="53" spans="1:3" x14ac:dyDescent="0.25">
      <c r="C53" s="3"/>
    </row>
    <row r="54" spans="1:3" x14ac:dyDescent="0.25">
      <c r="C54" s="3"/>
    </row>
    <row r="55" spans="1:3" x14ac:dyDescent="0.25">
      <c r="C55" s="3"/>
    </row>
    <row r="56" spans="1:3" x14ac:dyDescent="0.25">
      <c r="C56" s="3"/>
    </row>
    <row r="57" spans="1:3" x14ac:dyDescent="0.25">
      <c r="C57" s="3"/>
    </row>
    <row r="58" spans="1:3" x14ac:dyDescent="0.25">
      <c r="C58" s="3"/>
    </row>
    <row r="59" spans="1:3" x14ac:dyDescent="0.25">
      <c r="C59" s="3"/>
    </row>
    <row r="60" spans="1:3" x14ac:dyDescent="0.25">
      <c r="C60" s="3"/>
    </row>
  </sheetData>
  <sortState ref="A3:C49">
    <sortCondition ref="B3:B4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8.75" x14ac:dyDescent="0.3"/>
  <cols>
    <col min="1" max="1" width="4.85546875" customWidth="1"/>
    <col min="2" max="2" width="29.140625" style="6" bestFit="1" customWidth="1"/>
    <col min="3" max="3" width="26.140625" style="10" bestFit="1" customWidth="1"/>
    <col min="4" max="13" width="16.140625" style="7" customWidth="1"/>
    <col min="14" max="14" width="30.7109375" style="9" bestFit="1" customWidth="1"/>
    <col min="15" max="16" width="8.85546875" style="9"/>
  </cols>
  <sheetData>
    <row r="1" spans="2:15" x14ac:dyDescent="0.3">
      <c r="D1" s="8" t="s">
        <v>151</v>
      </c>
      <c r="E1" s="8" t="s">
        <v>152</v>
      </c>
      <c r="F1" s="8" t="s">
        <v>153</v>
      </c>
      <c r="G1" s="8" t="s">
        <v>154</v>
      </c>
      <c r="H1" s="8" t="s">
        <v>155</v>
      </c>
      <c r="I1" s="8" t="s">
        <v>156</v>
      </c>
      <c r="J1" s="8" t="s">
        <v>157</v>
      </c>
      <c r="K1" s="8" t="s">
        <v>158</v>
      </c>
      <c r="L1" s="8" t="s">
        <v>159</v>
      </c>
      <c r="M1" s="8" t="s">
        <v>160</v>
      </c>
    </row>
    <row r="2" spans="2:15" x14ac:dyDescent="0.3">
      <c r="B2" s="16" t="s">
        <v>33</v>
      </c>
      <c r="D2" s="7" t="s">
        <v>174</v>
      </c>
      <c r="E2" s="7">
        <v>2019</v>
      </c>
      <c r="F2" s="7" t="s">
        <v>162</v>
      </c>
      <c r="N2" s="9" t="str">
        <f t="shared" ref="N2:N33" si="0">CONCATENATE(D2,E2,F2,G2,H2)</f>
        <v>P/20182019R</v>
      </c>
      <c r="O2" s="9">
        <f t="shared" ref="O2:O33" si="1">LEN(N2)</f>
        <v>11</v>
      </c>
    </row>
    <row r="3" spans="2:15" x14ac:dyDescent="0.3">
      <c r="B3" s="16" t="s">
        <v>23</v>
      </c>
      <c r="D3" s="7" t="s">
        <v>174</v>
      </c>
      <c r="E3" s="7">
        <v>2018</v>
      </c>
      <c r="F3" s="7" t="s">
        <v>162</v>
      </c>
      <c r="N3" s="9" t="str">
        <f t="shared" si="0"/>
        <v>P/20182018R</v>
      </c>
      <c r="O3" s="9">
        <f t="shared" si="1"/>
        <v>11</v>
      </c>
    </row>
    <row r="4" spans="2:15" x14ac:dyDescent="0.3">
      <c r="B4" s="15" t="s">
        <v>19</v>
      </c>
      <c r="D4" s="7" t="s">
        <v>165</v>
      </c>
      <c r="N4" s="9" t="str">
        <f t="shared" si="0"/>
        <v>P/2018/2019/R</v>
      </c>
      <c r="O4" s="9">
        <f t="shared" si="1"/>
        <v>13</v>
      </c>
    </row>
    <row r="5" spans="2:15" x14ac:dyDescent="0.3">
      <c r="B5" s="15" t="s">
        <v>25</v>
      </c>
      <c r="D5" s="7" t="s">
        <v>165</v>
      </c>
      <c r="N5" s="9" t="str">
        <f t="shared" si="0"/>
        <v>P/2018/2019/R</v>
      </c>
      <c r="O5" s="9">
        <f t="shared" si="1"/>
        <v>13</v>
      </c>
    </row>
    <row r="6" spans="2:15" x14ac:dyDescent="0.3">
      <c r="B6" s="26" t="s">
        <v>10</v>
      </c>
      <c r="E6" s="7">
        <v>2018</v>
      </c>
      <c r="F6" s="7">
        <v>2019</v>
      </c>
      <c r="G6" s="7" t="s">
        <v>162</v>
      </c>
      <c r="N6" s="9" t="str">
        <f t="shared" si="0"/>
        <v>20182019R</v>
      </c>
      <c r="O6" s="9">
        <f t="shared" si="1"/>
        <v>9</v>
      </c>
    </row>
    <row r="7" spans="2:15" x14ac:dyDescent="0.3">
      <c r="B7" s="26" t="s">
        <v>13</v>
      </c>
      <c r="E7" s="7">
        <v>2018</v>
      </c>
      <c r="F7" s="7">
        <v>2019</v>
      </c>
      <c r="G7" s="7" t="s">
        <v>162</v>
      </c>
      <c r="N7" s="9" t="str">
        <f t="shared" si="0"/>
        <v>20182019R</v>
      </c>
      <c r="O7" s="9">
        <f t="shared" si="1"/>
        <v>9</v>
      </c>
    </row>
    <row r="8" spans="2:15" x14ac:dyDescent="0.3">
      <c r="B8" s="26" t="s">
        <v>47</v>
      </c>
      <c r="C8" s="10" t="s">
        <v>168</v>
      </c>
      <c r="E8" s="7">
        <v>2018</v>
      </c>
      <c r="F8" s="7">
        <v>2019</v>
      </c>
      <c r="G8" s="7" t="s">
        <v>162</v>
      </c>
      <c r="N8" s="9" t="str">
        <f t="shared" si="0"/>
        <v>20182019R</v>
      </c>
      <c r="O8" s="9">
        <f t="shared" si="1"/>
        <v>9</v>
      </c>
    </row>
    <row r="9" spans="2:15" x14ac:dyDescent="0.3">
      <c r="B9" s="26" t="s">
        <v>17</v>
      </c>
      <c r="E9" s="7">
        <v>2018</v>
      </c>
      <c r="F9" s="7">
        <v>2019</v>
      </c>
      <c r="G9" s="7" t="s">
        <v>162</v>
      </c>
      <c r="N9" s="9" t="str">
        <f t="shared" si="0"/>
        <v>20182019R</v>
      </c>
      <c r="O9" s="9">
        <f t="shared" si="1"/>
        <v>9</v>
      </c>
    </row>
    <row r="10" spans="2:15" x14ac:dyDescent="0.3">
      <c r="B10" s="26" t="s">
        <v>48</v>
      </c>
      <c r="E10" s="7">
        <v>2018</v>
      </c>
      <c r="F10" s="7">
        <v>2019</v>
      </c>
      <c r="G10" s="7" t="s">
        <v>162</v>
      </c>
      <c r="N10" s="9" t="str">
        <f t="shared" si="0"/>
        <v>20182019R</v>
      </c>
      <c r="O10" s="9">
        <f t="shared" si="1"/>
        <v>9</v>
      </c>
    </row>
    <row r="11" spans="2:15" x14ac:dyDescent="0.3">
      <c r="B11" s="26" t="s">
        <v>45</v>
      </c>
      <c r="E11" s="7">
        <v>2018</v>
      </c>
      <c r="F11" s="7">
        <v>2019</v>
      </c>
      <c r="G11" s="7" t="s">
        <v>162</v>
      </c>
      <c r="N11" s="9" t="str">
        <f t="shared" si="0"/>
        <v>20182019R</v>
      </c>
      <c r="O11" s="9">
        <f t="shared" si="1"/>
        <v>9</v>
      </c>
    </row>
    <row r="12" spans="2:15" x14ac:dyDescent="0.3">
      <c r="B12" s="26" t="s">
        <v>27</v>
      </c>
      <c r="E12" s="7">
        <v>2018</v>
      </c>
      <c r="F12" s="7">
        <v>2019</v>
      </c>
      <c r="G12" s="7" t="s">
        <v>162</v>
      </c>
      <c r="N12" s="9" t="str">
        <f t="shared" si="0"/>
        <v>20182019R</v>
      </c>
      <c r="O12" s="9">
        <f t="shared" si="1"/>
        <v>9</v>
      </c>
    </row>
    <row r="13" spans="2:15" x14ac:dyDescent="0.3">
      <c r="B13" s="26" t="s">
        <v>58</v>
      </c>
      <c r="E13" s="7">
        <v>2018</v>
      </c>
      <c r="F13" s="7">
        <v>2019</v>
      </c>
      <c r="G13" s="7" t="s">
        <v>162</v>
      </c>
      <c r="N13" s="9" t="str">
        <f t="shared" si="0"/>
        <v>20182019R</v>
      </c>
      <c r="O13" s="9">
        <f t="shared" si="1"/>
        <v>9</v>
      </c>
    </row>
    <row r="14" spans="2:15" x14ac:dyDescent="0.3">
      <c r="B14" s="26" t="s">
        <v>30</v>
      </c>
      <c r="E14" s="7">
        <v>2018</v>
      </c>
      <c r="F14" s="7">
        <v>2019</v>
      </c>
      <c r="G14" s="7" t="s">
        <v>162</v>
      </c>
      <c r="N14" s="9" t="str">
        <f t="shared" si="0"/>
        <v>20182019R</v>
      </c>
      <c r="O14" s="9">
        <f t="shared" si="1"/>
        <v>9</v>
      </c>
    </row>
    <row r="15" spans="2:15" x14ac:dyDescent="0.3">
      <c r="B15" s="26" t="s">
        <v>57</v>
      </c>
      <c r="E15" s="7">
        <v>2018</v>
      </c>
      <c r="F15" s="7">
        <v>2019</v>
      </c>
      <c r="G15" s="7" t="s">
        <v>162</v>
      </c>
      <c r="N15" s="9" t="str">
        <f t="shared" si="0"/>
        <v>20182019R</v>
      </c>
      <c r="O15" s="9">
        <f t="shared" si="1"/>
        <v>9</v>
      </c>
    </row>
    <row r="16" spans="2:15" x14ac:dyDescent="0.3">
      <c r="B16" s="26" t="s">
        <v>51</v>
      </c>
      <c r="E16" s="7">
        <v>2018</v>
      </c>
      <c r="F16" s="7">
        <v>2019</v>
      </c>
      <c r="G16" s="7" t="s">
        <v>162</v>
      </c>
      <c r="N16" s="9" t="str">
        <f t="shared" si="0"/>
        <v>20182019R</v>
      </c>
      <c r="O16" s="9">
        <f t="shared" si="1"/>
        <v>9</v>
      </c>
    </row>
    <row r="17" spans="2:16" x14ac:dyDescent="0.3">
      <c r="B17" s="26" t="s">
        <v>40</v>
      </c>
      <c r="E17" s="7">
        <v>2018</v>
      </c>
      <c r="F17" s="7">
        <v>2019</v>
      </c>
      <c r="G17" s="7" t="s">
        <v>162</v>
      </c>
      <c r="N17" s="9" t="str">
        <f t="shared" si="0"/>
        <v>20182019R</v>
      </c>
      <c r="O17" s="9">
        <f t="shared" si="1"/>
        <v>9</v>
      </c>
    </row>
    <row r="18" spans="2:16" x14ac:dyDescent="0.3">
      <c r="B18" s="26" t="s">
        <v>41</v>
      </c>
      <c r="E18" s="7">
        <v>2018</v>
      </c>
      <c r="F18" s="7">
        <v>2019</v>
      </c>
      <c r="G18" s="7" t="s">
        <v>162</v>
      </c>
      <c r="N18" s="9" t="str">
        <f t="shared" si="0"/>
        <v>20182019R</v>
      </c>
      <c r="O18" s="9">
        <f t="shared" si="1"/>
        <v>9</v>
      </c>
    </row>
    <row r="19" spans="2:16" x14ac:dyDescent="0.3">
      <c r="B19" s="26" t="s">
        <v>42</v>
      </c>
      <c r="E19" s="7">
        <v>2018</v>
      </c>
      <c r="F19" s="7">
        <v>2019</v>
      </c>
      <c r="G19" s="7" t="s">
        <v>162</v>
      </c>
      <c r="N19" s="9" t="str">
        <f t="shared" si="0"/>
        <v>20182019R</v>
      </c>
      <c r="O19" s="9">
        <f t="shared" si="1"/>
        <v>9</v>
      </c>
    </row>
    <row r="20" spans="2:16" x14ac:dyDescent="0.3">
      <c r="B20" s="26" t="s">
        <v>44</v>
      </c>
      <c r="E20" s="7">
        <v>2018</v>
      </c>
      <c r="F20" s="7">
        <v>2019</v>
      </c>
      <c r="G20" s="7" t="s">
        <v>162</v>
      </c>
      <c r="N20" s="9" t="str">
        <f t="shared" si="0"/>
        <v>20182019R</v>
      </c>
      <c r="O20" s="9">
        <f t="shared" si="1"/>
        <v>9</v>
      </c>
    </row>
    <row r="21" spans="2:16" s="14" customFormat="1" x14ac:dyDescent="0.25">
      <c r="B21" s="23" t="s">
        <v>54</v>
      </c>
      <c r="C21" s="11"/>
      <c r="D21" s="12"/>
      <c r="E21" s="12">
        <v>2018</v>
      </c>
      <c r="F21" s="12">
        <v>2019</v>
      </c>
      <c r="G21" s="12" t="s">
        <v>162</v>
      </c>
      <c r="H21" s="12"/>
      <c r="I21" s="12"/>
      <c r="J21" s="12"/>
      <c r="K21" s="12"/>
      <c r="L21" s="12"/>
      <c r="M21" s="12"/>
      <c r="N21" s="13" t="str">
        <f t="shared" si="0"/>
        <v>20182019R</v>
      </c>
      <c r="O21" s="13">
        <f t="shared" si="1"/>
        <v>9</v>
      </c>
      <c r="P21" s="13"/>
    </row>
    <row r="22" spans="2:16" s="14" customFormat="1" ht="30" x14ac:dyDescent="0.25">
      <c r="B22" s="24" t="s">
        <v>50</v>
      </c>
      <c r="C22" s="11" t="s">
        <v>170</v>
      </c>
      <c r="D22" s="12"/>
      <c r="E22" s="12">
        <v>2018</v>
      </c>
      <c r="F22" s="12">
        <v>2019</v>
      </c>
      <c r="G22" s="12">
        <v>2018</v>
      </c>
      <c r="H22" s="12">
        <v>2019</v>
      </c>
      <c r="I22" s="12" t="s">
        <v>171</v>
      </c>
      <c r="J22" s="12" t="s">
        <v>172</v>
      </c>
      <c r="K22" s="12"/>
      <c r="L22" s="12"/>
      <c r="M22" s="12"/>
      <c r="N22" s="13" t="str">
        <f t="shared" si="0"/>
        <v>2018201920182019</v>
      </c>
      <c r="O22" s="13">
        <f t="shared" si="1"/>
        <v>16</v>
      </c>
      <c r="P22" s="13"/>
    </row>
    <row r="23" spans="2:16" s="14" customFormat="1" x14ac:dyDescent="0.25">
      <c r="B23" s="25" t="s">
        <v>49</v>
      </c>
      <c r="C23" s="11" t="s">
        <v>169</v>
      </c>
      <c r="D23" s="12"/>
      <c r="E23" s="12">
        <v>2018</v>
      </c>
      <c r="F23" s="12"/>
      <c r="G23" s="12">
        <v>2019</v>
      </c>
      <c r="H23" s="12" t="s">
        <v>161</v>
      </c>
      <c r="I23" s="12"/>
      <c r="J23" s="12"/>
      <c r="K23" s="12"/>
      <c r="L23" s="12"/>
      <c r="M23" s="12"/>
      <c r="N23" s="13" t="str">
        <f t="shared" si="0"/>
        <v>201820192018/2019</v>
      </c>
      <c r="O23" s="13">
        <f t="shared" si="1"/>
        <v>17</v>
      </c>
      <c r="P23" s="13"/>
    </row>
    <row r="24" spans="2:16" s="14" customFormat="1" x14ac:dyDescent="0.25">
      <c r="B24" s="22" t="s">
        <v>52</v>
      </c>
      <c r="C24" s="11"/>
      <c r="D24" s="12"/>
      <c r="E24" s="12">
        <v>2018</v>
      </c>
      <c r="F24" s="12" t="s">
        <v>164</v>
      </c>
      <c r="G24" s="12"/>
      <c r="H24" s="12"/>
      <c r="I24" s="12"/>
      <c r="J24" s="12"/>
      <c r="K24" s="12"/>
      <c r="L24" s="12"/>
      <c r="M24" s="12"/>
      <c r="N24" s="13" t="str">
        <f t="shared" si="0"/>
        <v>20182019/R</v>
      </c>
      <c r="O24" s="13">
        <f t="shared" si="1"/>
        <v>10</v>
      </c>
      <c r="P24" s="13"/>
    </row>
    <row r="25" spans="2:16" s="14" customFormat="1" x14ac:dyDescent="0.25">
      <c r="B25" s="21" t="s">
        <v>12</v>
      </c>
      <c r="C25" s="11"/>
      <c r="D25" s="12"/>
      <c r="E25" s="12" t="s">
        <v>161</v>
      </c>
      <c r="F25" s="12" t="s">
        <v>162</v>
      </c>
      <c r="G25" s="12"/>
      <c r="H25" s="12"/>
      <c r="I25" s="12"/>
      <c r="J25" s="12"/>
      <c r="K25" s="12"/>
      <c r="L25" s="12"/>
      <c r="M25" s="12"/>
      <c r="N25" s="13" t="str">
        <f t="shared" si="0"/>
        <v>2018/2019R</v>
      </c>
      <c r="O25" s="13">
        <f t="shared" si="1"/>
        <v>10</v>
      </c>
      <c r="P25" s="13"/>
    </row>
    <row r="26" spans="2:16" s="14" customFormat="1" x14ac:dyDescent="0.25">
      <c r="B26" s="21" t="s">
        <v>15</v>
      </c>
      <c r="C26" s="11"/>
      <c r="D26" s="12"/>
      <c r="E26" s="12" t="s">
        <v>161</v>
      </c>
      <c r="F26" s="12" t="s">
        <v>162</v>
      </c>
      <c r="G26" s="12"/>
      <c r="H26" s="12"/>
      <c r="I26" s="12"/>
      <c r="J26" s="12"/>
      <c r="K26" s="12"/>
      <c r="L26" s="12"/>
      <c r="M26" s="12"/>
      <c r="N26" s="13" t="str">
        <f t="shared" si="0"/>
        <v>2018/2019R</v>
      </c>
      <c r="O26" s="13">
        <f t="shared" si="1"/>
        <v>10</v>
      </c>
      <c r="P26" s="13"/>
    </row>
    <row r="27" spans="2:16" s="14" customFormat="1" x14ac:dyDescent="0.25">
      <c r="B27" s="21" t="s">
        <v>29</v>
      </c>
      <c r="C27" s="11"/>
      <c r="D27" s="12"/>
      <c r="E27" s="12" t="s">
        <v>161</v>
      </c>
      <c r="F27" s="12" t="s">
        <v>162</v>
      </c>
      <c r="G27" s="12"/>
      <c r="H27" s="12"/>
      <c r="I27" s="12"/>
      <c r="J27" s="12"/>
      <c r="K27" s="12"/>
      <c r="L27" s="12"/>
      <c r="M27" s="12"/>
      <c r="N27" s="13" t="str">
        <f t="shared" si="0"/>
        <v>2018/2019R</v>
      </c>
      <c r="O27" s="13">
        <f t="shared" si="1"/>
        <v>10</v>
      </c>
      <c r="P27" s="13"/>
    </row>
    <row r="28" spans="2:16" x14ac:dyDescent="0.3">
      <c r="B28" s="18" t="s">
        <v>37</v>
      </c>
      <c r="E28" s="7" t="s">
        <v>161</v>
      </c>
      <c r="F28" s="7" t="s">
        <v>162</v>
      </c>
      <c r="N28" s="9" t="str">
        <f t="shared" si="0"/>
        <v>2018/2019R</v>
      </c>
      <c r="O28" s="9">
        <f t="shared" si="1"/>
        <v>10</v>
      </c>
    </row>
    <row r="29" spans="2:16" x14ac:dyDescent="0.3">
      <c r="B29" s="18" t="s">
        <v>38</v>
      </c>
      <c r="E29" s="7" t="s">
        <v>161</v>
      </c>
      <c r="F29" s="7" t="s">
        <v>162</v>
      </c>
      <c r="N29" s="9" t="str">
        <f t="shared" si="0"/>
        <v>2018/2019R</v>
      </c>
      <c r="O29" s="9">
        <f t="shared" si="1"/>
        <v>10</v>
      </c>
    </row>
    <row r="30" spans="2:16" x14ac:dyDescent="0.3">
      <c r="B30" s="18" t="s">
        <v>43</v>
      </c>
      <c r="E30" s="7" t="s">
        <v>161</v>
      </c>
      <c r="F30" s="7" t="s">
        <v>162</v>
      </c>
      <c r="N30" s="9" t="str">
        <f t="shared" si="0"/>
        <v>2018/2019R</v>
      </c>
      <c r="O30" s="9">
        <f t="shared" si="1"/>
        <v>10</v>
      </c>
    </row>
    <row r="31" spans="2:16" x14ac:dyDescent="0.3">
      <c r="B31" s="19" t="s">
        <v>2</v>
      </c>
      <c r="E31" s="7" t="s">
        <v>161</v>
      </c>
      <c r="F31" s="7" t="s">
        <v>163</v>
      </c>
      <c r="N31" s="9" t="str">
        <f t="shared" si="0"/>
        <v>2018/2019NULL</v>
      </c>
      <c r="O31" s="9">
        <f t="shared" si="1"/>
        <v>13</v>
      </c>
    </row>
    <row r="32" spans="2:16" x14ac:dyDescent="0.3">
      <c r="B32" s="19" t="s">
        <v>55</v>
      </c>
      <c r="E32" s="7" t="s">
        <v>161</v>
      </c>
      <c r="F32" s="7" t="s">
        <v>163</v>
      </c>
      <c r="N32" s="9" t="str">
        <f t="shared" si="0"/>
        <v>2018/2019NULL</v>
      </c>
      <c r="O32" s="9">
        <f t="shared" si="1"/>
        <v>13</v>
      </c>
    </row>
    <row r="33" spans="2:15" x14ac:dyDescent="0.3">
      <c r="B33" s="19" t="s">
        <v>9</v>
      </c>
      <c r="E33" s="7" t="s">
        <v>161</v>
      </c>
      <c r="F33" s="7" t="s">
        <v>163</v>
      </c>
      <c r="N33" s="9" t="str">
        <f t="shared" si="0"/>
        <v>2018/2019NULL</v>
      </c>
      <c r="O33" s="9">
        <f t="shared" si="1"/>
        <v>13</v>
      </c>
    </row>
    <row r="34" spans="2:15" x14ac:dyDescent="0.3">
      <c r="B34" s="19" t="s">
        <v>16</v>
      </c>
      <c r="E34" s="7" t="s">
        <v>161</v>
      </c>
      <c r="F34" s="7" t="s">
        <v>163</v>
      </c>
      <c r="N34" s="9" t="str">
        <f t="shared" ref="N34:N59" si="2">CONCATENATE(D34,E34,F34,G34,H34)</f>
        <v>2018/2019NULL</v>
      </c>
      <c r="O34" s="9">
        <f t="shared" ref="O34:O65" si="3">LEN(N34)</f>
        <v>13</v>
      </c>
    </row>
    <row r="35" spans="2:15" x14ac:dyDescent="0.3">
      <c r="B35" s="19" t="s">
        <v>18</v>
      </c>
      <c r="E35" s="7" t="s">
        <v>161</v>
      </c>
      <c r="F35" s="7" t="s">
        <v>163</v>
      </c>
      <c r="N35" s="9" t="str">
        <f t="shared" si="2"/>
        <v>2018/2019NULL</v>
      </c>
      <c r="O35" s="9">
        <f t="shared" si="3"/>
        <v>13</v>
      </c>
    </row>
    <row r="36" spans="2:15" x14ac:dyDescent="0.3">
      <c r="B36" s="19" t="s">
        <v>21</v>
      </c>
      <c r="E36" s="7" t="s">
        <v>161</v>
      </c>
      <c r="F36" s="7" t="s">
        <v>163</v>
      </c>
      <c r="N36" s="9" t="str">
        <f t="shared" si="2"/>
        <v>2018/2019NULL</v>
      </c>
      <c r="O36" s="9">
        <f t="shared" si="3"/>
        <v>13</v>
      </c>
    </row>
    <row r="37" spans="2:15" x14ac:dyDescent="0.3">
      <c r="B37" s="19" t="s">
        <v>26</v>
      </c>
      <c r="E37" s="7" t="s">
        <v>161</v>
      </c>
      <c r="F37" s="7" t="s">
        <v>163</v>
      </c>
      <c r="N37" s="9" t="str">
        <f t="shared" si="2"/>
        <v>2018/2019NULL</v>
      </c>
      <c r="O37" s="9">
        <f t="shared" si="3"/>
        <v>13</v>
      </c>
    </row>
    <row r="38" spans="2:15" x14ac:dyDescent="0.3">
      <c r="B38" s="19" t="s">
        <v>34</v>
      </c>
      <c r="E38" s="7" t="s">
        <v>161</v>
      </c>
      <c r="F38" s="7" t="s">
        <v>163</v>
      </c>
      <c r="N38" s="9" t="str">
        <f t="shared" si="2"/>
        <v>2018/2019NULL</v>
      </c>
      <c r="O38" s="9">
        <f t="shared" si="3"/>
        <v>13</v>
      </c>
    </row>
    <row r="39" spans="2:15" x14ac:dyDescent="0.3">
      <c r="B39" s="19" t="s">
        <v>36</v>
      </c>
      <c r="E39" s="7" t="s">
        <v>161</v>
      </c>
      <c r="F39" s="7" t="s">
        <v>163</v>
      </c>
      <c r="N39" s="9" t="str">
        <f t="shared" si="2"/>
        <v>2018/2019NULL</v>
      </c>
      <c r="O39" s="9">
        <f t="shared" si="3"/>
        <v>13</v>
      </c>
    </row>
    <row r="40" spans="2:15" x14ac:dyDescent="0.3">
      <c r="B40" s="19" t="s">
        <v>53</v>
      </c>
      <c r="E40" s="7" t="s">
        <v>161</v>
      </c>
      <c r="F40" s="7" t="s">
        <v>163</v>
      </c>
      <c r="N40" s="9" t="str">
        <f t="shared" si="2"/>
        <v>2018/2019NULL</v>
      </c>
      <c r="O40" s="9">
        <f t="shared" si="3"/>
        <v>13</v>
      </c>
    </row>
    <row r="41" spans="2:15" x14ac:dyDescent="0.3">
      <c r="B41" s="17" t="s">
        <v>46</v>
      </c>
      <c r="C41" s="10" t="s">
        <v>166</v>
      </c>
      <c r="E41" s="7" t="s">
        <v>161</v>
      </c>
      <c r="F41" s="7" t="s">
        <v>161</v>
      </c>
      <c r="G41" s="7" t="s">
        <v>162</v>
      </c>
      <c r="N41" s="9" t="str">
        <f t="shared" si="2"/>
        <v>2018/20192018/2019R</v>
      </c>
      <c r="O41" s="9">
        <f t="shared" si="3"/>
        <v>19</v>
      </c>
    </row>
    <row r="42" spans="2:15" x14ac:dyDescent="0.3">
      <c r="B42" s="19" t="s">
        <v>56</v>
      </c>
      <c r="C42" s="10" t="s">
        <v>167</v>
      </c>
      <c r="E42" s="7" t="s">
        <v>161</v>
      </c>
      <c r="F42" s="7" t="s">
        <v>161</v>
      </c>
      <c r="G42" s="7" t="s">
        <v>161</v>
      </c>
      <c r="N42" s="9" t="str">
        <f t="shared" si="2"/>
        <v>2018/20192018/20192018/2019</v>
      </c>
      <c r="O42" s="9">
        <f t="shared" si="3"/>
        <v>27</v>
      </c>
    </row>
    <row r="43" spans="2:15" x14ac:dyDescent="0.3">
      <c r="B43" s="20" t="s">
        <v>20</v>
      </c>
      <c r="E43" s="7" t="s">
        <v>161</v>
      </c>
      <c r="N43" s="9" t="str">
        <f t="shared" si="2"/>
        <v>2018/2019</v>
      </c>
      <c r="O43" s="9">
        <f t="shared" si="3"/>
        <v>9</v>
      </c>
    </row>
    <row r="44" spans="2:15" x14ac:dyDescent="0.3">
      <c r="B44" s="6" t="s">
        <v>3</v>
      </c>
      <c r="N44" s="9" t="str">
        <f t="shared" si="2"/>
        <v/>
      </c>
      <c r="O44" s="9">
        <f t="shared" si="3"/>
        <v>0</v>
      </c>
    </row>
    <row r="45" spans="2:15" x14ac:dyDescent="0.3">
      <c r="B45" s="6" t="s">
        <v>4</v>
      </c>
      <c r="N45" s="9" t="str">
        <f t="shared" si="2"/>
        <v/>
      </c>
      <c r="O45" s="9">
        <f t="shared" si="3"/>
        <v>0</v>
      </c>
    </row>
    <row r="46" spans="2:15" x14ac:dyDescent="0.3">
      <c r="B46" s="6" t="s">
        <v>0</v>
      </c>
      <c r="N46" s="9" t="str">
        <f t="shared" si="2"/>
        <v/>
      </c>
      <c r="O46" s="9">
        <f t="shared" si="3"/>
        <v>0</v>
      </c>
    </row>
    <row r="47" spans="2:15" x14ac:dyDescent="0.3">
      <c r="B47" s="6" t="s">
        <v>5</v>
      </c>
      <c r="N47" s="9" t="str">
        <f t="shared" si="2"/>
        <v/>
      </c>
      <c r="O47" s="9">
        <f t="shared" si="3"/>
        <v>0</v>
      </c>
    </row>
    <row r="48" spans="2:15" x14ac:dyDescent="0.3">
      <c r="B48" s="6" t="s">
        <v>6</v>
      </c>
      <c r="N48" s="9" t="str">
        <f t="shared" si="2"/>
        <v/>
      </c>
      <c r="O48" s="9">
        <f t="shared" si="3"/>
        <v>0</v>
      </c>
    </row>
    <row r="49" spans="2:15" x14ac:dyDescent="0.3">
      <c r="B49" s="6" t="s">
        <v>7</v>
      </c>
      <c r="N49" s="9" t="str">
        <f t="shared" si="2"/>
        <v/>
      </c>
      <c r="O49" s="9">
        <f t="shared" si="3"/>
        <v>0</v>
      </c>
    </row>
    <row r="50" spans="2:15" x14ac:dyDescent="0.3">
      <c r="B50" s="6" t="s">
        <v>8</v>
      </c>
      <c r="N50" s="9" t="str">
        <f t="shared" si="2"/>
        <v/>
      </c>
      <c r="O50" s="9">
        <f t="shared" si="3"/>
        <v>0</v>
      </c>
    </row>
    <row r="51" spans="2:15" x14ac:dyDescent="0.3">
      <c r="B51" s="6" t="s">
        <v>11</v>
      </c>
      <c r="N51" s="9" t="str">
        <f t="shared" si="2"/>
        <v/>
      </c>
      <c r="O51" s="9">
        <f t="shared" si="3"/>
        <v>0</v>
      </c>
    </row>
    <row r="52" spans="2:15" x14ac:dyDescent="0.3">
      <c r="B52" s="6" t="s">
        <v>14</v>
      </c>
      <c r="N52" s="9" t="str">
        <f t="shared" si="2"/>
        <v/>
      </c>
      <c r="O52" s="9">
        <f t="shared" si="3"/>
        <v>0</v>
      </c>
    </row>
    <row r="53" spans="2:15" x14ac:dyDescent="0.3">
      <c r="B53" s="6" t="s">
        <v>22</v>
      </c>
      <c r="N53" s="9" t="str">
        <f t="shared" si="2"/>
        <v/>
      </c>
      <c r="O53" s="9">
        <f t="shared" si="3"/>
        <v>0</v>
      </c>
    </row>
    <row r="54" spans="2:15" x14ac:dyDescent="0.3">
      <c r="B54" s="6" t="s">
        <v>24</v>
      </c>
      <c r="N54" s="9" t="str">
        <f t="shared" si="2"/>
        <v/>
      </c>
      <c r="O54" s="9">
        <f t="shared" si="3"/>
        <v>0</v>
      </c>
    </row>
    <row r="55" spans="2:15" x14ac:dyDescent="0.3">
      <c r="B55" s="6" t="s">
        <v>28</v>
      </c>
      <c r="C55" s="10" t="s">
        <v>173</v>
      </c>
      <c r="N55" s="9" t="str">
        <f t="shared" si="2"/>
        <v/>
      </c>
      <c r="O55" s="9">
        <f t="shared" si="3"/>
        <v>0</v>
      </c>
    </row>
    <row r="56" spans="2:15" x14ac:dyDescent="0.3">
      <c r="B56" s="6" t="s">
        <v>31</v>
      </c>
      <c r="N56" s="9" t="str">
        <f t="shared" si="2"/>
        <v/>
      </c>
      <c r="O56" s="9">
        <f t="shared" si="3"/>
        <v>0</v>
      </c>
    </row>
    <row r="57" spans="2:15" x14ac:dyDescent="0.3">
      <c r="B57" s="6" t="s">
        <v>32</v>
      </c>
      <c r="N57" s="9" t="str">
        <f t="shared" si="2"/>
        <v/>
      </c>
      <c r="O57" s="9">
        <f t="shared" si="3"/>
        <v>0</v>
      </c>
    </row>
    <row r="58" spans="2:15" x14ac:dyDescent="0.3">
      <c r="B58" s="6" t="s">
        <v>35</v>
      </c>
      <c r="N58" s="9" t="str">
        <f t="shared" si="2"/>
        <v/>
      </c>
      <c r="O58" s="9">
        <f t="shared" si="3"/>
        <v>0</v>
      </c>
    </row>
    <row r="59" spans="2:15" x14ac:dyDescent="0.3">
      <c r="B59" s="6" t="s">
        <v>39</v>
      </c>
      <c r="N59" s="9" t="str">
        <f t="shared" si="2"/>
        <v/>
      </c>
      <c r="O59" s="9">
        <f t="shared" si="3"/>
        <v>0</v>
      </c>
    </row>
    <row r="60" spans="2:15" x14ac:dyDescent="0.3">
      <c r="E60" s="8"/>
      <c r="F60" s="8"/>
      <c r="G60" s="8"/>
      <c r="H60" s="8"/>
    </row>
  </sheetData>
  <autoFilter ref="B1:O59">
    <sortState ref="B2:O59">
      <sortCondition descending="1" ref="N1:N5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="70" zoomScaleNormal="70" workbookViewId="0">
      <selection activeCell="P23" sqref="P23"/>
    </sheetView>
  </sheetViews>
  <sheetFormatPr defaultRowHeight="15" x14ac:dyDescent="0.25"/>
  <cols>
    <col min="1" max="2" width="4" bestFit="1" customWidth="1"/>
    <col min="3" max="3" width="26.7109375" bestFit="1" customWidth="1"/>
    <col min="5" max="5" width="29.140625" bestFit="1" customWidth="1"/>
    <col min="6" max="6" width="4" bestFit="1" customWidth="1"/>
    <col min="7" max="7" width="26.7109375" bestFit="1" customWidth="1"/>
    <col min="8" max="8" width="29.140625" bestFit="1" customWidth="1"/>
  </cols>
  <sheetData>
    <row r="1" spans="1:8" x14ac:dyDescent="0.25">
      <c r="A1">
        <v>20</v>
      </c>
      <c r="B1">
        <f>A1+5</f>
        <v>25</v>
      </c>
      <c r="C1" t="s">
        <v>59</v>
      </c>
      <c r="E1" t="s">
        <v>2</v>
      </c>
      <c r="F1">
        <v>25</v>
      </c>
      <c r="G1" t="str">
        <f>VLOOKUP(F:F,B:C,2,FALSE)</f>
        <v>Aluminum</v>
      </c>
      <c r="H1" t="s">
        <v>2</v>
      </c>
    </row>
    <row r="2" spans="1:8" x14ac:dyDescent="0.25">
      <c r="A2">
        <v>22</v>
      </c>
      <c r="B2">
        <f t="shared" ref="B2:B65" si="0">A2+5</f>
        <v>27</v>
      </c>
      <c r="C2" t="s">
        <v>60</v>
      </c>
      <c r="E2" t="s">
        <v>4</v>
      </c>
      <c r="F2">
        <v>27</v>
      </c>
      <c r="G2" t="str">
        <f t="shared" ref="G2:G58" si="1">VLOOKUP(F:F,B:C,2,FALSE)</f>
        <v>Antimony</v>
      </c>
      <c r="H2" t="s">
        <v>4</v>
      </c>
    </row>
    <row r="3" spans="1:8" x14ac:dyDescent="0.25">
      <c r="A3">
        <v>24</v>
      </c>
      <c r="B3">
        <f t="shared" si="0"/>
        <v>29</v>
      </c>
      <c r="C3" t="s">
        <v>61</v>
      </c>
      <c r="E3" t="s">
        <v>0</v>
      </c>
      <c r="F3">
        <v>33</v>
      </c>
      <c r="G3" t="str">
        <f t="shared" si="1"/>
        <v>Barite</v>
      </c>
      <c r="H3" t="s">
        <v>3</v>
      </c>
    </row>
    <row r="4" spans="1:8" x14ac:dyDescent="0.25">
      <c r="A4">
        <v>26</v>
      </c>
      <c r="B4">
        <f t="shared" si="0"/>
        <v>31</v>
      </c>
      <c r="C4" t="s">
        <v>62</v>
      </c>
      <c r="E4" t="s">
        <v>46</v>
      </c>
      <c r="F4">
        <v>35</v>
      </c>
      <c r="G4" t="str">
        <f t="shared" si="1"/>
        <v>Bauxite and Alumina</v>
      </c>
      <c r="H4" t="s">
        <v>0</v>
      </c>
    </row>
    <row r="5" spans="1:8" x14ac:dyDescent="0.25">
      <c r="A5">
        <v>28</v>
      </c>
      <c r="B5">
        <f t="shared" si="0"/>
        <v>33</v>
      </c>
      <c r="C5" t="s">
        <v>0</v>
      </c>
      <c r="E5" t="s">
        <v>7</v>
      </c>
      <c r="F5">
        <v>41</v>
      </c>
      <c r="G5" t="str">
        <f t="shared" si="1"/>
        <v>Boron</v>
      </c>
      <c r="H5" t="s">
        <v>46</v>
      </c>
    </row>
    <row r="6" spans="1:8" x14ac:dyDescent="0.25">
      <c r="A6">
        <v>30</v>
      </c>
      <c r="B6">
        <f t="shared" si="0"/>
        <v>35</v>
      </c>
      <c r="C6" t="s">
        <v>63</v>
      </c>
      <c r="E6" t="s">
        <v>8</v>
      </c>
      <c r="F6">
        <v>43</v>
      </c>
      <c r="G6" t="str">
        <f t="shared" si="1"/>
        <v>Bromine</v>
      </c>
      <c r="H6" t="s">
        <v>5</v>
      </c>
    </row>
    <row r="7" spans="1:8" x14ac:dyDescent="0.25">
      <c r="A7">
        <v>32</v>
      </c>
      <c r="B7">
        <f t="shared" si="0"/>
        <v>37</v>
      </c>
      <c r="C7" t="s">
        <v>64</v>
      </c>
      <c r="E7" t="s">
        <v>11</v>
      </c>
      <c r="F7">
        <v>47</v>
      </c>
      <c r="G7" t="str">
        <f t="shared" si="1"/>
        <v>Cement</v>
      </c>
      <c r="H7" t="s">
        <v>6</v>
      </c>
    </row>
    <row r="8" spans="1:8" x14ac:dyDescent="0.25">
      <c r="A8">
        <v>34</v>
      </c>
      <c r="B8">
        <f t="shared" si="0"/>
        <v>39</v>
      </c>
      <c r="C8" t="s">
        <v>65</v>
      </c>
      <c r="E8" t="s">
        <v>56</v>
      </c>
      <c r="F8">
        <v>53</v>
      </c>
      <c r="G8" t="str">
        <f t="shared" si="1"/>
        <v>Clays</v>
      </c>
      <c r="H8" t="s">
        <v>7</v>
      </c>
    </row>
    <row r="9" spans="1:8" x14ac:dyDescent="0.25">
      <c r="A9">
        <v>36</v>
      </c>
      <c r="B9">
        <f t="shared" si="0"/>
        <v>41</v>
      </c>
      <c r="C9" t="s">
        <v>66</v>
      </c>
      <c r="E9" t="s">
        <v>12</v>
      </c>
      <c r="F9">
        <v>55</v>
      </c>
      <c r="G9" t="str">
        <f t="shared" si="1"/>
        <v>Cobalt</v>
      </c>
      <c r="H9" t="s">
        <v>8</v>
      </c>
    </row>
    <row r="10" spans="1:8" x14ac:dyDescent="0.25">
      <c r="A10">
        <v>38</v>
      </c>
      <c r="B10">
        <f t="shared" si="0"/>
        <v>43</v>
      </c>
      <c r="C10" t="s">
        <v>67</v>
      </c>
      <c r="E10" t="s">
        <v>13</v>
      </c>
      <c r="F10">
        <v>57</v>
      </c>
      <c r="G10" t="str">
        <f t="shared" si="1"/>
        <v>Copper</v>
      </c>
      <c r="H10" t="s">
        <v>11</v>
      </c>
    </row>
    <row r="11" spans="1:8" x14ac:dyDescent="0.25">
      <c r="A11">
        <v>40</v>
      </c>
      <c r="B11">
        <f t="shared" si="0"/>
        <v>45</v>
      </c>
      <c r="C11" t="s">
        <v>68</v>
      </c>
      <c r="E11" t="s">
        <v>15</v>
      </c>
      <c r="F11">
        <v>61</v>
      </c>
      <c r="G11" t="str">
        <f t="shared" si="1"/>
        <v>Diatomite</v>
      </c>
      <c r="H11" t="s">
        <v>14</v>
      </c>
    </row>
    <row r="12" spans="1:8" x14ac:dyDescent="0.25">
      <c r="A12">
        <v>42</v>
      </c>
      <c r="B12">
        <f t="shared" si="0"/>
        <v>47</v>
      </c>
      <c r="C12" t="s">
        <v>69</v>
      </c>
      <c r="E12" t="s">
        <v>48</v>
      </c>
      <c r="F12">
        <v>63</v>
      </c>
      <c r="G12" t="str">
        <f t="shared" si="1"/>
        <v>Feldspar and Nepheline Syenite</v>
      </c>
      <c r="H12" t="s">
        <v>56</v>
      </c>
    </row>
    <row r="13" spans="1:8" x14ac:dyDescent="0.25">
      <c r="A13">
        <v>44</v>
      </c>
      <c r="B13">
        <f t="shared" si="0"/>
        <v>49</v>
      </c>
      <c r="C13" t="s">
        <v>70</v>
      </c>
      <c r="E13" t="s">
        <v>19</v>
      </c>
      <c r="F13">
        <v>65</v>
      </c>
      <c r="G13" t="str">
        <f t="shared" si="1"/>
        <v>Fluorspar</v>
      </c>
      <c r="H13" t="s">
        <v>12</v>
      </c>
    </row>
    <row r="14" spans="1:8" x14ac:dyDescent="0.25">
      <c r="A14">
        <v>46</v>
      </c>
      <c r="B14">
        <f t="shared" si="0"/>
        <v>51</v>
      </c>
      <c r="C14" t="s">
        <v>71</v>
      </c>
      <c r="E14" t="s">
        <v>20</v>
      </c>
      <c r="F14">
        <v>67</v>
      </c>
      <c r="G14" t="str">
        <f t="shared" si="1"/>
        <v>Gallium</v>
      </c>
      <c r="H14" t="s">
        <v>13</v>
      </c>
    </row>
    <row r="15" spans="1:8" x14ac:dyDescent="0.25">
      <c r="A15">
        <v>48</v>
      </c>
      <c r="B15">
        <f t="shared" si="0"/>
        <v>53</v>
      </c>
      <c r="C15" t="s">
        <v>72</v>
      </c>
      <c r="E15" t="s">
        <v>21</v>
      </c>
      <c r="F15">
        <v>71</v>
      </c>
      <c r="G15" t="str">
        <f t="shared" si="1"/>
        <v>Gemstones</v>
      </c>
      <c r="H15" t="s">
        <v>15</v>
      </c>
    </row>
    <row r="16" spans="1:8" x14ac:dyDescent="0.25">
      <c r="A16">
        <v>50</v>
      </c>
      <c r="B16">
        <f t="shared" si="0"/>
        <v>55</v>
      </c>
      <c r="C16" t="s">
        <v>73</v>
      </c>
      <c r="E16" t="s">
        <v>45</v>
      </c>
      <c r="F16">
        <v>77</v>
      </c>
      <c r="G16" t="str">
        <f t="shared" si="1"/>
        <v>Graphite (Natural)</v>
      </c>
      <c r="H16" t="s">
        <v>48</v>
      </c>
    </row>
    <row r="17" spans="1:8" x14ac:dyDescent="0.25">
      <c r="A17">
        <v>52</v>
      </c>
      <c r="B17">
        <f t="shared" si="0"/>
        <v>57</v>
      </c>
      <c r="C17" t="s">
        <v>74</v>
      </c>
      <c r="E17" t="s">
        <v>23</v>
      </c>
      <c r="F17">
        <v>79</v>
      </c>
      <c r="G17" t="str">
        <f t="shared" si="1"/>
        <v>Gypsum</v>
      </c>
      <c r="H17" t="s">
        <v>19</v>
      </c>
    </row>
    <row r="18" spans="1:8" x14ac:dyDescent="0.25">
      <c r="A18">
        <v>54</v>
      </c>
      <c r="B18">
        <f t="shared" si="0"/>
        <v>59</v>
      </c>
      <c r="C18" t="s">
        <v>75</v>
      </c>
      <c r="E18" t="s">
        <v>24</v>
      </c>
      <c r="F18">
        <v>85</v>
      </c>
      <c r="G18" t="str">
        <f t="shared" si="1"/>
        <v>Iodine</v>
      </c>
      <c r="H18" t="s">
        <v>20</v>
      </c>
    </row>
    <row r="19" spans="1:8" x14ac:dyDescent="0.25">
      <c r="A19">
        <v>56</v>
      </c>
      <c r="B19">
        <f t="shared" si="0"/>
        <v>61</v>
      </c>
      <c r="C19" t="s">
        <v>76</v>
      </c>
      <c r="E19" t="s">
        <v>49</v>
      </c>
      <c r="F19">
        <v>87</v>
      </c>
      <c r="G19" t="str">
        <f t="shared" si="1"/>
        <v>Iron and Steel</v>
      </c>
      <c r="H19" t="s">
        <v>21</v>
      </c>
    </row>
    <row r="20" spans="1:8" x14ac:dyDescent="0.25">
      <c r="A20">
        <v>58</v>
      </c>
      <c r="B20">
        <f t="shared" si="0"/>
        <v>63</v>
      </c>
      <c r="C20" t="s">
        <v>77</v>
      </c>
      <c r="E20" t="s">
        <v>50</v>
      </c>
      <c r="F20">
        <v>93</v>
      </c>
      <c r="G20" t="str">
        <f t="shared" si="1"/>
        <v>Iron Ore</v>
      </c>
      <c r="H20" t="s">
        <v>22</v>
      </c>
    </row>
    <row r="21" spans="1:8" x14ac:dyDescent="0.25">
      <c r="A21">
        <v>60</v>
      </c>
      <c r="B21">
        <f t="shared" si="0"/>
        <v>65</v>
      </c>
      <c r="C21" t="s">
        <v>78</v>
      </c>
      <c r="E21" t="s">
        <v>10</v>
      </c>
      <c r="F21">
        <v>99</v>
      </c>
      <c r="G21" t="str">
        <f t="shared" si="1"/>
        <v>Lead</v>
      </c>
      <c r="H21" t="s">
        <v>31</v>
      </c>
    </row>
    <row r="22" spans="1:8" x14ac:dyDescent="0.25">
      <c r="A22">
        <v>62</v>
      </c>
      <c r="B22">
        <f t="shared" si="0"/>
        <v>67</v>
      </c>
      <c r="C22" t="s">
        <v>79</v>
      </c>
      <c r="E22" t="s">
        <v>9</v>
      </c>
      <c r="F22">
        <v>101</v>
      </c>
      <c r="G22" t="str">
        <f t="shared" si="1"/>
        <v>Lime</v>
      </c>
      <c r="H22" t="s">
        <v>45</v>
      </c>
    </row>
    <row r="23" spans="1:8" x14ac:dyDescent="0.25">
      <c r="A23">
        <v>64</v>
      </c>
      <c r="B23">
        <f t="shared" si="0"/>
        <v>69</v>
      </c>
      <c r="C23" t="s">
        <v>80</v>
      </c>
      <c r="E23" t="s">
        <v>25</v>
      </c>
      <c r="F23">
        <v>103</v>
      </c>
      <c r="G23" t="str">
        <f t="shared" si="1"/>
        <v>Lithium</v>
      </c>
      <c r="H23" t="s">
        <v>23</v>
      </c>
    </row>
    <row r="24" spans="1:8" x14ac:dyDescent="0.25">
      <c r="A24">
        <v>66</v>
      </c>
      <c r="B24">
        <f t="shared" si="0"/>
        <v>71</v>
      </c>
      <c r="C24" t="s">
        <v>81</v>
      </c>
      <c r="E24" t="s">
        <v>26</v>
      </c>
      <c r="F24">
        <v>107</v>
      </c>
      <c r="G24" t="str">
        <f t="shared" si="1"/>
        <v>Magnesium Metal</v>
      </c>
      <c r="H24" t="s">
        <v>24</v>
      </c>
    </row>
    <row r="25" spans="1:8" x14ac:dyDescent="0.25">
      <c r="A25">
        <v>68</v>
      </c>
      <c r="B25">
        <f t="shared" si="0"/>
        <v>73</v>
      </c>
      <c r="C25" t="s">
        <v>82</v>
      </c>
      <c r="E25" t="s">
        <v>27</v>
      </c>
      <c r="F25">
        <v>109</v>
      </c>
      <c r="G25" t="str">
        <f t="shared" si="1"/>
        <v>Manganese</v>
      </c>
      <c r="H25" t="s">
        <v>49</v>
      </c>
    </row>
    <row r="26" spans="1:8" x14ac:dyDescent="0.25">
      <c r="A26">
        <v>70</v>
      </c>
      <c r="B26">
        <f t="shared" si="0"/>
        <v>75</v>
      </c>
      <c r="C26" t="s">
        <v>83</v>
      </c>
      <c r="E26" t="s">
        <v>28</v>
      </c>
      <c r="F26">
        <v>113</v>
      </c>
      <c r="G26" t="str">
        <f t="shared" si="1"/>
        <v>Mica (Natural)</v>
      </c>
      <c r="H26" t="s">
        <v>50</v>
      </c>
    </row>
    <row r="27" spans="1:8" x14ac:dyDescent="0.25">
      <c r="A27">
        <v>72</v>
      </c>
      <c r="B27">
        <f t="shared" si="0"/>
        <v>77</v>
      </c>
      <c r="C27" t="s">
        <v>84</v>
      </c>
      <c r="E27" t="s">
        <v>29</v>
      </c>
      <c r="F27">
        <v>115</v>
      </c>
      <c r="G27" t="str">
        <f t="shared" si="1"/>
        <v>Molybdenum</v>
      </c>
      <c r="H27" t="s">
        <v>10</v>
      </c>
    </row>
    <row r="28" spans="1:8" x14ac:dyDescent="0.25">
      <c r="A28">
        <v>74</v>
      </c>
      <c r="B28">
        <f t="shared" si="0"/>
        <v>79</v>
      </c>
      <c r="C28" t="s">
        <v>85</v>
      </c>
      <c r="E28" t="s">
        <v>30</v>
      </c>
      <c r="F28">
        <v>117</v>
      </c>
      <c r="G28" t="str">
        <f t="shared" si="1"/>
        <v>Nickel</v>
      </c>
      <c r="H28" t="s">
        <v>9</v>
      </c>
    </row>
    <row r="29" spans="1:8" x14ac:dyDescent="0.25">
      <c r="A29">
        <v>76</v>
      </c>
      <c r="B29">
        <f t="shared" si="0"/>
        <v>81</v>
      </c>
      <c r="C29" t="s">
        <v>86</v>
      </c>
      <c r="E29" t="s">
        <v>58</v>
      </c>
      <c r="F29">
        <v>119</v>
      </c>
      <c r="G29" t="str">
        <f t="shared" si="1"/>
        <v>Niobium (Columbium)</v>
      </c>
      <c r="H29" t="s">
        <v>25</v>
      </c>
    </row>
    <row r="30" spans="1:8" x14ac:dyDescent="0.25">
      <c r="A30">
        <v>78</v>
      </c>
      <c r="B30">
        <f t="shared" si="0"/>
        <v>83</v>
      </c>
      <c r="C30" t="s">
        <v>87</v>
      </c>
      <c r="E30" t="s">
        <v>41</v>
      </c>
      <c r="F30">
        <v>123</v>
      </c>
      <c r="G30" t="str">
        <f t="shared" si="1"/>
        <v>Peat</v>
      </c>
      <c r="H30" t="s">
        <v>26</v>
      </c>
    </row>
    <row r="31" spans="1:8" x14ac:dyDescent="0.25">
      <c r="A31">
        <v>80</v>
      </c>
      <c r="B31">
        <f t="shared" si="0"/>
        <v>85</v>
      </c>
      <c r="C31" t="s">
        <v>88</v>
      </c>
      <c r="E31" t="s">
        <v>57</v>
      </c>
      <c r="F31">
        <v>127</v>
      </c>
      <c r="G31" t="str">
        <f t="shared" si="1"/>
        <v>Phosphate Rock</v>
      </c>
      <c r="H31" t="s">
        <v>27</v>
      </c>
    </row>
    <row r="32" spans="1:8" x14ac:dyDescent="0.25">
      <c r="A32">
        <v>82</v>
      </c>
      <c r="B32">
        <f t="shared" si="0"/>
        <v>87</v>
      </c>
      <c r="C32" t="s">
        <v>89</v>
      </c>
      <c r="E32" t="s">
        <v>52</v>
      </c>
      <c r="F32">
        <v>137</v>
      </c>
      <c r="G32" t="str">
        <f t="shared" si="1"/>
        <v>Rare Earths</v>
      </c>
      <c r="H32" t="s">
        <v>28</v>
      </c>
    </row>
    <row r="33" spans="1:8" x14ac:dyDescent="0.25">
      <c r="A33">
        <v>84</v>
      </c>
      <c r="B33">
        <f t="shared" si="0"/>
        <v>89</v>
      </c>
      <c r="C33" t="s">
        <v>90</v>
      </c>
      <c r="E33" t="s">
        <v>34</v>
      </c>
      <c r="F33">
        <v>139</v>
      </c>
      <c r="G33" t="str">
        <f t="shared" si="1"/>
        <v>Rhenium</v>
      </c>
      <c r="H33" t="s">
        <v>29</v>
      </c>
    </row>
    <row r="34" spans="1:8" x14ac:dyDescent="0.25">
      <c r="A34">
        <v>86</v>
      </c>
      <c r="B34">
        <f t="shared" si="0"/>
        <v>91</v>
      </c>
      <c r="C34" t="s">
        <v>91</v>
      </c>
      <c r="E34" t="s">
        <v>35</v>
      </c>
      <c r="F34">
        <v>141</v>
      </c>
      <c r="G34" t="str">
        <f t="shared" si="1"/>
        <v>Rubidium</v>
      </c>
      <c r="H34" t="s">
        <v>30</v>
      </c>
    </row>
    <row r="35" spans="1:8" x14ac:dyDescent="0.25">
      <c r="A35">
        <v>88</v>
      </c>
      <c r="B35">
        <f t="shared" si="0"/>
        <v>93</v>
      </c>
      <c r="C35" t="s">
        <v>92</v>
      </c>
      <c r="E35" t="s">
        <v>36</v>
      </c>
      <c r="F35">
        <v>143</v>
      </c>
      <c r="G35" t="str">
        <f t="shared" si="1"/>
        <v>Salt</v>
      </c>
      <c r="H35" t="s">
        <v>58</v>
      </c>
    </row>
    <row r="36" spans="1:8" x14ac:dyDescent="0.25">
      <c r="A36">
        <v>90</v>
      </c>
      <c r="B36">
        <f t="shared" si="0"/>
        <v>95</v>
      </c>
      <c r="C36" t="s">
        <v>93</v>
      </c>
      <c r="E36" t="s">
        <v>55</v>
      </c>
      <c r="F36">
        <v>147</v>
      </c>
      <c r="G36" t="str">
        <f t="shared" si="1"/>
        <v>Sand and Gravel (Industrial)</v>
      </c>
      <c r="H36" t="s">
        <v>41</v>
      </c>
    </row>
    <row r="37" spans="1:8" x14ac:dyDescent="0.25">
      <c r="A37">
        <v>92</v>
      </c>
      <c r="B37">
        <f t="shared" si="0"/>
        <v>97</v>
      </c>
      <c r="C37" t="s">
        <v>94</v>
      </c>
      <c r="E37" t="s">
        <v>37</v>
      </c>
      <c r="F37">
        <v>151</v>
      </c>
      <c r="G37" t="str">
        <f t="shared" si="1"/>
        <v>Selenium</v>
      </c>
      <c r="H37" t="s">
        <v>57</v>
      </c>
    </row>
    <row r="38" spans="1:8" x14ac:dyDescent="0.25">
      <c r="A38">
        <v>94</v>
      </c>
      <c r="B38">
        <f t="shared" si="0"/>
        <v>99</v>
      </c>
      <c r="C38" t="s">
        <v>95</v>
      </c>
      <c r="E38" t="s">
        <v>33</v>
      </c>
      <c r="F38">
        <v>155</v>
      </c>
      <c r="G38" t="str">
        <f t="shared" si="1"/>
        <v>Silver</v>
      </c>
      <c r="H38" t="s">
        <v>32</v>
      </c>
    </row>
    <row r="39" spans="1:8" x14ac:dyDescent="0.25">
      <c r="A39">
        <v>96</v>
      </c>
      <c r="B39">
        <f t="shared" si="0"/>
        <v>101</v>
      </c>
      <c r="C39" t="s">
        <v>96</v>
      </c>
      <c r="E39" t="s">
        <v>18</v>
      </c>
      <c r="F39">
        <v>163</v>
      </c>
      <c r="G39" t="str">
        <f t="shared" si="1"/>
        <v>Strontium</v>
      </c>
      <c r="H39" t="s">
        <v>52</v>
      </c>
    </row>
    <row r="40" spans="1:8" x14ac:dyDescent="0.25">
      <c r="A40">
        <v>98</v>
      </c>
      <c r="B40">
        <f t="shared" si="0"/>
        <v>103</v>
      </c>
      <c r="C40" t="s">
        <v>97</v>
      </c>
      <c r="E40" t="s">
        <v>16</v>
      </c>
      <c r="F40">
        <v>165</v>
      </c>
      <c r="G40" t="str">
        <f t="shared" si="1"/>
        <v>Sulfur</v>
      </c>
      <c r="H40" t="s">
        <v>34</v>
      </c>
    </row>
    <row r="41" spans="1:8" x14ac:dyDescent="0.25">
      <c r="A41">
        <v>100</v>
      </c>
      <c r="B41">
        <f t="shared" si="0"/>
        <v>105</v>
      </c>
      <c r="C41" t="s">
        <v>98</v>
      </c>
      <c r="E41" t="s">
        <v>51</v>
      </c>
      <c r="F41">
        <v>167</v>
      </c>
      <c r="G41" t="str">
        <f t="shared" si="1"/>
        <v>Talc and Pyrophyllite</v>
      </c>
      <c r="H41" t="s">
        <v>35</v>
      </c>
    </row>
    <row r="42" spans="1:8" x14ac:dyDescent="0.25">
      <c r="A42">
        <v>102</v>
      </c>
      <c r="B42">
        <f t="shared" si="0"/>
        <v>107</v>
      </c>
      <c r="C42" t="s">
        <v>99</v>
      </c>
      <c r="E42" t="s">
        <v>38</v>
      </c>
      <c r="F42">
        <v>169</v>
      </c>
      <c r="G42" t="str">
        <f t="shared" si="1"/>
        <v>Tantalum</v>
      </c>
      <c r="H42" t="s">
        <v>36</v>
      </c>
    </row>
    <row r="43" spans="1:8" x14ac:dyDescent="0.25">
      <c r="A43">
        <v>104</v>
      </c>
      <c r="B43">
        <f t="shared" si="0"/>
        <v>109</v>
      </c>
      <c r="C43" t="s">
        <v>100</v>
      </c>
      <c r="E43" t="s">
        <v>39</v>
      </c>
      <c r="F43">
        <v>171</v>
      </c>
      <c r="G43" t="str">
        <f t="shared" si="1"/>
        <v>Tellurium</v>
      </c>
      <c r="H43" t="s">
        <v>55</v>
      </c>
    </row>
    <row r="44" spans="1:8" x14ac:dyDescent="0.25">
      <c r="A44">
        <v>106</v>
      </c>
      <c r="B44">
        <f t="shared" si="0"/>
        <v>111</v>
      </c>
      <c r="C44" t="s">
        <v>101</v>
      </c>
      <c r="E44" t="s">
        <v>17</v>
      </c>
      <c r="F44">
        <v>177</v>
      </c>
      <c r="G44" t="str">
        <f t="shared" si="1"/>
        <v>Tin</v>
      </c>
      <c r="H44" t="s">
        <v>37</v>
      </c>
    </row>
    <row r="45" spans="1:8" x14ac:dyDescent="0.25">
      <c r="A45">
        <v>108</v>
      </c>
      <c r="B45">
        <f t="shared" si="0"/>
        <v>113</v>
      </c>
      <c r="C45" t="s">
        <v>102</v>
      </c>
      <c r="E45" t="s">
        <v>53</v>
      </c>
      <c r="F45">
        <v>179</v>
      </c>
      <c r="G45" t="str">
        <f t="shared" si="1"/>
        <v>Titanium and Titanium Dioxide</v>
      </c>
      <c r="H45" t="s">
        <v>33</v>
      </c>
    </row>
    <row r="46" spans="1:8" x14ac:dyDescent="0.25">
      <c r="A46">
        <v>110</v>
      </c>
      <c r="B46">
        <f t="shared" si="0"/>
        <v>115</v>
      </c>
      <c r="C46" t="s">
        <v>103</v>
      </c>
      <c r="E46" t="s">
        <v>47</v>
      </c>
      <c r="F46">
        <v>181</v>
      </c>
      <c r="G46" t="str">
        <f t="shared" si="1"/>
        <v>Titanium Mineral Concentrates</v>
      </c>
      <c r="H46" t="s">
        <v>18</v>
      </c>
    </row>
    <row r="47" spans="1:8" x14ac:dyDescent="0.25">
      <c r="A47">
        <v>112</v>
      </c>
      <c r="B47">
        <f t="shared" si="0"/>
        <v>117</v>
      </c>
      <c r="C47" t="s">
        <v>104</v>
      </c>
      <c r="E47" t="s">
        <v>40</v>
      </c>
      <c r="F47">
        <v>183</v>
      </c>
      <c r="G47" t="str">
        <f t="shared" si="1"/>
        <v>Tungsten</v>
      </c>
      <c r="H47" t="s">
        <v>16</v>
      </c>
    </row>
    <row r="48" spans="1:8" x14ac:dyDescent="0.25">
      <c r="A48">
        <v>114</v>
      </c>
      <c r="B48">
        <f t="shared" si="0"/>
        <v>119</v>
      </c>
      <c r="C48" t="s">
        <v>105</v>
      </c>
      <c r="E48" t="s">
        <v>42</v>
      </c>
      <c r="F48">
        <v>185</v>
      </c>
      <c r="G48" t="str">
        <f t="shared" si="1"/>
        <v>Vanadium</v>
      </c>
      <c r="H48" t="s">
        <v>51</v>
      </c>
    </row>
    <row r="49" spans="1:8" x14ac:dyDescent="0.25">
      <c r="A49">
        <v>116</v>
      </c>
      <c r="B49">
        <f t="shared" si="0"/>
        <v>121</v>
      </c>
      <c r="C49" t="s">
        <v>106</v>
      </c>
      <c r="E49" t="s">
        <v>43</v>
      </c>
      <c r="F49">
        <v>187</v>
      </c>
      <c r="G49" t="str">
        <f t="shared" si="1"/>
        <v>Vermiculite</v>
      </c>
      <c r="H49" t="s">
        <v>38</v>
      </c>
    </row>
    <row r="50" spans="1:8" x14ac:dyDescent="0.25">
      <c r="A50">
        <v>118</v>
      </c>
      <c r="B50">
        <f t="shared" si="0"/>
        <v>123</v>
      </c>
      <c r="C50" t="s">
        <v>107</v>
      </c>
      <c r="E50" t="s">
        <v>44</v>
      </c>
      <c r="F50">
        <v>195</v>
      </c>
      <c r="G50" t="str">
        <f t="shared" si="1"/>
        <v>Zinc</v>
      </c>
      <c r="H50" t="s">
        <v>39</v>
      </c>
    </row>
    <row r="51" spans="1:8" x14ac:dyDescent="0.25">
      <c r="A51">
        <v>120</v>
      </c>
      <c r="B51">
        <f t="shared" si="0"/>
        <v>125</v>
      </c>
      <c r="C51" t="s">
        <v>108</v>
      </c>
      <c r="E51" t="s">
        <v>54</v>
      </c>
      <c r="F51">
        <v>197</v>
      </c>
      <c r="G51" t="str">
        <f t="shared" si="1"/>
        <v>Zirconium and Hafnium</v>
      </c>
      <c r="H51" t="s">
        <v>17</v>
      </c>
    </row>
    <row r="52" spans="1:8" x14ac:dyDescent="0.25">
      <c r="A52">
        <v>122</v>
      </c>
      <c r="B52">
        <f t="shared" si="0"/>
        <v>127</v>
      </c>
      <c r="C52" t="s">
        <v>109</v>
      </c>
      <c r="F52">
        <v>31</v>
      </c>
      <c r="G52" t="str">
        <f t="shared" si="1"/>
        <v>Asbestos</v>
      </c>
      <c r="H52" t="s">
        <v>53</v>
      </c>
    </row>
    <row r="53" spans="1:8" x14ac:dyDescent="0.25">
      <c r="A53">
        <v>124</v>
      </c>
      <c r="B53">
        <f t="shared" si="0"/>
        <v>129</v>
      </c>
      <c r="C53" t="s">
        <v>110</v>
      </c>
      <c r="F53">
        <v>37</v>
      </c>
      <c r="G53" t="str">
        <f t="shared" si="1"/>
        <v>Beryllium</v>
      </c>
      <c r="H53" t="s">
        <v>47</v>
      </c>
    </row>
    <row r="54" spans="1:8" x14ac:dyDescent="0.25">
      <c r="A54">
        <v>126</v>
      </c>
      <c r="B54">
        <f t="shared" si="0"/>
        <v>131</v>
      </c>
      <c r="C54" t="s">
        <v>111</v>
      </c>
      <c r="F54">
        <v>39</v>
      </c>
      <c r="G54" t="str">
        <f t="shared" si="1"/>
        <v>Bismuth</v>
      </c>
      <c r="H54" t="s">
        <v>40</v>
      </c>
    </row>
    <row r="55" spans="1:8" x14ac:dyDescent="0.25">
      <c r="A55">
        <v>128</v>
      </c>
      <c r="B55">
        <f t="shared" si="0"/>
        <v>133</v>
      </c>
      <c r="C55" t="s">
        <v>112</v>
      </c>
      <c r="F55">
        <v>51</v>
      </c>
      <c r="G55" t="str">
        <f t="shared" si="1"/>
        <v>Chromium</v>
      </c>
      <c r="H55" t="s">
        <v>42</v>
      </c>
    </row>
    <row r="56" spans="1:8" x14ac:dyDescent="0.25">
      <c r="A56">
        <v>130</v>
      </c>
      <c r="B56">
        <f t="shared" si="0"/>
        <v>135</v>
      </c>
      <c r="C56" t="s">
        <v>113</v>
      </c>
      <c r="F56">
        <v>73</v>
      </c>
      <c r="G56" t="str">
        <f t="shared" si="1"/>
        <v>Germanium</v>
      </c>
      <c r="H56" t="s">
        <v>43</v>
      </c>
    </row>
    <row r="57" spans="1:8" x14ac:dyDescent="0.25">
      <c r="A57">
        <v>132</v>
      </c>
      <c r="B57">
        <f t="shared" si="0"/>
        <v>137</v>
      </c>
      <c r="C57" t="s">
        <v>114</v>
      </c>
      <c r="F57">
        <v>75</v>
      </c>
      <c r="G57" t="str">
        <f t="shared" si="1"/>
        <v>Gold</v>
      </c>
      <c r="H57" t="s">
        <v>44</v>
      </c>
    </row>
    <row r="58" spans="1:8" x14ac:dyDescent="0.25">
      <c r="A58">
        <v>134</v>
      </c>
      <c r="B58">
        <f t="shared" si="0"/>
        <v>139</v>
      </c>
      <c r="C58" t="s">
        <v>115</v>
      </c>
      <c r="F58">
        <v>131</v>
      </c>
      <c r="G58" t="str">
        <f t="shared" si="1"/>
        <v>Potash</v>
      </c>
      <c r="H58" t="s">
        <v>54</v>
      </c>
    </row>
    <row r="59" spans="1:8" x14ac:dyDescent="0.25">
      <c r="A59">
        <v>136</v>
      </c>
      <c r="B59">
        <f t="shared" si="0"/>
        <v>141</v>
      </c>
      <c r="C59" t="s">
        <v>116</v>
      </c>
    </row>
    <row r="60" spans="1:8" x14ac:dyDescent="0.25">
      <c r="A60">
        <v>138</v>
      </c>
      <c r="B60">
        <f t="shared" si="0"/>
        <v>143</v>
      </c>
      <c r="C60" t="s">
        <v>117</v>
      </c>
    </row>
    <row r="61" spans="1:8" x14ac:dyDescent="0.25">
      <c r="A61">
        <v>140</v>
      </c>
      <c r="B61">
        <f t="shared" si="0"/>
        <v>145</v>
      </c>
      <c r="C61" t="s">
        <v>118</v>
      </c>
    </row>
    <row r="62" spans="1:8" x14ac:dyDescent="0.25">
      <c r="A62">
        <v>142</v>
      </c>
      <c r="B62">
        <f t="shared" si="0"/>
        <v>147</v>
      </c>
      <c r="C62" t="s">
        <v>119</v>
      </c>
    </row>
    <row r="63" spans="1:8" x14ac:dyDescent="0.25">
      <c r="A63">
        <v>144</v>
      </c>
      <c r="B63">
        <f t="shared" si="0"/>
        <v>149</v>
      </c>
      <c r="C63" t="s">
        <v>120</v>
      </c>
    </row>
    <row r="64" spans="1:8" x14ac:dyDescent="0.25">
      <c r="A64">
        <v>146</v>
      </c>
      <c r="B64">
        <f t="shared" si="0"/>
        <v>151</v>
      </c>
      <c r="C64" t="s">
        <v>121</v>
      </c>
    </row>
    <row r="65" spans="1:3" x14ac:dyDescent="0.25">
      <c r="A65">
        <v>148</v>
      </c>
      <c r="B65">
        <f t="shared" si="0"/>
        <v>153</v>
      </c>
      <c r="C65" t="s">
        <v>122</v>
      </c>
    </row>
    <row r="66" spans="1:3" x14ac:dyDescent="0.25">
      <c r="A66">
        <v>150</v>
      </c>
      <c r="B66">
        <f t="shared" ref="B66:B87" si="2">A66+5</f>
        <v>155</v>
      </c>
      <c r="C66" t="s">
        <v>123</v>
      </c>
    </row>
    <row r="67" spans="1:3" x14ac:dyDescent="0.25">
      <c r="A67">
        <v>152</v>
      </c>
      <c r="B67">
        <f t="shared" si="2"/>
        <v>157</v>
      </c>
      <c r="C67" t="s">
        <v>124</v>
      </c>
    </row>
    <row r="68" spans="1:3" x14ac:dyDescent="0.25">
      <c r="A68">
        <v>154</v>
      </c>
      <c r="B68">
        <f t="shared" si="2"/>
        <v>159</v>
      </c>
      <c r="C68" t="s">
        <v>125</v>
      </c>
    </row>
    <row r="69" spans="1:3" x14ac:dyDescent="0.25">
      <c r="A69">
        <v>156</v>
      </c>
      <c r="B69">
        <f t="shared" si="2"/>
        <v>161</v>
      </c>
      <c r="C69" t="s">
        <v>126</v>
      </c>
    </row>
    <row r="70" spans="1:3" x14ac:dyDescent="0.25">
      <c r="A70">
        <v>158</v>
      </c>
      <c r="B70">
        <f t="shared" si="2"/>
        <v>163</v>
      </c>
      <c r="C70" t="s">
        <v>127</v>
      </c>
    </row>
    <row r="71" spans="1:3" x14ac:dyDescent="0.25">
      <c r="A71">
        <v>160</v>
      </c>
      <c r="B71">
        <f t="shared" si="2"/>
        <v>165</v>
      </c>
      <c r="C71" t="s">
        <v>128</v>
      </c>
    </row>
    <row r="72" spans="1:3" x14ac:dyDescent="0.25">
      <c r="A72">
        <v>162</v>
      </c>
      <c r="B72">
        <f t="shared" si="2"/>
        <v>167</v>
      </c>
      <c r="C72" t="s">
        <v>129</v>
      </c>
    </row>
    <row r="73" spans="1:3" x14ac:dyDescent="0.25">
      <c r="A73">
        <v>164</v>
      </c>
      <c r="B73">
        <f t="shared" si="2"/>
        <v>169</v>
      </c>
      <c r="C73" t="s">
        <v>130</v>
      </c>
    </row>
    <row r="74" spans="1:3" x14ac:dyDescent="0.25">
      <c r="A74">
        <v>166</v>
      </c>
      <c r="B74">
        <f t="shared" si="2"/>
        <v>171</v>
      </c>
      <c r="C74" t="s">
        <v>131</v>
      </c>
    </row>
    <row r="75" spans="1:3" x14ac:dyDescent="0.25">
      <c r="A75">
        <v>168</v>
      </c>
      <c r="B75">
        <f t="shared" si="2"/>
        <v>173</v>
      </c>
      <c r="C75" t="s">
        <v>132</v>
      </c>
    </row>
    <row r="76" spans="1:3" x14ac:dyDescent="0.25">
      <c r="A76">
        <v>170</v>
      </c>
      <c r="B76">
        <f t="shared" si="2"/>
        <v>175</v>
      </c>
      <c r="C76" t="s">
        <v>133</v>
      </c>
    </row>
    <row r="77" spans="1:3" x14ac:dyDescent="0.25">
      <c r="A77">
        <v>172</v>
      </c>
      <c r="B77">
        <f t="shared" si="2"/>
        <v>177</v>
      </c>
      <c r="C77" t="s">
        <v>134</v>
      </c>
    </row>
    <row r="78" spans="1:3" x14ac:dyDescent="0.25">
      <c r="A78">
        <v>174</v>
      </c>
      <c r="B78">
        <f t="shared" si="2"/>
        <v>179</v>
      </c>
      <c r="C78" t="s">
        <v>135</v>
      </c>
    </row>
    <row r="79" spans="1:3" x14ac:dyDescent="0.25">
      <c r="A79">
        <v>176</v>
      </c>
      <c r="B79">
        <f t="shared" si="2"/>
        <v>181</v>
      </c>
      <c r="C79" t="s">
        <v>136</v>
      </c>
    </row>
    <row r="80" spans="1:3" x14ac:dyDescent="0.25">
      <c r="A80">
        <v>178</v>
      </c>
      <c r="B80">
        <f t="shared" si="2"/>
        <v>183</v>
      </c>
      <c r="C80" t="s">
        <v>137</v>
      </c>
    </row>
    <row r="81" spans="1:3" x14ac:dyDescent="0.25">
      <c r="A81">
        <v>180</v>
      </c>
      <c r="B81">
        <f t="shared" si="2"/>
        <v>185</v>
      </c>
      <c r="C81" t="s">
        <v>138</v>
      </c>
    </row>
    <row r="82" spans="1:3" x14ac:dyDescent="0.25">
      <c r="A82">
        <v>182</v>
      </c>
      <c r="B82">
        <f t="shared" si="2"/>
        <v>187</v>
      </c>
      <c r="C82" t="s">
        <v>139</v>
      </c>
    </row>
    <row r="83" spans="1:3" x14ac:dyDescent="0.25">
      <c r="A83">
        <v>184</v>
      </c>
      <c r="B83">
        <f t="shared" si="2"/>
        <v>189</v>
      </c>
      <c r="C83" t="s">
        <v>140</v>
      </c>
    </row>
    <row r="84" spans="1:3" x14ac:dyDescent="0.25">
      <c r="A84">
        <v>186</v>
      </c>
      <c r="B84">
        <f t="shared" si="2"/>
        <v>191</v>
      </c>
      <c r="C84" t="s">
        <v>141</v>
      </c>
    </row>
    <row r="85" spans="1:3" x14ac:dyDescent="0.25">
      <c r="A85">
        <v>188</v>
      </c>
      <c r="B85">
        <f t="shared" si="2"/>
        <v>193</v>
      </c>
      <c r="C85" t="s">
        <v>142</v>
      </c>
    </row>
    <row r="86" spans="1:3" x14ac:dyDescent="0.25">
      <c r="A86">
        <v>190</v>
      </c>
      <c r="B86">
        <f t="shared" si="2"/>
        <v>195</v>
      </c>
      <c r="C86" t="s">
        <v>143</v>
      </c>
    </row>
    <row r="87" spans="1:3" x14ac:dyDescent="0.25">
      <c r="A87">
        <v>192</v>
      </c>
      <c r="B87">
        <f t="shared" si="2"/>
        <v>197</v>
      </c>
      <c r="C87" t="s">
        <v>144</v>
      </c>
    </row>
  </sheetData>
  <sortState ref="E1:F51">
    <sortCondition ref="F1:F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lastPrinted>2021-07-10T20:35:58Z</cp:lastPrinted>
  <dcterms:created xsi:type="dcterms:W3CDTF">2021-07-10T19:53:08Z</dcterms:created>
  <dcterms:modified xsi:type="dcterms:W3CDTF">2021-07-25T01:26:52Z</dcterms:modified>
</cp:coreProperties>
</file>