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galetto.NVIDIA.COM\Desktop\deepbench\train\"/>
    </mc:Choice>
  </mc:AlternateContent>
  <xr:revisionPtr revIDLastSave="0" documentId="13_ncr:1_{0141353C-F1F6-416D-B954-D5EC7413155E}" xr6:coauthVersionLast="44" xr6:coauthVersionMax="44" xr10:uidLastSave="{00000000-0000-0000-0000-000000000000}"/>
  <bookViews>
    <workbookView xWindow="-120" yWindow="-120" windowWidth="29040" windowHeight="17640" tabRatio="500" xr2:uid="{00000000-000D-0000-FFFF-FFFF00000000}"/>
  </bookViews>
  <sheets>
    <sheet name="Results FP32" sheetId="3" r:id="rId1"/>
    <sheet name="Results - FP16 ip, Mixed math" sheetId="7" r:id="rId2"/>
    <sheet name="Specs" sheetId="4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76" i="3" l="1"/>
  <c r="R176" i="3"/>
  <c r="M287" i="7" l="1"/>
  <c r="M286" i="7"/>
  <c r="M285" i="7"/>
  <c r="M284" i="7"/>
  <c r="M283" i="7"/>
  <c r="M282" i="7"/>
  <c r="M281" i="7"/>
  <c r="M280" i="7"/>
  <c r="M279" i="7"/>
  <c r="M278" i="7"/>
  <c r="M277" i="7"/>
  <c r="M276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A8" i="4" l="1"/>
  <c r="J169" i="3"/>
  <c r="J168" i="3"/>
  <c r="D167" i="3"/>
  <c r="J167" i="3" s="1"/>
  <c r="D166" i="3"/>
  <c r="J166" i="3"/>
  <c r="D165" i="3"/>
  <c r="J165" i="3" s="1"/>
  <c r="D164" i="3"/>
  <c r="J164" i="3" s="1"/>
  <c r="D163" i="3"/>
  <c r="J163" i="3" s="1"/>
  <c r="D162" i="3"/>
  <c r="J162" i="3" s="1"/>
  <c r="D161" i="3"/>
  <c r="J161" i="3" s="1"/>
  <c r="D160" i="3"/>
  <c r="J160" i="3"/>
  <c r="J159" i="3"/>
  <c r="J158" i="3"/>
  <c r="D157" i="3"/>
  <c r="J157" i="3"/>
  <c r="D156" i="3"/>
  <c r="J156" i="3" s="1"/>
  <c r="D155" i="3"/>
  <c r="J155" i="3"/>
  <c r="D154" i="3"/>
  <c r="J154" i="3" s="1"/>
  <c r="D153" i="3"/>
  <c r="J153" i="3" s="1"/>
  <c r="D152" i="3"/>
  <c r="J152" i="3" s="1"/>
  <c r="D151" i="3"/>
  <c r="J151" i="3" s="1"/>
  <c r="D150" i="3"/>
  <c r="J150" i="3" s="1"/>
  <c r="J149" i="3"/>
  <c r="J148" i="3"/>
  <c r="D147" i="3"/>
  <c r="J147" i="3" s="1"/>
  <c r="D146" i="3"/>
  <c r="J146" i="3" s="1"/>
  <c r="D145" i="3"/>
  <c r="J145" i="3" s="1"/>
  <c r="D144" i="3"/>
  <c r="J144" i="3" s="1"/>
  <c r="D143" i="3"/>
  <c r="J143" i="3"/>
  <c r="D142" i="3"/>
  <c r="J142" i="3" s="1"/>
  <c r="D141" i="3"/>
  <c r="J141" i="3" s="1"/>
  <c r="D140" i="3"/>
  <c r="J140" i="3"/>
  <c r="J139" i="3"/>
  <c r="J138" i="3"/>
  <c r="D137" i="3"/>
  <c r="J137" i="3"/>
  <c r="D136" i="3"/>
  <c r="J136" i="3" s="1"/>
  <c r="D135" i="3"/>
  <c r="J135" i="3" s="1"/>
  <c r="D134" i="3"/>
  <c r="J134" i="3" s="1"/>
  <c r="D133" i="3"/>
  <c r="J133" i="3"/>
  <c r="D132" i="3"/>
  <c r="J132" i="3" s="1"/>
  <c r="D131" i="3"/>
  <c r="J131" i="3" s="1"/>
  <c r="D130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6" i="3"/>
  <c r="J85" i="3"/>
  <c r="C83" i="3"/>
  <c r="J83" i="3" s="1"/>
  <c r="C82" i="3"/>
  <c r="J82" i="3" s="1"/>
  <c r="C81" i="3"/>
  <c r="J81" i="3" s="1"/>
  <c r="C80" i="3"/>
  <c r="J80" i="3" s="1"/>
  <c r="C79" i="3"/>
  <c r="J79" i="3" s="1"/>
  <c r="C78" i="3"/>
  <c r="J78" i="3"/>
  <c r="C77" i="3"/>
  <c r="J77" i="3" s="1"/>
  <c r="C76" i="3"/>
  <c r="J76" i="3" s="1"/>
  <c r="J75" i="3"/>
  <c r="J74" i="3"/>
  <c r="J73" i="3"/>
  <c r="J72" i="3"/>
  <c r="J71" i="3"/>
  <c r="J70" i="3"/>
  <c r="J69" i="3"/>
  <c r="J68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8" i="7"/>
  <c r="J69" i="7"/>
  <c r="J70" i="7"/>
  <c r="J71" i="7"/>
  <c r="J72" i="7"/>
  <c r="J73" i="7"/>
  <c r="J74" i="7"/>
  <c r="J75" i="7"/>
  <c r="C76" i="7"/>
  <c r="J76" i="7" s="1"/>
  <c r="C77" i="7"/>
  <c r="J77" i="7" s="1"/>
  <c r="C78" i="7"/>
  <c r="J78" i="7" s="1"/>
  <c r="C79" i="7"/>
  <c r="J79" i="7" s="1"/>
  <c r="C80" i="7"/>
  <c r="J80" i="7" s="1"/>
  <c r="C81" i="7"/>
  <c r="J81" i="7" s="1"/>
  <c r="C82" i="7"/>
  <c r="J82" i="7" s="1"/>
  <c r="C83" i="7"/>
  <c r="J83" i="7" s="1"/>
  <c r="J85" i="7"/>
  <c r="J86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D130" i="7"/>
  <c r="J130" i="7" s="1"/>
  <c r="D131" i="7"/>
  <c r="J131" i="7" s="1"/>
  <c r="D132" i="7"/>
  <c r="J132" i="7" s="1"/>
  <c r="D133" i="7"/>
  <c r="J133" i="7"/>
  <c r="D134" i="7"/>
  <c r="J134" i="7" s="1"/>
  <c r="D135" i="7"/>
  <c r="J135" i="7" s="1"/>
  <c r="D136" i="7"/>
  <c r="J136" i="7" s="1"/>
  <c r="D137" i="7"/>
  <c r="J137" i="7" s="1"/>
  <c r="J138" i="7"/>
  <c r="J139" i="7"/>
  <c r="D140" i="7"/>
  <c r="J140" i="7" s="1"/>
  <c r="D141" i="7"/>
  <c r="J141" i="7" s="1"/>
  <c r="D142" i="7"/>
  <c r="J142" i="7" s="1"/>
  <c r="D143" i="7"/>
  <c r="J143" i="7" s="1"/>
  <c r="D144" i="7"/>
  <c r="J144" i="7" s="1"/>
  <c r="D145" i="7"/>
  <c r="J145" i="7" s="1"/>
  <c r="D146" i="7"/>
  <c r="J146" i="7" s="1"/>
  <c r="D147" i="7"/>
  <c r="J147" i="7" s="1"/>
  <c r="J148" i="7"/>
  <c r="J149" i="7"/>
  <c r="D150" i="7"/>
  <c r="J150" i="7"/>
  <c r="D151" i="7"/>
  <c r="J151" i="7"/>
  <c r="D152" i="7"/>
  <c r="J152" i="7" s="1"/>
  <c r="D153" i="7"/>
  <c r="J153" i="7" s="1"/>
  <c r="D154" i="7"/>
  <c r="J154" i="7" s="1"/>
  <c r="D155" i="7"/>
  <c r="J155" i="7" s="1"/>
  <c r="D156" i="7"/>
  <c r="J156" i="7" s="1"/>
  <c r="D157" i="7"/>
  <c r="J157" i="7" s="1"/>
  <c r="J158" i="7"/>
  <c r="J159" i="7"/>
  <c r="D160" i="7"/>
  <c r="J160" i="7" s="1"/>
  <c r="D161" i="7"/>
  <c r="J161" i="7" s="1"/>
  <c r="D162" i="7"/>
  <c r="J162" i="7" s="1"/>
  <c r="D163" i="7"/>
  <c r="J163" i="7" s="1"/>
  <c r="D164" i="7"/>
  <c r="J164" i="7" s="1"/>
  <c r="D165" i="7"/>
  <c r="J165" i="7" s="1"/>
  <c r="D166" i="7"/>
  <c r="J166" i="7" s="1"/>
  <c r="D167" i="7"/>
  <c r="J167" i="7"/>
  <c r="J168" i="7"/>
  <c r="J169" i="7"/>
  <c r="K335" i="7"/>
  <c r="J335" i="7"/>
  <c r="K334" i="7"/>
  <c r="J334" i="7"/>
  <c r="K333" i="7"/>
  <c r="J333" i="7"/>
  <c r="K332" i="7"/>
  <c r="J332" i="7"/>
  <c r="K331" i="7"/>
  <c r="J331" i="7"/>
  <c r="K330" i="7"/>
  <c r="J330" i="7"/>
  <c r="K329" i="7"/>
  <c r="J329" i="7"/>
  <c r="K328" i="7"/>
  <c r="J328" i="7"/>
  <c r="K327" i="7"/>
  <c r="J327" i="7"/>
  <c r="K326" i="7"/>
  <c r="J326" i="7"/>
  <c r="K325" i="7"/>
  <c r="J325" i="7"/>
  <c r="K324" i="7"/>
  <c r="J324" i="7"/>
  <c r="K323" i="7"/>
  <c r="J323" i="7"/>
  <c r="K322" i="7"/>
  <c r="J322" i="7"/>
  <c r="K321" i="7"/>
  <c r="J321" i="7"/>
  <c r="K320" i="7"/>
  <c r="J320" i="7"/>
  <c r="K319" i="7"/>
  <c r="J319" i="7"/>
  <c r="K318" i="7"/>
  <c r="J318" i="7"/>
  <c r="K317" i="7"/>
  <c r="J317" i="7"/>
  <c r="K313" i="7"/>
  <c r="J313" i="7"/>
  <c r="K312" i="7"/>
  <c r="J312" i="7"/>
  <c r="K311" i="7"/>
  <c r="J311" i="7"/>
  <c r="K310" i="7"/>
  <c r="J310" i="7"/>
  <c r="K309" i="7"/>
  <c r="J309" i="7"/>
  <c r="K308" i="7"/>
  <c r="J308" i="7"/>
  <c r="K307" i="7"/>
  <c r="J307" i="7"/>
  <c r="K306" i="7"/>
  <c r="J306" i="7"/>
  <c r="K305" i="7"/>
  <c r="J305" i="7"/>
  <c r="K304" i="7"/>
  <c r="J304" i="7"/>
  <c r="K303" i="7"/>
  <c r="J303" i="7"/>
  <c r="K302" i="7"/>
  <c r="J302" i="7"/>
  <c r="K301" i="7"/>
  <c r="J301" i="7"/>
  <c r="K300" i="7"/>
  <c r="J300" i="7"/>
  <c r="K299" i="7"/>
  <c r="J299" i="7"/>
  <c r="K298" i="7"/>
  <c r="J298" i="7"/>
  <c r="K297" i="7"/>
  <c r="J297" i="7"/>
  <c r="K296" i="7"/>
  <c r="J296" i="7"/>
  <c r="K295" i="7"/>
  <c r="J295" i="7"/>
  <c r="K294" i="7"/>
  <c r="J294" i="7"/>
  <c r="K293" i="7"/>
  <c r="J293" i="7"/>
  <c r="K292" i="7"/>
  <c r="J292" i="7"/>
  <c r="K287" i="7"/>
  <c r="J287" i="7"/>
  <c r="K286" i="7"/>
  <c r="J286" i="7"/>
  <c r="K285" i="7"/>
  <c r="J285" i="7"/>
  <c r="K284" i="7"/>
  <c r="J284" i="7"/>
  <c r="K283" i="7"/>
  <c r="J283" i="7"/>
  <c r="K282" i="7"/>
  <c r="J282" i="7"/>
  <c r="K281" i="7"/>
  <c r="J281" i="7"/>
  <c r="K280" i="7"/>
  <c r="J280" i="7"/>
  <c r="K279" i="7"/>
  <c r="J279" i="7"/>
  <c r="K278" i="7"/>
  <c r="J278" i="7"/>
  <c r="K277" i="7"/>
  <c r="J277" i="7"/>
  <c r="K276" i="7"/>
  <c r="J276" i="7"/>
  <c r="R269" i="7"/>
  <c r="S269" i="7"/>
  <c r="R268" i="7"/>
  <c r="S268" i="7"/>
  <c r="R267" i="7"/>
  <c r="V267" i="7" s="1"/>
  <c r="S267" i="7"/>
  <c r="R266" i="7"/>
  <c r="S266" i="7"/>
  <c r="R265" i="7"/>
  <c r="U265" i="7" s="1"/>
  <c r="S265" i="7"/>
  <c r="R264" i="7"/>
  <c r="S264" i="7"/>
  <c r="R263" i="7"/>
  <c r="S263" i="7"/>
  <c r="R262" i="7"/>
  <c r="S262" i="7"/>
  <c r="R261" i="7"/>
  <c r="U261" i="7" s="1"/>
  <c r="S261" i="7"/>
  <c r="W261" i="7"/>
  <c r="V261" i="7"/>
  <c r="R260" i="7"/>
  <c r="S260" i="7"/>
  <c r="R259" i="7"/>
  <c r="S259" i="7"/>
  <c r="R258" i="7"/>
  <c r="S258" i="7"/>
  <c r="U258" i="7"/>
  <c r="R257" i="7"/>
  <c r="S257" i="7"/>
  <c r="R256" i="7"/>
  <c r="U256" i="7" s="1"/>
  <c r="S256" i="7"/>
  <c r="R255" i="7"/>
  <c r="S255" i="7"/>
  <c r="R254" i="7"/>
  <c r="S254" i="7"/>
  <c r="R253" i="7"/>
  <c r="U253" i="7" s="1"/>
  <c r="S253" i="7"/>
  <c r="R252" i="7"/>
  <c r="S252" i="7"/>
  <c r="R251" i="7"/>
  <c r="S251" i="7"/>
  <c r="R250" i="7"/>
  <c r="S250" i="7"/>
  <c r="R249" i="7"/>
  <c r="V249" i="7" s="1"/>
  <c r="S249" i="7"/>
  <c r="R248" i="7"/>
  <c r="U248" i="7" s="1"/>
  <c r="S248" i="7"/>
  <c r="R247" i="7"/>
  <c r="W247" i="7" s="1"/>
  <c r="S247" i="7"/>
  <c r="R246" i="7"/>
  <c r="S246" i="7"/>
  <c r="R245" i="7"/>
  <c r="S245" i="7"/>
  <c r="U245" i="7" s="1"/>
  <c r="R244" i="7"/>
  <c r="S244" i="7"/>
  <c r="R243" i="7"/>
  <c r="V243" i="7" s="1"/>
  <c r="S243" i="7"/>
  <c r="R242" i="7"/>
  <c r="S242" i="7"/>
  <c r="R241" i="7"/>
  <c r="W241" i="7" s="1"/>
  <c r="S241" i="7"/>
  <c r="R240" i="7"/>
  <c r="S240" i="7"/>
  <c r="R239" i="7"/>
  <c r="S239" i="7"/>
  <c r="R238" i="7"/>
  <c r="W238" i="7" s="1"/>
  <c r="S238" i="7"/>
  <c r="R237" i="7"/>
  <c r="S237" i="7"/>
  <c r="R236" i="7"/>
  <c r="S236" i="7"/>
  <c r="R235" i="7"/>
  <c r="U235" i="7" s="1"/>
  <c r="S235" i="7"/>
  <c r="V235" i="7" s="1"/>
  <c r="R234" i="7"/>
  <c r="V234" i="7" s="1"/>
  <c r="S234" i="7"/>
  <c r="R233" i="7"/>
  <c r="S233" i="7"/>
  <c r="W233" i="7" s="1"/>
  <c r="R232" i="7"/>
  <c r="S232" i="7"/>
  <c r="R231" i="7"/>
  <c r="S231" i="7"/>
  <c r="R230" i="7"/>
  <c r="W230" i="7" s="1"/>
  <c r="S230" i="7"/>
  <c r="R229" i="7"/>
  <c r="S229" i="7"/>
  <c r="R228" i="7"/>
  <c r="V228" i="7" s="1"/>
  <c r="S228" i="7"/>
  <c r="R227" i="7"/>
  <c r="S227" i="7"/>
  <c r="R226" i="7"/>
  <c r="S226" i="7"/>
  <c r="R225" i="7"/>
  <c r="V225" i="7" s="1"/>
  <c r="S225" i="7"/>
  <c r="R224" i="7"/>
  <c r="V224" i="7" s="1"/>
  <c r="S224" i="7"/>
  <c r="R223" i="7"/>
  <c r="S223" i="7"/>
  <c r="R222" i="7"/>
  <c r="U222" i="7" s="1"/>
  <c r="S222" i="7"/>
  <c r="R221" i="7"/>
  <c r="W221" i="7" s="1"/>
  <c r="S221" i="7"/>
  <c r="R220" i="7"/>
  <c r="S220" i="7"/>
  <c r="R219" i="7"/>
  <c r="S219" i="7"/>
  <c r="W219" i="7" s="1"/>
  <c r="R218" i="7"/>
  <c r="S218" i="7"/>
  <c r="R217" i="7"/>
  <c r="U217" i="7" s="1"/>
  <c r="S217" i="7"/>
  <c r="R216" i="7"/>
  <c r="S216" i="7"/>
  <c r="R215" i="7"/>
  <c r="S215" i="7"/>
  <c r="R214" i="7"/>
  <c r="S214" i="7"/>
  <c r="R213" i="7"/>
  <c r="S213" i="7"/>
  <c r="R212" i="7"/>
  <c r="S212" i="7"/>
  <c r="R211" i="7"/>
  <c r="S211" i="7"/>
  <c r="R210" i="7"/>
  <c r="S210" i="7"/>
  <c r="R209" i="7"/>
  <c r="S209" i="7"/>
  <c r="R208" i="7"/>
  <c r="S208" i="7"/>
  <c r="R207" i="7"/>
  <c r="S207" i="7"/>
  <c r="R206" i="7"/>
  <c r="S206" i="7"/>
  <c r="R205" i="7"/>
  <c r="S205" i="7"/>
  <c r="R204" i="7"/>
  <c r="S204" i="7"/>
  <c r="W204" i="7" s="1"/>
  <c r="R203" i="7"/>
  <c r="S203" i="7"/>
  <c r="C202" i="7"/>
  <c r="R202" i="7" s="1"/>
  <c r="W202" i="7" s="1"/>
  <c r="S202" i="7"/>
  <c r="C201" i="7"/>
  <c r="R201" i="7" s="1"/>
  <c r="S201" i="7"/>
  <c r="R200" i="7"/>
  <c r="S200" i="7"/>
  <c r="R199" i="7"/>
  <c r="S199" i="7"/>
  <c r="R198" i="7"/>
  <c r="S198" i="7"/>
  <c r="R197" i="7"/>
  <c r="W197" i="7" s="1"/>
  <c r="S197" i="7"/>
  <c r="C196" i="7"/>
  <c r="R196" i="7" s="1"/>
  <c r="W196" i="7" s="1"/>
  <c r="S196" i="7"/>
  <c r="C195" i="7"/>
  <c r="R195" i="7" s="1"/>
  <c r="S195" i="7"/>
  <c r="R194" i="7"/>
  <c r="S194" i="7"/>
  <c r="U194" i="7" s="1"/>
  <c r="R193" i="7"/>
  <c r="S193" i="7"/>
  <c r="R192" i="7"/>
  <c r="S192" i="7"/>
  <c r="R191" i="7"/>
  <c r="S191" i="7"/>
  <c r="R190" i="7"/>
  <c r="V190" i="7" s="1"/>
  <c r="S190" i="7"/>
  <c r="R189" i="7"/>
  <c r="S189" i="7"/>
  <c r="V189" i="7" s="1"/>
  <c r="R188" i="7"/>
  <c r="S188" i="7"/>
  <c r="R187" i="7"/>
  <c r="S187" i="7"/>
  <c r="R186" i="7"/>
  <c r="S186" i="7"/>
  <c r="R185" i="7"/>
  <c r="U185" i="7" s="1"/>
  <c r="S185" i="7"/>
  <c r="R184" i="7"/>
  <c r="S184" i="7"/>
  <c r="W184" i="7" s="1"/>
  <c r="R183" i="7"/>
  <c r="S183" i="7"/>
  <c r="R182" i="7"/>
  <c r="U182" i="7" s="1"/>
  <c r="S182" i="7"/>
  <c r="R181" i="7"/>
  <c r="W181" i="7" s="1"/>
  <c r="S181" i="7"/>
  <c r="R180" i="7"/>
  <c r="S180" i="7"/>
  <c r="R179" i="7"/>
  <c r="S179" i="7"/>
  <c r="W179" i="7" s="1"/>
  <c r="R178" i="7"/>
  <c r="S178" i="7"/>
  <c r="R177" i="7"/>
  <c r="S177" i="7"/>
  <c r="R176" i="7"/>
  <c r="S176" i="7"/>
  <c r="J5" i="7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R177" i="3"/>
  <c r="S177" i="3"/>
  <c r="U177" i="3" s="1"/>
  <c r="R178" i="3"/>
  <c r="S178" i="3"/>
  <c r="U178" i="3" s="1"/>
  <c r="R179" i="3"/>
  <c r="S179" i="3"/>
  <c r="R180" i="3"/>
  <c r="W180" i="3" s="1"/>
  <c r="S180" i="3"/>
  <c r="R181" i="3"/>
  <c r="S181" i="3"/>
  <c r="W181" i="3" s="1"/>
  <c r="R182" i="3"/>
  <c r="S182" i="3"/>
  <c r="U182" i="3" s="1"/>
  <c r="R183" i="3"/>
  <c r="S183" i="3"/>
  <c r="R184" i="3"/>
  <c r="U184" i="3" s="1"/>
  <c r="S184" i="3"/>
  <c r="R185" i="3"/>
  <c r="S185" i="3"/>
  <c r="W185" i="3" s="1"/>
  <c r="R186" i="3"/>
  <c r="S186" i="3"/>
  <c r="U186" i="3" s="1"/>
  <c r="R187" i="3"/>
  <c r="S187" i="3"/>
  <c r="R188" i="3"/>
  <c r="U188" i="3" s="1"/>
  <c r="S188" i="3"/>
  <c r="R189" i="3"/>
  <c r="S189" i="3"/>
  <c r="V189" i="3" s="1"/>
  <c r="R190" i="3"/>
  <c r="S190" i="3"/>
  <c r="V190" i="3" s="1"/>
  <c r="R191" i="3"/>
  <c r="S191" i="3"/>
  <c r="R192" i="3"/>
  <c r="U192" i="3" s="1"/>
  <c r="S192" i="3"/>
  <c r="R193" i="3"/>
  <c r="S193" i="3"/>
  <c r="U193" i="3" s="1"/>
  <c r="R194" i="3"/>
  <c r="S194" i="3"/>
  <c r="V194" i="3" s="1"/>
  <c r="C195" i="3"/>
  <c r="R195" i="3" s="1"/>
  <c r="S195" i="3"/>
  <c r="C196" i="3"/>
  <c r="R196" i="3"/>
  <c r="S196" i="3"/>
  <c r="W196" i="3" s="1"/>
  <c r="R197" i="3"/>
  <c r="S197" i="3"/>
  <c r="V197" i="3" s="1"/>
  <c r="R198" i="3"/>
  <c r="S198" i="3"/>
  <c r="R199" i="3"/>
  <c r="W199" i="3" s="1"/>
  <c r="S199" i="3"/>
  <c r="R200" i="3"/>
  <c r="S200" i="3"/>
  <c r="W200" i="3" s="1"/>
  <c r="C201" i="3"/>
  <c r="R201" i="3"/>
  <c r="U201" i="3" s="1"/>
  <c r="S201" i="3"/>
  <c r="C202" i="3"/>
  <c r="R202" i="3" s="1"/>
  <c r="S202" i="3"/>
  <c r="R203" i="3"/>
  <c r="S203" i="3"/>
  <c r="R204" i="3"/>
  <c r="S204" i="3"/>
  <c r="R205" i="3"/>
  <c r="W205" i="3" s="1"/>
  <c r="S205" i="3"/>
  <c r="R206" i="3"/>
  <c r="S206" i="3"/>
  <c r="V206" i="3" s="1"/>
  <c r="R207" i="3"/>
  <c r="S207" i="3"/>
  <c r="R208" i="3"/>
  <c r="U208" i="3" s="1"/>
  <c r="S208" i="3"/>
  <c r="R209" i="3"/>
  <c r="W209" i="3" s="1"/>
  <c r="S209" i="3"/>
  <c r="R210" i="3"/>
  <c r="S210" i="3"/>
  <c r="V210" i="3" s="1"/>
  <c r="R211" i="3"/>
  <c r="S211" i="3"/>
  <c r="R212" i="3"/>
  <c r="S212" i="3"/>
  <c r="R213" i="3"/>
  <c r="U213" i="3" s="1"/>
  <c r="S213" i="3"/>
  <c r="R214" i="3"/>
  <c r="S214" i="3"/>
  <c r="U214" i="3" s="1"/>
  <c r="R215" i="3"/>
  <c r="S215" i="3"/>
  <c r="V215" i="3" s="1"/>
  <c r="R216" i="3"/>
  <c r="V216" i="3" s="1"/>
  <c r="S216" i="3"/>
  <c r="R217" i="3"/>
  <c r="U217" i="3" s="1"/>
  <c r="S217" i="3"/>
  <c r="R218" i="3"/>
  <c r="S218" i="3"/>
  <c r="U218" i="3" s="1"/>
  <c r="R219" i="3"/>
  <c r="S219" i="3"/>
  <c r="U219" i="3" s="1"/>
  <c r="R220" i="3"/>
  <c r="S220" i="3"/>
  <c r="R221" i="3"/>
  <c r="V221" i="3" s="1"/>
  <c r="S221" i="3"/>
  <c r="R222" i="3"/>
  <c r="S222" i="3"/>
  <c r="R223" i="3"/>
  <c r="S223" i="3"/>
  <c r="U223" i="3" s="1"/>
  <c r="R224" i="3"/>
  <c r="V224" i="3" s="1"/>
  <c r="S224" i="3"/>
  <c r="R225" i="3"/>
  <c r="W225" i="3" s="1"/>
  <c r="S225" i="3"/>
  <c r="R226" i="3"/>
  <c r="S226" i="3"/>
  <c r="V226" i="3" s="1"/>
  <c r="R227" i="3"/>
  <c r="S227" i="3"/>
  <c r="W227" i="3" s="1"/>
  <c r="R228" i="3"/>
  <c r="S228" i="3"/>
  <c r="R229" i="3"/>
  <c r="V229" i="3" s="1"/>
  <c r="S229" i="3"/>
  <c r="R230" i="3"/>
  <c r="S230" i="3"/>
  <c r="W230" i="3" s="1"/>
  <c r="R231" i="3"/>
  <c r="S231" i="3"/>
  <c r="W231" i="3" s="1"/>
  <c r="R232" i="3"/>
  <c r="V232" i="3" s="1"/>
  <c r="S232" i="3"/>
  <c r="R233" i="3"/>
  <c r="V233" i="3" s="1"/>
  <c r="S233" i="3"/>
  <c r="R234" i="3"/>
  <c r="S234" i="3"/>
  <c r="U234" i="3" s="1"/>
  <c r="R235" i="3"/>
  <c r="S235" i="3"/>
  <c r="W235" i="3" s="1"/>
  <c r="R236" i="3"/>
  <c r="S236" i="3"/>
  <c r="R237" i="3"/>
  <c r="U237" i="3" s="1"/>
  <c r="S237" i="3"/>
  <c r="R238" i="3"/>
  <c r="S238" i="3"/>
  <c r="W238" i="3" s="1"/>
  <c r="R239" i="3"/>
  <c r="S239" i="3"/>
  <c r="V239" i="3" s="1"/>
  <c r="R240" i="3"/>
  <c r="W240" i="3" s="1"/>
  <c r="S240" i="3"/>
  <c r="R241" i="3"/>
  <c r="U241" i="3" s="1"/>
  <c r="S241" i="3"/>
  <c r="R242" i="3"/>
  <c r="S242" i="3"/>
  <c r="W242" i="3" s="1"/>
  <c r="R243" i="3"/>
  <c r="S243" i="3"/>
  <c r="W243" i="3" s="1"/>
  <c r="R244" i="3"/>
  <c r="S244" i="3"/>
  <c r="R245" i="3"/>
  <c r="W245" i="3" s="1"/>
  <c r="S245" i="3"/>
  <c r="R246" i="3"/>
  <c r="S246" i="3"/>
  <c r="W246" i="3" s="1"/>
  <c r="R247" i="3"/>
  <c r="S247" i="3"/>
  <c r="V247" i="3" s="1"/>
  <c r="R248" i="3"/>
  <c r="W248" i="3" s="1"/>
  <c r="S248" i="3"/>
  <c r="R249" i="3"/>
  <c r="V249" i="3" s="1"/>
  <c r="S249" i="3"/>
  <c r="R250" i="3"/>
  <c r="S250" i="3"/>
  <c r="W250" i="3" s="1"/>
  <c r="R251" i="3"/>
  <c r="S251" i="3"/>
  <c r="U251" i="3" s="1"/>
  <c r="R252" i="3"/>
  <c r="S252" i="3"/>
  <c r="R253" i="3"/>
  <c r="W253" i="3" s="1"/>
  <c r="S253" i="3"/>
  <c r="R254" i="3"/>
  <c r="S254" i="3"/>
  <c r="V254" i="3" s="1"/>
  <c r="R255" i="3"/>
  <c r="S255" i="3"/>
  <c r="W255" i="3" s="1"/>
  <c r="R256" i="3"/>
  <c r="S256" i="3"/>
  <c r="R257" i="3"/>
  <c r="V257" i="3" s="1"/>
  <c r="S257" i="3"/>
  <c r="R258" i="3"/>
  <c r="S258" i="3"/>
  <c r="W258" i="3" s="1"/>
  <c r="R259" i="3"/>
  <c r="S259" i="3"/>
  <c r="V259" i="3" s="1"/>
  <c r="R260" i="3"/>
  <c r="S260" i="3"/>
  <c r="R261" i="3"/>
  <c r="V261" i="3" s="1"/>
  <c r="S261" i="3"/>
  <c r="R262" i="3"/>
  <c r="S262" i="3"/>
  <c r="V262" i="3" s="1"/>
  <c r="R263" i="3"/>
  <c r="S263" i="3"/>
  <c r="W263" i="3" s="1"/>
  <c r="R264" i="3"/>
  <c r="S264" i="3"/>
  <c r="R265" i="3"/>
  <c r="U265" i="3" s="1"/>
  <c r="S265" i="3"/>
  <c r="R266" i="3"/>
  <c r="S266" i="3"/>
  <c r="U266" i="3" s="1"/>
  <c r="R267" i="3"/>
  <c r="S267" i="3"/>
  <c r="V267" i="3" s="1"/>
  <c r="R268" i="3"/>
  <c r="S268" i="3"/>
  <c r="R269" i="3"/>
  <c r="W269" i="3" s="1"/>
  <c r="S269" i="3"/>
  <c r="S176" i="3"/>
  <c r="U176" i="3" s="1"/>
  <c r="W176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17" i="3"/>
  <c r="J313" i="3"/>
  <c r="J312" i="3"/>
  <c r="J311" i="3"/>
  <c r="J310" i="3"/>
  <c r="J309" i="3"/>
  <c r="J308" i="3"/>
  <c r="U215" i="3"/>
  <c r="W215" i="3"/>
  <c r="V218" i="3"/>
  <c r="V219" i="3"/>
  <c r="W219" i="3"/>
  <c r="W221" i="3"/>
  <c r="U222" i="3"/>
  <c r="V223" i="3"/>
  <c r="V225" i="3"/>
  <c r="V227" i="3"/>
  <c r="W267" i="3"/>
  <c r="U267" i="3"/>
  <c r="V263" i="3"/>
  <c r="U263" i="3"/>
  <c r="W261" i="3"/>
  <c r="W259" i="3"/>
  <c r="U259" i="3"/>
  <c r="W257" i="3"/>
  <c r="U257" i="3"/>
  <c r="U255" i="3"/>
  <c r="U253" i="3"/>
  <c r="V251" i="3"/>
  <c r="W247" i="3"/>
  <c r="U247" i="3"/>
  <c r="V243" i="3"/>
  <c r="U243" i="3"/>
  <c r="V241" i="3"/>
  <c r="W239" i="3"/>
  <c r="U239" i="3"/>
  <c r="U238" i="3"/>
  <c r="V237" i="3"/>
  <c r="V235" i="3"/>
  <c r="V234" i="3"/>
  <c r="W233" i="3"/>
  <c r="U233" i="3"/>
  <c r="V231" i="3"/>
  <c r="C363" i="3"/>
  <c r="C362" i="3"/>
  <c r="C361" i="3"/>
  <c r="C358" i="3"/>
  <c r="C357" i="3"/>
  <c r="C353" i="3"/>
  <c r="C352" i="3"/>
  <c r="C348" i="3"/>
  <c r="C347" i="3"/>
  <c r="J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J277" i="3"/>
  <c r="J278" i="3"/>
  <c r="J279" i="3"/>
  <c r="J280" i="3"/>
  <c r="J281" i="3"/>
  <c r="J282" i="3"/>
  <c r="J283" i="3"/>
  <c r="J284" i="3"/>
  <c r="J285" i="3"/>
  <c r="J286" i="3"/>
  <c r="J287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292" i="3"/>
  <c r="J276" i="3"/>
  <c r="W179" i="3"/>
  <c r="W183" i="3"/>
  <c r="W187" i="3"/>
  <c r="W188" i="3"/>
  <c r="W190" i="3"/>
  <c r="W191" i="3"/>
  <c r="W198" i="3"/>
  <c r="W203" i="3"/>
  <c r="W207" i="3"/>
  <c r="W210" i="3"/>
  <c r="W211" i="3"/>
  <c r="V182" i="3"/>
  <c r="V183" i="3"/>
  <c r="V187" i="3"/>
  <c r="V191" i="3"/>
  <c r="V198" i="3"/>
  <c r="V203" i="3"/>
  <c r="V207" i="3"/>
  <c r="V209" i="3"/>
  <c r="V211" i="3"/>
  <c r="U179" i="3"/>
  <c r="U180" i="3"/>
  <c r="U183" i="3"/>
  <c r="U187" i="3"/>
  <c r="U191" i="3"/>
  <c r="U198" i="3"/>
  <c r="U200" i="3"/>
  <c r="U203" i="3"/>
  <c r="U205" i="3"/>
  <c r="U207" i="3"/>
  <c r="U209" i="3"/>
  <c r="U211" i="3"/>
  <c r="U185" i="3" l="1"/>
  <c r="V185" i="3"/>
  <c r="W189" i="3"/>
  <c r="W177" i="3"/>
  <c r="W237" i="3"/>
  <c r="W241" i="3"/>
  <c r="W251" i="3"/>
  <c r="W262" i="3"/>
  <c r="U227" i="3"/>
  <c r="U221" i="3"/>
  <c r="V183" i="7"/>
  <c r="V194" i="7"/>
  <c r="W198" i="7"/>
  <c r="V206" i="7"/>
  <c r="V253" i="7"/>
  <c r="U181" i="3"/>
  <c r="V200" i="3"/>
  <c r="W222" i="7"/>
  <c r="U225" i="7"/>
  <c r="U246" i="7"/>
  <c r="U264" i="7"/>
  <c r="V253" i="3"/>
  <c r="U269" i="3"/>
  <c r="U225" i="3"/>
  <c r="V213" i="3"/>
  <c r="U196" i="3"/>
  <c r="V181" i="3"/>
  <c r="U231" i="3"/>
  <c r="U235" i="3"/>
  <c r="U249" i="3"/>
  <c r="V269" i="3"/>
  <c r="W223" i="3"/>
  <c r="U192" i="7"/>
  <c r="W200" i="7"/>
  <c r="U203" i="7"/>
  <c r="W207" i="7"/>
  <c r="W215" i="7"/>
  <c r="W239" i="7"/>
  <c r="V265" i="3"/>
  <c r="U195" i="3"/>
  <c r="U230" i="7"/>
  <c r="U245" i="3"/>
  <c r="W193" i="3"/>
  <c r="W182" i="3"/>
  <c r="V245" i="3"/>
  <c r="W249" i="3"/>
  <c r="V255" i="3"/>
  <c r="U261" i="3"/>
  <c r="W265" i="3"/>
  <c r="U229" i="3"/>
  <c r="V217" i="3"/>
  <c r="V238" i="3"/>
  <c r="U226" i="3"/>
  <c r="V222" i="3"/>
  <c r="W218" i="3"/>
  <c r="V214" i="3"/>
  <c r="U179" i="7"/>
  <c r="U189" i="7"/>
  <c r="W208" i="7"/>
  <c r="W216" i="7"/>
  <c r="V220" i="7"/>
  <c r="W224" i="7"/>
  <c r="U240" i="7"/>
  <c r="V196" i="3"/>
  <c r="U189" i="3"/>
  <c r="V266" i="3"/>
  <c r="W190" i="7"/>
  <c r="W194" i="7"/>
  <c r="U205" i="7"/>
  <c r="W248" i="7"/>
  <c r="W262" i="7"/>
  <c r="W228" i="7"/>
  <c r="U178" i="7"/>
  <c r="U180" i="7"/>
  <c r="U184" i="7"/>
  <c r="W189" i="7"/>
  <c r="W191" i="7"/>
  <c r="U198" i="7"/>
  <c r="V204" i="7"/>
  <c r="W210" i="7"/>
  <c r="W229" i="7"/>
  <c r="U232" i="7"/>
  <c r="W251" i="7"/>
  <c r="U254" i="7"/>
  <c r="W263" i="7"/>
  <c r="W186" i="7"/>
  <c r="W211" i="7"/>
  <c r="U227" i="7"/>
  <c r="W244" i="7"/>
  <c r="W258" i="7"/>
  <c r="W252" i="7"/>
  <c r="U176" i="7"/>
  <c r="U187" i="7"/>
  <c r="U204" i="7"/>
  <c r="U219" i="7"/>
  <c r="W225" i="7"/>
  <c r="V233" i="7"/>
  <c r="W235" i="7"/>
  <c r="V242" i="7"/>
  <c r="W245" i="7"/>
  <c r="W259" i="7"/>
  <c r="V262" i="7"/>
  <c r="W265" i="7"/>
  <c r="V185" i="7"/>
  <c r="V203" i="7"/>
  <c r="U234" i="7"/>
  <c r="V265" i="7"/>
  <c r="W268" i="7"/>
  <c r="W177" i="7"/>
  <c r="W183" i="7"/>
  <c r="W185" i="7"/>
  <c r="W203" i="7"/>
  <c r="V217" i="7"/>
  <c r="U224" i="7"/>
  <c r="U229" i="7"/>
  <c r="V180" i="7"/>
  <c r="W178" i="7"/>
  <c r="W180" i="7"/>
  <c r="U190" i="7"/>
  <c r="U200" i="7"/>
  <c r="W213" i="7"/>
  <c r="V229" i="7"/>
  <c r="W237" i="7"/>
  <c r="W253" i="7"/>
  <c r="V257" i="7"/>
  <c r="U262" i="7"/>
  <c r="V266" i="7"/>
  <c r="W266" i="3"/>
  <c r="W214" i="3"/>
  <c r="U208" i="7"/>
  <c r="U209" i="7"/>
  <c r="V212" i="7"/>
  <c r="W214" i="7"/>
  <c r="W226" i="7"/>
  <c r="W231" i="7"/>
  <c r="W236" i="7"/>
  <c r="W250" i="7"/>
  <c r="W234" i="3"/>
  <c r="U242" i="3"/>
  <c r="U210" i="3"/>
  <c r="U199" i="3"/>
  <c r="W195" i="3"/>
  <c r="V242" i="3"/>
  <c r="U246" i="3"/>
  <c r="W217" i="3"/>
  <c r="W176" i="7"/>
  <c r="W188" i="7"/>
  <c r="W193" i="7"/>
  <c r="V198" i="7"/>
  <c r="W205" i="7"/>
  <c r="V208" i="7"/>
  <c r="U213" i="7"/>
  <c r="W217" i="7"/>
  <c r="W220" i="7"/>
  <c r="V222" i="7"/>
  <c r="U237" i="7"/>
  <c r="U238" i="7"/>
  <c r="V241" i="7"/>
  <c r="W243" i="7"/>
  <c r="V246" i="7"/>
  <c r="U251" i="7"/>
  <c r="W255" i="7"/>
  <c r="V258" i="7"/>
  <c r="W260" i="7"/>
  <c r="W267" i="7"/>
  <c r="W206" i="3"/>
  <c r="W184" i="3"/>
  <c r="U206" i="7"/>
  <c r="V213" i="7"/>
  <c r="W227" i="7"/>
  <c r="W232" i="7"/>
  <c r="W234" i="7"/>
  <c r="V237" i="7"/>
  <c r="U242" i="7"/>
  <c r="W246" i="7"/>
  <c r="W249" i="7"/>
  <c r="V251" i="7"/>
  <c r="V246" i="3"/>
  <c r="V195" i="3"/>
  <c r="W192" i="3"/>
  <c r="U250" i="3"/>
  <c r="W226" i="3"/>
  <c r="W213" i="3"/>
  <c r="W268" i="3"/>
  <c r="W264" i="3"/>
  <c r="W260" i="3"/>
  <c r="W256" i="3"/>
  <c r="W252" i="3"/>
  <c r="V248" i="3"/>
  <c r="W244" i="3"/>
  <c r="V240" i="3"/>
  <c r="W236" i="3"/>
  <c r="U232" i="3"/>
  <c r="U228" i="3"/>
  <c r="W224" i="3"/>
  <c r="U220" i="3"/>
  <c r="W216" i="3"/>
  <c r="U212" i="3"/>
  <c r="W208" i="3"/>
  <c r="V204" i="3"/>
  <c r="U211" i="7"/>
  <c r="U216" i="7"/>
  <c r="W256" i="7"/>
  <c r="U177" i="7"/>
  <c r="U197" i="7"/>
  <c r="V216" i="7"/>
  <c r="U221" i="7"/>
  <c r="V254" i="7"/>
  <c r="U259" i="7"/>
  <c r="V192" i="3"/>
  <c r="V180" i="3"/>
  <c r="V250" i="3"/>
  <c r="U258" i="3"/>
  <c r="U230" i="3"/>
  <c r="W254" i="3"/>
  <c r="V258" i="3"/>
  <c r="U262" i="3"/>
  <c r="W229" i="3"/>
  <c r="W222" i="3"/>
  <c r="V197" i="7"/>
  <c r="W199" i="7"/>
  <c r="W206" i="7"/>
  <c r="V209" i="7"/>
  <c r="U214" i="7"/>
  <c r="W218" i="7"/>
  <c r="V221" i="7"/>
  <c r="W223" i="7"/>
  <c r="W240" i="7"/>
  <c r="W242" i="7"/>
  <c r="V245" i="7"/>
  <c r="U250" i="7"/>
  <c r="W254" i="7"/>
  <c r="W257" i="7"/>
  <c r="V259" i="7"/>
  <c r="W266" i="7"/>
  <c r="W269" i="7"/>
  <c r="U254" i="3"/>
  <c r="U206" i="3"/>
  <c r="W182" i="7"/>
  <c r="W187" i="7"/>
  <c r="W192" i="7"/>
  <c r="W209" i="7"/>
  <c r="W212" i="7"/>
  <c r="V214" i="7"/>
  <c r="V238" i="7"/>
  <c r="U243" i="7"/>
  <c r="V250" i="7"/>
  <c r="W264" i="7"/>
  <c r="U267" i="7"/>
  <c r="U195" i="7"/>
  <c r="W195" i="7"/>
  <c r="V195" i="7"/>
  <c r="V201" i="7"/>
  <c r="U201" i="7"/>
  <c r="W201" i="7"/>
  <c r="U202" i="3"/>
  <c r="W202" i="3"/>
  <c r="V202" i="3"/>
  <c r="V201" i="3"/>
  <c r="W232" i="3"/>
  <c r="U260" i="3"/>
  <c r="U268" i="3"/>
  <c r="U224" i="3"/>
  <c r="U216" i="3"/>
  <c r="U190" i="3"/>
  <c r="U244" i="3"/>
  <c r="U252" i="3"/>
  <c r="V260" i="3"/>
  <c r="V268" i="3"/>
  <c r="V182" i="7"/>
  <c r="V187" i="7"/>
  <c r="V192" i="7"/>
  <c r="V200" i="7"/>
  <c r="V211" i="7"/>
  <c r="V219" i="7"/>
  <c r="V227" i="7"/>
  <c r="V232" i="7"/>
  <c r="V240" i="7"/>
  <c r="V248" i="7"/>
  <c r="V256" i="7"/>
  <c r="V264" i="7"/>
  <c r="U269" i="7"/>
  <c r="U236" i="3"/>
  <c r="V244" i="3"/>
  <c r="V252" i="3"/>
  <c r="W228" i="3"/>
  <c r="W220" i="3"/>
  <c r="W212" i="3"/>
  <c r="U266" i="7"/>
  <c r="V269" i="7"/>
  <c r="U197" i="3"/>
  <c r="V208" i="3"/>
  <c r="W204" i="3"/>
  <c r="U204" i="3"/>
  <c r="W194" i="3"/>
  <c r="W186" i="3"/>
  <c r="W178" i="3"/>
  <c r="V236" i="3"/>
  <c r="V228" i="3"/>
  <c r="V220" i="3"/>
  <c r="V212" i="3"/>
  <c r="U181" i="7"/>
  <c r="U186" i="7"/>
  <c r="U191" i="7"/>
  <c r="U202" i="7"/>
  <c r="U210" i="7"/>
  <c r="U218" i="7"/>
  <c r="U226" i="7"/>
  <c r="U231" i="7"/>
  <c r="U239" i="7"/>
  <c r="U247" i="7"/>
  <c r="U255" i="7"/>
  <c r="U263" i="7"/>
  <c r="U264" i="3"/>
  <c r="V181" i="7"/>
  <c r="V186" i="7"/>
  <c r="V191" i="7"/>
  <c r="U196" i="7"/>
  <c r="U199" i="7"/>
  <c r="V202" i="7"/>
  <c r="U207" i="7"/>
  <c r="V210" i="7"/>
  <c r="U215" i="7"/>
  <c r="V218" i="7"/>
  <c r="U223" i="7"/>
  <c r="V226" i="7"/>
  <c r="V231" i="7"/>
  <c r="U236" i="7"/>
  <c r="V239" i="7"/>
  <c r="U244" i="7"/>
  <c r="V247" i="7"/>
  <c r="U252" i="7"/>
  <c r="V255" i="7"/>
  <c r="U260" i="7"/>
  <c r="V263" i="7"/>
  <c r="U268" i="7"/>
  <c r="V186" i="3"/>
  <c r="U256" i="3"/>
  <c r="V256" i="3"/>
  <c r="V264" i="3"/>
  <c r="U183" i="7"/>
  <c r="U188" i="7"/>
  <c r="U193" i="7"/>
  <c r="V196" i="7"/>
  <c r="V207" i="7"/>
  <c r="U212" i="7"/>
  <c r="V215" i="7"/>
  <c r="U220" i="7"/>
  <c r="V223" i="7"/>
  <c r="U228" i="7"/>
  <c r="U233" i="7"/>
  <c r="V236" i="7"/>
  <c r="U241" i="7"/>
  <c r="V244" i="7"/>
  <c r="U249" i="7"/>
  <c r="V252" i="7"/>
  <c r="U257" i="7"/>
  <c r="V260" i="7"/>
  <c r="V268" i="7"/>
  <c r="U194" i="3"/>
  <c r="W201" i="3"/>
  <c r="U240" i="3"/>
  <c r="U24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100_conv_fp32.out" type="6" refreshedVersion="0" background="1" saveData="1">
    <textPr fileType="mac" sourceFile="OSXFUSE Volume 0 (sshfs):DeepBench-ext:code:nvidia:v100_conv_fp32.out" delimited="0">
      <textFields count="16">
        <textField/>
        <textField position="5"/>
        <textField position="12"/>
        <textField position="19"/>
        <textField position="34"/>
        <textField position="44"/>
        <textField position="48"/>
        <textField position="55"/>
        <textField position="62"/>
        <textField position="74"/>
        <textField position="87"/>
        <textField position="97"/>
        <textField position="114"/>
        <textField position="138"/>
        <textField position="162"/>
        <textField position="182"/>
      </textFields>
    </textPr>
  </connection>
  <connection id="2" xr16:uid="{00000000-0015-0000-FFFF-FFFF01000000}" name="v100_conv_fp32.out1" type="6" refreshedVersion="0" background="1" saveData="1">
    <textPr fileType="mac" sourceFile="OSXFUSE Volume 0 (sshfs):DeepBench-ext:code:nvidia:v100_conv_fp32.out" delimited="0">
      <textFields count="17">
        <textField/>
        <textField position="5"/>
        <textField position="12"/>
        <textField position="19"/>
        <textField position="34"/>
        <textField position="44"/>
        <textField position="48"/>
        <textField position="55"/>
        <textField position="62"/>
        <textField position="74"/>
        <textField position="87"/>
        <textField position="97"/>
        <textField position="114"/>
        <textField position="138"/>
        <textField position="162"/>
        <textField position="174"/>
        <textField position="181"/>
      </textFields>
    </textPr>
  </connection>
</connections>
</file>

<file path=xl/sharedStrings.xml><?xml version="1.0" encoding="utf-8"?>
<sst xmlns="http://schemas.openxmlformats.org/spreadsheetml/2006/main" count="1666" uniqueCount="92">
  <si>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</si>
  <si>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</si>
  <si>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</si>
  <si>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</si>
  <si>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</si>
  <si>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</si>
  <si>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</si>
  <si>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</si>
  <si>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</si>
  <si>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</si>
  <si>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</si>
  <si>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</si>
  <si>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</si>
  <si>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</si>
  <si>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</si>
  <si>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</si>
  <si>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</si>
  <si>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</si>
  <si>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 xml:space="preserve">Time Forward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</si>
  <si>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</si>
  <si>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</si>
  <si>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</si>
  <si>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</si>
  <si>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</si>
  <si>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</si>
  <si>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</si>
  <si>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</si>
  <si>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</si>
  <si>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</si>
  <si>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</si>
  <si>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</si>
  <si>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</si>
  <si>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</si>
  <si>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FWD TERAFLOPS</t>
  </si>
  <si>
    <t>BWD INPUTS TERAFLOPS</t>
  </si>
  <si>
    <t>BWD PARMS TERAFLOPS</t>
  </si>
  <si>
    <t>TERAFLOPS FWD</t>
  </si>
  <si>
    <t>CPU Model</t>
  </si>
  <si>
    <t>GPU Model</t>
  </si>
  <si>
    <t>Linux Kernel Version</t>
  </si>
  <si>
    <t>CUDA Version</t>
  </si>
  <si>
    <t>Cudnn Version</t>
  </si>
  <si>
    <t>OpenMPI Version</t>
  </si>
  <si>
    <t>Nvidia Driver</t>
  </si>
  <si>
    <t>N/A*</t>
  </si>
  <si>
    <t>* = The backward pass wrt inputs is excluded for these kernels since they are typically the input layers of a neural network</t>
  </si>
  <si>
    <t>Total Time (msec)</t>
  </si>
  <si>
    <t>WINOGRAD_NONFUSED</t>
  </si>
  <si>
    <t>FFT_TILING</t>
  </si>
  <si>
    <t>IMPLICIT_GEMM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</si>
  <si>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</si>
  <si>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</si>
  <si>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</si>
  <si>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</si>
  <si>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</si>
  <si>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</si>
  <si>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</si>
  <si>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NCCL Single Process</t>
  </si>
  <si>
    <t xml:space="preserve">OSU MPI </t>
  </si>
  <si>
    <t>OSU MPI</t>
  </si>
  <si>
    <t>NCCL MPI</t>
  </si>
  <si>
    <t>Precision</t>
  </si>
  <si>
    <t>Float</t>
  </si>
  <si>
    <t>Recurrent Layers - GRU</t>
  </si>
  <si>
    <t>Hidden units</t>
  </si>
  <si>
    <t>R (Filter height)</t>
  </si>
  <si>
    <t>S (Filter width)</t>
  </si>
  <si>
    <t>Language Modelling</t>
  </si>
  <si>
    <t>Machine Translation</t>
  </si>
  <si>
    <t>16 bit inputs, 16 bit multiplication, 32 bit addition</t>
  </si>
  <si>
    <t>Character Language Modelling</t>
  </si>
  <si>
    <t>LICIT_PRECOMP_GEMM</t>
  </si>
  <si>
    <t>DeepSpeech</t>
  </si>
  <si>
    <t>Speaker ID</t>
  </si>
  <si>
    <t>OCR</t>
  </si>
  <si>
    <t>Face Recognition</t>
  </si>
  <si>
    <t>Vision</t>
  </si>
  <si>
    <t>Resnet</t>
  </si>
  <si>
    <t>Source</t>
  </si>
  <si>
    <t xml:space="preserve"> </t>
  </si>
  <si>
    <t>Time Backward wrt Weights (msec)</t>
  </si>
  <si>
    <t>Time Backward wrt Inputs (msec)</t>
  </si>
  <si>
    <t>Total Time</t>
  </si>
  <si>
    <t>TERAFLOPS BWD Inputs</t>
  </si>
  <si>
    <t>TERAFLOPS BWD Weights</t>
  </si>
  <si>
    <t xml:space="preserve">Time Backward wrt Inputs (msec) </t>
  </si>
  <si>
    <t>-</t>
  </si>
  <si>
    <t>10.1.243</t>
  </si>
  <si>
    <t>7.6.2.24</t>
  </si>
  <si>
    <t>Intel(R) Xeon(R) CPU Gold 6140 @ 2.0GHz</t>
  </si>
  <si>
    <t>NVIDIA T4</t>
  </si>
  <si>
    <t>4.18.0-16-generic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</si>
</sst>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  <xf numFmtId="165" fontId="0" fillId="0" borderId="0" xfId="0" applyNumberFormat="1" applyFont="1"/>
    <xf numFmtId="165" fontId="0" fillId="0" borderId="0" xfId="0" applyNumberFormat="1"/>
    <xf numFmtId="2" fontId="6" fillId="2" borderId="0" xfId="515" applyNumberFormat="1"/>
    <xf numFmtId="0" fontId="5" fillId="0" borderId="0" xfId="0" applyFont="1" applyFill="1" applyAlignment="1">
      <alignment vertical="center"/>
    </xf>
    <xf numFmtId="0" fontId="1" fillId="0" borderId="0" xfId="540"/>
  </cellXfs>
  <cellStyles count="5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/>
    <cellStyle name="Neutral" xfId="515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5"/>
  <sheetViews>
    <sheetView tabSelected="1" zoomScale="85" zoomScaleNormal="85" workbookViewId="0">
      <selection activeCell="A2" sqref="A2"/>
    </sheetView>
  </sheetViews>
  <sheetFormatPr defaultColWidth="11" defaultRowHeight="15.75" x14ac:dyDescent="0.25"/>
  <cols>
    <col min="1" max="1" width="28" customWidth="1"/>
    <col min="2" max="2" width="26" bestFit="1" customWidth="1"/>
    <col min="4" max="4" width="22" customWidth="1"/>
    <col min="7" max="7" width="22.5" customWidth="1"/>
    <col min="8" max="8" width="32.625" customWidth="1"/>
    <col min="9" max="9" width="30.375" customWidth="1"/>
    <col min="10" max="10" width="20" customWidth="1"/>
    <col min="11" max="11" width="21.875" customWidth="1"/>
    <col min="12" max="12" width="24" customWidth="1"/>
    <col min="13" max="13" width="18" customWidth="1"/>
    <col min="14" max="14" width="20.875" customWidth="1"/>
    <col min="20" max="20" width="18.5" customWidth="1"/>
    <col min="21" max="21" width="22.375" customWidth="1"/>
    <col min="22" max="22" width="24.625" customWidth="1"/>
    <col min="23" max="23" width="16.875" customWidth="1"/>
  </cols>
  <sheetData>
    <row r="1" spans="1:12" x14ac:dyDescent="0.25">
      <c r="A1" s="5" t="s">
        <v>61</v>
      </c>
      <c r="B1" s="5" t="s">
        <v>62</v>
      </c>
    </row>
    <row r="3" spans="1:12" x14ac:dyDescent="0.25">
      <c r="A3" s="9"/>
      <c r="B3" s="10"/>
      <c r="C3" s="11"/>
      <c r="E3" s="2"/>
    </row>
    <row r="4" spans="1:12" x14ac:dyDescent="0.25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22</v>
      </c>
      <c r="J4" t="s">
        <v>23</v>
      </c>
    </row>
    <row r="5" spans="1:12" x14ac:dyDescent="0.25">
      <c r="B5" t="s">
        <v>72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0.13</v>
      </c>
      <c r="J5" s="2">
        <f>(2*C5*D5*E5)/(I5/1000)/10^12</f>
        <v>0.76248615384615381</v>
      </c>
      <c r="K5" s="2"/>
      <c r="L5" s="2"/>
    </row>
    <row r="6" spans="1:12" x14ac:dyDescent="0.25">
      <c r="B6" t="s">
        <v>72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0.13300000000000001</v>
      </c>
      <c r="J6" s="2">
        <f t="shared" ref="J6:J48" si="0">(2*C6*D6*E6)/(I6/1000)/10^12</f>
        <v>1.4905744360902256</v>
      </c>
      <c r="K6" s="2"/>
      <c r="L6" s="2"/>
    </row>
    <row r="7" spans="1:12" x14ac:dyDescent="0.25">
      <c r="B7" t="s">
        <v>72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0.13900000000000001</v>
      </c>
      <c r="J7" s="2">
        <f t="shared" si="0"/>
        <v>2.8524661870503594</v>
      </c>
      <c r="K7" s="2"/>
      <c r="L7" s="2"/>
    </row>
    <row r="8" spans="1:12" x14ac:dyDescent="0.25">
      <c r="B8" t="s">
        <v>72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0.21</v>
      </c>
      <c r="J8" s="2">
        <f t="shared" si="0"/>
        <v>3.7761219047619052</v>
      </c>
      <c r="K8" s="2"/>
      <c r="L8" s="2"/>
    </row>
    <row r="9" spans="1:12" x14ac:dyDescent="0.25">
      <c r="B9" t="s">
        <v>72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9.8230000000000004</v>
      </c>
      <c r="J9" s="2">
        <f t="shared" si="0"/>
        <v>4.4147816349384099</v>
      </c>
      <c r="K9" s="2"/>
      <c r="L9" s="2"/>
    </row>
    <row r="10" spans="1:12" x14ac:dyDescent="0.25">
      <c r="B10" t="s">
        <v>72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9.4E-2</v>
      </c>
      <c r="J10" s="2">
        <f t="shared" si="0"/>
        <v>1.4278481702127661</v>
      </c>
      <c r="K10" s="2"/>
      <c r="L10" s="2"/>
    </row>
    <row r="11" spans="1:12" x14ac:dyDescent="0.25">
      <c r="B11" t="s">
        <v>72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8.8999999999999996E-2</v>
      </c>
      <c r="J11" s="2">
        <f t="shared" si="0"/>
        <v>3.0161287191011237</v>
      </c>
      <c r="K11" s="2"/>
      <c r="L11" s="2"/>
    </row>
    <row r="12" spans="1:12" x14ac:dyDescent="0.25">
      <c r="B12" t="s">
        <v>72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0.129</v>
      </c>
      <c r="J12" s="2">
        <f t="shared" si="0"/>
        <v>4.1617900155038763</v>
      </c>
      <c r="K12" s="2"/>
      <c r="L12" s="2"/>
    </row>
    <row r="13" spans="1:12" x14ac:dyDescent="0.25">
      <c r="B13" t="s">
        <v>72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0.252</v>
      </c>
      <c r="J13" s="2">
        <f t="shared" si="0"/>
        <v>4.2608802539682538</v>
      </c>
      <c r="K13" s="2"/>
      <c r="L13" s="2"/>
    </row>
    <row r="14" spans="1:12" x14ac:dyDescent="0.25">
      <c r="B14" t="s">
        <v>72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12.579000000000001</v>
      </c>
      <c r="J14" s="2">
        <f t="shared" si="0"/>
        <v>4.6681179744017811</v>
      </c>
      <c r="K14" s="2"/>
      <c r="L14" s="2"/>
    </row>
    <row r="15" spans="1:12" x14ac:dyDescent="0.25">
      <c r="B15" t="s">
        <v>72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0.112</v>
      </c>
      <c r="J15" s="2">
        <f t="shared" si="0"/>
        <v>1.8724571428571428</v>
      </c>
      <c r="K15" s="2"/>
      <c r="L15" s="2"/>
    </row>
    <row r="16" spans="1:12" x14ac:dyDescent="0.25">
      <c r="B16" t="s">
        <v>72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0.11700000000000001</v>
      </c>
      <c r="J16" s="2">
        <f t="shared" si="0"/>
        <v>3.5848752136752133</v>
      </c>
      <c r="K16" s="2"/>
      <c r="L16" s="2"/>
    </row>
    <row r="17" spans="2:12" x14ac:dyDescent="0.25">
      <c r="B17" t="s">
        <v>72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0.20699999999999999</v>
      </c>
      <c r="J17" s="2">
        <f t="shared" si="0"/>
        <v>4.0524676328502416</v>
      </c>
      <c r="K17" s="2"/>
      <c r="L17" s="2"/>
    </row>
    <row r="18" spans="2:12" x14ac:dyDescent="0.25">
      <c r="B18" t="s">
        <v>72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0.36599999999999999</v>
      </c>
      <c r="J18" s="2">
        <f t="shared" si="0"/>
        <v>4.5839387978142083</v>
      </c>
      <c r="K18" s="2"/>
      <c r="L18" s="2"/>
    </row>
    <row r="19" spans="2:12" x14ac:dyDescent="0.25">
      <c r="B19" t="s">
        <v>72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20.329000000000001</v>
      </c>
      <c r="J19" s="2">
        <f t="shared" si="0"/>
        <v>4.5132765999311326</v>
      </c>
      <c r="K19" s="2"/>
      <c r="L19" s="2"/>
    </row>
    <row r="20" spans="2:12" x14ac:dyDescent="0.25">
      <c r="B20" t="s">
        <v>72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0.30099999999999999</v>
      </c>
      <c r="J20" s="2">
        <f t="shared" si="0"/>
        <v>1.7836242923588039</v>
      </c>
      <c r="K20" s="2"/>
      <c r="L20" s="2"/>
    </row>
    <row r="21" spans="2:12" x14ac:dyDescent="0.25">
      <c r="B21" t="s">
        <v>72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0.34499999999999997</v>
      </c>
      <c r="J21" s="2">
        <f t="shared" si="0"/>
        <v>3.1122951420289859</v>
      </c>
      <c r="K21" s="2"/>
      <c r="L21" s="2"/>
    </row>
    <row r="22" spans="2:12" x14ac:dyDescent="0.25">
      <c r="B22" t="s">
        <v>72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0.56599999999999995</v>
      </c>
      <c r="J22" s="2">
        <f t="shared" si="0"/>
        <v>3.7941407208480564</v>
      </c>
      <c r="K22" s="2"/>
      <c r="L22" s="2"/>
    </row>
    <row r="23" spans="2:12" x14ac:dyDescent="0.25">
      <c r="B23" t="s">
        <v>72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1.0589999999999999</v>
      </c>
      <c r="J23" s="2">
        <f t="shared" si="0"/>
        <v>4.0556820547686492</v>
      </c>
      <c r="K23" s="2"/>
      <c r="L23" s="2"/>
    </row>
    <row r="24" spans="2:12" x14ac:dyDescent="0.25">
      <c r="B24" t="s">
        <v>72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56.536999999999999</v>
      </c>
      <c r="J24" s="2">
        <f t="shared" si="0"/>
        <v>4.1544656419689758</v>
      </c>
      <c r="K24" s="2"/>
      <c r="L24" s="2"/>
    </row>
    <row r="25" spans="2:12" x14ac:dyDescent="0.25">
      <c r="B25" t="s">
        <v>72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9.6000000000000002E-2</v>
      </c>
      <c r="J25" s="2">
        <f t="shared" si="0"/>
        <v>1.0325333333333333</v>
      </c>
      <c r="K25" s="2"/>
      <c r="L25" s="2"/>
    </row>
    <row r="26" spans="2:12" x14ac:dyDescent="0.25">
      <c r="B26" t="s">
        <v>72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8.6999999999999994E-2</v>
      </c>
      <c r="J26" s="2">
        <f t="shared" si="0"/>
        <v>2.2786942528735632</v>
      </c>
      <c r="K26" s="2"/>
      <c r="L26" s="2"/>
    </row>
    <row r="27" spans="2:12" x14ac:dyDescent="0.25">
      <c r="B27" t="s">
        <v>72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0.13900000000000001</v>
      </c>
      <c r="J27" s="2">
        <f t="shared" si="0"/>
        <v>2.8524661870503594</v>
      </c>
      <c r="K27" s="2"/>
      <c r="L27" s="2"/>
    </row>
    <row r="28" spans="2:12" x14ac:dyDescent="0.25">
      <c r="B28" t="s">
        <v>72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0.22900000000000001</v>
      </c>
      <c r="J28" s="2">
        <f t="shared" si="0"/>
        <v>3.4628192139737988</v>
      </c>
      <c r="K28" s="2"/>
      <c r="L28" s="2"/>
    </row>
    <row r="29" spans="2:12" x14ac:dyDescent="0.25">
      <c r="B29" t="s">
        <v>72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10.183</v>
      </c>
      <c r="J29" s="2">
        <f t="shared" si="0"/>
        <v>4.2587056859471666</v>
      </c>
      <c r="K29" s="2"/>
      <c r="L29" s="2"/>
    </row>
    <row r="30" spans="2:12" x14ac:dyDescent="0.25">
      <c r="B30" t="s">
        <v>72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0.109</v>
      </c>
      <c r="J30" s="2">
        <f t="shared" si="0"/>
        <v>1.2313553027522937</v>
      </c>
      <c r="K30" s="2"/>
      <c r="L30" s="2"/>
    </row>
    <row r="31" spans="2:12" x14ac:dyDescent="0.25">
      <c r="B31" t="s">
        <v>72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0.1</v>
      </c>
      <c r="J31" s="2">
        <f t="shared" si="0"/>
        <v>2.6843545600000001</v>
      </c>
      <c r="K31" s="2"/>
      <c r="L31" s="2"/>
    </row>
    <row r="32" spans="2:12" x14ac:dyDescent="0.25">
      <c r="B32" t="s">
        <v>72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0.156</v>
      </c>
      <c r="J32" s="2">
        <f t="shared" si="0"/>
        <v>3.441480205128205</v>
      </c>
      <c r="K32" s="2"/>
      <c r="L32" s="2"/>
    </row>
    <row r="33" spans="2:12" x14ac:dyDescent="0.25">
      <c r="B33" t="s">
        <v>72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0.28399999999999997</v>
      </c>
      <c r="J33" s="2">
        <f t="shared" si="0"/>
        <v>3.7807810704225355</v>
      </c>
      <c r="K33" s="2"/>
      <c r="L33" s="2"/>
    </row>
    <row r="34" spans="2:12" x14ac:dyDescent="0.25">
      <c r="B34" t="s">
        <v>72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12.728999999999999</v>
      </c>
      <c r="J34" s="2">
        <f t="shared" si="0"/>
        <v>4.613108335297353</v>
      </c>
      <c r="K34" s="2"/>
      <c r="L34" s="2"/>
    </row>
    <row r="35" spans="2:12" x14ac:dyDescent="0.25">
      <c r="B35" t="s">
        <v>72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0.14799999999999999</v>
      </c>
      <c r="J35" s="2">
        <f t="shared" si="0"/>
        <v>1.4169945945945948</v>
      </c>
      <c r="K35" s="2"/>
      <c r="L35" s="2"/>
    </row>
    <row r="36" spans="2:12" x14ac:dyDescent="0.25">
      <c r="B36" t="s">
        <v>72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0.155</v>
      </c>
      <c r="J36" s="2">
        <f t="shared" si="0"/>
        <v>2.7060025806451611</v>
      </c>
      <c r="K36" s="2"/>
      <c r="L36" s="2"/>
    </row>
    <row r="37" spans="2:12" x14ac:dyDescent="0.25">
      <c r="B37" t="s">
        <v>72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0.29199999999999998</v>
      </c>
      <c r="J37" s="2">
        <f t="shared" si="0"/>
        <v>2.8728109589041098</v>
      </c>
      <c r="K37" s="2"/>
      <c r="L37" s="2"/>
    </row>
    <row r="38" spans="2:12" x14ac:dyDescent="0.25">
      <c r="B38" t="s">
        <v>72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0.45900000000000002</v>
      </c>
      <c r="J38" s="2">
        <f t="shared" si="0"/>
        <v>3.6551668845315897</v>
      </c>
      <c r="K38" s="2"/>
      <c r="L38" s="2"/>
    </row>
    <row r="39" spans="2:12" x14ac:dyDescent="0.25">
      <c r="B39" t="s">
        <v>72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22.298999999999999</v>
      </c>
      <c r="J39" s="2">
        <f t="shared" si="0"/>
        <v>4.1145522220727386</v>
      </c>
      <c r="K39" s="2"/>
      <c r="L39" s="2"/>
    </row>
    <row r="40" spans="2:12" x14ac:dyDescent="0.25">
      <c r="B40" t="s">
        <v>72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0.39300000000000002</v>
      </c>
      <c r="J40" s="2">
        <f t="shared" si="0"/>
        <v>1.3660837455470738</v>
      </c>
      <c r="K40" s="2"/>
      <c r="L40" s="2"/>
    </row>
    <row r="41" spans="2:12" x14ac:dyDescent="0.25">
      <c r="B41" t="s">
        <v>72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0.44500000000000001</v>
      </c>
      <c r="J41" s="2">
        <f t="shared" si="0"/>
        <v>2.412902975280899</v>
      </c>
      <c r="K41" s="2"/>
      <c r="L41" s="2"/>
    </row>
    <row r="42" spans="2:12" x14ac:dyDescent="0.25">
      <c r="B42" t="s">
        <v>72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0.72499999999999998</v>
      </c>
      <c r="J42" s="2">
        <f t="shared" si="0"/>
        <v>2.9620464110344829</v>
      </c>
      <c r="K42" s="2"/>
      <c r="L42" s="2"/>
    </row>
    <row r="43" spans="2:12" x14ac:dyDescent="0.25">
      <c r="B43" t="s">
        <v>72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1.121</v>
      </c>
      <c r="J43" s="2">
        <f t="shared" si="0"/>
        <v>3.8313713612845675</v>
      </c>
      <c r="K43" s="2"/>
      <c r="L43" s="2"/>
    </row>
    <row r="44" spans="2:12" x14ac:dyDescent="0.25">
      <c r="B44" t="s">
        <v>72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57.08</v>
      </c>
      <c r="J44" s="2">
        <f t="shared" si="0"/>
        <v>4.1149443587946744</v>
      </c>
      <c r="K44" s="2"/>
      <c r="L44" s="2"/>
    </row>
    <row r="45" spans="2:12" x14ac:dyDescent="0.25">
      <c r="B45" t="s">
        <v>72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11.715</v>
      </c>
      <c r="J45" s="2">
        <f t="shared" si="0"/>
        <v>3.7721179342723006</v>
      </c>
      <c r="K45" s="2"/>
      <c r="L45" s="2"/>
    </row>
    <row r="46" spans="2:12" x14ac:dyDescent="0.25">
      <c r="B46" t="s">
        <v>72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16.033000000000001</v>
      </c>
      <c r="J46" s="2">
        <f t="shared" si="0"/>
        <v>3.7320489530343663</v>
      </c>
      <c r="K46" s="2"/>
      <c r="L46" s="2"/>
    </row>
    <row r="47" spans="2:12" x14ac:dyDescent="0.25">
      <c r="B47" t="s">
        <v>72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20.675000000000001</v>
      </c>
      <c r="J47" s="2">
        <f t="shared" si="0"/>
        <v>4.522063245465537</v>
      </c>
      <c r="K47" s="2"/>
      <c r="L47" s="2"/>
    </row>
    <row r="48" spans="2:12" x14ac:dyDescent="0.25">
      <c r="B48" t="s">
        <v>72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57.73</v>
      </c>
      <c r="J48" s="2">
        <f t="shared" si="0"/>
        <v>4.145916567746406</v>
      </c>
      <c r="K48" s="2"/>
      <c r="L48" s="2"/>
    </row>
    <row r="49" spans="2:12" x14ac:dyDescent="0.25">
      <c r="J49" s="2"/>
      <c r="K49" s="2"/>
      <c r="L49" s="2"/>
    </row>
    <row r="50" spans="2:12" x14ac:dyDescent="0.25">
      <c r="J50" s="2"/>
      <c r="K50" s="2"/>
      <c r="L50" s="2"/>
    </row>
    <row r="51" spans="2:12" x14ac:dyDescent="0.25">
      <c r="B51" t="s">
        <v>72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>
        <v>46.512</v>
      </c>
      <c r="J51" s="2">
        <f>(2*C51*D51*E51)/(I51/1000)/10^12</f>
        <v>3.538115830753354</v>
      </c>
      <c r="K51" s="2"/>
      <c r="L51" s="2"/>
    </row>
    <row r="52" spans="2:12" x14ac:dyDescent="0.25">
      <c r="B52" t="s">
        <v>72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>
        <v>0.67100000000000004</v>
      </c>
      <c r="J52" s="2">
        <f t="shared" ref="J52:J115" si="1">(2*C52*D52*E52)/(I52/1000)/10^12</f>
        <v>1.5527606557377049</v>
      </c>
      <c r="K52" s="2"/>
      <c r="L52" s="2"/>
    </row>
    <row r="53" spans="2:12" x14ac:dyDescent="0.25">
      <c r="B53" t="s">
        <v>72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53.79</v>
      </c>
      <c r="J53" s="2">
        <f t="shared" si="1"/>
        <v>3.5600229800334637</v>
      </c>
      <c r="K53" s="2"/>
      <c r="L53" s="2"/>
    </row>
    <row r="54" spans="2:12" x14ac:dyDescent="0.25">
      <c r="B54" t="s">
        <v>72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0.72399999999999998</v>
      </c>
      <c r="J54" s="2">
        <f t="shared" si="1"/>
        <v>1.6745794475138123</v>
      </c>
      <c r="K54" s="2"/>
      <c r="L54" s="2"/>
    </row>
    <row r="55" spans="2:12" x14ac:dyDescent="0.25">
      <c r="B55" t="s">
        <v>72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67.697000000000003</v>
      </c>
      <c r="J55" s="2">
        <f t="shared" si="1"/>
        <v>3.5358589763209589</v>
      </c>
      <c r="K55" s="2"/>
      <c r="L55" s="2"/>
    </row>
    <row r="56" spans="2:12" x14ac:dyDescent="0.25">
      <c r="B56" t="s">
        <v>72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0.97199999999999998</v>
      </c>
      <c r="J56" s="2">
        <f t="shared" si="1"/>
        <v>1.5591506172839507</v>
      </c>
      <c r="K56" s="2"/>
      <c r="L56" s="2"/>
    </row>
    <row r="57" spans="2:12" x14ac:dyDescent="0.25">
      <c r="B57" t="s">
        <v>72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107.062</v>
      </c>
      <c r="J57" s="2">
        <f t="shared" si="1"/>
        <v>3.5772475032411122</v>
      </c>
      <c r="K57" s="2"/>
      <c r="L57" s="2"/>
    </row>
    <row r="58" spans="2:12" x14ac:dyDescent="0.25">
      <c r="B58" t="s">
        <v>72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1.456</v>
      </c>
      <c r="J58" s="2">
        <f t="shared" si="1"/>
        <v>1.6653784615384615</v>
      </c>
      <c r="K58" s="2"/>
      <c r="L58" s="2"/>
    </row>
    <row r="59" spans="2:12" x14ac:dyDescent="0.25">
      <c r="B59" t="s">
        <v>72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48.680999999999997</v>
      </c>
      <c r="J59" s="2">
        <f t="shared" si="1"/>
        <v>3.380473768410674</v>
      </c>
      <c r="K59" s="2"/>
      <c r="L59" s="2"/>
    </row>
    <row r="60" spans="2:12" x14ac:dyDescent="0.25">
      <c r="B60" t="s">
        <v>72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0.69699999999999995</v>
      </c>
      <c r="J60" s="2">
        <f t="shared" si="1"/>
        <v>1.4948384505021524</v>
      </c>
      <c r="K60" s="2"/>
      <c r="L60" s="2"/>
    </row>
    <row r="61" spans="2:12" x14ac:dyDescent="0.25">
      <c r="B61" t="s">
        <v>72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51.408999999999999</v>
      </c>
      <c r="J61" s="2">
        <f t="shared" si="1"/>
        <v>3.724904901787625</v>
      </c>
      <c r="K61" s="2"/>
      <c r="L61" s="2"/>
    </row>
    <row r="62" spans="2:12" x14ac:dyDescent="0.25">
      <c r="B62" t="s">
        <v>72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0.76</v>
      </c>
      <c r="J62" s="2">
        <f t="shared" si="1"/>
        <v>1.5952572631578945</v>
      </c>
      <c r="K62" s="2"/>
      <c r="L62" s="2"/>
    </row>
    <row r="63" spans="2:12" x14ac:dyDescent="0.25">
      <c r="B63" t="s">
        <v>72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70.552000000000007</v>
      </c>
      <c r="J63" s="2">
        <f t="shared" si="1"/>
        <v>3.3927747635786365</v>
      </c>
      <c r="K63" s="2"/>
      <c r="L63" s="2"/>
    </row>
    <row r="64" spans="2:12" x14ac:dyDescent="0.25">
      <c r="B64" t="s">
        <v>72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1.0029999999999999</v>
      </c>
      <c r="J64" s="2">
        <f t="shared" si="1"/>
        <v>1.5109615154536391</v>
      </c>
      <c r="K64" s="2"/>
      <c r="L64" s="2"/>
    </row>
    <row r="65" spans="2:12" x14ac:dyDescent="0.25">
      <c r="B65" t="s">
        <v>72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101.949</v>
      </c>
      <c r="J65" s="2">
        <f t="shared" si="1"/>
        <v>3.7566555061059943</v>
      </c>
      <c r="K65" s="2"/>
      <c r="L65" s="2"/>
    </row>
    <row r="66" spans="2:12" x14ac:dyDescent="0.25">
      <c r="B66" t="s">
        <v>72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1.4810000000000001</v>
      </c>
      <c r="J66" s="2">
        <f t="shared" si="1"/>
        <v>1.637266063470628</v>
      </c>
      <c r="K66" s="2"/>
      <c r="L66" s="2"/>
    </row>
    <row r="67" spans="2:12" x14ac:dyDescent="0.25">
      <c r="J67" s="2"/>
      <c r="K67" s="2"/>
      <c r="L67" s="2"/>
    </row>
    <row r="68" spans="2:12" x14ac:dyDescent="0.25">
      <c r="B68" t="s">
        <v>72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0.38100000000000001</v>
      </c>
      <c r="J68" s="2">
        <f t="shared" si="1"/>
        <v>1.651300787401575</v>
      </c>
      <c r="K68" s="2"/>
      <c r="L68" s="2"/>
    </row>
    <row r="69" spans="2:12" x14ac:dyDescent="0.25">
      <c r="B69" t="s">
        <v>72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0.43</v>
      </c>
      <c r="J69" s="2">
        <f t="shared" si="1"/>
        <v>2.9262586046511632</v>
      </c>
      <c r="K69" s="2"/>
      <c r="L69" s="2"/>
    </row>
    <row r="70" spans="2:12" x14ac:dyDescent="0.25">
      <c r="B70" t="s">
        <v>72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>
        <v>0.66900000000000004</v>
      </c>
      <c r="J70" s="2">
        <f t="shared" si="1"/>
        <v>3.7617076233183857</v>
      </c>
      <c r="K70" s="2"/>
      <c r="L70" s="2"/>
    </row>
    <row r="71" spans="2:12" x14ac:dyDescent="0.25">
      <c r="B71" t="s">
        <v>72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1.3879999999999999</v>
      </c>
      <c r="J71" s="2">
        <f t="shared" si="1"/>
        <v>3.6261994236311241</v>
      </c>
      <c r="K71" s="2"/>
      <c r="L71" s="2"/>
    </row>
    <row r="72" spans="2:12" x14ac:dyDescent="0.25">
      <c r="B72" t="s">
        <v>72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0.48799999999999999</v>
      </c>
      <c r="J72" s="2">
        <f t="shared" si="1"/>
        <v>1.2892327868852458</v>
      </c>
      <c r="K72" s="2"/>
      <c r="L72" s="2"/>
    </row>
    <row r="73" spans="2:12" x14ac:dyDescent="0.25">
      <c r="B73" t="s">
        <v>72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0.52700000000000002</v>
      </c>
      <c r="J73" s="2">
        <f t="shared" si="1"/>
        <v>2.3876493358633772</v>
      </c>
      <c r="K73" s="2"/>
      <c r="L73" s="2"/>
    </row>
    <row r="74" spans="2:12" x14ac:dyDescent="0.25">
      <c r="B74" t="s">
        <v>72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0.95799999999999996</v>
      </c>
      <c r="J74" s="2">
        <f t="shared" si="1"/>
        <v>2.6269127348643009</v>
      </c>
      <c r="K74" s="2"/>
      <c r="L74" s="2"/>
    </row>
    <row r="75" spans="2:12" x14ac:dyDescent="0.25">
      <c r="B75" t="s">
        <v>72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1.4470000000000001</v>
      </c>
      <c r="J75" s="2">
        <f t="shared" si="1"/>
        <v>3.4783447131997232</v>
      </c>
      <c r="K75" s="2"/>
      <c r="L75" s="2"/>
    </row>
    <row r="76" spans="2:12" x14ac:dyDescent="0.25">
      <c r="B76" t="s">
        <v>72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8.8999999999999996E-2</v>
      </c>
      <c r="J76" s="2">
        <f t="shared" si="1"/>
        <v>1.1310482696629214</v>
      </c>
      <c r="K76" s="2"/>
      <c r="L76" s="2"/>
    </row>
    <row r="77" spans="2:12" x14ac:dyDescent="0.25">
      <c r="B77" t="s">
        <v>72</v>
      </c>
      <c r="C77">
        <f t="shared" ref="C77:C83" si="2">3*1024</f>
        <v>3072</v>
      </c>
      <c r="D77">
        <v>32</v>
      </c>
      <c r="E77">
        <v>1024</v>
      </c>
      <c r="F77" t="s">
        <v>3</v>
      </c>
      <c r="G77" t="s">
        <v>3</v>
      </c>
      <c r="I77" s="2">
        <v>7.6999999999999999E-2</v>
      </c>
      <c r="J77" s="2">
        <f t="shared" si="1"/>
        <v>2.614631064935065</v>
      </c>
      <c r="K77" s="2"/>
      <c r="L77" s="2"/>
    </row>
    <row r="78" spans="2:12" x14ac:dyDescent="0.25">
      <c r="B78" t="s">
        <v>72</v>
      </c>
      <c r="C78">
        <f t="shared" si="2"/>
        <v>3072</v>
      </c>
      <c r="D78">
        <v>64</v>
      </c>
      <c r="E78">
        <v>1024</v>
      </c>
      <c r="F78" t="s">
        <v>3</v>
      </c>
      <c r="G78" t="s">
        <v>3</v>
      </c>
      <c r="I78" s="2">
        <v>0.109</v>
      </c>
      <c r="J78" s="2">
        <f t="shared" si="1"/>
        <v>3.694065908256881</v>
      </c>
      <c r="K78" s="2"/>
      <c r="L78" s="2"/>
    </row>
    <row r="79" spans="2:12" x14ac:dyDescent="0.25">
      <c r="B79" t="s">
        <v>72</v>
      </c>
      <c r="C79">
        <f t="shared" si="2"/>
        <v>3072</v>
      </c>
      <c r="D79">
        <v>128</v>
      </c>
      <c r="E79">
        <v>1024</v>
      </c>
      <c r="F79" t="s">
        <v>3</v>
      </c>
      <c r="G79" t="s">
        <v>3</v>
      </c>
      <c r="I79" s="2">
        <v>0.20699999999999999</v>
      </c>
      <c r="J79" s="2">
        <f t="shared" si="1"/>
        <v>3.8903689275362319</v>
      </c>
      <c r="K79" s="2"/>
      <c r="L79" s="2"/>
    </row>
    <row r="80" spans="2:12" x14ac:dyDescent="0.25">
      <c r="B80" t="s">
        <v>72</v>
      </c>
      <c r="C80">
        <f t="shared" si="2"/>
        <v>3072</v>
      </c>
      <c r="D80">
        <v>16</v>
      </c>
      <c r="E80">
        <v>1024</v>
      </c>
      <c r="F80" t="s">
        <v>15</v>
      </c>
      <c r="G80" t="s">
        <v>3</v>
      </c>
      <c r="I80" s="2">
        <v>9.6000000000000002E-2</v>
      </c>
      <c r="J80" s="2">
        <f t="shared" si="1"/>
        <v>1.048576</v>
      </c>
      <c r="K80" s="2"/>
      <c r="L80" s="2"/>
    </row>
    <row r="81" spans="2:12" x14ac:dyDescent="0.25">
      <c r="B81" t="s">
        <v>72</v>
      </c>
      <c r="C81">
        <f t="shared" si="2"/>
        <v>3072</v>
      </c>
      <c r="D81">
        <v>32</v>
      </c>
      <c r="E81">
        <v>1024</v>
      </c>
      <c r="F81" t="s">
        <v>15</v>
      </c>
      <c r="G81" t="s">
        <v>3</v>
      </c>
      <c r="I81" s="2">
        <v>8.8999999999999996E-2</v>
      </c>
      <c r="J81" s="2">
        <f t="shared" si="1"/>
        <v>2.2620965393258428</v>
      </c>
      <c r="K81" s="2"/>
      <c r="L81" s="2"/>
    </row>
    <row r="82" spans="2:12" x14ac:dyDescent="0.25">
      <c r="B82" t="s">
        <v>72</v>
      </c>
      <c r="C82">
        <f t="shared" si="2"/>
        <v>3072</v>
      </c>
      <c r="D82">
        <v>64</v>
      </c>
      <c r="E82">
        <v>1024</v>
      </c>
      <c r="F82" t="s">
        <v>15</v>
      </c>
      <c r="G82" t="s">
        <v>3</v>
      </c>
      <c r="I82" s="2">
        <v>0.13200000000000001</v>
      </c>
      <c r="J82" s="2">
        <f t="shared" si="1"/>
        <v>3.0504029090909088</v>
      </c>
      <c r="K82" s="2"/>
      <c r="L82" s="2"/>
    </row>
    <row r="83" spans="2:12" x14ac:dyDescent="0.25">
      <c r="B83" t="s">
        <v>72</v>
      </c>
      <c r="C83">
        <f t="shared" si="2"/>
        <v>3072</v>
      </c>
      <c r="D83">
        <v>128</v>
      </c>
      <c r="E83">
        <v>1024</v>
      </c>
      <c r="F83" t="s">
        <v>15</v>
      </c>
      <c r="G83" t="s">
        <v>3</v>
      </c>
      <c r="I83" s="2">
        <v>0.26700000000000002</v>
      </c>
      <c r="J83" s="2">
        <f t="shared" si="1"/>
        <v>3.0161287191011232</v>
      </c>
      <c r="K83" s="2"/>
      <c r="L83" s="2"/>
    </row>
    <row r="84" spans="2:12" x14ac:dyDescent="0.25">
      <c r="J84" s="2"/>
      <c r="K84" s="2"/>
      <c r="L84" s="2"/>
    </row>
    <row r="85" spans="2:12" x14ac:dyDescent="0.25">
      <c r="B85" t="s">
        <v>72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13.526</v>
      </c>
      <c r="J85" s="2">
        <f t="shared" si="1"/>
        <v>3.4583007067869289</v>
      </c>
      <c r="K85" s="2"/>
      <c r="L85" s="2"/>
    </row>
    <row r="86" spans="2:12" x14ac:dyDescent="0.25">
      <c r="B86" t="s">
        <v>72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55.746000000000002</v>
      </c>
      <c r="J86" s="2">
        <f t="shared" si="1"/>
        <v>3.8661372941556342</v>
      </c>
      <c r="K86" s="2"/>
      <c r="L86" s="2"/>
    </row>
    <row r="87" spans="2:12" x14ac:dyDescent="0.25">
      <c r="J87" s="2"/>
    </row>
    <row r="88" spans="2:12" x14ac:dyDescent="0.25">
      <c r="B88" t="s">
        <v>67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4.9480000000000004</v>
      </c>
      <c r="J88" s="2">
        <f t="shared" si="1"/>
        <v>0.82780921584478573</v>
      </c>
    </row>
    <row r="89" spans="2:12" x14ac:dyDescent="0.25">
      <c r="B89" t="s">
        <v>67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>
        <v>9.2989999999999995</v>
      </c>
      <c r="J89" s="2">
        <f t="shared" si="1"/>
        <v>0.88095494139154751</v>
      </c>
    </row>
    <row r="90" spans="2:12" x14ac:dyDescent="0.25">
      <c r="B90" t="s">
        <v>67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5.0890000000000004</v>
      </c>
      <c r="J90" s="2">
        <f t="shared" si="1"/>
        <v>1.6097465120848886</v>
      </c>
    </row>
    <row r="91" spans="2:12" x14ac:dyDescent="0.25">
      <c r="B91" t="s">
        <v>67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10.086</v>
      </c>
      <c r="J91" s="2">
        <f t="shared" si="1"/>
        <v>1.6244299028356137</v>
      </c>
    </row>
    <row r="92" spans="2:12" x14ac:dyDescent="0.25">
      <c r="B92" t="s">
        <v>67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>
        <v>6.593</v>
      </c>
      <c r="J92" s="2">
        <f t="shared" si="1"/>
        <v>0.621264978006977</v>
      </c>
    </row>
    <row r="93" spans="2:12" x14ac:dyDescent="0.25">
      <c r="B93" t="s">
        <v>67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13.103999999999999</v>
      </c>
      <c r="J93" s="2">
        <f t="shared" si="1"/>
        <v>0.62515262515262526</v>
      </c>
    </row>
    <row r="94" spans="2:12" x14ac:dyDescent="0.25">
      <c r="B94" t="s">
        <v>67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6.6449999999999996</v>
      </c>
      <c r="J94" s="2">
        <f t="shared" si="1"/>
        <v>1.23280662151994</v>
      </c>
    </row>
    <row r="95" spans="2:12" x14ac:dyDescent="0.25">
      <c r="B95" t="s">
        <v>67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13.218</v>
      </c>
      <c r="J95" s="2">
        <f t="shared" si="1"/>
        <v>1.2395218641246786</v>
      </c>
    </row>
    <row r="96" spans="2:12" x14ac:dyDescent="0.25">
      <c r="B96" t="s">
        <v>73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0.21</v>
      </c>
      <c r="J96" s="2">
        <f t="shared" si="1"/>
        <v>3.4952533333333333</v>
      </c>
    </row>
    <row r="97" spans="1:10" x14ac:dyDescent="0.25">
      <c r="B97" t="s">
        <v>73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0.21199999999999999</v>
      </c>
      <c r="J97" s="2">
        <f t="shared" si="1"/>
        <v>3.4622792452830189</v>
      </c>
    </row>
    <row r="98" spans="1:10" x14ac:dyDescent="0.25">
      <c r="B98" t="s">
        <v>72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252.45400000000001</v>
      </c>
      <c r="J98" s="2">
        <f t="shared" si="1"/>
        <v>3.7381796287640516</v>
      </c>
    </row>
    <row r="99" spans="1:10" x14ac:dyDescent="0.25">
      <c r="B99" t="s">
        <v>72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161.79599999999999</v>
      </c>
      <c r="J99" s="2">
        <f t="shared" si="1"/>
        <v>3.7329710005191723</v>
      </c>
    </row>
    <row r="100" spans="1:10" x14ac:dyDescent="0.25">
      <c r="A100" s="1"/>
      <c r="B100" t="s">
        <v>72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90.165999999999997</v>
      </c>
      <c r="J100" s="2">
        <f t="shared" si="1"/>
        <v>3.7679238737439835</v>
      </c>
    </row>
    <row r="101" spans="1:10" x14ac:dyDescent="0.25">
      <c r="A101" s="1"/>
      <c r="B101" t="s">
        <v>72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305.19</v>
      </c>
      <c r="J101" s="2">
        <f t="shared" si="1"/>
        <v>3.7416011795930402</v>
      </c>
    </row>
    <row r="102" spans="1:10" x14ac:dyDescent="0.25">
      <c r="A102" s="1"/>
      <c r="B102" t="s">
        <v>72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37.639000000000003</v>
      </c>
      <c r="J102" s="2">
        <f t="shared" si="1"/>
        <v>4.0116619463853977</v>
      </c>
    </row>
    <row r="103" spans="1:10" x14ac:dyDescent="0.25">
      <c r="B103" t="s">
        <v>72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506.69799999999998</v>
      </c>
      <c r="J103" s="2">
        <f t="shared" si="1"/>
        <v>3.7249738503013634</v>
      </c>
    </row>
    <row r="104" spans="1:10" x14ac:dyDescent="0.25">
      <c r="B104" t="s">
        <v>72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324.57600000000002</v>
      </c>
      <c r="J104" s="2">
        <f t="shared" si="1"/>
        <v>3.7216539485359355</v>
      </c>
    </row>
    <row r="105" spans="1:10" x14ac:dyDescent="0.25">
      <c r="A105" s="1"/>
      <c r="B105" t="s">
        <v>72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181.119</v>
      </c>
      <c r="J105" s="2">
        <f t="shared" si="1"/>
        <v>3.7515514551206666</v>
      </c>
    </row>
    <row r="106" spans="1:10" x14ac:dyDescent="0.25">
      <c r="A106" s="1"/>
      <c r="B106" t="s">
        <v>72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613.61</v>
      </c>
      <c r="J106" s="2">
        <f t="shared" si="1"/>
        <v>3.7219056534280734</v>
      </c>
    </row>
    <row r="107" spans="1:10" x14ac:dyDescent="0.25">
      <c r="A107" s="1"/>
      <c r="B107" t="s">
        <v>72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75.415000000000006</v>
      </c>
      <c r="J107" s="2">
        <f t="shared" si="1"/>
        <v>4.0043743021945231</v>
      </c>
    </row>
    <row r="108" spans="1:10" x14ac:dyDescent="0.25">
      <c r="B108" t="s">
        <v>72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273.31799999999998</v>
      </c>
      <c r="J108" s="2">
        <f t="shared" si="1"/>
        <v>3.4528219875749127</v>
      </c>
    </row>
    <row r="109" spans="1:10" x14ac:dyDescent="0.25">
      <c r="B109" t="s">
        <v>72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159.53700000000001</v>
      </c>
      <c r="J109" s="2">
        <f t="shared" si="1"/>
        <v>3.7858288422121515</v>
      </c>
    </row>
    <row r="110" spans="1:10" x14ac:dyDescent="0.25">
      <c r="A110" s="1"/>
      <c r="B110" t="s">
        <v>72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96.582999999999998</v>
      </c>
      <c r="J110" s="2">
        <f t="shared" si="1"/>
        <v>3.5175820175393184</v>
      </c>
    </row>
    <row r="111" spans="1:10" x14ac:dyDescent="0.25">
      <c r="A111" s="1"/>
      <c r="B111" t="s">
        <v>72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329.35</v>
      </c>
      <c r="J111" s="2">
        <f t="shared" si="1"/>
        <v>3.4671299954455743</v>
      </c>
    </row>
    <row r="112" spans="1:10" x14ac:dyDescent="0.25">
      <c r="A112" s="1"/>
      <c r="B112" t="s">
        <v>72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38.976999999999997</v>
      </c>
      <c r="J112" s="2">
        <f t="shared" si="1"/>
        <v>3.8739498678707958</v>
      </c>
    </row>
    <row r="113" spans="1:10" x14ac:dyDescent="0.25">
      <c r="B113" t="s">
        <v>72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552.03399999999999</v>
      </c>
      <c r="J113" s="2">
        <f t="shared" si="1"/>
        <v>3.4190589710054087</v>
      </c>
    </row>
    <row r="114" spans="1:10" x14ac:dyDescent="0.25">
      <c r="B114" t="s">
        <v>72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319.923</v>
      </c>
      <c r="J114" s="2">
        <f t="shared" si="1"/>
        <v>3.7757821475792612</v>
      </c>
    </row>
    <row r="115" spans="1:10" x14ac:dyDescent="0.25">
      <c r="A115" s="1"/>
      <c r="B115" t="s">
        <v>72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196.15299999999999</v>
      </c>
      <c r="J115" s="2">
        <f t="shared" si="1"/>
        <v>3.4640165992872909</v>
      </c>
    </row>
    <row r="116" spans="1:10" x14ac:dyDescent="0.25">
      <c r="A116" s="1"/>
      <c r="B116" t="s">
        <v>72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660.29499999999996</v>
      </c>
      <c r="J116" s="2">
        <f t="shared" ref="J116:J169" si="3">(2*C116*D116*E116)/(I116/1000)/10^12</f>
        <v>3.4587548413966482</v>
      </c>
    </row>
    <row r="117" spans="1:10" x14ac:dyDescent="0.25">
      <c r="A117" s="1"/>
      <c r="B117" t="s">
        <v>72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78.024000000000001</v>
      </c>
      <c r="J117" s="2">
        <f t="shared" si="3"/>
        <v>3.8704743155952017</v>
      </c>
    </row>
    <row r="118" spans="1:10" x14ac:dyDescent="0.25">
      <c r="A118" s="1"/>
      <c r="B118" t="s">
        <v>72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0.252</v>
      </c>
      <c r="J118" s="2">
        <f t="shared" si="3"/>
        <v>1.5978300952380953</v>
      </c>
    </row>
    <row r="119" spans="1:10" x14ac:dyDescent="0.25">
      <c r="A119" s="1"/>
      <c r="B119" t="s">
        <v>72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0.13100000000000001</v>
      </c>
      <c r="J119" s="2">
        <f t="shared" si="3"/>
        <v>1.7289497404580152</v>
      </c>
    </row>
    <row r="120" spans="1:10" x14ac:dyDescent="0.25">
      <c r="A120" s="1"/>
      <c r="B120" t="s">
        <v>72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0.47199999999999998</v>
      </c>
      <c r="J120" s="2">
        <f t="shared" si="3"/>
        <v>1.6128520677966103</v>
      </c>
    </row>
    <row r="121" spans="1:10" x14ac:dyDescent="0.25">
      <c r="A121" s="1"/>
      <c r="B121" t="s">
        <v>72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0.28299999999999997</v>
      </c>
      <c r="J121" s="2">
        <f t="shared" si="3"/>
        <v>2.8456055406360425</v>
      </c>
    </row>
    <row r="122" spans="1:10" x14ac:dyDescent="0.25">
      <c r="A122" s="1"/>
      <c r="B122" t="s">
        <v>72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0.151</v>
      </c>
      <c r="J122" s="2">
        <f t="shared" si="3"/>
        <v>2.9998995496688745</v>
      </c>
    </row>
    <row r="123" spans="1:10" x14ac:dyDescent="0.25">
      <c r="A123" s="1"/>
      <c r="B123" t="s">
        <v>72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0.53800000000000003</v>
      </c>
      <c r="J123" s="2">
        <f t="shared" si="3"/>
        <v>2.8299857843866167</v>
      </c>
    </row>
    <row r="124" spans="1:10" x14ac:dyDescent="0.25">
      <c r="A124" s="1"/>
      <c r="B124" t="s">
        <v>72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0.313</v>
      </c>
      <c r="J124" s="2">
        <f t="shared" si="3"/>
        <v>1.286431897763578</v>
      </c>
    </row>
    <row r="125" spans="1:10" x14ac:dyDescent="0.25">
      <c r="A125" s="1"/>
      <c r="B125" t="s">
        <v>72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0.17100000000000001</v>
      </c>
      <c r="J125" s="2">
        <f t="shared" si="3"/>
        <v>1.3245170526315788</v>
      </c>
    </row>
    <row r="126" spans="1:10" x14ac:dyDescent="0.25">
      <c r="A126" s="1"/>
      <c r="B126" t="s">
        <v>72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0.62</v>
      </c>
      <c r="J126" s="2">
        <f t="shared" si="3"/>
        <v>1.2278486709677419</v>
      </c>
    </row>
    <row r="127" spans="1:10" x14ac:dyDescent="0.25">
      <c r="A127" s="1"/>
      <c r="B127" t="s">
        <v>72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0.33900000000000002</v>
      </c>
      <c r="J127" s="2">
        <f t="shared" si="3"/>
        <v>2.3755350088495577</v>
      </c>
    </row>
    <row r="128" spans="1:10" x14ac:dyDescent="0.25">
      <c r="A128" s="1"/>
      <c r="B128" t="s">
        <v>72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0.188</v>
      </c>
      <c r="J128" s="2">
        <f t="shared" si="3"/>
        <v>2.4094937872340423</v>
      </c>
    </row>
    <row r="129" spans="1:10" x14ac:dyDescent="0.25">
      <c r="A129" s="1"/>
      <c r="B129" t="s">
        <v>72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0.69299999999999995</v>
      </c>
      <c r="J129" s="2">
        <f t="shared" si="3"/>
        <v>2.1970163809523813</v>
      </c>
    </row>
    <row r="130" spans="1:10" x14ac:dyDescent="0.25">
      <c r="B130" t="s">
        <v>72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16.338000000000001</v>
      </c>
      <c r="J130" s="2">
        <f t="shared" si="3"/>
        <v>4.2358927653323537</v>
      </c>
    </row>
    <row r="131" spans="1:10" x14ac:dyDescent="0.25">
      <c r="B131" t="s">
        <v>72</v>
      </c>
      <c r="C131" s="1">
        <v>512</v>
      </c>
      <c r="D131">
        <f t="shared" ref="D131:D137" si="4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11.382999999999999</v>
      </c>
      <c r="J131" s="2">
        <f t="shared" si="3"/>
        <v>4.4216505314943344</v>
      </c>
    </row>
    <row r="132" spans="1:10" x14ac:dyDescent="0.25">
      <c r="B132" s="1" t="s">
        <v>72</v>
      </c>
      <c r="C132" s="1">
        <v>512</v>
      </c>
      <c r="D132">
        <f t="shared" si="4"/>
        <v>24000</v>
      </c>
      <c r="E132" s="1">
        <v>2560</v>
      </c>
      <c r="F132" s="1" t="s">
        <v>3</v>
      </c>
      <c r="G132" s="1" t="s">
        <v>3</v>
      </c>
      <c r="H132" s="1"/>
      <c r="I132" s="2">
        <v>14.984999999999999</v>
      </c>
      <c r="J132" s="2">
        <f t="shared" si="3"/>
        <v>4.1985025025025022</v>
      </c>
    </row>
    <row r="133" spans="1:10" x14ac:dyDescent="0.25">
      <c r="B133" s="1" t="s">
        <v>72</v>
      </c>
      <c r="C133" s="1">
        <v>512</v>
      </c>
      <c r="D133">
        <f t="shared" si="4"/>
        <v>24000</v>
      </c>
      <c r="E133" s="1">
        <v>1530</v>
      </c>
      <c r="F133" s="1" t="s">
        <v>3</v>
      </c>
      <c r="G133" s="1" t="s">
        <v>3</v>
      </c>
      <c r="H133" s="1"/>
      <c r="I133" s="2">
        <v>8.9890000000000008</v>
      </c>
      <c r="J133" s="2">
        <f t="shared" si="3"/>
        <v>4.183032595394371</v>
      </c>
    </row>
    <row r="134" spans="1:10" x14ac:dyDescent="0.25">
      <c r="B134" t="s">
        <v>72</v>
      </c>
      <c r="C134" s="1">
        <v>1024</v>
      </c>
      <c r="D134">
        <f t="shared" si="4"/>
        <v>24000</v>
      </c>
      <c r="E134" s="1">
        <v>2816</v>
      </c>
      <c r="F134" s="1" t="s">
        <v>3</v>
      </c>
      <c r="G134" s="1" t="s">
        <v>3</v>
      </c>
      <c r="H134" s="1"/>
      <c r="I134" s="2">
        <v>30.788</v>
      </c>
      <c r="J134" s="2">
        <f t="shared" si="3"/>
        <v>4.4956486942964791</v>
      </c>
    </row>
    <row r="135" spans="1:10" x14ac:dyDescent="0.25">
      <c r="B135" t="s">
        <v>72</v>
      </c>
      <c r="C135" s="1">
        <v>1024</v>
      </c>
      <c r="D135">
        <f t="shared" si="4"/>
        <v>24000</v>
      </c>
      <c r="E135" s="1">
        <v>2048</v>
      </c>
      <c r="F135" s="1" t="s">
        <v>3</v>
      </c>
      <c r="G135" s="1" t="s">
        <v>3</v>
      </c>
      <c r="H135" s="1"/>
      <c r="I135" s="2">
        <v>21.916</v>
      </c>
      <c r="J135" s="2">
        <f t="shared" si="3"/>
        <v>4.5931418141996705</v>
      </c>
    </row>
    <row r="136" spans="1:10" x14ac:dyDescent="0.25">
      <c r="B136" s="1" t="s">
        <v>72</v>
      </c>
      <c r="C136" s="1">
        <v>1024</v>
      </c>
      <c r="D136">
        <f t="shared" si="4"/>
        <v>24000</v>
      </c>
      <c r="E136" s="1">
        <v>2560</v>
      </c>
      <c r="F136" s="1" t="s">
        <v>3</v>
      </c>
      <c r="G136" s="1" t="s">
        <v>3</v>
      </c>
      <c r="H136" s="1"/>
      <c r="I136" s="2">
        <v>28.196000000000002</v>
      </c>
      <c r="J136" s="2">
        <f t="shared" si="3"/>
        <v>4.4626585331252659</v>
      </c>
    </row>
    <row r="137" spans="1:10" x14ac:dyDescent="0.25">
      <c r="B137" s="1" t="s">
        <v>72</v>
      </c>
      <c r="C137" s="1">
        <v>1024</v>
      </c>
      <c r="D137">
        <f t="shared" si="4"/>
        <v>24000</v>
      </c>
      <c r="E137" s="1">
        <v>1530</v>
      </c>
      <c r="F137" s="1" t="s">
        <v>3</v>
      </c>
      <c r="G137" s="1" t="s">
        <v>3</v>
      </c>
      <c r="H137" s="1"/>
      <c r="I137" s="2">
        <v>17.055</v>
      </c>
      <c r="J137" s="2">
        <f t="shared" si="3"/>
        <v>4.4094142480211085</v>
      </c>
    </row>
    <row r="138" spans="1:10" x14ac:dyDescent="0.25">
      <c r="B138" s="1" t="s">
        <v>72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1.6E-2</v>
      </c>
      <c r="J138" s="2">
        <f t="shared" si="3"/>
        <v>0.52428799999999998</v>
      </c>
    </row>
    <row r="139" spans="1:10" x14ac:dyDescent="0.25">
      <c r="B139" s="1" t="s">
        <v>72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0.02</v>
      </c>
      <c r="J139" s="2">
        <f t="shared" si="3"/>
        <v>0.83886079999999985</v>
      </c>
    </row>
    <row r="140" spans="1:10" x14ac:dyDescent="0.25">
      <c r="B140" t="s">
        <v>72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16.023</v>
      </c>
      <c r="J140" s="2">
        <f t="shared" si="3"/>
        <v>4.3191671971540915</v>
      </c>
    </row>
    <row r="141" spans="1:10" x14ac:dyDescent="0.25">
      <c r="B141" t="s">
        <v>72</v>
      </c>
      <c r="C141" s="1">
        <v>512</v>
      </c>
      <c r="D141">
        <f t="shared" ref="D141:D147" si="5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11.019</v>
      </c>
      <c r="J141" s="2">
        <f t="shared" si="3"/>
        <v>4.5677146746528727</v>
      </c>
    </row>
    <row r="142" spans="1:10" x14ac:dyDescent="0.25">
      <c r="B142" s="1" t="s">
        <v>72</v>
      </c>
      <c r="C142" s="1">
        <v>512</v>
      </c>
      <c r="D142">
        <f t="shared" si="5"/>
        <v>24000</v>
      </c>
      <c r="E142" s="1">
        <v>2560</v>
      </c>
      <c r="F142" s="1" t="s">
        <v>15</v>
      </c>
      <c r="G142" s="1" t="s">
        <v>3</v>
      </c>
      <c r="H142" s="1"/>
      <c r="I142" s="2">
        <v>14.782999999999999</v>
      </c>
      <c r="J142" s="2">
        <f t="shared" si="3"/>
        <v>4.2558722857336129</v>
      </c>
    </row>
    <row r="143" spans="1:10" x14ac:dyDescent="0.25">
      <c r="B143" s="1" t="s">
        <v>72</v>
      </c>
      <c r="C143" s="1">
        <v>512</v>
      </c>
      <c r="D143">
        <f t="shared" si="5"/>
        <v>24000</v>
      </c>
      <c r="E143" s="1">
        <v>1530</v>
      </c>
      <c r="F143" s="1" t="s">
        <v>15</v>
      </c>
      <c r="G143" s="1" t="s">
        <v>3</v>
      </c>
      <c r="H143" s="1"/>
      <c r="I143" s="2">
        <v>8.8339999999999996</v>
      </c>
      <c r="J143" s="2">
        <f t="shared" si="3"/>
        <v>4.2564274394385331</v>
      </c>
    </row>
    <row r="144" spans="1:10" x14ac:dyDescent="0.25">
      <c r="B144" t="s">
        <v>72</v>
      </c>
      <c r="C144" s="1">
        <v>1024</v>
      </c>
      <c r="D144">
        <f t="shared" si="5"/>
        <v>24000</v>
      </c>
      <c r="E144" s="1">
        <v>2816</v>
      </c>
      <c r="F144" s="1" t="s">
        <v>15</v>
      </c>
      <c r="G144" s="1" t="s">
        <v>3</v>
      </c>
      <c r="H144" s="1"/>
      <c r="I144" s="2">
        <v>31.193999999999999</v>
      </c>
      <c r="J144" s="2">
        <f t="shared" si="3"/>
        <v>4.437136372379304</v>
      </c>
    </row>
    <row r="145" spans="2:10" x14ac:dyDescent="0.25">
      <c r="B145" t="s">
        <v>72</v>
      </c>
      <c r="C145" s="1">
        <v>1024</v>
      </c>
      <c r="D145">
        <f t="shared" si="5"/>
        <v>24000</v>
      </c>
      <c r="E145" s="1">
        <v>2048</v>
      </c>
      <c r="F145" s="1" t="s">
        <v>15</v>
      </c>
      <c r="G145" s="1" t="s">
        <v>3</v>
      </c>
      <c r="H145" s="1"/>
      <c r="I145" s="2">
        <v>21.603999999999999</v>
      </c>
      <c r="J145" s="2">
        <f t="shared" si="3"/>
        <v>4.6594749120533239</v>
      </c>
    </row>
    <row r="146" spans="2:10" x14ac:dyDescent="0.25">
      <c r="B146" s="1" t="s">
        <v>72</v>
      </c>
      <c r="C146" s="1">
        <v>1024</v>
      </c>
      <c r="D146">
        <f t="shared" si="5"/>
        <v>24000</v>
      </c>
      <c r="E146" s="1">
        <v>2560</v>
      </c>
      <c r="F146" s="1" t="s">
        <v>15</v>
      </c>
      <c r="G146" s="1" t="s">
        <v>3</v>
      </c>
      <c r="H146" s="1"/>
      <c r="I146" s="2">
        <v>28.837</v>
      </c>
      <c r="J146" s="2">
        <f t="shared" si="3"/>
        <v>4.3634608315705519</v>
      </c>
    </row>
    <row r="147" spans="2:10" x14ac:dyDescent="0.25">
      <c r="B147" s="1" t="s">
        <v>72</v>
      </c>
      <c r="C147" s="1">
        <v>1024</v>
      </c>
      <c r="D147">
        <f t="shared" si="5"/>
        <v>24000</v>
      </c>
      <c r="E147" s="1">
        <v>1530</v>
      </c>
      <c r="F147" s="1" t="s">
        <v>15</v>
      </c>
      <c r="G147" s="1" t="s">
        <v>3</v>
      </c>
      <c r="H147" s="1"/>
      <c r="I147" s="2">
        <v>17.234000000000002</v>
      </c>
      <c r="J147" s="2">
        <f t="shared" si="3"/>
        <v>4.3636161076940922</v>
      </c>
    </row>
    <row r="148" spans="2:10" x14ac:dyDescent="0.25">
      <c r="B148" s="1" t="s">
        <v>72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2.1000000000000001E-2</v>
      </c>
      <c r="J148" s="2">
        <f t="shared" si="3"/>
        <v>0.39945752380952376</v>
      </c>
    </row>
    <row r="149" spans="2:10" x14ac:dyDescent="0.25">
      <c r="B149" s="1" t="s">
        <v>72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2.4E-2</v>
      </c>
      <c r="J149" s="2">
        <f t="shared" si="3"/>
        <v>0.6990506666666666</v>
      </c>
    </row>
    <row r="150" spans="2:10" x14ac:dyDescent="0.25">
      <c r="B150" t="s">
        <v>72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32.515999999999998</v>
      </c>
      <c r="J150" s="2">
        <f t="shared" si="3"/>
        <v>4.2567361299052777</v>
      </c>
    </row>
    <row r="151" spans="2:10" x14ac:dyDescent="0.25">
      <c r="B151" t="s">
        <v>72</v>
      </c>
      <c r="C151" s="1">
        <v>512</v>
      </c>
      <c r="D151">
        <f t="shared" ref="D151:D157" si="6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22.663</v>
      </c>
      <c r="J151" s="2">
        <f t="shared" si="3"/>
        <v>4.4417462824868732</v>
      </c>
    </row>
    <row r="152" spans="2:10" x14ac:dyDescent="0.25">
      <c r="B152" s="1" t="s">
        <v>72</v>
      </c>
      <c r="C152" s="1">
        <v>512</v>
      </c>
      <c r="D152">
        <f t="shared" si="6"/>
        <v>48000</v>
      </c>
      <c r="E152" s="1">
        <v>2560</v>
      </c>
      <c r="F152" s="1" t="s">
        <v>3</v>
      </c>
      <c r="G152" s="1" t="s">
        <v>3</v>
      </c>
      <c r="H152" s="1"/>
      <c r="I152" s="2">
        <v>29.779</v>
      </c>
      <c r="J152" s="2">
        <f t="shared" si="3"/>
        <v>4.2254313442358713</v>
      </c>
    </row>
    <row r="153" spans="2:10" x14ac:dyDescent="0.25">
      <c r="B153" s="1" t="s">
        <v>72</v>
      </c>
      <c r="C153" s="1">
        <v>512</v>
      </c>
      <c r="D153">
        <f t="shared" si="6"/>
        <v>48000</v>
      </c>
      <c r="E153" s="1">
        <v>1530</v>
      </c>
      <c r="F153" s="1" t="s">
        <v>3</v>
      </c>
      <c r="G153" s="1" t="s">
        <v>3</v>
      </c>
      <c r="H153" s="1"/>
      <c r="I153" s="2">
        <v>17.931000000000001</v>
      </c>
      <c r="J153" s="2">
        <f t="shared" si="3"/>
        <v>4.1939969884557469</v>
      </c>
    </row>
    <row r="154" spans="2:10" x14ac:dyDescent="0.25">
      <c r="B154" t="s">
        <v>72</v>
      </c>
      <c r="C154" s="1">
        <v>1024</v>
      </c>
      <c r="D154">
        <f t="shared" si="6"/>
        <v>48000</v>
      </c>
      <c r="E154" s="1">
        <v>2816</v>
      </c>
      <c r="F154" s="1" t="s">
        <v>3</v>
      </c>
      <c r="G154" s="1" t="s">
        <v>3</v>
      </c>
      <c r="H154" s="1"/>
      <c r="I154" s="2">
        <v>61.55</v>
      </c>
      <c r="J154" s="2">
        <f t="shared" si="3"/>
        <v>4.4975477497969134</v>
      </c>
    </row>
    <row r="155" spans="2:10" x14ac:dyDescent="0.25">
      <c r="B155" t="s">
        <v>72</v>
      </c>
      <c r="C155" s="1">
        <v>1024</v>
      </c>
      <c r="D155">
        <f t="shared" si="6"/>
        <v>48000</v>
      </c>
      <c r="E155" s="1">
        <v>2048</v>
      </c>
      <c r="F155" s="1" t="s">
        <v>3</v>
      </c>
      <c r="G155" s="1" t="s">
        <v>3</v>
      </c>
      <c r="H155" s="1"/>
      <c r="I155" s="2">
        <v>43.832999999999998</v>
      </c>
      <c r="J155" s="2">
        <f t="shared" si="3"/>
        <v>4.5930370268975427</v>
      </c>
    </row>
    <row r="156" spans="2:10" x14ac:dyDescent="0.25">
      <c r="B156" s="1" t="s">
        <v>72</v>
      </c>
      <c r="C156" s="1">
        <v>1024</v>
      </c>
      <c r="D156">
        <f t="shared" si="6"/>
        <v>48000</v>
      </c>
      <c r="E156" s="1">
        <v>2560</v>
      </c>
      <c r="F156" s="1" t="s">
        <v>3</v>
      </c>
      <c r="G156" s="1" t="s">
        <v>3</v>
      </c>
      <c r="H156" s="1"/>
      <c r="I156" s="2">
        <v>56.35</v>
      </c>
      <c r="J156" s="2">
        <f t="shared" si="3"/>
        <v>4.4659847382431233</v>
      </c>
    </row>
    <row r="157" spans="2:10" x14ac:dyDescent="0.25">
      <c r="B157" s="1" t="s">
        <v>72</v>
      </c>
      <c r="C157" s="1">
        <v>1024</v>
      </c>
      <c r="D157">
        <f t="shared" si="6"/>
        <v>48000</v>
      </c>
      <c r="E157" s="1">
        <v>1530</v>
      </c>
      <c r="F157" s="1" t="s">
        <v>3</v>
      </c>
      <c r="G157" s="1" t="s">
        <v>3</v>
      </c>
      <c r="H157" s="1"/>
      <c r="I157" s="2">
        <v>34.098999999999997</v>
      </c>
      <c r="J157" s="2">
        <f t="shared" si="3"/>
        <v>4.4108366814276083</v>
      </c>
    </row>
    <row r="158" spans="2:10" x14ac:dyDescent="0.25">
      <c r="B158" s="1" t="s">
        <v>72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0.02</v>
      </c>
      <c r="J158" s="2">
        <f t="shared" si="3"/>
        <v>0.83886079999999985</v>
      </c>
    </row>
    <row r="159" spans="2:10" x14ac:dyDescent="0.25">
      <c r="B159" s="1" t="s">
        <v>72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2.1000000000000001E-2</v>
      </c>
      <c r="J159" s="2">
        <f t="shared" si="3"/>
        <v>1.597830095238095</v>
      </c>
    </row>
    <row r="160" spans="2:10" x14ac:dyDescent="0.25">
      <c r="B160" t="s">
        <v>72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31.831</v>
      </c>
      <c r="J160" s="2">
        <f t="shared" si="3"/>
        <v>4.3483406741855424</v>
      </c>
    </row>
    <row r="161" spans="1:31" x14ac:dyDescent="0.25">
      <c r="B161" t="s">
        <v>72</v>
      </c>
      <c r="C161" s="1">
        <v>512</v>
      </c>
      <c r="D161">
        <f t="shared" ref="D161:D167" si="7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21.942</v>
      </c>
      <c r="J161" s="2">
        <f t="shared" si="3"/>
        <v>4.5876992070002736</v>
      </c>
    </row>
    <row r="162" spans="1:31" x14ac:dyDescent="0.25">
      <c r="B162" s="1" t="s">
        <v>72</v>
      </c>
      <c r="C162" s="1">
        <v>512</v>
      </c>
      <c r="D162">
        <f t="shared" si="7"/>
        <v>48000</v>
      </c>
      <c r="E162" s="1">
        <v>2560</v>
      </c>
      <c r="F162" s="1" t="s">
        <v>15</v>
      </c>
      <c r="G162" s="1" t="s">
        <v>3</v>
      </c>
      <c r="H162" s="1"/>
      <c r="I162" s="2">
        <v>29.399000000000001</v>
      </c>
      <c r="J162" s="2">
        <f t="shared" si="3"/>
        <v>4.2800476206673697</v>
      </c>
    </row>
    <row r="163" spans="1:31" x14ac:dyDescent="0.25">
      <c r="B163" s="1" t="s">
        <v>72</v>
      </c>
      <c r="C163" s="1">
        <v>512</v>
      </c>
      <c r="D163">
        <f t="shared" si="7"/>
        <v>48000</v>
      </c>
      <c r="E163" s="1">
        <v>1530</v>
      </c>
      <c r="F163" s="1" t="s">
        <v>15</v>
      </c>
      <c r="G163" s="1" t="s">
        <v>3</v>
      </c>
      <c r="H163" s="1"/>
      <c r="I163" s="2">
        <v>17.501999999999999</v>
      </c>
      <c r="J163" s="2">
        <f t="shared" si="3"/>
        <v>4.2967980802194035</v>
      </c>
    </row>
    <row r="164" spans="1:31" x14ac:dyDescent="0.25">
      <c r="B164" t="s">
        <v>72</v>
      </c>
      <c r="C164" s="1">
        <v>1024</v>
      </c>
      <c r="D164">
        <f t="shared" si="7"/>
        <v>48000</v>
      </c>
      <c r="E164" s="1">
        <v>2816</v>
      </c>
      <c r="F164" s="1" t="s">
        <v>15</v>
      </c>
      <c r="G164" s="1" t="s">
        <v>3</v>
      </c>
      <c r="H164" s="1"/>
      <c r="I164" s="2">
        <v>62.168999999999997</v>
      </c>
      <c r="J164" s="2">
        <f t="shared" si="3"/>
        <v>4.4527668773826194</v>
      </c>
    </row>
    <row r="165" spans="1:31" x14ac:dyDescent="0.25">
      <c r="B165" t="s">
        <v>72</v>
      </c>
      <c r="C165" s="1">
        <v>1024</v>
      </c>
      <c r="D165">
        <f t="shared" si="7"/>
        <v>48000</v>
      </c>
      <c r="E165" s="1">
        <v>2048</v>
      </c>
      <c r="F165" s="1" t="s">
        <v>15</v>
      </c>
      <c r="G165" s="1" t="s">
        <v>3</v>
      </c>
      <c r="H165" s="1"/>
      <c r="I165" s="2">
        <v>43.085999999999999</v>
      </c>
      <c r="J165" s="2">
        <f t="shared" si="3"/>
        <v>4.6726684305806989</v>
      </c>
    </row>
    <row r="166" spans="1:31" x14ac:dyDescent="0.25">
      <c r="B166" s="1" t="s">
        <v>72</v>
      </c>
      <c r="C166" s="1">
        <v>1024</v>
      </c>
      <c r="D166">
        <f t="shared" si="7"/>
        <v>48000</v>
      </c>
      <c r="E166" s="1">
        <v>2560</v>
      </c>
      <c r="F166" s="1" t="s">
        <v>15</v>
      </c>
      <c r="G166" s="1" t="s">
        <v>3</v>
      </c>
      <c r="H166" s="1"/>
      <c r="I166" s="2">
        <v>57.457999999999998</v>
      </c>
      <c r="J166" s="2">
        <f t="shared" si="3"/>
        <v>4.3798642486685937</v>
      </c>
    </row>
    <row r="167" spans="1:31" x14ac:dyDescent="0.25">
      <c r="B167" s="1" t="s">
        <v>72</v>
      </c>
      <c r="C167" s="1">
        <v>1024</v>
      </c>
      <c r="D167">
        <f t="shared" si="7"/>
        <v>48000</v>
      </c>
      <c r="E167" s="1">
        <v>1530</v>
      </c>
      <c r="F167" s="1" t="s">
        <v>15</v>
      </c>
      <c r="G167" s="1" t="s">
        <v>3</v>
      </c>
      <c r="H167" s="1"/>
      <c r="I167" s="2">
        <v>34.313000000000002</v>
      </c>
      <c r="J167" s="2">
        <f t="shared" si="3"/>
        <v>4.3833276017835798</v>
      </c>
    </row>
    <row r="168" spans="1:31" x14ac:dyDescent="0.25">
      <c r="B168" s="1" t="s">
        <v>72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0.02</v>
      </c>
      <c r="J168" s="2">
        <f t="shared" si="3"/>
        <v>0.83886079999999985</v>
      </c>
    </row>
    <row r="169" spans="1:31" x14ac:dyDescent="0.25">
      <c r="B169" s="1" t="s">
        <v>72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2.1000000000000001E-2</v>
      </c>
      <c r="J169" s="2">
        <f t="shared" si="3"/>
        <v>1.597830095238095</v>
      </c>
    </row>
    <row r="170" spans="1:31" x14ac:dyDescent="0.25">
      <c r="I170" s="2"/>
    </row>
    <row r="171" spans="1:31" x14ac:dyDescent="0.25">
      <c r="I171" s="2"/>
    </row>
    <row r="172" spans="1:31" x14ac:dyDescent="0.25">
      <c r="I172" s="2"/>
      <c r="J172" s="3"/>
    </row>
    <row r="173" spans="1:31" x14ac:dyDescent="0.25">
      <c r="I173" s="2"/>
    </row>
    <row r="174" spans="1:31" x14ac:dyDescent="0.25">
      <c r="A174" t="s">
        <v>1</v>
      </c>
    </row>
    <row r="175" spans="1:31" x14ac:dyDescent="0.25"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66</v>
      </c>
      <c r="I175" t="s">
        <v>65</v>
      </c>
      <c r="J175" t="s">
        <v>25</v>
      </c>
      <c r="K175" t="s">
        <v>24</v>
      </c>
      <c r="L175" t="s">
        <v>27</v>
      </c>
      <c r="M175" t="s">
        <v>26</v>
      </c>
      <c r="N175" t="s">
        <v>19</v>
      </c>
      <c r="O175" t="s">
        <v>20</v>
      </c>
      <c r="P175" t="s">
        <v>21</v>
      </c>
      <c r="R175" t="s">
        <v>28</v>
      </c>
      <c r="S175" t="s">
        <v>29</v>
      </c>
      <c r="T175" t="s">
        <v>46</v>
      </c>
      <c r="U175" t="s">
        <v>33</v>
      </c>
      <c r="V175" t="s">
        <v>34</v>
      </c>
      <c r="W175" t="s">
        <v>35</v>
      </c>
      <c r="X175" t="s">
        <v>30</v>
      </c>
    </row>
    <row r="176" spans="1:31" x14ac:dyDescent="0.25">
      <c r="B176" t="s">
        <v>72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0.28899999999999998</v>
      </c>
      <c r="O176" s="2" t="s">
        <v>44</v>
      </c>
      <c r="P176" s="2">
        <v>0.36599999999999999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0.65500000000000003</v>
      </c>
      <c r="U176" s="2">
        <f>(2*$R176*$S176*$F176*$G176*$E176*$I176*$H176)/(N176/1000)/10^12</f>
        <v>2.3862920415224917</v>
      </c>
      <c r="V176" s="2" t="s">
        <v>44</v>
      </c>
      <c r="W176" s="2">
        <f t="shared" ref="W176:W207" si="8">(2*$R176*$S176*$F176*$G176*$E176*$I176*$H176)/(P176/1000)/10^12</f>
        <v>1.8842579234972678</v>
      </c>
      <c r="X176" t="s">
        <v>49</v>
      </c>
      <c r="AA176" s="2"/>
      <c r="AE176" s="2"/>
    </row>
    <row r="177" spans="2:31" x14ac:dyDescent="0.25">
      <c r="B177" t="s">
        <v>72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0.35699999999999998</v>
      </c>
      <c r="O177" s="2" t="s">
        <v>44</v>
      </c>
      <c r="P177" s="2">
        <v>0.749</v>
      </c>
      <c r="R177" s="4">
        <f t="shared" ref="R177:R240" si="9">1+ROUNDDOWN((($C177-$H177+2*$J177)/$L177),0)</f>
        <v>341</v>
      </c>
      <c r="S177" s="4">
        <f t="shared" ref="S177:S240" si="10">1+ROUNDDOWN((($D177-$I177+2*$K177)/$M177),0)</f>
        <v>79</v>
      </c>
      <c r="T177" s="2">
        <f>N177+P177</f>
        <v>1.1059999999999999</v>
      </c>
      <c r="U177" s="2">
        <f t="shared" ref="U177:U207" si="11">(2*$R177*$S177*$F177*$G177*$E177*$I177*$H177)/(N177/1000)/10^12</f>
        <v>3.8635204481792713</v>
      </c>
      <c r="V177" s="2" t="s">
        <v>44</v>
      </c>
      <c r="W177" s="2">
        <f t="shared" si="8"/>
        <v>1.8414910547396528</v>
      </c>
      <c r="X177" t="s">
        <v>49</v>
      </c>
      <c r="AA177" s="2"/>
      <c r="AE177" s="2"/>
    </row>
    <row r="178" spans="2:31" x14ac:dyDescent="0.25">
      <c r="B178" t="s">
        <v>72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0.79300000000000004</v>
      </c>
      <c r="O178" s="2" t="s">
        <v>44</v>
      </c>
      <c r="P178" s="2">
        <v>1.5389999999999999</v>
      </c>
      <c r="R178" s="4">
        <f t="shared" si="9"/>
        <v>341</v>
      </c>
      <c r="S178" s="4">
        <f t="shared" si="10"/>
        <v>79</v>
      </c>
      <c r="T178" s="2">
        <f>N178+P178</f>
        <v>2.3319999999999999</v>
      </c>
      <c r="U178" s="2">
        <f t="shared" si="11"/>
        <v>3.4786300126103402</v>
      </c>
      <c r="V178" s="2" t="s">
        <v>44</v>
      </c>
      <c r="W178" s="2">
        <f t="shared" si="8"/>
        <v>1.7924324886289797</v>
      </c>
      <c r="X178" t="s">
        <v>49</v>
      </c>
      <c r="AA178" s="2"/>
      <c r="AE178" s="2"/>
    </row>
    <row r="179" spans="2:31" x14ac:dyDescent="0.25">
      <c r="B179" t="s">
        <v>72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1.6080000000000001</v>
      </c>
      <c r="O179" s="2" t="s">
        <v>44</v>
      </c>
      <c r="P179" s="2">
        <v>3.22</v>
      </c>
      <c r="R179" s="4">
        <f t="shared" si="9"/>
        <v>341</v>
      </c>
      <c r="S179" s="4">
        <f t="shared" si="10"/>
        <v>79</v>
      </c>
      <c r="T179" s="2">
        <f>N179+P179</f>
        <v>4.8280000000000003</v>
      </c>
      <c r="U179" s="2">
        <f t="shared" si="11"/>
        <v>3.4310368159203981</v>
      </c>
      <c r="V179" s="2" t="s">
        <v>44</v>
      </c>
      <c r="W179" s="2">
        <f t="shared" si="8"/>
        <v>1.7133873291925463</v>
      </c>
      <c r="X179" t="s">
        <v>49</v>
      </c>
      <c r="AA179" s="2"/>
      <c r="AE179" s="2"/>
    </row>
    <row r="180" spans="2:31" x14ac:dyDescent="0.25">
      <c r="B180" t="s">
        <v>72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0.623</v>
      </c>
      <c r="O180" s="2">
        <v>1.8049999999999999</v>
      </c>
      <c r="P180" s="2">
        <v>1.004</v>
      </c>
      <c r="R180" s="4">
        <f t="shared" si="9"/>
        <v>166</v>
      </c>
      <c r="S180" s="4">
        <f t="shared" si="10"/>
        <v>38</v>
      </c>
      <c r="T180" s="2">
        <f>N180+O180+P180</f>
        <v>3.4319999999999999</v>
      </c>
      <c r="U180" s="2">
        <f t="shared" si="11"/>
        <v>4.1472821829855544</v>
      </c>
      <c r="V180" s="2">
        <f>(2*$R180*$S180*$F180*$G180*$E180*$I180*$H180)/(O180/1000)/10^12</f>
        <v>1.4314442105263159</v>
      </c>
      <c r="W180" s="2">
        <f t="shared" si="8"/>
        <v>2.5734629482071716</v>
      </c>
      <c r="X180" t="s">
        <v>49</v>
      </c>
      <c r="AA180" s="2"/>
      <c r="AE180" s="2"/>
    </row>
    <row r="181" spans="2:31" x14ac:dyDescent="0.25">
      <c r="B181" t="s">
        <v>72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1.2889999999999999</v>
      </c>
      <c r="O181" s="2">
        <v>2.5979999999999999</v>
      </c>
      <c r="P181" s="2">
        <v>2.1139999999999999</v>
      </c>
      <c r="R181" s="4">
        <f t="shared" si="9"/>
        <v>166</v>
      </c>
      <c r="S181" s="4">
        <f t="shared" si="10"/>
        <v>38</v>
      </c>
      <c r="T181" s="2">
        <f t="shared" ref="T181:T183" si="12">N181+O181+P181</f>
        <v>6.0009999999999994</v>
      </c>
      <c r="U181" s="2">
        <f t="shared" si="11"/>
        <v>4.008932195500388</v>
      </c>
      <c r="V181" s="2">
        <f>(2*$R181*$S181*$F181*$G181*$E181*$I181*$H181)/(O181/1000)/10^12</f>
        <v>1.9890352578906851</v>
      </c>
      <c r="W181" s="2">
        <f t="shared" si="8"/>
        <v>2.4444245979186379</v>
      </c>
      <c r="X181" t="s">
        <v>49</v>
      </c>
      <c r="AA181" s="2"/>
      <c r="AE181" s="2"/>
    </row>
    <row r="182" spans="2:31" x14ac:dyDescent="0.25">
      <c r="B182" t="s">
        <v>72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2.4830000000000001</v>
      </c>
      <c r="O182" s="2">
        <v>3.5920000000000001</v>
      </c>
      <c r="P182" s="2">
        <v>4.2590000000000003</v>
      </c>
      <c r="R182" s="4">
        <f t="shared" si="9"/>
        <v>166</v>
      </c>
      <c r="S182" s="4">
        <f t="shared" si="10"/>
        <v>38</v>
      </c>
      <c r="T182" s="2">
        <f t="shared" si="12"/>
        <v>10.334</v>
      </c>
      <c r="U182" s="2">
        <f t="shared" si="11"/>
        <v>4.1623146194120011</v>
      </c>
      <c r="V182" s="2">
        <f>(2*$R182*$S182*$F182*$G182*$E182*$I182*$H182)/(O182/1000)/10^12</f>
        <v>2.8772347438752783</v>
      </c>
      <c r="W182" s="2">
        <f t="shared" si="8"/>
        <v>2.4266323550129134</v>
      </c>
      <c r="X182" t="s">
        <v>49</v>
      </c>
      <c r="AA182" s="2"/>
      <c r="AE182" s="2"/>
    </row>
    <row r="183" spans="2:31" x14ac:dyDescent="0.25">
      <c r="B183" t="s">
        <v>72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5.0330000000000004</v>
      </c>
      <c r="O183" s="2">
        <v>5.78</v>
      </c>
      <c r="P183" s="2">
        <v>8.5869999999999997</v>
      </c>
      <c r="R183" s="4">
        <f t="shared" si="9"/>
        <v>166</v>
      </c>
      <c r="S183" s="4">
        <f t="shared" si="10"/>
        <v>38</v>
      </c>
      <c r="T183" s="2">
        <f t="shared" si="12"/>
        <v>19.399999999999999</v>
      </c>
      <c r="U183" s="2">
        <f t="shared" si="11"/>
        <v>4.1069053049870847</v>
      </c>
      <c r="V183" s="2">
        <f>(2*$R183*$S183*$F183*$G183*$E183*$I183*$H183)/(O183/1000)/10^12</f>
        <v>3.5761339792387541</v>
      </c>
      <c r="W183" s="2">
        <f t="shared" si="8"/>
        <v>2.4071333876790497</v>
      </c>
      <c r="X183" t="s">
        <v>49</v>
      </c>
      <c r="AA183" s="2"/>
      <c r="AE183" s="2"/>
    </row>
    <row r="184" spans="2:31" x14ac:dyDescent="0.25">
      <c r="B184" t="s">
        <v>74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0.126</v>
      </c>
      <c r="O184" s="2" t="s">
        <v>44</v>
      </c>
      <c r="P184" s="2">
        <v>0.66800000000000004</v>
      </c>
      <c r="R184" s="4">
        <f t="shared" si="9"/>
        <v>480</v>
      </c>
      <c r="S184" s="4">
        <f t="shared" si="10"/>
        <v>48</v>
      </c>
      <c r="T184" s="2">
        <f>N184+P184</f>
        <v>0.79400000000000004</v>
      </c>
      <c r="U184" s="2">
        <f t="shared" si="11"/>
        <v>0.84260571428571418</v>
      </c>
      <c r="V184" s="2" t="s">
        <v>44</v>
      </c>
      <c r="W184" s="2">
        <f t="shared" si="8"/>
        <v>0.15893461077844309</v>
      </c>
      <c r="X184" t="s">
        <v>49</v>
      </c>
      <c r="AA184" s="2"/>
      <c r="AE184" s="2"/>
    </row>
    <row r="185" spans="2:31" x14ac:dyDescent="0.25">
      <c r="B185" t="s">
        <v>74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0.20300000000000001</v>
      </c>
      <c r="O185" s="2">
        <v>0.311</v>
      </c>
      <c r="P185" s="2">
        <v>0.58599999999999997</v>
      </c>
      <c r="R185" s="4">
        <f t="shared" si="9"/>
        <v>240</v>
      </c>
      <c r="S185" s="4">
        <f t="shared" si="10"/>
        <v>24</v>
      </c>
      <c r="T185" s="2">
        <f>N185+O185+P185</f>
        <v>1.1000000000000001</v>
      </c>
      <c r="U185" s="2">
        <f t="shared" si="11"/>
        <v>4.183973201970443</v>
      </c>
      <c r="V185" s="2">
        <f>(2*$R185*$S185*$F185*$G185*$E185*$I185*$H185)/(O185/1000)/10^12</f>
        <v>2.7310178778135046</v>
      </c>
      <c r="W185" s="2">
        <f t="shared" si="8"/>
        <v>1.4493968600682596</v>
      </c>
      <c r="X185" t="s">
        <v>49</v>
      </c>
      <c r="AA185" s="2"/>
      <c r="AE185" s="2"/>
    </row>
    <row r="186" spans="2:31" x14ac:dyDescent="0.25">
      <c r="B186" t="s">
        <v>74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0.16300000000000001</v>
      </c>
      <c r="O186" s="2">
        <v>0.17899999999999999</v>
      </c>
      <c r="P186" s="2">
        <v>0.31900000000000001</v>
      </c>
      <c r="R186" s="4">
        <f t="shared" si="9"/>
        <v>120</v>
      </c>
      <c r="S186" s="4">
        <f t="shared" si="10"/>
        <v>12</v>
      </c>
      <c r="T186" s="2">
        <f t="shared" ref="T186:T187" si="13">N186+O186+P186</f>
        <v>0.66100000000000003</v>
      </c>
      <c r="U186" s="2">
        <f t="shared" si="11"/>
        <v>5.2107150920245404</v>
      </c>
      <c r="V186" s="2">
        <f>(2*$R186*$S186*$F186*$G186*$E186*$I186*$H186)/(O186/1000)/10^12</f>
        <v>4.7449528491620114</v>
      </c>
      <c r="W186" s="2">
        <f t="shared" si="8"/>
        <v>2.6625284012539185</v>
      </c>
      <c r="X186" t="s">
        <v>32</v>
      </c>
      <c r="AA186" s="2"/>
      <c r="AE186" s="2"/>
    </row>
    <row r="187" spans="2:31" x14ac:dyDescent="0.25">
      <c r="B187" t="s">
        <v>74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0.14199999999999999</v>
      </c>
      <c r="O187" s="2">
        <v>0.14599999999999999</v>
      </c>
      <c r="P187" s="2">
        <v>0.20599999999999999</v>
      </c>
      <c r="R187" s="4">
        <f t="shared" si="9"/>
        <v>60</v>
      </c>
      <c r="S187" s="4">
        <f t="shared" si="10"/>
        <v>6</v>
      </c>
      <c r="T187" s="2">
        <f t="shared" si="13"/>
        <v>0.49399999999999999</v>
      </c>
      <c r="U187" s="2">
        <f t="shared" si="11"/>
        <v>5.9813138028169019</v>
      </c>
      <c r="V187" s="2">
        <f>(2*$R187*$S187*$F187*$G187*$E187*$I187*$H187)/(O187/1000)/10^12</f>
        <v>5.8174421917808221</v>
      </c>
      <c r="W187" s="2">
        <f t="shared" si="8"/>
        <v>4.1230415533980587</v>
      </c>
      <c r="X187" t="s">
        <v>47</v>
      </c>
      <c r="AA187" s="2"/>
      <c r="AE187" s="2"/>
    </row>
    <row r="188" spans="2:31" x14ac:dyDescent="0.25">
      <c r="B188" t="s">
        <v>75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0.04</v>
      </c>
      <c r="O188" s="2" t="s">
        <v>44</v>
      </c>
      <c r="P188" s="2">
        <v>9.8000000000000004E-2</v>
      </c>
      <c r="R188" s="4">
        <f t="shared" si="9"/>
        <v>54</v>
      </c>
      <c r="S188" s="4">
        <f t="shared" si="10"/>
        <v>54</v>
      </c>
      <c r="T188" s="2">
        <f>N188+P188</f>
        <v>0.13800000000000001</v>
      </c>
      <c r="U188" s="2">
        <f t="shared" si="11"/>
        <v>2.0155391999999996</v>
      </c>
      <c r="V188" s="2" t="s">
        <v>44</v>
      </c>
      <c r="W188" s="2">
        <f t="shared" si="8"/>
        <v>0.82266906122448979</v>
      </c>
      <c r="X188" t="s">
        <v>49</v>
      </c>
      <c r="AA188" s="2"/>
      <c r="AE188" s="2"/>
    </row>
    <row r="189" spans="2:31" x14ac:dyDescent="0.25">
      <c r="B189" t="s">
        <v>75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0.30299999999999999</v>
      </c>
      <c r="O189" s="2">
        <v>0.32900000000000001</v>
      </c>
      <c r="P189" s="2">
        <v>0.39600000000000002</v>
      </c>
      <c r="R189" s="4">
        <f t="shared" si="9"/>
        <v>54</v>
      </c>
      <c r="S189" s="4">
        <f t="shared" si="10"/>
        <v>54</v>
      </c>
      <c r="T189" s="2">
        <f>N189+O189+P189</f>
        <v>1.028</v>
      </c>
      <c r="U189" s="2">
        <f t="shared" si="11"/>
        <v>5.67632601980198</v>
      </c>
      <c r="V189" s="2">
        <f>(2*$R189*$S189*$F189*$G189*$E189*$I189*$H189)/(O189/1000)/10^12</f>
        <v>5.2277409848024314</v>
      </c>
      <c r="W189" s="2">
        <f t="shared" si="8"/>
        <v>4.3432494545454539</v>
      </c>
      <c r="X189" t="s">
        <v>32</v>
      </c>
      <c r="AA189" s="2"/>
      <c r="AE189" s="2"/>
    </row>
    <row r="190" spans="2:31" x14ac:dyDescent="0.25">
      <c r="B190" t="s">
        <v>75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0.313</v>
      </c>
      <c r="O190" s="2">
        <v>0.33700000000000002</v>
      </c>
      <c r="P190" s="2">
        <v>0.219</v>
      </c>
      <c r="R190" s="4">
        <f t="shared" si="9"/>
        <v>27</v>
      </c>
      <c r="S190" s="4">
        <f t="shared" si="10"/>
        <v>27</v>
      </c>
      <c r="T190" s="2">
        <f t="shared" ref="T190:T192" si="14">N190+O190+P190</f>
        <v>0.86899999999999999</v>
      </c>
      <c r="U190" s="2">
        <f t="shared" si="11"/>
        <v>5.4949737507987217</v>
      </c>
      <c r="V190" s="2">
        <f>(2*$R190*$S190*$F190*$G190*$E190*$I190*$H190)/(O190/1000)/10^12</f>
        <v>5.1036403086053408</v>
      </c>
      <c r="W190" s="2">
        <f t="shared" si="8"/>
        <v>7.8535469589041096</v>
      </c>
      <c r="X190" t="s">
        <v>47</v>
      </c>
      <c r="AA190" s="2"/>
      <c r="AE190" s="2"/>
    </row>
    <row r="191" spans="2:31" x14ac:dyDescent="0.25">
      <c r="B191" t="s">
        <v>75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0.16400000000000001</v>
      </c>
      <c r="O191" s="2">
        <v>0.17</v>
      </c>
      <c r="P191" s="2">
        <v>0.15</v>
      </c>
      <c r="R191" s="4">
        <f t="shared" si="9"/>
        <v>14</v>
      </c>
      <c r="S191" s="4">
        <f t="shared" si="10"/>
        <v>14</v>
      </c>
      <c r="T191" s="2">
        <f t="shared" si="14"/>
        <v>0.48399999999999999</v>
      </c>
      <c r="U191" s="2">
        <f t="shared" si="11"/>
        <v>5.6392928780487805</v>
      </c>
      <c r="V191" s="2">
        <f>(2*$R191*$S191*$F191*$G191*$E191*$I191*$H191)/(O191/1000)/10^12</f>
        <v>5.4402590117647049</v>
      </c>
      <c r="W191" s="2">
        <f t="shared" si="8"/>
        <v>6.1656268800000014</v>
      </c>
      <c r="X191" t="s">
        <v>32</v>
      </c>
      <c r="AA191" s="2"/>
      <c r="AE191" s="2"/>
    </row>
    <row r="192" spans="2:31" x14ac:dyDescent="0.25">
      <c r="B192" t="s">
        <v>75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0.27100000000000002</v>
      </c>
      <c r="O192" s="2">
        <v>0.40200000000000002</v>
      </c>
      <c r="P192" s="2">
        <v>0.251</v>
      </c>
      <c r="R192" s="4">
        <f t="shared" si="9"/>
        <v>7</v>
      </c>
      <c r="S192" s="4">
        <f t="shared" si="10"/>
        <v>7</v>
      </c>
      <c r="T192" s="2">
        <f t="shared" si="14"/>
        <v>0.92400000000000004</v>
      </c>
      <c r="U192" s="2">
        <f t="shared" si="11"/>
        <v>3.4127086051660513</v>
      </c>
      <c r="V192" s="2">
        <f>(2*$R192*$S192*$F192*$G192*$E192*$I192*$H192)/(O192/1000)/10^12</f>
        <v>2.3006070447761191</v>
      </c>
      <c r="W192" s="2">
        <f t="shared" si="8"/>
        <v>3.684637577689243</v>
      </c>
      <c r="X192" t="s">
        <v>47</v>
      </c>
      <c r="AA192" s="2"/>
      <c r="AE192" s="2"/>
    </row>
    <row r="193" spans="2:31" x14ac:dyDescent="0.25">
      <c r="B193" t="s">
        <v>76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0.60299999999999998</v>
      </c>
      <c r="O193" s="2" t="s">
        <v>44</v>
      </c>
      <c r="P193" s="2">
        <v>1.756</v>
      </c>
      <c r="R193" s="4">
        <f t="shared" si="9"/>
        <v>224</v>
      </c>
      <c r="S193" s="4">
        <f t="shared" si="10"/>
        <v>224</v>
      </c>
      <c r="T193" s="2">
        <f>N193+P193</f>
        <v>2.359</v>
      </c>
      <c r="U193" s="2">
        <f t="shared" si="11"/>
        <v>2.3006070447761191</v>
      </c>
      <c r="V193" s="2" t="s">
        <v>44</v>
      </c>
      <c r="W193" s="2">
        <f t="shared" si="8"/>
        <v>0.79001483371298409</v>
      </c>
      <c r="X193" t="s">
        <v>31</v>
      </c>
      <c r="AA193" s="2"/>
      <c r="AE193" s="2"/>
    </row>
    <row r="194" spans="2:31" x14ac:dyDescent="0.25">
      <c r="B194" t="s">
        <v>76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2.2770000000000001</v>
      </c>
      <c r="O194" s="2">
        <v>2.4300000000000002</v>
      </c>
      <c r="P194" s="2">
        <v>2.6309999999999998</v>
      </c>
      <c r="R194" s="4">
        <f t="shared" si="9"/>
        <v>112</v>
      </c>
      <c r="S194" s="4">
        <f t="shared" si="10"/>
        <v>112</v>
      </c>
      <c r="T194" s="2">
        <f>N194+O194+P194</f>
        <v>7.338000000000001</v>
      </c>
      <c r="U194" s="2">
        <f t="shared" si="11"/>
        <v>6.4986844584980235</v>
      </c>
      <c r="V194" s="2">
        <f>(2*$R194*$S194*$F194*$G194*$E194*$I194*$H194)/(O194/1000)/10^12</f>
        <v>6.0895080296296289</v>
      </c>
      <c r="W194" s="2">
        <f t="shared" si="8"/>
        <v>5.6242890581527938</v>
      </c>
      <c r="X194" t="s">
        <v>32</v>
      </c>
      <c r="AA194" s="2"/>
      <c r="AE194" s="2"/>
    </row>
    <row r="195" spans="2:31" x14ac:dyDescent="0.25">
      <c r="B195" t="s">
        <v>76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2.2559999999999998</v>
      </c>
      <c r="O195" s="2">
        <v>2.33</v>
      </c>
      <c r="P195" s="2">
        <v>1.4850000000000001</v>
      </c>
      <c r="R195" s="4">
        <f t="shared" si="9"/>
        <v>56</v>
      </c>
      <c r="S195" s="4">
        <f t="shared" si="10"/>
        <v>56</v>
      </c>
      <c r="T195" s="2">
        <f t="shared" ref="T195:T198" si="15">N195+O195+P195</f>
        <v>6.0710000000000006</v>
      </c>
      <c r="U195" s="2">
        <f t="shared" si="11"/>
        <v>6.5591775319148944</v>
      </c>
      <c r="V195" s="2">
        <f>(2*$R195*$S195*$F195*$G195*$E195*$I195*$H195)/(O195/1000)/10^12</f>
        <v>6.3508603055793991</v>
      </c>
      <c r="W195" s="2">
        <f t="shared" si="8"/>
        <v>9.9646495030303033</v>
      </c>
      <c r="X195" t="s">
        <v>47</v>
      </c>
      <c r="AA195" s="2"/>
      <c r="AE195" s="2"/>
    </row>
    <row r="196" spans="2:31" x14ac:dyDescent="0.25">
      <c r="B196" t="s">
        <v>76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2.1</v>
      </c>
      <c r="O196" s="2">
        <v>2.407</v>
      </c>
      <c r="P196" s="2">
        <v>1.2569999999999999</v>
      </c>
      <c r="R196" s="4">
        <f t="shared" si="9"/>
        <v>28</v>
      </c>
      <c r="S196" s="4">
        <f t="shared" si="10"/>
        <v>28</v>
      </c>
      <c r="T196" s="2">
        <f t="shared" si="15"/>
        <v>5.7639999999999993</v>
      </c>
      <c r="U196" s="2">
        <f t="shared" si="11"/>
        <v>7.0464307199999991</v>
      </c>
      <c r="V196" s="2">
        <f>(2*$R196*$S196*$F196*$G196*$E196*$I196*$H196)/(O196/1000)/10^12</f>
        <v>6.1476960997091821</v>
      </c>
      <c r="W196" s="2">
        <f t="shared" si="8"/>
        <v>11.772079961813844</v>
      </c>
      <c r="X196" t="s">
        <v>47</v>
      </c>
      <c r="AA196" s="2"/>
      <c r="AE196" s="2"/>
    </row>
    <row r="197" spans="2:31" x14ac:dyDescent="0.25">
      <c r="B197" t="s">
        <v>76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1.31</v>
      </c>
      <c r="O197" s="2">
        <v>1.4279999999999999</v>
      </c>
      <c r="P197" s="2">
        <v>0.89400000000000002</v>
      </c>
      <c r="R197" s="4">
        <f t="shared" si="9"/>
        <v>14</v>
      </c>
      <c r="S197" s="4">
        <f t="shared" si="10"/>
        <v>14</v>
      </c>
      <c r="T197" s="2">
        <f t="shared" si="15"/>
        <v>3.6320000000000001</v>
      </c>
      <c r="U197" s="2">
        <f t="shared" si="11"/>
        <v>5.6479024854961839</v>
      </c>
      <c r="V197" s="2">
        <f>(2*$R197*$S197*$F197*$G197*$E197*$I197*$H197)/(O197/1000)/10^12</f>
        <v>5.1811990588235295</v>
      </c>
      <c r="W197" s="2" t="s">
        <v>79</v>
      </c>
      <c r="X197" t="s">
        <v>47</v>
      </c>
      <c r="AA197" s="2"/>
      <c r="AE197" s="2"/>
    </row>
    <row r="198" spans="2:31" x14ac:dyDescent="0.25">
      <c r="B198" t="s">
        <v>76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0.56599999999999995</v>
      </c>
      <c r="O198" s="2">
        <v>0.56599999999999995</v>
      </c>
      <c r="P198" s="2">
        <v>0.47299999999999998</v>
      </c>
      <c r="R198" s="4">
        <f t="shared" si="9"/>
        <v>7</v>
      </c>
      <c r="S198" s="4">
        <f t="shared" si="10"/>
        <v>7</v>
      </c>
      <c r="T198" s="2">
        <f t="shared" si="15"/>
        <v>1.605</v>
      </c>
      <c r="U198" s="2">
        <f t="shared" si="11"/>
        <v>3.2680001130742049</v>
      </c>
      <c r="V198" s="2">
        <f>(2*$R198*$S198*$F198*$G198*$E198*$I198*$H198)/(O198/1000)/10^12</f>
        <v>3.2680001130742049</v>
      </c>
      <c r="W198" s="2">
        <f t="shared" si="8"/>
        <v>3.910545589852009</v>
      </c>
      <c r="X198" t="s">
        <v>47</v>
      </c>
      <c r="AA198" s="2"/>
      <c r="AE198" s="2"/>
    </row>
    <row r="199" spans="2:31" x14ac:dyDescent="0.25">
      <c r="B199" t="s">
        <v>76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1.383</v>
      </c>
      <c r="O199" s="2" t="s">
        <v>44</v>
      </c>
      <c r="P199" s="2">
        <v>3.46</v>
      </c>
      <c r="R199" s="4">
        <f t="shared" si="9"/>
        <v>224</v>
      </c>
      <c r="S199" s="4">
        <f t="shared" si="10"/>
        <v>224</v>
      </c>
      <c r="T199" s="2">
        <f>N199+P199</f>
        <v>4.843</v>
      </c>
      <c r="U199" s="2">
        <f t="shared" si="11"/>
        <v>2.0061692668112796</v>
      </c>
      <c r="V199" s="2" t="s">
        <v>44</v>
      </c>
      <c r="W199" s="2">
        <f t="shared" si="8"/>
        <v>0.80188788901734109</v>
      </c>
      <c r="X199" t="s">
        <v>31</v>
      </c>
      <c r="AA199" s="2"/>
      <c r="AE199" s="2"/>
    </row>
    <row r="200" spans="2:31" x14ac:dyDescent="0.25">
      <c r="B200" t="s">
        <v>76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4.7679999999999998</v>
      </c>
      <c r="O200" s="2">
        <v>4.9029999999999996</v>
      </c>
      <c r="P200" s="2">
        <v>5.07</v>
      </c>
      <c r="R200" s="4">
        <f t="shared" si="9"/>
        <v>112</v>
      </c>
      <c r="S200" s="4">
        <f t="shared" si="10"/>
        <v>112</v>
      </c>
      <c r="T200" s="2">
        <f>N200+O200+P200</f>
        <v>14.741</v>
      </c>
      <c r="U200" s="2">
        <f t="shared" si="11"/>
        <v>6.2070069261744969</v>
      </c>
      <c r="V200" s="2">
        <f>(2*$R200*$S200*$F200*$G200*$E200*$I200*$H200)/(O200/1000)/10^12</f>
        <v>6.0361021872323075</v>
      </c>
      <c r="W200" s="2">
        <f t="shared" si="8"/>
        <v>5.8372798863905322</v>
      </c>
      <c r="X200" t="s">
        <v>47</v>
      </c>
      <c r="AA200" s="2"/>
      <c r="AE200" s="2"/>
    </row>
    <row r="201" spans="2:31" x14ac:dyDescent="0.25">
      <c r="B201" t="s">
        <v>76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2.867</v>
      </c>
      <c r="O201" s="2">
        <v>2.88</v>
      </c>
      <c r="P201" s="2">
        <v>2.81</v>
      </c>
      <c r="R201" s="4">
        <f t="shared" si="9"/>
        <v>56</v>
      </c>
      <c r="S201" s="4">
        <f t="shared" si="10"/>
        <v>56</v>
      </c>
      <c r="T201" s="2">
        <f t="shared" ref="T201:T204" si="16">N201+O201+P201</f>
        <v>8.5570000000000004</v>
      </c>
      <c r="U201" s="2">
        <f t="shared" si="11"/>
        <v>10.322640050226717</v>
      </c>
      <c r="V201" s="2">
        <f>(2*$R201*$S201*$F201*$G201*$E201*$I201*$H201)/(O201/1000)/10^12</f>
        <v>10.276044799999999</v>
      </c>
      <c r="W201" s="2">
        <f t="shared" si="8"/>
        <v>10.532031681138792</v>
      </c>
      <c r="X201" t="s">
        <v>47</v>
      </c>
      <c r="AA201" s="2"/>
      <c r="AE201" s="2"/>
    </row>
    <row r="202" spans="2:31" x14ac:dyDescent="0.25">
      <c r="B202" t="s">
        <v>76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2.3769999999999998</v>
      </c>
      <c r="O202" s="2">
        <v>2.415</v>
      </c>
      <c r="P202" s="2">
        <v>2.2370000000000001</v>
      </c>
      <c r="R202" s="4">
        <f t="shared" si="9"/>
        <v>28</v>
      </c>
      <c r="S202" s="4">
        <f t="shared" si="10"/>
        <v>28</v>
      </c>
      <c r="T202" s="2">
        <f t="shared" si="16"/>
        <v>7.0289999999999999</v>
      </c>
      <c r="U202" s="2">
        <f t="shared" si="11"/>
        <v>12.450571739167017</v>
      </c>
      <c r="V202" s="2">
        <f>(2*$R202*$S202*$F202*$G202*$E202*$I202*$H202)/(O202/1000)/10^12</f>
        <v>12.25466212173913</v>
      </c>
      <c r="W202" s="2">
        <f t="shared" si="8"/>
        <v>13.229776050067052</v>
      </c>
      <c r="X202" t="s">
        <v>47</v>
      </c>
      <c r="AA202" s="2"/>
      <c r="AE202" s="2"/>
    </row>
    <row r="203" spans="2:31" x14ac:dyDescent="0.25">
      <c r="B203" t="s">
        <v>76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1.4530000000000001</v>
      </c>
      <c r="O203" s="2">
        <v>1.365</v>
      </c>
      <c r="P203" s="2">
        <v>1.54</v>
      </c>
      <c r="R203" s="4">
        <f t="shared" si="9"/>
        <v>14</v>
      </c>
      <c r="S203" s="4">
        <f t="shared" si="10"/>
        <v>14</v>
      </c>
      <c r="T203" s="2">
        <f t="shared" si="16"/>
        <v>4.3580000000000005</v>
      </c>
      <c r="U203" s="2">
        <f t="shared" si="11"/>
        <v>10.184104963523744</v>
      </c>
      <c r="V203" s="2">
        <f>(2*$R203*$S203*$F203*$G203*$E203*$I203*$H203)/(O203/1000)/10^12</f>
        <v>10.840662646153847</v>
      </c>
      <c r="W203" s="2">
        <f t="shared" si="8"/>
        <v>9.6087691636363637</v>
      </c>
      <c r="X203" t="s">
        <v>47</v>
      </c>
      <c r="AA203" s="2"/>
      <c r="AE203" s="2"/>
    </row>
    <row r="204" spans="2:31" x14ac:dyDescent="0.25">
      <c r="B204" t="s">
        <v>76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0.749</v>
      </c>
      <c r="O204" s="2">
        <v>0.72099999999999997</v>
      </c>
      <c r="P204" s="2">
        <v>0.627</v>
      </c>
      <c r="R204" s="4">
        <f t="shared" si="9"/>
        <v>7</v>
      </c>
      <c r="S204" s="4">
        <f t="shared" si="10"/>
        <v>7</v>
      </c>
      <c r="T204" s="2">
        <f t="shared" si="16"/>
        <v>2.097</v>
      </c>
      <c r="U204" s="2">
        <f t="shared" si="11"/>
        <v>4.939086953271028</v>
      </c>
      <c r="V204" s="2">
        <f>(2*$R204*$S204*$F204*$G204*$E204*$I204*$H204)/(O204/1000)/10^12</f>
        <v>5.1308961553398058</v>
      </c>
      <c r="W204" s="2">
        <f t="shared" si="8"/>
        <v>5.9001214162679432</v>
      </c>
      <c r="X204" t="s">
        <v>47</v>
      </c>
      <c r="AA204" s="2"/>
      <c r="AE204" s="2"/>
    </row>
    <row r="205" spans="2:31" x14ac:dyDescent="0.25">
      <c r="B205" t="s">
        <v>76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1.01</v>
      </c>
      <c r="O205" s="2" t="s">
        <v>44</v>
      </c>
      <c r="P205" s="2">
        <v>2.2410000000000001</v>
      </c>
      <c r="R205" s="4">
        <f t="shared" si="9"/>
        <v>112</v>
      </c>
      <c r="S205" s="4">
        <f t="shared" si="10"/>
        <v>112</v>
      </c>
      <c r="T205" s="2">
        <f>N205+P205</f>
        <v>3.2510000000000003</v>
      </c>
      <c r="U205" s="2">
        <f t="shared" si="11"/>
        <v>3.739055904950495</v>
      </c>
      <c r="V205" s="2" t="s">
        <v>44</v>
      </c>
      <c r="W205" s="2">
        <f t="shared" si="8"/>
        <v>1.6851612958500668</v>
      </c>
      <c r="X205" t="s">
        <v>49</v>
      </c>
      <c r="AA205" s="2"/>
      <c r="AE205" s="2"/>
    </row>
    <row r="206" spans="2:31" x14ac:dyDescent="0.25">
      <c r="B206" t="s">
        <v>76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0.439</v>
      </c>
      <c r="O206" s="2">
        <v>0.495</v>
      </c>
      <c r="P206" s="2">
        <v>0.48199999999999998</v>
      </c>
      <c r="R206" s="4">
        <f t="shared" si="9"/>
        <v>28</v>
      </c>
      <c r="S206" s="4">
        <f t="shared" si="10"/>
        <v>28</v>
      </c>
      <c r="T206" s="2">
        <f>N206+O206+P206</f>
        <v>1.4159999999999999</v>
      </c>
      <c r="U206" s="2">
        <f t="shared" si="11"/>
        <v>8.7779425968109344</v>
      </c>
      <c r="V206" s="2">
        <f t="shared" ref="V206:V229" si="17">(2*$R206*$S206*$F206*$G206*$E206*$I206*$H206)/(O206/1000)/10^12</f>
        <v>7.7848824242424239</v>
      </c>
      <c r="W206" s="2">
        <f t="shared" si="8"/>
        <v>7.9948481327800831</v>
      </c>
      <c r="X206" t="s">
        <v>48</v>
      </c>
      <c r="AA206" s="2"/>
      <c r="AE206" s="2"/>
    </row>
    <row r="207" spans="2:31" x14ac:dyDescent="0.25">
      <c r="B207" t="s">
        <v>76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7.1999999999999995E-2</v>
      </c>
      <c r="O207" s="2">
        <v>9.6000000000000002E-2</v>
      </c>
      <c r="P207" s="2">
        <v>0.28399999999999997</v>
      </c>
      <c r="R207" s="4">
        <f t="shared" si="9"/>
        <v>28</v>
      </c>
      <c r="S207" s="4">
        <f t="shared" si="10"/>
        <v>28</v>
      </c>
      <c r="T207" s="2">
        <f t="shared" ref="T207:T211" si="18">N207+O207+P207</f>
        <v>0.45199999999999996</v>
      </c>
      <c r="U207" s="2">
        <f t="shared" si="11"/>
        <v>4.2816853333333338</v>
      </c>
      <c r="V207" s="2">
        <f t="shared" si="17"/>
        <v>3.2112639999999999</v>
      </c>
      <c r="W207" s="2">
        <f t="shared" si="8"/>
        <v>1.0854976901408453</v>
      </c>
      <c r="X207" t="s">
        <v>49</v>
      </c>
      <c r="AA207" s="2"/>
      <c r="AE207" s="2"/>
    </row>
    <row r="208" spans="2:31" x14ac:dyDescent="0.25">
      <c r="B208" t="s">
        <v>76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0.63100000000000001</v>
      </c>
      <c r="O208" s="2">
        <v>0.58799999999999997</v>
      </c>
      <c r="P208" s="2">
        <v>0.68799999999999994</v>
      </c>
      <c r="R208" s="4">
        <f t="shared" si="9"/>
        <v>14</v>
      </c>
      <c r="S208" s="4">
        <f t="shared" si="10"/>
        <v>14</v>
      </c>
      <c r="T208" s="2">
        <f t="shared" si="18"/>
        <v>1.9069999999999998</v>
      </c>
      <c r="U208" s="2">
        <f t="shared" ref="U208:U239" si="19">(2*$R208*$S208*$F208*$G208*$E208*$I208*$H208)/(N208/1000)/10^12</f>
        <v>6.1069996830427895</v>
      </c>
      <c r="V208" s="2">
        <f t="shared" si="17"/>
        <v>6.5536000000000003</v>
      </c>
      <c r="W208" s="2">
        <f t="shared" ref="W208:W239" si="20">(2*$R208*$S208*$F208*$G208*$E208*$I208*$H208)/(P208/1000)/10^12</f>
        <v>5.6010418604651173</v>
      </c>
      <c r="X208" t="s">
        <v>47</v>
      </c>
      <c r="AA208" s="2"/>
      <c r="AE208" s="2"/>
    </row>
    <row r="209" spans="2:31" x14ac:dyDescent="0.25">
      <c r="B209" t="s">
        <v>76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0.27900000000000003</v>
      </c>
      <c r="O209" s="2">
        <v>0.14799999999999999</v>
      </c>
      <c r="P209" s="2">
        <v>0.33900000000000002</v>
      </c>
      <c r="R209" s="4">
        <f t="shared" si="9"/>
        <v>14</v>
      </c>
      <c r="S209" s="4">
        <f t="shared" si="10"/>
        <v>14</v>
      </c>
      <c r="T209" s="2">
        <f t="shared" si="18"/>
        <v>0.76600000000000001</v>
      </c>
      <c r="U209" s="2">
        <f t="shared" si="19"/>
        <v>2.2099021075268817</v>
      </c>
      <c r="V209" s="2">
        <f t="shared" si="17"/>
        <v>4.165964108108108</v>
      </c>
      <c r="W209" s="2">
        <f t="shared" si="20"/>
        <v>1.8187689911504423</v>
      </c>
      <c r="X209" t="s">
        <v>49</v>
      </c>
      <c r="AA209" s="2"/>
      <c r="AE209" s="2"/>
    </row>
    <row r="210" spans="2:31" x14ac:dyDescent="0.25">
      <c r="B210" t="s">
        <v>76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0.1</v>
      </c>
      <c r="O210" s="2">
        <v>0.11600000000000001</v>
      </c>
      <c r="P210" s="2">
        <v>0.158</v>
      </c>
      <c r="R210" s="4">
        <f t="shared" si="9"/>
        <v>7</v>
      </c>
      <c r="S210" s="4">
        <f t="shared" si="10"/>
        <v>7</v>
      </c>
      <c r="T210" s="2">
        <f t="shared" si="18"/>
        <v>0.374</v>
      </c>
      <c r="U210" s="2">
        <f t="shared" si="19"/>
        <v>3.33971456</v>
      </c>
      <c r="V210" s="2">
        <f t="shared" si="17"/>
        <v>2.8790642758620688</v>
      </c>
      <c r="W210" s="2">
        <f t="shared" si="20"/>
        <v>2.1137433924050635</v>
      </c>
      <c r="X210" t="s">
        <v>49</v>
      </c>
      <c r="AA210" s="2"/>
      <c r="AE210" s="2"/>
    </row>
    <row r="211" spans="2:31" x14ac:dyDescent="0.25">
      <c r="B211" t="s">
        <v>76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1.5780000000000001</v>
      </c>
      <c r="O211" s="2">
        <v>1.264</v>
      </c>
      <c r="P211" s="2">
        <v>1.3260000000000001</v>
      </c>
      <c r="R211" s="4">
        <f t="shared" si="9"/>
        <v>7</v>
      </c>
      <c r="S211" s="4">
        <f t="shared" si="10"/>
        <v>7</v>
      </c>
      <c r="T211" s="2">
        <f t="shared" si="18"/>
        <v>4.1680000000000001</v>
      </c>
      <c r="U211" s="2">
        <f t="shared" si="19"/>
        <v>2.645528010139417</v>
      </c>
      <c r="V211" s="2">
        <f t="shared" si="17"/>
        <v>3.3027240506329116</v>
      </c>
      <c r="W211" s="2">
        <f t="shared" si="20"/>
        <v>3.1482980392156859</v>
      </c>
      <c r="X211" t="s">
        <v>47</v>
      </c>
      <c r="AA211" s="2"/>
      <c r="AE211" s="2"/>
    </row>
    <row r="212" spans="2:31" x14ac:dyDescent="0.25">
      <c r="B212" t="s">
        <v>75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0.316</v>
      </c>
      <c r="O212" s="2">
        <v>0.33900000000000002</v>
      </c>
      <c r="P212" s="2">
        <v>0.39600000000000002</v>
      </c>
      <c r="R212" s="4">
        <f t="shared" si="9"/>
        <v>56</v>
      </c>
      <c r="S212" s="4">
        <f t="shared" si="10"/>
        <v>56</v>
      </c>
      <c r="T212" s="2">
        <f t="shared" ref="T212:T229" si="21">N212+O212+P212</f>
        <v>1.0510000000000002</v>
      </c>
      <c r="U212" s="2">
        <f t="shared" si="19"/>
        <v>5.853443240506329</v>
      </c>
      <c r="V212" s="2">
        <f t="shared" si="17"/>
        <v>5.4563069734513272</v>
      </c>
      <c r="W212" s="2">
        <f t="shared" si="20"/>
        <v>4.6709294545454538</v>
      </c>
      <c r="X212" t="s">
        <v>32</v>
      </c>
    </row>
    <row r="213" spans="2:31" x14ac:dyDescent="0.25">
      <c r="B213" t="s">
        <v>75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7.1999999999999995E-2</v>
      </c>
      <c r="O213" s="2">
        <v>0.104</v>
      </c>
      <c r="P213" s="2">
        <v>0.20699999999999999</v>
      </c>
      <c r="R213" s="4">
        <f t="shared" si="9"/>
        <v>28</v>
      </c>
      <c r="S213" s="4">
        <f t="shared" si="10"/>
        <v>28</v>
      </c>
      <c r="T213" s="2">
        <f t="shared" si="21"/>
        <v>0.38300000000000001</v>
      </c>
      <c r="U213" s="2">
        <f t="shared" si="19"/>
        <v>2.854456888888889</v>
      </c>
      <c r="V213" s="2">
        <f t="shared" si="17"/>
        <v>1.9761624615384616</v>
      </c>
      <c r="W213" s="2">
        <f t="shared" si="20"/>
        <v>0.99285457004830924</v>
      </c>
      <c r="X213" t="s">
        <v>31</v>
      </c>
    </row>
    <row r="214" spans="2:31" x14ac:dyDescent="0.25">
      <c r="B214" t="s">
        <v>75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0.33200000000000002</v>
      </c>
      <c r="O214" s="2">
        <v>0.34399999999999997</v>
      </c>
      <c r="P214" s="2">
        <v>0.23200000000000001</v>
      </c>
      <c r="R214" s="4">
        <f t="shared" si="9"/>
        <v>28</v>
      </c>
      <c r="S214" s="4">
        <f t="shared" si="10"/>
        <v>28</v>
      </c>
      <c r="T214" s="2">
        <f t="shared" si="21"/>
        <v>0.90799999999999992</v>
      </c>
      <c r="U214" s="2">
        <f t="shared" si="19"/>
        <v>5.5713495903614465</v>
      </c>
      <c r="V214" s="2">
        <f t="shared" si="17"/>
        <v>5.3770001860465131</v>
      </c>
      <c r="W214" s="2">
        <f t="shared" si="20"/>
        <v>7.9727933793103452</v>
      </c>
      <c r="X214" t="s">
        <v>47</v>
      </c>
    </row>
    <row r="215" spans="2:31" x14ac:dyDescent="0.25">
      <c r="B215" t="s">
        <v>75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6.5000000000000002E-2</v>
      </c>
      <c r="O215" s="2">
        <v>0.189</v>
      </c>
      <c r="P215" s="2">
        <v>0.10299999999999999</v>
      </c>
      <c r="R215" s="4">
        <f t="shared" si="9"/>
        <v>14</v>
      </c>
      <c r="S215" s="4">
        <f t="shared" si="10"/>
        <v>14</v>
      </c>
      <c r="T215" s="2">
        <f t="shared" si="21"/>
        <v>0.35699999999999998</v>
      </c>
      <c r="U215" s="2">
        <f t="shared" si="19"/>
        <v>3.161859938461538</v>
      </c>
      <c r="V215" s="2">
        <f t="shared" si="17"/>
        <v>1.087412148148148</v>
      </c>
      <c r="W215" s="2">
        <f t="shared" si="20"/>
        <v>1.9953485048543689</v>
      </c>
      <c r="X215" t="s">
        <v>31</v>
      </c>
    </row>
    <row r="216" spans="2:31" x14ac:dyDescent="0.25">
      <c r="B216" t="s">
        <v>75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5.2999999999999999E-2</v>
      </c>
      <c r="O216" s="2">
        <v>5.8999999999999997E-2</v>
      </c>
      <c r="P216" s="2">
        <v>6.9000000000000006E-2</v>
      </c>
      <c r="R216" s="4">
        <f t="shared" si="9"/>
        <v>14</v>
      </c>
      <c r="S216" s="4">
        <f t="shared" si="10"/>
        <v>14</v>
      </c>
      <c r="T216" s="2">
        <f t="shared" si="21"/>
        <v>0.18099999999999999</v>
      </c>
      <c r="U216" s="2">
        <f t="shared" si="19"/>
        <v>3.877752754716981</v>
      </c>
      <c r="V216" s="2">
        <f t="shared" si="17"/>
        <v>3.4834050169491526</v>
      </c>
      <c r="W216" s="2">
        <f t="shared" si="20"/>
        <v>2.9785637101449272</v>
      </c>
      <c r="X216" t="s">
        <v>49</v>
      </c>
    </row>
    <row r="217" spans="2:31" x14ac:dyDescent="0.25">
      <c r="B217" t="s">
        <v>75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0.33800000000000002</v>
      </c>
      <c r="O217" s="2">
        <v>0.378</v>
      </c>
      <c r="P217" s="2">
        <v>0.26800000000000002</v>
      </c>
      <c r="R217" s="4">
        <f t="shared" si="9"/>
        <v>14</v>
      </c>
      <c r="S217" s="4">
        <f t="shared" si="10"/>
        <v>14</v>
      </c>
      <c r="T217" s="2">
        <f t="shared" si="21"/>
        <v>0.98399999999999999</v>
      </c>
      <c r="U217" s="2">
        <f t="shared" si="19"/>
        <v>5.4724498934911239</v>
      </c>
      <c r="V217" s="2">
        <f t="shared" si="17"/>
        <v>4.8933546666666663</v>
      </c>
      <c r="W217" s="2">
        <f t="shared" si="20"/>
        <v>6.9018211343283582</v>
      </c>
      <c r="X217" t="s">
        <v>47</v>
      </c>
    </row>
    <row r="218" spans="2:31" x14ac:dyDescent="0.25">
      <c r="B218" t="s">
        <v>75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7.6999999999999999E-2</v>
      </c>
      <c r="O218" s="2">
        <v>0.13600000000000001</v>
      </c>
      <c r="P218" s="2">
        <v>0.104</v>
      </c>
      <c r="R218" s="4">
        <f t="shared" si="9"/>
        <v>7</v>
      </c>
      <c r="S218" s="4">
        <f t="shared" si="10"/>
        <v>7</v>
      </c>
      <c r="T218" s="2">
        <f t="shared" si="21"/>
        <v>0.317</v>
      </c>
      <c r="U218" s="2">
        <f t="shared" si="19"/>
        <v>2.6691025454545456</v>
      </c>
      <c r="V218" s="2">
        <f t="shared" si="17"/>
        <v>1.5111830588235295</v>
      </c>
      <c r="W218" s="2">
        <f t="shared" si="20"/>
        <v>1.9761624615384616</v>
      </c>
      <c r="X218" t="s">
        <v>49</v>
      </c>
    </row>
    <row r="219" spans="2:31" x14ac:dyDescent="0.25">
      <c r="B219" t="s">
        <v>75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6.6000000000000003E-2</v>
      </c>
      <c r="O219" s="2">
        <v>7.1999999999999995E-2</v>
      </c>
      <c r="P219" s="2">
        <v>0.104</v>
      </c>
      <c r="R219" s="4">
        <f t="shared" si="9"/>
        <v>7</v>
      </c>
      <c r="S219" s="4">
        <f t="shared" si="10"/>
        <v>7</v>
      </c>
      <c r="T219" s="2">
        <f t="shared" si="21"/>
        <v>0.24199999999999999</v>
      </c>
      <c r="U219" s="2">
        <f t="shared" si="19"/>
        <v>3.1139529696969692</v>
      </c>
      <c r="V219" s="2">
        <f t="shared" si="17"/>
        <v>2.854456888888889</v>
      </c>
      <c r="W219" s="2">
        <f t="shared" si="20"/>
        <v>1.9761624615384616</v>
      </c>
      <c r="X219" t="s">
        <v>49</v>
      </c>
    </row>
    <row r="220" spans="2:31" x14ac:dyDescent="0.25">
      <c r="B220" t="s">
        <v>75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0.23899999999999999</v>
      </c>
      <c r="O220" s="2">
        <v>0.373</v>
      </c>
      <c r="P220" s="2">
        <v>0.23100000000000001</v>
      </c>
      <c r="R220" s="4">
        <f t="shared" si="9"/>
        <v>7</v>
      </c>
      <c r="S220" s="4">
        <f t="shared" si="10"/>
        <v>7</v>
      </c>
      <c r="T220" s="2">
        <f t="shared" si="21"/>
        <v>0.84299999999999997</v>
      </c>
      <c r="U220" s="2">
        <f t="shared" si="19"/>
        <v>3.4396802677824274</v>
      </c>
      <c r="V220" s="2">
        <f t="shared" si="17"/>
        <v>2.2039774369973189</v>
      </c>
      <c r="W220" s="2">
        <f t="shared" si="20"/>
        <v>3.5588033939393942</v>
      </c>
      <c r="X220" t="s">
        <v>49</v>
      </c>
    </row>
    <row r="221" spans="2:31" x14ac:dyDescent="0.25">
      <c r="B221" t="s">
        <v>75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0.58899999999999997</v>
      </c>
      <c r="O221" s="2">
        <v>0.71599999999999997</v>
      </c>
      <c r="P221" s="2">
        <v>0.755</v>
      </c>
      <c r="R221" s="4">
        <f t="shared" si="9"/>
        <v>56</v>
      </c>
      <c r="S221" s="4">
        <f t="shared" si="10"/>
        <v>56</v>
      </c>
      <c r="T221" s="2">
        <f t="shared" si="21"/>
        <v>2.06</v>
      </c>
      <c r="U221" s="2">
        <f t="shared" si="19"/>
        <v>6.2807744108658738</v>
      </c>
      <c r="V221" s="2">
        <f t="shared" si="17"/>
        <v>5.1667264357541907</v>
      </c>
      <c r="W221" s="2">
        <f t="shared" si="20"/>
        <v>4.8998359311258275</v>
      </c>
      <c r="X221" t="s">
        <v>47</v>
      </c>
    </row>
    <row r="222" spans="2:31" x14ac:dyDescent="0.25">
      <c r="B222" t="s">
        <v>75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0.158</v>
      </c>
      <c r="O222" s="2">
        <v>0.219</v>
      </c>
      <c r="P222" s="2">
        <v>0.26900000000000002</v>
      </c>
      <c r="R222" s="4">
        <f t="shared" si="9"/>
        <v>28</v>
      </c>
      <c r="S222" s="4">
        <f t="shared" si="10"/>
        <v>28</v>
      </c>
      <c r="T222" s="2">
        <f t="shared" si="21"/>
        <v>0.64600000000000002</v>
      </c>
      <c r="U222" s="2">
        <f t="shared" si="19"/>
        <v>2.6015303291139245</v>
      </c>
      <c r="V222" s="2">
        <f t="shared" si="17"/>
        <v>1.8769031598173516</v>
      </c>
      <c r="W222" s="2">
        <f t="shared" si="20"/>
        <v>1.5280364014869887</v>
      </c>
      <c r="X222" t="s">
        <v>31</v>
      </c>
    </row>
    <row r="223" spans="2:31" x14ac:dyDescent="0.25">
      <c r="B223" t="s">
        <v>75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0.41</v>
      </c>
      <c r="O223" s="2">
        <v>0.41899999999999998</v>
      </c>
      <c r="P223" s="2">
        <v>0.41299999999999998</v>
      </c>
      <c r="R223" s="4">
        <f t="shared" si="9"/>
        <v>28</v>
      </c>
      <c r="S223" s="4">
        <f t="shared" si="10"/>
        <v>28</v>
      </c>
      <c r="T223" s="2">
        <f t="shared" si="21"/>
        <v>1.242</v>
      </c>
      <c r="U223" s="2">
        <f t="shared" si="19"/>
        <v>9.0228686048780489</v>
      </c>
      <c r="V223" s="2">
        <f t="shared" si="17"/>
        <v>8.8290599713603832</v>
      </c>
      <c r="W223" s="2">
        <f t="shared" si="20"/>
        <v>8.9573271864406792</v>
      </c>
      <c r="X223" t="s">
        <v>47</v>
      </c>
    </row>
    <row r="224" spans="2:31" x14ac:dyDescent="0.25">
      <c r="B224" t="s">
        <v>75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0.115</v>
      </c>
      <c r="O224" s="2">
        <v>0.24099999999999999</v>
      </c>
      <c r="P224" s="2">
        <v>0.186</v>
      </c>
      <c r="R224" s="4">
        <f t="shared" si="9"/>
        <v>14</v>
      </c>
      <c r="S224" s="4">
        <f t="shared" si="10"/>
        <v>14</v>
      </c>
      <c r="T224" s="2">
        <f t="shared" si="21"/>
        <v>0.54200000000000004</v>
      </c>
      <c r="U224" s="2">
        <f t="shared" si="19"/>
        <v>3.5742764521739132</v>
      </c>
      <c r="V224" s="2">
        <f t="shared" si="17"/>
        <v>1.705567601659751</v>
      </c>
      <c r="W224" s="2">
        <f t="shared" si="20"/>
        <v>2.2099021075268817</v>
      </c>
      <c r="X224" t="s">
        <v>31</v>
      </c>
    </row>
    <row r="225" spans="2:24" x14ac:dyDescent="0.25">
      <c r="B225" t="s">
        <v>75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8.5999999999999993E-2</v>
      </c>
      <c r="O225" s="2">
        <v>0.129</v>
      </c>
      <c r="P225" s="2">
        <v>0.157</v>
      </c>
      <c r="R225" s="4">
        <f t="shared" si="9"/>
        <v>14</v>
      </c>
      <c r="S225" s="4">
        <f t="shared" si="10"/>
        <v>14</v>
      </c>
      <c r="T225" s="2">
        <f t="shared" si="21"/>
        <v>0.372</v>
      </c>
      <c r="U225" s="2">
        <f t="shared" si="19"/>
        <v>4.7795557209302331</v>
      </c>
      <c r="V225" s="2">
        <f t="shared" si="17"/>
        <v>3.1863704806201554</v>
      </c>
      <c r="W225" s="2">
        <f t="shared" si="20"/>
        <v>2.618100585987261</v>
      </c>
      <c r="X225" t="s">
        <v>31</v>
      </c>
    </row>
    <row r="226" spans="2:24" x14ac:dyDescent="0.25">
      <c r="B226" t="s">
        <v>75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0.40300000000000002</v>
      </c>
      <c r="O226" s="2">
        <v>0.41099999999999998</v>
      </c>
      <c r="P226" s="2">
        <v>0.46899999999999997</v>
      </c>
      <c r="R226" s="4">
        <f t="shared" si="9"/>
        <v>14</v>
      </c>
      <c r="S226" s="4">
        <f t="shared" si="10"/>
        <v>14</v>
      </c>
      <c r="T226" s="2">
        <f t="shared" si="21"/>
        <v>1.2829999999999999</v>
      </c>
      <c r="U226" s="2">
        <f t="shared" si="19"/>
        <v>9.1795933697270478</v>
      </c>
      <c r="V226" s="2">
        <f t="shared" si="17"/>
        <v>9.0009151532846712</v>
      </c>
      <c r="W226" s="2">
        <f t="shared" si="20"/>
        <v>7.8877955820895531</v>
      </c>
      <c r="X226" t="s">
        <v>47</v>
      </c>
    </row>
    <row r="227" spans="2:24" x14ac:dyDescent="0.25">
      <c r="B227" t="s">
        <v>75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0.13700000000000001</v>
      </c>
      <c r="O227" s="2">
        <v>0.19800000000000001</v>
      </c>
      <c r="P227" s="2">
        <v>0.185</v>
      </c>
      <c r="R227" s="4">
        <f t="shared" si="9"/>
        <v>7</v>
      </c>
      <c r="S227" s="4">
        <f t="shared" si="10"/>
        <v>7</v>
      </c>
      <c r="T227" s="2">
        <f t="shared" si="21"/>
        <v>0.52</v>
      </c>
      <c r="U227" s="2">
        <f t="shared" si="19"/>
        <v>3.0003050510948901</v>
      </c>
      <c r="V227" s="2">
        <f t="shared" si="17"/>
        <v>2.0759686464646463</v>
      </c>
      <c r="W227" s="2">
        <f t="shared" si="20"/>
        <v>2.2218475243243243</v>
      </c>
      <c r="X227" t="s">
        <v>31</v>
      </c>
    </row>
    <row r="228" spans="2:24" x14ac:dyDescent="0.25">
      <c r="B228" t="s">
        <v>75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0.106</v>
      </c>
      <c r="O228" s="2">
        <v>0.17</v>
      </c>
      <c r="P228" s="2">
        <v>0.153</v>
      </c>
      <c r="R228" s="4">
        <f t="shared" si="9"/>
        <v>7</v>
      </c>
      <c r="S228" s="4">
        <f t="shared" si="10"/>
        <v>7</v>
      </c>
      <c r="T228" s="2">
        <f t="shared" si="21"/>
        <v>0.42900000000000005</v>
      </c>
      <c r="U228" s="2">
        <f t="shared" si="19"/>
        <v>3.877752754716981</v>
      </c>
      <c r="V228" s="2">
        <f t="shared" si="17"/>
        <v>2.4178928941176472</v>
      </c>
      <c r="W228" s="2">
        <f t="shared" si="20"/>
        <v>2.6865476601307186</v>
      </c>
      <c r="X228" t="s">
        <v>49</v>
      </c>
    </row>
    <row r="229" spans="2:24" x14ac:dyDescent="0.25">
      <c r="B229" t="s">
        <v>75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0.44700000000000001</v>
      </c>
      <c r="O229" s="2">
        <v>0.76900000000000002</v>
      </c>
      <c r="P229" s="2">
        <v>0.443</v>
      </c>
      <c r="R229" s="4">
        <f t="shared" si="9"/>
        <v>7</v>
      </c>
      <c r="S229" s="4">
        <f t="shared" si="10"/>
        <v>7</v>
      </c>
      <c r="T229" s="2">
        <f t="shared" si="21"/>
        <v>1.659</v>
      </c>
      <c r="U229" s="2">
        <f t="shared" si="19"/>
        <v>3.6782263266219237</v>
      </c>
      <c r="V229" s="2">
        <f t="shared" si="17"/>
        <v>2.1380587360208061</v>
      </c>
      <c r="W229" s="2">
        <f t="shared" si="20"/>
        <v>3.7114383024830704</v>
      </c>
      <c r="X229" t="s">
        <v>49</v>
      </c>
    </row>
    <row r="230" spans="2:24" x14ac:dyDescent="0.25">
      <c r="B230" s="1" t="s">
        <v>73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0.754</v>
      </c>
      <c r="O230" s="2" t="s">
        <v>44</v>
      </c>
      <c r="P230" s="2">
        <v>1.8720000000000001</v>
      </c>
      <c r="R230" s="4">
        <f t="shared" si="9"/>
        <v>349</v>
      </c>
      <c r="S230" s="4">
        <f t="shared" si="10"/>
        <v>80</v>
      </c>
      <c r="T230" s="2">
        <f>N230+P230</f>
        <v>2.6260000000000003</v>
      </c>
      <c r="U230" s="2">
        <f t="shared" si="19"/>
        <v>1.8958938992042442</v>
      </c>
      <c r="V230" s="2" t="s">
        <v>44</v>
      </c>
      <c r="W230" s="2">
        <f t="shared" si="20"/>
        <v>0.7636239316239315</v>
      </c>
      <c r="X230" t="s">
        <v>31</v>
      </c>
    </row>
    <row r="231" spans="2:24" x14ac:dyDescent="0.25">
      <c r="B231" s="1" t="s">
        <v>73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6.008</v>
      </c>
      <c r="O231" s="2">
        <v>6.05</v>
      </c>
      <c r="P231" s="2">
        <v>9.2089999999999996</v>
      </c>
      <c r="R231" s="4">
        <f t="shared" si="9"/>
        <v>350</v>
      </c>
      <c r="S231" s="4">
        <f t="shared" si="10"/>
        <v>80</v>
      </c>
      <c r="T231" s="2">
        <f t="shared" ref="T231:T269" si="22">N231+O231+P231</f>
        <v>21.266999999999999</v>
      </c>
      <c r="U231" s="2">
        <f t="shared" si="19"/>
        <v>5.4976937416777627</v>
      </c>
      <c r="V231" s="2">
        <f t="shared" ref="V231:V269" si="23">(2*$R231*$S231*$F231*$G231*$E231*$I231*$H231)/(O231/1000)/10^12</f>
        <v>5.4595279338842975</v>
      </c>
      <c r="W231" s="2">
        <f t="shared" si="20"/>
        <v>3.5867242914540123</v>
      </c>
      <c r="X231" t="s">
        <v>47</v>
      </c>
    </row>
    <row r="232" spans="2:24" x14ac:dyDescent="0.25">
      <c r="B232" s="1" t="s">
        <v>73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8.4719999999999995</v>
      </c>
      <c r="O232" s="2">
        <v>15.64</v>
      </c>
      <c r="P232" s="2">
        <v>10.343999999999999</v>
      </c>
      <c r="R232" s="4">
        <f t="shared" si="9"/>
        <v>174</v>
      </c>
      <c r="S232" s="4">
        <f t="shared" si="10"/>
        <v>39</v>
      </c>
      <c r="T232" s="2">
        <f t="shared" si="22"/>
        <v>34.456000000000003</v>
      </c>
      <c r="U232" s="2">
        <f t="shared" si="19"/>
        <v>5.2493779036827197</v>
      </c>
      <c r="V232" s="2">
        <f t="shared" si="23"/>
        <v>2.8435249104859333</v>
      </c>
      <c r="W232" s="2">
        <f t="shared" si="20"/>
        <v>4.2993744779582377</v>
      </c>
      <c r="X232" t="s">
        <v>31</v>
      </c>
    </row>
    <row r="233" spans="2:24" x14ac:dyDescent="0.25">
      <c r="B233" s="1" t="s">
        <v>73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3.55</v>
      </c>
      <c r="O233" s="2">
        <v>3.4390000000000001</v>
      </c>
      <c r="P233" s="2">
        <v>3.6070000000000002</v>
      </c>
      <c r="R233" s="4">
        <f t="shared" si="9"/>
        <v>175</v>
      </c>
      <c r="S233" s="4">
        <f t="shared" si="10"/>
        <v>40</v>
      </c>
      <c r="T233" s="2">
        <f t="shared" si="22"/>
        <v>10.596</v>
      </c>
      <c r="U233" s="2">
        <f t="shared" si="19"/>
        <v>9.3042659154929588</v>
      </c>
      <c r="V233" s="2">
        <f t="shared" si="23"/>
        <v>9.6045780750218093</v>
      </c>
      <c r="W233" s="2">
        <f t="shared" si="20"/>
        <v>9.1572342667036306</v>
      </c>
      <c r="X233" t="s">
        <v>47</v>
      </c>
    </row>
    <row r="234" spans="2:24" x14ac:dyDescent="0.25">
      <c r="B234" s="1" t="s">
        <v>73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8.3040000000000003</v>
      </c>
      <c r="O234" s="2">
        <v>14.114000000000001</v>
      </c>
      <c r="P234" s="2">
        <v>10.032999999999999</v>
      </c>
      <c r="R234" s="4">
        <f t="shared" si="9"/>
        <v>87</v>
      </c>
      <c r="S234" s="4">
        <f t="shared" si="10"/>
        <v>19</v>
      </c>
      <c r="T234" s="2">
        <f t="shared" si="22"/>
        <v>32.451000000000001</v>
      </c>
      <c r="U234" s="2">
        <f t="shared" si="19"/>
        <v>5.2182566473988441</v>
      </c>
      <c r="V234" s="2">
        <f t="shared" si="23"/>
        <v>3.0701716876859853</v>
      </c>
      <c r="W234" s="2">
        <f t="shared" si="20"/>
        <v>4.3189876607196247</v>
      </c>
      <c r="X234" t="s">
        <v>71</v>
      </c>
    </row>
    <row r="235" spans="2:24" x14ac:dyDescent="0.25">
      <c r="B235" s="1" t="s">
        <v>73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2.7709999999999999</v>
      </c>
      <c r="O235" s="2">
        <v>2.77</v>
      </c>
      <c r="P235" s="2">
        <v>2.6819999999999999</v>
      </c>
      <c r="R235" s="4">
        <f t="shared" si="9"/>
        <v>84</v>
      </c>
      <c r="S235" s="4">
        <f t="shared" si="10"/>
        <v>20</v>
      </c>
      <c r="T235" s="2">
        <f t="shared" si="22"/>
        <v>8.2230000000000008</v>
      </c>
      <c r="U235" s="2">
        <f t="shared" si="19"/>
        <v>11.44313902562252</v>
      </c>
      <c r="V235" s="2">
        <f t="shared" si="23"/>
        <v>11.447270122743683</v>
      </c>
      <c r="W235" s="2">
        <f t="shared" si="20"/>
        <v>11.822870335570471</v>
      </c>
      <c r="X235" t="s">
        <v>47</v>
      </c>
    </row>
    <row r="236" spans="2:24" x14ac:dyDescent="0.25">
      <c r="B236" s="1" t="s">
        <v>73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8.6690000000000005</v>
      </c>
      <c r="O236" s="2">
        <v>13.597</v>
      </c>
      <c r="P236" s="2">
        <v>9.8759999999999994</v>
      </c>
      <c r="R236" s="4">
        <f t="shared" si="9"/>
        <v>41</v>
      </c>
      <c r="S236" s="4">
        <f t="shared" si="10"/>
        <v>9</v>
      </c>
      <c r="T236" s="2">
        <f t="shared" si="22"/>
        <v>32.141999999999996</v>
      </c>
      <c r="U236" s="2">
        <f t="shared" si="19"/>
        <v>4.463312308224709</v>
      </c>
      <c r="V236" s="2">
        <f t="shared" si="23"/>
        <v>2.8456611311318674</v>
      </c>
      <c r="W236" s="2">
        <f t="shared" si="20"/>
        <v>3.9178264884568654</v>
      </c>
      <c r="X236" t="s">
        <v>71</v>
      </c>
    </row>
    <row r="237" spans="2:24" x14ac:dyDescent="0.25">
      <c r="B237" s="1" t="s">
        <v>73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3.2930000000000001</v>
      </c>
      <c r="O237" s="2">
        <v>3.0190000000000001</v>
      </c>
      <c r="P237" s="2">
        <v>2.7639999999999998</v>
      </c>
      <c r="R237" s="4">
        <f t="shared" si="9"/>
        <v>42</v>
      </c>
      <c r="S237" s="4">
        <f t="shared" si="10"/>
        <v>10</v>
      </c>
      <c r="T237" s="2">
        <f t="shared" si="22"/>
        <v>9.0760000000000005</v>
      </c>
      <c r="U237" s="2">
        <f t="shared" si="19"/>
        <v>9.6291947282113561</v>
      </c>
      <c r="V237" s="2">
        <f t="shared" si="23"/>
        <v>10.50312628022524</v>
      </c>
      <c r="W237" s="2">
        <f t="shared" si="20"/>
        <v>11.47211947901592</v>
      </c>
      <c r="X237" t="s">
        <v>47</v>
      </c>
    </row>
    <row r="238" spans="2:24" x14ac:dyDescent="0.25">
      <c r="B238" s="1" t="s">
        <v>77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0.22900000000000001</v>
      </c>
      <c r="O238" s="2">
        <v>0.26500000000000001</v>
      </c>
      <c r="P238" s="2">
        <v>0.91400000000000003</v>
      </c>
      <c r="R238" s="4">
        <f t="shared" si="9"/>
        <v>112</v>
      </c>
      <c r="S238" s="4">
        <f t="shared" si="10"/>
        <v>112</v>
      </c>
      <c r="T238" s="2">
        <f t="shared" si="22"/>
        <v>1.4079999999999999</v>
      </c>
      <c r="U238" s="2">
        <f t="shared" si="19"/>
        <v>3.5898846462882097</v>
      </c>
      <c r="V238" s="2">
        <f t="shared" si="23"/>
        <v>3.1022022037735848</v>
      </c>
      <c r="W238" s="2">
        <f t="shared" si="20"/>
        <v>0.89943499343544864</v>
      </c>
      <c r="X238" t="s">
        <v>49</v>
      </c>
    </row>
    <row r="239" spans="2:24" x14ac:dyDescent="0.25">
      <c r="B239" s="1" t="s">
        <v>77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0.23300000000000001</v>
      </c>
      <c r="O239" s="2">
        <v>0.21</v>
      </c>
      <c r="P239" s="2">
        <v>0.438</v>
      </c>
      <c r="R239" s="4">
        <f t="shared" si="9"/>
        <v>56</v>
      </c>
      <c r="S239" s="4">
        <f t="shared" si="10"/>
        <v>56</v>
      </c>
      <c r="T239" s="2">
        <f t="shared" si="22"/>
        <v>0.88100000000000001</v>
      </c>
      <c r="U239" s="2">
        <f t="shared" si="19"/>
        <v>3.528255725321888</v>
      </c>
      <c r="V239" s="2">
        <f t="shared" si="23"/>
        <v>3.9146837333333333</v>
      </c>
      <c r="W239" s="2">
        <f t="shared" si="20"/>
        <v>1.8769031598173516</v>
      </c>
      <c r="X239" t="s">
        <v>31</v>
      </c>
    </row>
    <row r="240" spans="2:24" x14ac:dyDescent="0.25">
      <c r="B240" s="1" t="s">
        <v>77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0.158</v>
      </c>
      <c r="O240" s="2">
        <v>0.22500000000000001</v>
      </c>
      <c r="P240" s="2">
        <v>0.69699999999999995</v>
      </c>
      <c r="R240" s="4">
        <f t="shared" si="9"/>
        <v>56</v>
      </c>
      <c r="S240" s="4">
        <f t="shared" si="10"/>
        <v>56</v>
      </c>
      <c r="T240" s="2">
        <f t="shared" si="22"/>
        <v>1.08</v>
      </c>
      <c r="U240" s="2">
        <f t="shared" ref="U240:U269" si="24">(2*$R240*$S240*$F240*$G240*$E240*$I240*$H240)/(N240/1000)/10^12</f>
        <v>5.2030606582278489</v>
      </c>
      <c r="V240" s="2">
        <f t="shared" si="23"/>
        <v>3.6537048177777778</v>
      </c>
      <c r="W240" s="2">
        <f t="shared" ref="W240:W269" si="25">(2*$R240*$S240*$F240*$G240*$E240*$I240*$H240)/(P240/1000)/10^12</f>
        <v>1.1794599483500718</v>
      </c>
      <c r="X240" t="s">
        <v>49</v>
      </c>
    </row>
    <row r="241" spans="2:24" x14ac:dyDescent="0.25">
      <c r="B241" s="1" t="s">
        <v>77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0.13</v>
      </c>
      <c r="O241" s="2">
        <v>0.30199999999999999</v>
      </c>
      <c r="P241" s="2">
        <v>0.254</v>
      </c>
      <c r="R241" s="4">
        <f t="shared" ref="R241:R269" si="26">1+ROUNDDOWN((($C241-$H241+2*$J241)/$L241),0)</f>
        <v>28</v>
      </c>
      <c r="S241" s="4">
        <f t="shared" ref="S241:S269" si="27">1+ROUNDDOWN((($D241-$I241+2*$K241)/$M241),0)</f>
        <v>28</v>
      </c>
      <c r="T241" s="2">
        <f t="shared" si="22"/>
        <v>0.68599999999999994</v>
      </c>
      <c r="U241" s="2">
        <f t="shared" si="24"/>
        <v>3.161859938461538</v>
      </c>
      <c r="V241" s="2">
        <f t="shared" si="23"/>
        <v>1.3610655364238413</v>
      </c>
      <c r="W241" s="2">
        <f t="shared" si="25"/>
        <v>1.6182747716535435</v>
      </c>
      <c r="X241" t="s">
        <v>31</v>
      </c>
    </row>
    <row r="242" spans="2:24" x14ac:dyDescent="0.25">
      <c r="B242" s="1" t="s">
        <v>77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0.17299999999999999</v>
      </c>
      <c r="O242" s="2">
        <v>0.22</v>
      </c>
      <c r="P242" s="2">
        <v>0.38300000000000001</v>
      </c>
      <c r="R242" s="4">
        <f t="shared" si="26"/>
        <v>28</v>
      </c>
      <c r="S242" s="4">
        <f t="shared" si="27"/>
        <v>28</v>
      </c>
      <c r="T242" s="2">
        <f t="shared" si="22"/>
        <v>0.77600000000000002</v>
      </c>
      <c r="U242" s="2">
        <f t="shared" si="24"/>
        <v>4.7519282312138733</v>
      </c>
      <c r="V242" s="2">
        <f t="shared" si="23"/>
        <v>3.7367435636363631</v>
      </c>
      <c r="W242" s="2">
        <f t="shared" si="25"/>
        <v>2.1464323342036553</v>
      </c>
      <c r="X242" t="s">
        <v>31</v>
      </c>
    </row>
    <row r="243" spans="2:24" x14ac:dyDescent="0.25">
      <c r="B243" s="1" t="s">
        <v>77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0.24399999999999999</v>
      </c>
      <c r="O243" s="2">
        <v>0.20200000000000001</v>
      </c>
      <c r="P243" s="2">
        <v>0.35099999999999998</v>
      </c>
      <c r="R243" s="4">
        <f t="shared" si="26"/>
        <v>28</v>
      </c>
      <c r="S243" s="4">
        <f t="shared" si="27"/>
        <v>28</v>
      </c>
      <c r="T243" s="2">
        <f t="shared" si="22"/>
        <v>0.79699999999999993</v>
      </c>
      <c r="U243" s="2">
        <f t="shared" si="24"/>
        <v>3.369195016393443</v>
      </c>
      <c r="V243" s="2">
        <f t="shared" si="23"/>
        <v>4.0697207128712867</v>
      </c>
      <c r="W243" s="2">
        <f t="shared" si="25"/>
        <v>2.3421184729344731</v>
      </c>
      <c r="X243" t="s">
        <v>31</v>
      </c>
    </row>
    <row r="244" spans="2:24" x14ac:dyDescent="0.25">
      <c r="B244" s="1" t="s">
        <v>77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0.159</v>
      </c>
      <c r="O244" s="2">
        <v>0.27400000000000002</v>
      </c>
      <c r="P244" s="2">
        <v>0.17499999999999999</v>
      </c>
      <c r="R244" s="4">
        <f t="shared" si="26"/>
        <v>14</v>
      </c>
      <c r="S244" s="4">
        <f t="shared" si="27"/>
        <v>14</v>
      </c>
      <c r="T244" s="2">
        <f t="shared" si="22"/>
        <v>0.6080000000000001</v>
      </c>
      <c r="U244" s="2">
        <f t="shared" si="24"/>
        <v>2.5851685031446539</v>
      </c>
      <c r="V244" s="2">
        <f t="shared" si="23"/>
        <v>1.500152525547445</v>
      </c>
      <c r="W244" s="2">
        <f t="shared" si="25"/>
        <v>2.3488102400000002</v>
      </c>
      <c r="X244" t="s">
        <v>49</v>
      </c>
    </row>
    <row r="245" spans="2:24" x14ac:dyDescent="0.25">
      <c r="B245" s="1" t="s">
        <v>77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0.17199999999999999</v>
      </c>
      <c r="O245" s="2">
        <v>0.247</v>
      </c>
      <c r="P245" s="2">
        <v>0.31</v>
      </c>
      <c r="R245" s="4">
        <f t="shared" si="26"/>
        <v>14</v>
      </c>
      <c r="S245" s="4">
        <f t="shared" si="27"/>
        <v>14</v>
      </c>
      <c r="T245" s="2">
        <f t="shared" si="22"/>
        <v>0.72899999999999998</v>
      </c>
      <c r="U245" s="2">
        <f t="shared" si="24"/>
        <v>4.7795557209302331</v>
      </c>
      <c r="V245" s="2">
        <f t="shared" si="23"/>
        <v>3.3282736194331988</v>
      </c>
      <c r="W245" s="2">
        <f t="shared" si="25"/>
        <v>2.6518825290322585</v>
      </c>
      <c r="X245" t="s">
        <v>31</v>
      </c>
    </row>
    <row r="246" spans="2:24" x14ac:dyDescent="0.25">
      <c r="B246" s="1" t="s">
        <v>77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0.40899999999999997</v>
      </c>
      <c r="O246" s="2">
        <v>0.66100000000000003</v>
      </c>
      <c r="P246" s="2">
        <v>0.61499999999999999</v>
      </c>
      <c r="R246" s="4">
        <f t="shared" si="26"/>
        <v>14</v>
      </c>
      <c r="S246" s="4">
        <f t="shared" si="27"/>
        <v>14</v>
      </c>
      <c r="T246" s="2">
        <f t="shared" si="22"/>
        <v>1.6850000000000001</v>
      </c>
      <c r="U246" s="2">
        <f t="shared" si="24"/>
        <v>4.0199686259168708</v>
      </c>
      <c r="V246" s="2">
        <f t="shared" si="23"/>
        <v>2.487393597579425</v>
      </c>
      <c r="W246" s="2">
        <f t="shared" si="25"/>
        <v>2.6734425495934961</v>
      </c>
      <c r="X246" t="s">
        <v>49</v>
      </c>
    </row>
    <row r="247" spans="2:24" x14ac:dyDescent="0.25">
      <c r="B247" s="1" t="s">
        <v>77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0.218</v>
      </c>
      <c r="O247" s="2">
        <v>0.19800000000000001</v>
      </c>
      <c r="P247" s="2">
        <v>0.31</v>
      </c>
      <c r="R247" s="4">
        <f t="shared" si="26"/>
        <v>14</v>
      </c>
      <c r="S247" s="4">
        <f t="shared" si="27"/>
        <v>14</v>
      </c>
      <c r="T247" s="2">
        <f t="shared" si="22"/>
        <v>0.72599999999999998</v>
      </c>
      <c r="U247" s="2">
        <f t="shared" si="24"/>
        <v>3.7710256146788996</v>
      </c>
      <c r="V247" s="2">
        <f t="shared" si="23"/>
        <v>4.1519372929292926</v>
      </c>
      <c r="W247" s="2">
        <f t="shared" si="25"/>
        <v>2.6518825290322585</v>
      </c>
      <c r="X247" t="s">
        <v>49</v>
      </c>
    </row>
    <row r="248" spans="2:24" x14ac:dyDescent="0.25">
      <c r="B248" s="1" t="s">
        <v>77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0.17199999999999999</v>
      </c>
      <c r="O248" s="2">
        <v>0.247</v>
      </c>
      <c r="P248" s="2">
        <v>0.31</v>
      </c>
      <c r="R248" s="4">
        <f t="shared" si="26"/>
        <v>14</v>
      </c>
      <c r="S248" s="4">
        <f t="shared" si="27"/>
        <v>14</v>
      </c>
      <c r="T248" s="2">
        <f t="shared" si="22"/>
        <v>0.72899999999999998</v>
      </c>
      <c r="U248" s="2">
        <f t="shared" si="24"/>
        <v>4.7795557209302331</v>
      </c>
      <c r="V248" s="2">
        <f t="shared" si="23"/>
        <v>3.3282736194331988</v>
      </c>
      <c r="W248" s="2">
        <f t="shared" si="25"/>
        <v>2.6518825290322585</v>
      </c>
      <c r="X248" t="s">
        <v>49</v>
      </c>
    </row>
    <row r="249" spans="2:24" x14ac:dyDescent="0.25">
      <c r="B249" s="1" t="s">
        <v>77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0.15</v>
      </c>
      <c r="O249" s="2">
        <v>0.21199999999999999</v>
      </c>
      <c r="P249" s="2">
        <v>0.23200000000000001</v>
      </c>
      <c r="R249" s="4">
        <f t="shared" si="26"/>
        <v>7</v>
      </c>
      <c r="S249" s="4">
        <f t="shared" si="27"/>
        <v>7</v>
      </c>
      <c r="T249" s="2">
        <f t="shared" si="22"/>
        <v>0.59399999999999997</v>
      </c>
      <c r="U249" s="2">
        <f t="shared" si="24"/>
        <v>2.7402786133333334</v>
      </c>
      <c r="V249" s="2">
        <f t="shared" si="23"/>
        <v>1.9388763773584905</v>
      </c>
      <c r="W249" s="2">
        <f t="shared" si="25"/>
        <v>1.7717318620689655</v>
      </c>
      <c r="X249" t="s">
        <v>49</v>
      </c>
    </row>
    <row r="250" spans="2:24" x14ac:dyDescent="0.25">
      <c r="B250" s="1" t="s">
        <v>77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0.56599999999999995</v>
      </c>
      <c r="O250" s="2">
        <v>0.56599999999999995</v>
      </c>
      <c r="P250" s="2">
        <v>0.47299999999999998</v>
      </c>
      <c r="R250" s="4">
        <f t="shared" si="26"/>
        <v>7</v>
      </c>
      <c r="S250" s="4">
        <f t="shared" si="27"/>
        <v>7</v>
      </c>
      <c r="T250" s="2">
        <f t="shared" si="22"/>
        <v>1.605</v>
      </c>
      <c r="U250" s="2">
        <f t="shared" si="24"/>
        <v>3.2680001130742049</v>
      </c>
      <c r="V250" s="2">
        <f t="shared" si="23"/>
        <v>3.2680001130742049</v>
      </c>
      <c r="W250" s="2">
        <f t="shared" si="25"/>
        <v>3.910545589852009</v>
      </c>
      <c r="X250" t="s">
        <v>47</v>
      </c>
    </row>
    <row r="251" spans="2:24" x14ac:dyDescent="0.25">
      <c r="B251" s="1" t="s">
        <v>77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0.216</v>
      </c>
      <c r="O251" s="2">
        <v>0.29699999999999999</v>
      </c>
      <c r="P251" s="2">
        <v>0.48899999999999999</v>
      </c>
      <c r="R251" s="4">
        <f t="shared" si="26"/>
        <v>7</v>
      </c>
      <c r="S251" s="4">
        <f t="shared" si="27"/>
        <v>7</v>
      </c>
      <c r="T251" s="2">
        <f t="shared" si="22"/>
        <v>1.002</v>
      </c>
      <c r="U251" s="2">
        <f t="shared" si="24"/>
        <v>3.8059425185185187</v>
      </c>
      <c r="V251" s="2">
        <f t="shared" si="23"/>
        <v>2.7679581952861954</v>
      </c>
      <c r="W251" s="2">
        <f t="shared" si="25"/>
        <v>1.6811525235173825</v>
      </c>
      <c r="X251" s="1" t="s">
        <v>31</v>
      </c>
    </row>
    <row r="252" spans="2:24" x14ac:dyDescent="0.25">
      <c r="B252" s="1" t="s">
        <v>77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0.54600000000000004</v>
      </c>
      <c r="O252" s="2">
        <v>0.81499999999999995</v>
      </c>
      <c r="P252" s="2">
        <v>1.0249999999999999</v>
      </c>
      <c r="R252" s="4">
        <f t="shared" si="26"/>
        <v>7</v>
      </c>
      <c r="S252" s="4">
        <f t="shared" si="27"/>
        <v>7</v>
      </c>
      <c r="T252" s="2">
        <f t="shared" si="22"/>
        <v>2.3860000000000001</v>
      </c>
      <c r="U252" s="2">
        <f t="shared" si="24"/>
        <v>3.0112951794871794</v>
      </c>
      <c r="V252" s="2">
        <f t="shared" si="23"/>
        <v>2.0173830282208587</v>
      </c>
      <c r="W252" s="2">
        <f t="shared" si="25"/>
        <v>1.6040655297560977</v>
      </c>
      <c r="X252" t="s">
        <v>31</v>
      </c>
    </row>
    <row r="253" spans="2:24" x14ac:dyDescent="0.25">
      <c r="B253" s="1" t="s">
        <v>77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0.246</v>
      </c>
      <c r="O253" s="2">
        <v>0.24199999999999999</v>
      </c>
      <c r="P253" s="2">
        <v>0.48499999999999999</v>
      </c>
      <c r="R253" s="4">
        <f t="shared" si="26"/>
        <v>7</v>
      </c>
      <c r="S253" s="4">
        <f t="shared" si="27"/>
        <v>7</v>
      </c>
      <c r="T253" s="2">
        <f t="shared" si="22"/>
        <v>0.97299999999999998</v>
      </c>
      <c r="U253" s="2">
        <f t="shared" si="24"/>
        <v>3.3418031869918696</v>
      </c>
      <c r="V253" s="2">
        <f t="shared" si="23"/>
        <v>3.3970396033057852</v>
      </c>
      <c r="W253" s="2">
        <f t="shared" si="25"/>
        <v>1.6950176989690722</v>
      </c>
      <c r="X253" t="s">
        <v>49</v>
      </c>
    </row>
    <row r="254" spans="2:24" x14ac:dyDescent="0.25">
      <c r="B254" s="1" t="s">
        <v>77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0.53600000000000003</v>
      </c>
      <c r="O254" s="2">
        <v>0.58499999999999996</v>
      </c>
      <c r="P254" s="2">
        <v>1.7569999999999999</v>
      </c>
      <c r="R254" s="4">
        <f t="shared" si="26"/>
        <v>112</v>
      </c>
      <c r="S254" s="4">
        <f t="shared" si="27"/>
        <v>112</v>
      </c>
      <c r="T254" s="2">
        <f t="shared" si="22"/>
        <v>2.8780000000000001</v>
      </c>
      <c r="U254" s="2">
        <f t="shared" si="24"/>
        <v>3.0674760597014927</v>
      </c>
      <c r="V254" s="2">
        <f t="shared" si="23"/>
        <v>2.8105421675213678</v>
      </c>
      <c r="W254" s="2">
        <f t="shared" si="25"/>
        <v>0.93578097211155387</v>
      </c>
      <c r="X254" t="s">
        <v>49</v>
      </c>
    </row>
    <row r="255" spans="2:24" x14ac:dyDescent="0.25">
      <c r="B255" s="1" t="s">
        <v>77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0.53400000000000003</v>
      </c>
      <c r="O255" s="2">
        <v>0.48299999999999998</v>
      </c>
      <c r="P255" s="2">
        <v>0.77600000000000002</v>
      </c>
      <c r="R255" s="4">
        <f t="shared" si="26"/>
        <v>56</v>
      </c>
      <c r="S255" s="4">
        <f t="shared" si="27"/>
        <v>56</v>
      </c>
      <c r="T255" s="2">
        <f t="shared" si="22"/>
        <v>1.7929999999999999</v>
      </c>
      <c r="U255" s="2">
        <f t="shared" si="24"/>
        <v>3.0789647340823967</v>
      </c>
      <c r="V255" s="2">
        <f t="shared" si="23"/>
        <v>3.4040728115942032</v>
      </c>
      <c r="W255" s="2">
        <f t="shared" si="25"/>
        <v>2.1187721237113402</v>
      </c>
      <c r="X255" s="1" t="s">
        <v>31</v>
      </c>
    </row>
    <row r="256" spans="2:24" x14ac:dyDescent="0.25">
      <c r="B256" s="1" t="s">
        <v>77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0.41299999999999998</v>
      </c>
      <c r="O256" s="2">
        <v>0.498</v>
      </c>
      <c r="P256" s="2">
        <v>1.163</v>
      </c>
      <c r="R256" s="4">
        <f t="shared" si="26"/>
        <v>56</v>
      </c>
      <c r="S256" s="4">
        <f t="shared" si="27"/>
        <v>56</v>
      </c>
      <c r="T256" s="2">
        <f t="shared" si="22"/>
        <v>2.0739999999999998</v>
      </c>
      <c r="U256" s="2">
        <f t="shared" si="24"/>
        <v>3.9810343050847461</v>
      </c>
      <c r="V256" s="2">
        <f t="shared" si="23"/>
        <v>3.3015404979919682</v>
      </c>
      <c r="W256" s="2">
        <f t="shared" si="25"/>
        <v>1.4137292932072227</v>
      </c>
      <c r="X256" t="s">
        <v>49</v>
      </c>
    </row>
    <row r="257" spans="2:24" x14ac:dyDescent="0.25">
      <c r="B257" s="1" t="s">
        <v>77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0.251</v>
      </c>
      <c r="O257" s="2">
        <v>0.57999999999999996</v>
      </c>
      <c r="P257" s="2">
        <v>0.52500000000000002</v>
      </c>
      <c r="R257" s="4">
        <f t="shared" si="26"/>
        <v>28</v>
      </c>
      <c r="S257" s="4">
        <f t="shared" si="27"/>
        <v>28</v>
      </c>
      <c r="T257" s="2">
        <f t="shared" si="22"/>
        <v>1.3559999999999999</v>
      </c>
      <c r="U257" s="2">
        <f t="shared" si="24"/>
        <v>3.2752334023904384</v>
      </c>
      <c r="V257" s="2">
        <f t="shared" si="23"/>
        <v>1.4173854896551723</v>
      </c>
      <c r="W257" s="2">
        <f t="shared" si="25"/>
        <v>1.5658734933333329</v>
      </c>
      <c r="X257" s="1" t="s">
        <v>31</v>
      </c>
    </row>
    <row r="258" spans="2:24" x14ac:dyDescent="0.25">
      <c r="B258" s="1" t="s">
        <v>77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0.505</v>
      </c>
      <c r="O258" s="2">
        <v>0.39500000000000002</v>
      </c>
      <c r="P258" s="2">
        <v>0.64900000000000002</v>
      </c>
      <c r="R258" s="4">
        <f t="shared" si="26"/>
        <v>28</v>
      </c>
      <c r="S258" s="4">
        <f t="shared" si="27"/>
        <v>28</v>
      </c>
      <c r="T258" s="2">
        <f t="shared" si="22"/>
        <v>1.5489999999999999</v>
      </c>
      <c r="U258" s="2">
        <f t="shared" si="24"/>
        <v>3.2557765702970296</v>
      </c>
      <c r="V258" s="2">
        <f t="shared" si="23"/>
        <v>4.1624485265822786</v>
      </c>
      <c r="W258" s="2">
        <f t="shared" si="25"/>
        <v>2.5333854668721107</v>
      </c>
      <c r="X258" s="1" t="s">
        <v>31</v>
      </c>
    </row>
    <row r="259" spans="2:24" x14ac:dyDescent="0.25">
      <c r="B259" s="1" t="s">
        <v>77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0.40500000000000003</v>
      </c>
      <c r="O259" s="2">
        <v>0.45100000000000001</v>
      </c>
      <c r="P259" s="2">
        <v>0.63</v>
      </c>
      <c r="R259" s="4">
        <f t="shared" si="26"/>
        <v>28</v>
      </c>
      <c r="S259" s="4">
        <f t="shared" si="27"/>
        <v>28</v>
      </c>
      <c r="T259" s="2">
        <f t="shared" si="22"/>
        <v>1.4860000000000002</v>
      </c>
      <c r="U259" s="2">
        <f t="shared" si="24"/>
        <v>4.0596720197530862</v>
      </c>
      <c r="V259" s="2">
        <f t="shared" si="23"/>
        <v>3.6456034767184033</v>
      </c>
      <c r="W259" s="2">
        <f t="shared" si="25"/>
        <v>2.6097891555555557</v>
      </c>
      <c r="X259" t="s">
        <v>49</v>
      </c>
    </row>
    <row r="260" spans="2:24" x14ac:dyDescent="0.25">
      <c r="B260" s="1" t="s">
        <v>77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0.253</v>
      </c>
      <c r="O260" s="2">
        <v>0.54100000000000004</v>
      </c>
      <c r="P260" s="2">
        <v>0.38400000000000001</v>
      </c>
      <c r="R260" s="4">
        <f t="shared" si="26"/>
        <v>14</v>
      </c>
      <c r="S260" s="4">
        <f t="shared" si="27"/>
        <v>14</v>
      </c>
      <c r="T260" s="2">
        <f t="shared" si="22"/>
        <v>1.1779999999999999</v>
      </c>
      <c r="U260" s="2">
        <f t="shared" si="24"/>
        <v>3.2493422292490117</v>
      </c>
      <c r="V260" s="2">
        <f t="shared" si="23"/>
        <v>1.5195630018484287</v>
      </c>
      <c r="W260" s="2">
        <f t="shared" si="25"/>
        <v>2.1408426666666664</v>
      </c>
      <c r="X260" s="1" t="s">
        <v>31</v>
      </c>
    </row>
    <row r="261" spans="2:24" x14ac:dyDescent="0.25">
      <c r="B261" s="1" t="s">
        <v>77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0.41199999999999998</v>
      </c>
      <c r="O261" s="2">
        <v>0.45900000000000002</v>
      </c>
      <c r="P261" s="2">
        <v>0.624</v>
      </c>
      <c r="R261" s="4">
        <f t="shared" si="26"/>
        <v>14</v>
      </c>
      <c r="S261" s="4">
        <f t="shared" si="27"/>
        <v>14</v>
      </c>
      <c r="T261" s="2">
        <f t="shared" si="22"/>
        <v>1.4950000000000001</v>
      </c>
      <c r="U261" s="2">
        <f t="shared" si="24"/>
        <v>3.9906970097087378</v>
      </c>
      <c r="V261" s="2">
        <f t="shared" si="23"/>
        <v>3.5820635468409585</v>
      </c>
      <c r="W261" s="2">
        <f t="shared" si="25"/>
        <v>2.6348832820512822</v>
      </c>
      <c r="X261" t="s">
        <v>49</v>
      </c>
    </row>
    <row r="262" spans="2:24" x14ac:dyDescent="0.25">
      <c r="B262" s="1" t="s">
        <v>77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1.052</v>
      </c>
      <c r="O262" s="2">
        <v>1.3280000000000001</v>
      </c>
      <c r="P262" s="2">
        <v>1.2470000000000001</v>
      </c>
      <c r="R262" s="4">
        <f t="shared" si="26"/>
        <v>14</v>
      </c>
      <c r="S262" s="4">
        <f t="shared" si="27"/>
        <v>14</v>
      </c>
      <c r="T262" s="2">
        <f t="shared" si="22"/>
        <v>3.6269999999999998</v>
      </c>
      <c r="U262" s="2">
        <f t="shared" si="24"/>
        <v>3.1257930950570341</v>
      </c>
      <c r="V262" s="2">
        <f t="shared" si="23"/>
        <v>2.4761553734939761</v>
      </c>
      <c r="W262" s="2">
        <f t="shared" si="25"/>
        <v>2.6369962598235768</v>
      </c>
      <c r="X262" s="1" t="s">
        <v>31</v>
      </c>
    </row>
    <row r="263" spans="2:24" x14ac:dyDescent="0.25">
      <c r="B263" s="1" t="s">
        <v>77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0.42299999999999999</v>
      </c>
      <c r="O263" s="2">
        <v>0.42099999999999999</v>
      </c>
      <c r="P263" s="2">
        <v>0.56399999999999995</v>
      </c>
      <c r="R263" s="4">
        <f t="shared" si="26"/>
        <v>14</v>
      </c>
      <c r="S263" s="4">
        <f t="shared" si="27"/>
        <v>14</v>
      </c>
      <c r="T263" s="2">
        <f t="shared" si="22"/>
        <v>1.4079999999999999</v>
      </c>
      <c r="U263" s="2">
        <f t="shared" si="24"/>
        <v>3.8869200189125297</v>
      </c>
      <c r="V263" s="2">
        <f t="shared" si="23"/>
        <v>3.905385197149644</v>
      </c>
      <c r="W263" s="2">
        <f t="shared" si="25"/>
        <v>2.9151900141843976</v>
      </c>
      <c r="X263" s="1" t="s">
        <v>31</v>
      </c>
    </row>
    <row r="264" spans="2:24" x14ac:dyDescent="0.25">
      <c r="B264" s="1" t="s">
        <v>77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0.41199999999999998</v>
      </c>
      <c r="O264" s="2">
        <v>0.45900000000000002</v>
      </c>
      <c r="P264" s="2">
        <v>0.624</v>
      </c>
      <c r="R264" s="4">
        <f t="shared" si="26"/>
        <v>14</v>
      </c>
      <c r="S264" s="4">
        <f t="shared" si="27"/>
        <v>14</v>
      </c>
      <c r="T264" s="2">
        <f t="shared" si="22"/>
        <v>1.4950000000000001</v>
      </c>
      <c r="U264" s="2">
        <f t="shared" si="24"/>
        <v>3.9906970097087378</v>
      </c>
      <c r="V264" s="2">
        <f t="shared" si="23"/>
        <v>3.5820635468409585</v>
      </c>
      <c r="W264" s="2">
        <f t="shared" si="25"/>
        <v>2.6348832820512822</v>
      </c>
      <c r="X264" t="s">
        <v>49</v>
      </c>
    </row>
    <row r="265" spans="2:24" x14ac:dyDescent="0.25">
      <c r="B265" s="1" t="s">
        <v>77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0.26500000000000001</v>
      </c>
      <c r="O265" s="2">
        <v>0.42399999999999999</v>
      </c>
      <c r="P265" s="2">
        <v>0.40200000000000002</v>
      </c>
      <c r="R265" s="4">
        <f t="shared" si="26"/>
        <v>7</v>
      </c>
      <c r="S265" s="4">
        <f t="shared" si="27"/>
        <v>7</v>
      </c>
      <c r="T265" s="2">
        <f t="shared" si="22"/>
        <v>1.0910000000000002</v>
      </c>
      <c r="U265" s="2">
        <f t="shared" si="24"/>
        <v>3.1022022037735848</v>
      </c>
      <c r="V265" s="2">
        <f t="shared" si="23"/>
        <v>1.9388763773584905</v>
      </c>
      <c r="W265" s="2">
        <f t="shared" si="25"/>
        <v>2.0449840398009949</v>
      </c>
      <c r="X265" t="s">
        <v>49</v>
      </c>
    </row>
    <row r="266" spans="2:24" x14ac:dyDescent="0.25">
      <c r="B266" s="1" t="s">
        <v>77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0.749</v>
      </c>
      <c r="O266" s="2">
        <v>0.72099999999999997</v>
      </c>
      <c r="P266" s="2">
        <v>0.627</v>
      </c>
      <c r="R266" s="4">
        <f t="shared" si="26"/>
        <v>7</v>
      </c>
      <c r="S266" s="4">
        <f t="shared" si="27"/>
        <v>7</v>
      </c>
      <c r="T266" s="2">
        <f t="shared" si="22"/>
        <v>2.097</v>
      </c>
      <c r="U266" s="2">
        <f t="shared" si="24"/>
        <v>4.939086953271028</v>
      </c>
      <c r="V266" s="2">
        <f t="shared" si="23"/>
        <v>5.1308961553398058</v>
      </c>
      <c r="W266" s="2">
        <f t="shared" si="25"/>
        <v>5.9001214162679432</v>
      </c>
      <c r="X266" t="s">
        <v>47</v>
      </c>
    </row>
    <row r="267" spans="2:24" x14ac:dyDescent="0.25">
      <c r="B267" s="1" t="s">
        <v>77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0.44800000000000001</v>
      </c>
      <c r="O267" s="2">
        <v>0.48299999999999998</v>
      </c>
      <c r="P267" s="2">
        <v>0.76200000000000001</v>
      </c>
      <c r="R267" s="4">
        <f t="shared" si="26"/>
        <v>7</v>
      </c>
      <c r="S267" s="4">
        <f t="shared" si="27"/>
        <v>7</v>
      </c>
      <c r="T267" s="2">
        <f t="shared" si="22"/>
        <v>1.6930000000000001</v>
      </c>
      <c r="U267" s="2">
        <f t="shared" si="24"/>
        <v>3.6700159999999999</v>
      </c>
      <c r="V267" s="2">
        <f t="shared" si="23"/>
        <v>3.4040728115942032</v>
      </c>
      <c r="W267" s="2">
        <f t="shared" si="25"/>
        <v>2.1576996955380578</v>
      </c>
      <c r="X267" t="s">
        <v>49</v>
      </c>
    </row>
    <row r="268" spans="2:24" x14ac:dyDescent="0.25">
      <c r="B268" s="1" t="s">
        <v>77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0.83</v>
      </c>
      <c r="O268" s="2">
        <v>1.538</v>
      </c>
      <c r="P268" s="2">
        <v>1.5620000000000001</v>
      </c>
      <c r="R268" s="4">
        <f t="shared" si="26"/>
        <v>7</v>
      </c>
      <c r="S268" s="4">
        <f t="shared" si="27"/>
        <v>7</v>
      </c>
      <c r="T268" s="2">
        <f t="shared" si="22"/>
        <v>3.9299999999999997</v>
      </c>
      <c r="U268" s="2">
        <f t="shared" si="24"/>
        <v>3.9618485975903615</v>
      </c>
      <c r="V268" s="2">
        <f t="shared" si="23"/>
        <v>2.1380587360208061</v>
      </c>
      <c r="W268" s="2">
        <f t="shared" si="25"/>
        <v>2.1052076414852752</v>
      </c>
      <c r="X268" s="1" t="s">
        <v>31</v>
      </c>
    </row>
    <row r="269" spans="2:24" x14ac:dyDescent="0.25">
      <c r="B269" s="1" t="s">
        <v>77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0.46400000000000002</v>
      </c>
      <c r="O269" s="2">
        <v>0.39600000000000002</v>
      </c>
      <c r="P269" s="2">
        <v>0.746</v>
      </c>
      <c r="R269" s="4">
        <f t="shared" si="26"/>
        <v>7</v>
      </c>
      <c r="S269" s="4">
        <f t="shared" si="27"/>
        <v>7</v>
      </c>
      <c r="T269" s="2">
        <f t="shared" si="22"/>
        <v>1.6060000000000001</v>
      </c>
      <c r="U269" s="2">
        <f t="shared" si="24"/>
        <v>3.543463724137931</v>
      </c>
      <c r="V269" s="2">
        <f t="shared" si="23"/>
        <v>4.1519372929292926</v>
      </c>
      <c r="W269" s="2">
        <f t="shared" si="25"/>
        <v>2.2039774369973189</v>
      </c>
      <c r="X269" t="s">
        <v>49</v>
      </c>
    </row>
    <row r="270" spans="2:24" x14ac:dyDescent="0.25">
      <c r="N270" s="2"/>
      <c r="O270" s="2"/>
      <c r="P270" s="2"/>
    </row>
    <row r="272" spans="2:24" x14ac:dyDescent="0.25">
      <c r="D272" t="s">
        <v>45</v>
      </c>
    </row>
    <row r="273" spans="1:13" x14ac:dyDescent="0.25">
      <c r="L273" s="3"/>
    </row>
    <row r="274" spans="1:13" x14ac:dyDescent="0.25">
      <c r="A274" t="s">
        <v>11</v>
      </c>
      <c r="C274" t="s">
        <v>13</v>
      </c>
      <c r="D274" t="s">
        <v>3</v>
      </c>
      <c r="E274" t="s">
        <v>14</v>
      </c>
      <c r="G274" t="s">
        <v>17</v>
      </c>
      <c r="H274" t="s">
        <v>81</v>
      </c>
      <c r="I274" t="s">
        <v>80</v>
      </c>
      <c r="J274" t="s">
        <v>36</v>
      </c>
      <c r="K274" t="s">
        <v>83</v>
      </c>
      <c r="L274" t="s">
        <v>84</v>
      </c>
      <c r="M274" t="s">
        <v>82</v>
      </c>
    </row>
    <row r="276" spans="1:13" x14ac:dyDescent="0.25">
      <c r="B276" t="s">
        <v>72</v>
      </c>
      <c r="C276">
        <v>1760</v>
      </c>
      <c r="D276">
        <v>16</v>
      </c>
      <c r="E276">
        <v>50</v>
      </c>
      <c r="G276" s="2"/>
      <c r="H276" s="2"/>
      <c r="J276" s="2" t="e">
        <f>(2*$E276*$D276*$C276*$C276+$E276*$D276*$C276)/(G276/1000)/10^12</f>
        <v>#DIV/0!</v>
      </c>
      <c r="K276" s="2" t="e">
        <f>(2*$E276*$D276*$C276*$C276+$E276*$D276*$C276)/(H276/1000)/10^12</f>
        <v>#DIV/0!</v>
      </c>
      <c r="L276" s="2" t="e">
        <f>(2*$E276*$D276*$C276*$C276+$E276*$D276*$C276)/(I276/1000)/10^12</f>
        <v>#DIV/0!</v>
      </c>
      <c r="M276" s="2">
        <f>G276+H276+I276</f>
        <v>0</v>
      </c>
    </row>
    <row r="277" spans="1:13" x14ac:dyDescent="0.25">
      <c r="B277" t="s">
        <v>72</v>
      </c>
      <c r="C277">
        <v>1760</v>
      </c>
      <c r="D277">
        <v>32</v>
      </c>
      <c r="E277">
        <v>50</v>
      </c>
      <c r="G277" s="2"/>
      <c r="H277" s="2"/>
      <c r="J277" s="2" t="e">
        <f t="shared" ref="J277:J287" si="28">(2*$E277*$D277*$C277*$C277+$E277*$D277*$C277)/(G277/1000)/10^12</f>
        <v>#DIV/0!</v>
      </c>
      <c r="K277" s="2" t="e">
        <f t="shared" ref="K277:K287" si="29">(2*$E277*$D277*$C277*$C277+$E277*$D277*$C277)/(H277/1000)/10^12</f>
        <v>#DIV/0!</v>
      </c>
      <c r="L277" s="2" t="e">
        <f t="shared" ref="L277:L287" si="30">(2*$E277*$D277*$C277*$C277+$E277*$D277*$C277)/(I277/1000)/10^12</f>
        <v>#DIV/0!</v>
      </c>
      <c r="M277" s="2">
        <f t="shared" ref="M277:M287" si="31">G277+H277+I277</f>
        <v>0</v>
      </c>
    </row>
    <row r="278" spans="1:13" x14ac:dyDescent="0.25">
      <c r="B278" t="s">
        <v>72</v>
      </c>
      <c r="C278">
        <v>1760</v>
      </c>
      <c r="D278">
        <v>64</v>
      </c>
      <c r="E278">
        <v>50</v>
      </c>
      <c r="G278" s="2"/>
      <c r="H278" s="2"/>
      <c r="J278" s="2" t="e">
        <f t="shared" si="28"/>
        <v>#DIV/0!</v>
      </c>
      <c r="K278" s="2" t="e">
        <f t="shared" si="29"/>
        <v>#DIV/0!</v>
      </c>
      <c r="L278" s="2" t="e">
        <f t="shared" si="30"/>
        <v>#DIV/0!</v>
      </c>
      <c r="M278" s="2">
        <f t="shared" si="31"/>
        <v>0</v>
      </c>
    </row>
    <row r="279" spans="1:13" x14ac:dyDescent="0.25">
      <c r="B279" t="s">
        <v>72</v>
      </c>
      <c r="C279">
        <v>1760</v>
      </c>
      <c r="D279">
        <v>128</v>
      </c>
      <c r="E279">
        <v>50</v>
      </c>
      <c r="G279" s="2"/>
      <c r="H279" s="2"/>
      <c r="J279" s="2" t="e">
        <f t="shared" si="28"/>
        <v>#DIV/0!</v>
      </c>
      <c r="K279" s="2" t="e">
        <f t="shared" si="29"/>
        <v>#DIV/0!</v>
      </c>
      <c r="L279" s="2" t="e">
        <f t="shared" si="30"/>
        <v>#DIV/0!</v>
      </c>
      <c r="M279" s="2">
        <f t="shared" si="31"/>
        <v>0</v>
      </c>
    </row>
    <row r="280" spans="1:13" x14ac:dyDescent="0.25">
      <c r="B280" t="s">
        <v>72</v>
      </c>
      <c r="C280">
        <v>2048</v>
      </c>
      <c r="D280">
        <v>16</v>
      </c>
      <c r="E280">
        <v>50</v>
      </c>
      <c r="G280" s="2"/>
      <c r="H280" s="2"/>
      <c r="J280" s="2" t="e">
        <f t="shared" si="28"/>
        <v>#DIV/0!</v>
      </c>
      <c r="K280" s="2" t="e">
        <f t="shared" si="29"/>
        <v>#DIV/0!</v>
      </c>
      <c r="L280" s="2" t="e">
        <f t="shared" si="30"/>
        <v>#DIV/0!</v>
      </c>
      <c r="M280" s="2">
        <f t="shared" si="31"/>
        <v>0</v>
      </c>
    </row>
    <row r="281" spans="1:13" x14ac:dyDescent="0.25">
      <c r="B281" t="s">
        <v>72</v>
      </c>
      <c r="C281">
        <v>2048</v>
      </c>
      <c r="D281">
        <v>32</v>
      </c>
      <c r="E281">
        <v>50</v>
      </c>
      <c r="G281" s="2"/>
      <c r="H281" s="2"/>
      <c r="J281" s="2" t="e">
        <f t="shared" si="28"/>
        <v>#DIV/0!</v>
      </c>
      <c r="K281" s="2" t="e">
        <f t="shared" si="29"/>
        <v>#DIV/0!</v>
      </c>
      <c r="L281" s="2" t="e">
        <f t="shared" si="30"/>
        <v>#DIV/0!</v>
      </c>
      <c r="M281" s="2">
        <f t="shared" si="31"/>
        <v>0</v>
      </c>
    </row>
    <row r="282" spans="1:13" x14ac:dyDescent="0.25">
      <c r="B282" t="s">
        <v>72</v>
      </c>
      <c r="C282">
        <v>2048</v>
      </c>
      <c r="D282">
        <v>64</v>
      </c>
      <c r="E282">
        <v>50</v>
      </c>
      <c r="G282" s="2"/>
      <c r="H282" s="2"/>
      <c r="J282" s="2" t="e">
        <f t="shared" si="28"/>
        <v>#DIV/0!</v>
      </c>
      <c r="K282" s="2" t="e">
        <f t="shared" si="29"/>
        <v>#DIV/0!</v>
      </c>
      <c r="L282" s="2" t="e">
        <f t="shared" si="30"/>
        <v>#DIV/0!</v>
      </c>
      <c r="M282" s="2">
        <f t="shared" si="31"/>
        <v>0</v>
      </c>
    </row>
    <row r="283" spans="1:13" x14ac:dyDescent="0.25">
      <c r="B283" t="s">
        <v>72</v>
      </c>
      <c r="C283">
        <v>2048</v>
      </c>
      <c r="D283">
        <v>128</v>
      </c>
      <c r="E283">
        <v>50</v>
      </c>
      <c r="G283" s="2"/>
      <c r="H283" s="2"/>
      <c r="J283" s="2" t="e">
        <f t="shared" si="28"/>
        <v>#DIV/0!</v>
      </c>
      <c r="K283" s="2" t="e">
        <f t="shared" si="29"/>
        <v>#DIV/0!</v>
      </c>
      <c r="L283" s="2" t="e">
        <f t="shared" si="30"/>
        <v>#DIV/0!</v>
      </c>
      <c r="M283" s="2">
        <f t="shared" si="31"/>
        <v>0</v>
      </c>
    </row>
    <row r="284" spans="1:13" x14ac:dyDescent="0.25">
      <c r="B284" t="s">
        <v>72</v>
      </c>
      <c r="C284">
        <v>2560</v>
      </c>
      <c r="D284">
        <v>16</v>
      </c>
      <c r="E284">
        <v>50</v>
      </c>
      <c r="G284" s="2"/>
      <c r="H284" s="2"/>
      <c r="J284" s="2" t="e">
        <f t="shared" si="28"/>
        <v>#DIV/0!</v>
      </c>
      <c r="K284" s="2" t="e">
        <f t="shared" si="29"/>
        <v>#DIV/0!</v>
      </c>
      <c r="L284" s="2" t="e">
        <f t="shared" si="30"/>
        <v>#DIV/0!</v>
      </c>
      <c r="M284" s="2">
        <f t="shared" si="31"/>
        <v>0</v>
      </c>
    </row>
    <row r="285" spans="1:13" x14ac:dyDescent="0.25">
      <c r="B285" t="s">
        <v>72</v>
      </c>
      <c r="C285">
        <v>2560</v>
      </c>
      <c r="D285">
        <v>32</v>
      </c>
      <c r="E285">
        <v>50</v>
      </c>
      <c r="G285" s="2"/>
      <c r="H285" s="2"/>
      <c r="J285" s="2" t="e">
        <f t="shared" si="28"/>
        <v>#DIV/0!</v>
      </c>
      <c r="K285" s="2" t="e">
        <f t="shared" si="29"/>
        <v>#DIV/0!</v>
      </c>
      <c r="L285" s="2" t="e">
        <f t="shared" si="30"/>
        <v>#DIV/0!</v>
      </c>
      <c r="M285" s="2">
        <f t="shared" si="31"/>
        <v>0</v>
      </c>
    </row>
    <row r="286" spans="1:13" x14ac:dyDescent="0.25">
      <c r="B286" t="s">
        <v>72</v>
      </c>
      <c r="C286">
        <v>2560</v>
      </c>
      <c r="D286">
        <v>64</v>
      </c>
      <c r="E286">
        <v>50</v>
      </c>
      <c r="G286" s="2"/>
      <c r="H286" s="2"/>
      <c r="J286" s="2" t="e">
        <f t="shared" si="28"/>
        <v>#DIV/0!</v>
      </c>
      <c r="K286" s="2" t="e">
        <f t="shared" si="29"/>
        <v>#DIV/0!</v>
      </c>
      <c r="L286" s="2" t="e">
        <f t="shared" si="30"/>
        <v>#DIV/0!</v>
      </c>
      <c r="M286" s="2">
        <f t="shared" si="31"/>
        <v>0</v>
      </c>
    </row>
    <row r="287" spans="1:13" x14ac:dyDescent="0.25">
      <c r="B287" t="s">
        <v>72</v>
      </c>
      <c r="C287">
        <v>2560</v>
      </c>
      <c r="D287">
        <v>128</v>
      </c>
      <c r="E287">
        <v>50</v>
      </c>
      <c r="G287" s="2"/>
      <c r="H287" s="2"/>
      <c r="J287" s="2" t="e">
        <f t="shared" si="28"/>
        <v>#DIV/0!</v>
      </c>
      <c r="K287" s="2" t="e">
        <f t="shared" si="29"/>
        <v>#DIV/0!</v>
      </c>
      <c r="L287" s="2" t="e">
        <f t="shared" si="30"/>
        <v>#DIV/0!</v>
      </c>
      <c r="M287" s="2">
        <f t="shared" si="31"/>
        <v>0</v>
      </c>
    </row>
    <row r="288" spans="1:13" x14ac:dyDescent="0.25">
      <c r="G288" s="2"/>
      <c r="H288" s="2"/>
    </row>
    <row r="289" spans="1:13" x14ac:dyDescent="0.25">
      <c r="G289" s="2"/>
      <c r="H289" s="2"/>
    </row>
    <row r="290" spans="1:13" x14ac:dyDescent="0.25">
      <c r="G290" s="2"/>
      <c r="H290" s="2"/>
    </row>
    <row r="291" spans="1:13" x14ac:dyDescent="0.25">
      <c r="A291" t="s">
        <v>12</v>
      </c>
      <c r="B291" t="s">
        <v>78</v>
      </c>
      <c r="C291" t="s">
        <v>13</v>
      </c>
      <c r="D291" t="s">
        <v>3</v>
      </c>
      <c r="E291" t="s">
        <v>14</v>
      </c>
      <c r="G291" s="2" t="s">
        <v>18</v>
      </c>
      <c r="H291" s="2" t="s">
        <v>85</v>
      </c>
      <c r="I291" t="s">
        <v>80</v>
      </c>
      <c r="J291" t="s">
        <v>36</v>
      </c>
      <c r="K291" t="s">
        <v>83</v>
      </c>
      <c r="L291" t="s">
        <v>84</v>
      </c>
      <c r="M291" t="s">
        <v>82</v>
      </c>
    </row>
    <row r="292" spans="1:13" x14ac:dyDescent="0.25">
      <c r="B292" t="s">
        <v>68</v>
      </c>
      <c r="C292">
        <v>512</v>
      </c>
      <c r="D292">
        <v>16</v>
      </c>
      <c r="E292">
        <v>25</v>
      </c>
      <c r="G292" s="2"/>
      <c r="H292" s="2"/>
      <c r="I292" s="2"/>
      <c r="J292" s="2" t="e">
        <f>(8*$E292*$D292*$C292*$C292)/(G292/1000)/10^12</f>
        <v>#DIV/0!</v>
      </c>
      <c r="K292" s="2" t="e">
        <f>(8*$E292*$D292*$C292*$C292)/(H292/1000)/10^12</f>
        <v>#DIV/0!</v>
      </c>
      <c r="L292" s="2" t="e">
        <f>(8*$E292*$D292*$C292*$C292)/(I292/1000)/10^12</f>
        <v>#DIV/0!</v>
      </c>
      <c r="M292" s="2">
        <f>G292+H292+I292</f>
        <v>0</v>
      </c>
    </row>
    <row r="293" spans="1:13" x14ac:dyDescent="0.25">
      <c r="B293" t="s">
        <v>68</v>
      </c>
      <c r="C293">
        <v>512</v>
      </c>
      <c r="D293">
        <v>32</v>
      </c>
      <c r="E293">
        <v>25</v>
      </c>
      <c r="G293" s="2"/>
      <c r="H293" s="2"/>
      <c r="I293" s="2"/>
      <c r="J293" s="2" t="e">
        <f t="shared" ref="J293:J313" si="32">(8*$E293*$D293*$C293*$C293)/(G293/1000)/10^12</f>
        <v>#DIV/0!</v>
      </c>
      <c r="K293" s="2" t="e">
        <f t="shared" ref="K293:K313" si="33">(8*$E293*$D293*$C293*$C293)/(H293/1000)/10^12</f>
        <v>#DIV/0!</v>
      </c>
      <c r="L293" s="2" t="e">
        <f t="shared" ref="L293:L313" si="34">(8*$E293*$D293*$C293*$C293)/(I293/1000)/10^12</f>
        <v>#DIV/0!</v>
      </c>
      <c r="M293" s="2">
        <f t="shared" ref="M293:M313" si="35">G293+H293+I293</f>
        <v>0</v>
      </c>
    </row>
    <row r="294" spans="1:13" x14ac:dyDescent="0.25">
      <c r="B294" t="s">
        <v>68</v>
      </c>
      <c r="C294">
        <v>512</v>
      </c>
      <c r="D294">
        <v>64</v>
      </c>
      <c r="E294">
        <v>25</v>
      </c>
      <c r="G294" s="2"/>
      <c r="H294" s="2"/>
      <c r="I294" s="2"/>
      <c r="J294" s="2" t="e">
        <f t="shared" si="32"/>
        <v>#DIV/0!</v>
      </c>
      <c r="K294" s="2" t="e">
        <f t="shared" si="33"/>
        <v>#DIV/0!</v>
      </c>
      <c r="L294" s="2" t="e">
        <f t="shared" si="34"/>
        <v>#DIV/0!</v>
      </c>
      <c r="M294" s="2">
        <f t="shared" si="35"/>
        <v>0</v>
      </c>
    </row>
    <row r="295" spans="1:13" x14ac:dyDescent="0.25">
      <c r="B295" t="s">
        <v>68</v>
      </c>
      <c r="C295">
        <v>512</v>
      </c>
      <c r="D295">
        <v>128</v>
      </c>
      <c r="E295">
        <v>25</v>
      </c>
      <c r="G295" s="2"/>
      <c r="H295" s="2"/>
      <c r="I295" s="2"/>
      <c r="J295" s="2" t="e">
        <f t="shared" si="32"/>
        <v>#DIV/0!</v>
      </c>
      <c r="K295" s="2" t="e">
        <f t="shared" si="33"/>
        <v>#DIV/0!</v>
      </c>
      <c r="L295" s="2" t="e">
        <f t="shared" si="34"/>
        <v>#DIV/0!</v>
      </c>
      <c r="M295" s="2">
        <f t="shared" si="35"/>
        <v>0</v>
      </c>
    </row>
    <row r="296" spans="1:13" x14ac:dyDescent="0.25">
      <c r="B296" t="s">
        <v>68</v>
      </c>
      <c r="C296">
        <v>1024</v>
      </c>
      <c r="D296">
        <v>16</v>
      </c>
      <c r="E296">
        <v>25</v>
      </c>
      <c r="G296" s="2"/>
      <c r="H296" s="2"/>
      <c r="I296" s="2"/>
      <c r="J296" s="2" t="e">
        <f t="shared" si="32"/>
        <v>#DIV/0!</v>
      </c>
      <c r="K296" s="2" t="e">
        <f t="shared" si="33"/>
        <v>#DIV/0!</v>
      </c>
      <c r="L296" s="2" t="e">
        <f t="shared" si="34"/>
        <v>#DIV/0!</v>
      </c>
      <c r="M296" s="2">
        <f t="shared" si="35"/>
        <v>0</v>
      </c>
    </row>
    <row r="297" spans="1:13" x14ac:dyDescent="0.25">
      <c r="B297" t="s">
        <v>68</v>
      </c>
      <c r="C297">
        <v>1024</v>
      </c>
      <c r="D297">
        <v>32</v>
      </c>
      <c r="E297">
        <v>25</v>
      </c>
      <c r="G297" s="2"/>
      <c r="H297" s="2"/>
      <c r="I297" s="2"/>
      <c r="J297" s="2" t="e">
        <f t="shared" si="32"/>
        <v>#DIV/0!</v>
      </c>
      <c r="K297" s="2" t="e">
        <f t="shared" si="33"/>
        <v>#DIV/0!</v>
      </c>
      <c r="L297" s="2" t="e">
        <f t="shared" si="34"/>
        <v>#DIV/0!</v>
      </c>
      <c r="M297" s="2">
        <f t="shared" si="35"/>
        <v>0</v>
      </c>
    </row>
    <row r="298" spans="1:13" x14ac:dyDescent="0.25">
      <c r="B298" t="s">
        <v>68</v>
      </c>
      <c r="C298">
        <v>1024</v>
      </c>
      <c r="D298">
        <v>64</v>
      </c>
      <c r="E298">
        <v>25</v>
      </c>
      <c r="G298" s="2"/>
      <c r="H298" s="2"/>
      <c r="I298" s="2"/>
      <c r="J298" s="2" t="e">
        <f t="shared" si="32"/>
        <v>#DIV/0!</v>
      </c>
      <c r="K298" s="2" t="e">
        <f t="shared" si="33"/>
        <v>#DIV/0!</v>
      </c>
      <c r="L298" s="2" t="e">
        <f t="shared" si="34"/>
        <v>#DIV/0!</v>
      </c>
      <c r="M298" s="2">
        <f t="shared" si="35"/>
        <v>0</v>
      </c>
    </row>
    <row r="299" spans="1:13" x14ac:dyDescent="0.25">
      <c r="B299" t="s">
        <v>68</v>
      </c>
      <c r="C299">
        <v>1024</v>
      </c>
      <c r="D299">
        <v>128</v>
      </c>
      <c r="E299">
        <v>25</v>
      </c>
      <c r="G299" s="2"/>
      <c r="H299" s="2"/>
      <c r="I299" s="2"/>
      <c r="J299" s="2" t="e">
        <f t="shared" si="32"/>
        <v>#DIV/0!</v>
      </c>
      <c r="K299" s="2" t="e">
        <f t="shared" si="33"/>
        <v>#DIV/0!</v>
      </c>
      <c r="L299" s="2" t="e">
        <f t="shared" si="34"/>
        <v>#DIV/0!</v>
      </c>
      <c r="M299" s="2">
        <f t="shared" si="35"/>
        <v>0</v>
      </c>
    </row>
    <row r="300" spans="1:13" x14ac:dyDescent="0.25">
      <c r="B300" t="s">
        <v>68</v>
      </c>
      <c r="C300">
        <v>2048</v>
      </c>
      <c r="D300">
        <v>16</v>
      </c>
      <c r="E300">
        <v>25</v>
      </c>
      <c r="G300" s="2"/>
      <c r="H300" s="2"/>
      <c r="I300" s="2"/>
      <c r="J300" s="2" t="e">
        <f t="shared" si="32"/>
        <v>#DIV/0!</v>
      </c>
      <c r="K300" s="2" t="e">
        <f t="shared" si="33"/>
        <v>#DIV/0!</v>
      </c>
      <c r="L300" s="2" t="e">
        <f t="shared" si="34"/>
        <v>#DIV/0!</v>
      </c>
      <c r="M300" s="2">
        <f t="shared" si="35"/>
        <v>0</v>
      </c>
    </row>
    <row r="301" spans="1:13" x14ac:dyDescent="0.25">
      <c r="B301" t="s">
        <v>68</v>
      </c>
      <c r="C301">
        <v>2048</v>
      </c>
      <c r="D301">
        <v>32</v>
      </c>
      <c r="E301">
        <v>25</v>
      </c>
      <c r="G301" s="2"/>
      <c r="H301" s="2"/>
      <c r="I301" s="2"/>
      <c r="J301" s="2" t="e">
        <f t="shared" si="32"/>
        <v>#DIV/0!</v>
      </c>
      <c r="K301" s="2" t="e">
        <f t="shared" si="33"/>
        <v>#DIV/0!</v>
      </c>
      <c r="L301" s="2" t="e">
        <f t="shared" si="34"/>
        <v>#DIV/0!</v>
      </c>
      <c r="M301" s="2">
        <f t="shared" si="35"/>
        <v>0</v>
      </c>
    </row>
    <row r="302" spans="1:13" x14ac:dyDescent="0.25">
      <c r="B302" t="s">
        <v>68</v>
      </c>
      <c r="C302">
        <v>2048</v>
      </c>
      <c r="D302">
        <v>64</v>
      </c>
      <c r="E302">
        <v>25</v>
      </c>
      <c r="G302" s="2"/>
      <c r="H302" s="2"/>
      <c r="I302" s="2"/>
      <c r="J302" s="2" t="e">
        <f t="shared" si="32"/>
        <v>#DIV/0!</v>
      </c>
      <c r="K302" s="2" t="e">
        <f t="shared" si="33"/>
        <v>#DIV/0!</v>
      </c>
      <c r="L302" s="2" t="e">
        <f t="shared" si="34"/>
        <v>#DIV/0!</v>
      </c>
      <c r="M302" s="2">
        <f t="shared" si="35"/>
        <v>0</v>
      </c>
    </row>
    <row r="303" spans="1:13" x14ac:dyDescent="0.25">
      <c r="B303" t="s">
        <v>68</v>
      </c>
      <c r="C303">
        <v>2048</v>
      </c>
      <c r="D303">
        <v>128</v>
      </c>
      <c r="E303">
        <v>25</v>
      </c>
      <c r="G303" s="2"/>
      <c r="H303" s="2"/>
      <c r="I303" s="2"/>
      <c r="J303" s="2" t="e">
        <f t="shared" si="32"/>
        <v>#DIV/0!</v>
      </c>
      <c r="K303" s="2" t="e">
        <f t="shared" si="33"/>
        <v>#DIV/0!</v>
      </c>
      <c r="L303" s="2" t="e">
        <f t="shared" si="34"/>
        <v>#DIV/0!</v>
      </c>
      <c r="M303" s="2">
        <f t="shared" si="35"/>
        <v>0</v>
      </c>
    </row>
    <row r="304" spans="1:13" x14ac:dyDescent="0.25">
      <c r="B304" t="s">
        <v>67</v>
      </c>
      <c r="C304">
        <v>4096</v>
      </c>
      <c r="D304">
        <v>16</v>
      </c>
      <c r="E304">
        <v>25</v>
      </c>
      <c r="G304" s="2"/>
      <c r="H304" s="2"/>
      <c r="I304" s="2"/>
      <c r="J304" s="2" t="e">
        <f t="shared" si="32"/>
        <v>#DIV/0!</v>
      </c>
      <c r="K304" s="2" t="e">
        <f t="shared" si="33"/>
        <v>#DIV/0!</v>
      </c>
      <c r="L304" s="2" t="e">
        <f t="shared" si="34"/>
        <v>#DIV/0!</v>
      </c>
      <c r="M304" s="2">
        <f t="shared" si="35"/>
        <v>0</v>
      </c>
    </row>
    <row r="305" spans="1:13" x14ac:dyDescent="0.25">
      <c r="B305" t="s">
        <v>67</v>
      </c>
      <c r="C305">
        <v>4096</v>
      </c>
      <c r="D305">
        <v>32</v>
      </c>
      <c r="E305">
        <v>25</v>
      </c>
      <c r="G305" s="2"/>
      <c r="H305" s="2"/>
      <c r="I305" s="2"/>
      <c r="J305" s="2" t="e">
        <f t="shared" si="32"/>
        <v>#DIV/0!</v>
      </c>
      <c r="K305" s="2" t="e">
        <f t="shared" si="33"/>
        <v>#DIV/0!</v>
      </c>
      <c r="L305" s="2" t="e">
        <f t="shared" si="34"/>
        <v>#DIV/0!</v>
      </c>
      <c r="M305" s="2">
        <f t="shared" si="35"/>
        <v>0</v>
      </c>
    </row>
    <row r="306" spans="1:13" x14ac:dyDescent="0.25">
      <c r="B306" t="s">
        <v>67</v>
      </c>
      <c r="C306">
        <v>4096</v>
      </c>
      <c r="D306">
        <v>64</v>
      </c>
      <c r="E306">
        <v>25</v>
      </c>
      <c r="G306" s="2"/>
      <c r="H306" s="2"/>
      <c r="I306" s="2"/>
      <c r="J306" s="2" t="e">
        <f t="shared" si="32"/>
        <v>#DIV/0!</v>
      </c>
      <c r="K306" s="2" t="e">
        <f t="shared" si="33"/>
        <v>#DIV/0!</v>
      </c>
      <c r="L306" s="2" t="e">
        <f t="shared" si="34"/>
        <v>#DIV/0!</v>
      </c>
      <c r="M306" s="2">
        <f t="shared" si="35"/>
        <v>0</v>
      </c>
    </row>
    <row r="307" spans="1:13" x14ac:dyDescent="0.25">
      <c r="B307" t="s">
        <v>67</v>
      </c>
      <c r="C307">
        <v>4096</v>
      </c>
      <c r="D307">
        <v>128</v>
      </c>
      <c r="E307">
        <v>25</v>
      </c>
      <c r="G307" s="2"/>
      <c r="H307" s="2"/>
      <c r="I307" s="2"/>
      <c r="J307" s="2" t="e">
        <f t="shared" si="32"/>
        <v>#DIV/0!</v>
      </c>
      <c r="K307" s="2" t="e">
        <f t="shared" si="33"/>
        <v>#DIV/0!</v>
      </c>
      <c r="L307" s="2" t="e">
        <f t="shared" si="34"/>
        <v>#DIV/0!</v>
      </c>
      <c r="M307" s="2">
        <f t="shared" si="35"/>
        <v>0</v>
      </c>
    </row>
    <row r="308" spans="1:13" x14ac:dyDescent="0.25">
      <c r="B308" t="s">
        <v>67</v>
      </c>
      <c r="C308">
        <v>1536</v>
      </c>
      <c r="D308">
        <v>8</v>
      </c>
      <c r="E308">
        <v>50</v>
      </c>
      <c r="G308" s="2"/>
      <c r="H308" s="2"/>
      <c r="I308" s="2"/>
      <c r="J308" s="2" t="e">
        <f t="shared" si="32"/>
        <v>#DIV/0!</v>
      </c>
      <c r="K308" s="2" t="e">
        <f t="shared" si="33"/>
        <v>#DIV/0!</v>
      </c>
      <c r="L308" s="2" t="e">
        <f t="shared" si="34"/>
        <v>#DIV/0!</v>
      </c>
      <c r="M308" s="2">
        <f t="shared" si="35"/>
        <v>0</v>
      </c>
    </row>
    <row r="309" spans="1:13" x14ac:dyDescent="0.25">
      <c r="B309" t="s">
        <v>67</v>
      </c>
      <c r="C309">
        <v>1536</v>
      </c>
      <c r="D309">
        <v>16</v>
      </c>
      <c r="E309">
        <v>50</v>
      </c>
      <c r="G309" s="2"/>
      <c r="H309" s="2"/>
      <c r="I309" s="2"/>
      <c r="J309" s="2" t="e">
        <f t="shared" si="32"/>
        <v>#DIV/0!</v>
      </c>
      <c r="K309" s="2" t="e">
        <f t="shared" si="33"/>
        <v>#DIV/0!</v>
      </c>
      <c r="L309" s="2" t="e">
        <f t="shared" si="34"/>
        <v>#DIV/0!</v>
      </c>
      <c r="M309" s="2">
        <f t="shared" si="35"/>
        <v>0</v>
      </c>
    </row>
    <row r="310" spans="1:13" x14ac:dyDescent="0.25">
      <c r="B310" t="s">
        <v>67</v>
      </c>
      <c r="C310">
        <v>1536</v>
      </c>
      <c r="D310">
        <v>32</v>
      </c>
      <c r="E310">
        <v>50</v>
      </c>
      <c r="G310" s="2"/>
      <c r="H310" s="2"/>
      <c r="I310" s="2"/>
      <c r="J310" s="2" t="e">
        <f t="shared" si="32"/>
        <v>#DIV/0!</v>
      </c>
      <c r="K310" s="2" t="e">
        <f t="shared" si="33"/>
        <v>#DIV/0!</v>
      </c>
      <c r="L310" s="2" t="e">
        <f t="shared" si="34"/>
        <v>#DIV/0!</v>
      </c>
      <c r="M310" s="2">
        <f t="shared" si="35"/>
        <v>0</v>
      </c>
    </row>
    <row r="311" spans="1:13" x14ac:dyDescent="0.25">
      <c r="B311" t="s">
        <v>70</v>
      </c>
      <c r="C311">
        <v>256</v>
      </c>
      <c r="D311">
        <v>16</v>
      </c>
      <c r="E311">
        <v>150</v>
      </c>
      <c r="G311" s="2"/>
      <c r="H311" s="2"/>
      <c r="I311" s="2"/>
      <c r="J311" s="2" t="e">
        <f t="shared" si="32"/>
        <v>#DIV/0!</v>
      </c>
      <c r="K311" s="2" t="e">
        <f t="shared" si="33"/>
        <v>#DIV/0!</v>
      </c>
      <c r="L311" s="2" t="e">
        <f t="shared" si="34"/>
        <v>#DIV/0!</v>
      </c>
      <c r="M311" s="2">
        <f t="shared" si="35"/>
        <v>0</v>
      </c>
    </row>
    <row r="312" spans="1:13" x14ac:dyDescent="0.25">
      <c r="B312" t="s">
        <v>70</v>
      </c>
      <c r="C312">
        <v>256</v>
      </c>
      <c r="D312">
        <v>32</v>
      </c>
      <c r="E312">
        <v>150</v>
      </c>
      <c r="G312" s="2"/>
      <c r="H312" s="2"/>
      <c r="I312" s="2"/>
      <c r="J312" s="2" t="e">
        <f t="shared" si="32"/>
        <v>#DIV/0!</v>
      </c>
      <c r="K312" s="2" t="e">
        <f t="shared" si="33"/>
        <v>#DIV/0!</v>
      </c>
      <c r="L312" s="2" t="e">
        <f t="shared" si="34"/>
        <v>#DIV/0!</v>
      </c>
      <c r="M312" s="2">
        <f t="shared" si="35"/>
        <v>0</v>
      </c>
    </row>
    <row r="313" spans="1:13" x14ac:dyDescent="0.25">
      <c r="B313" t="s">
        <v>70</v>
      </c>
      <c r="C313">
        <v>256</v>
      </c>
      <c r="D313">
        <v>64</v>
      </c>
      <c r="E313">
        <v>150</v>
      </c>
      <c r="G313" s="2"/>
      <c r="H313" s="2"/>
      <c r="I313" s="2"/>
      <c r="J313" s="2" t="e">
        <f t="shared" si="32"/>
        <v>#DIV/0!</v>
      </c>
      <c r="K313" s="2" t="e">
        <f t="shared" si="33"/>
        <v>#DIV/0!</v>
      </c>
      <c r="L313" s="2" t="e">
        <f t="shared" si="34"/>
        <v>#DIV/0!</v>
      </c>
      <c r="M313" s="2">
        <f t="shared" si="35"/>
        <v>0</v>
      </c>
    </row>
    <row r="314" spans="1:13" x14ac:dyDescent="0.25">
      <c r="G314" s="2"/>
      <c r="H314" s="2"/>
    </row>
    <row r="315" spans="1:13" x14ac:dyDescent="0.25">
      <c r="G315" s="2"/>
      <c r="H315" s="2"/>
    </row>
    <row r="316" spans="1:13" x14ac:dyDescent="0.25">
      <c r="A316" t="s">
        <v>63</v>
      </c>
      <c r="B316" t="s">
        <v>78</v>
      </c>
      <c r="C316" t="s">
        <v>64</v>
      </c>
      <c r="D316" t="s">
        <v>3</v>
      </c>
      <c r="E316" t="s">
        <v>14</v>
      </c>
      <c r="G316" s="2" t="s">
        <v>18</v>
      </c>
      <c r="H316" s="2" t="s">
        <v>85</v>
      </c>
      <c r="I316" t="s">
        <v>80</v>
      </c>
      <c r="J316" t="s">
        <v>36</v>
      </c>
      <c r="K316" t="s">
        <v>83</v>
      </c>
      <c r="L316" t="s">
        <v>84</v>
      </c>
      <c r="M316" t="s">
        <v>82</v>
      </c>
    </row>
    <row r="317" spans="1:13" x14ac:dyDescent="0.25">
      <c r="B317" t="s">
        <v>72</v>
      </c>
      <c r="C317">
        <v>2816</v>
      </c>
      <c r="D317">
        <v>32</v>
      </c>
      <c r="E317">
        <v>1500</v>
      </c>
      <c r="G317" s="2"/>
      <c r="H317" s="2"/>
      <c r="I317" s="2"/>
      <c r="J317" s="2" t="e">
        <f>(6*$E317*$D317*$C317*$C317)/(G317/1000)/10^12</f>
        <v>#DIV/0!</v>
      </c>
      <c r="K317" s="2" t="e">
        <f>(6*$E317*$D317*$C317*$C317)/(H317/1000)/10^12</f>
        <v>#DIV/0!</v>
      </c>
      <c r="L317" s="2" t="e">
        <f>(6*$E317*$D317*$C317*$C317)/(I317/1000)/10^12</f>
        <v>#DIV/0!</v>
      </c>
      <c r="M317" s="2">
        <f t="shared" ref="M317:M335" si="36">G317+H317+I317</f>
        <v>0</v>
      </c>
    </row>
    <row r="318" spans="1:13" x14ac:dyDescent="0.25">
      <c r="B318" t="s">
        <v>72</v>
      </c>
      <c r="C318">
        <v>2816</v>
      </c>
      <c r="D318">
        <v>32</v>
      </c>
      <c r="E318">
        <v>750</v>
      </c>
      <c r="G318" s="2"/>
      <c r="H318" s="2"/>
      <c r="I318" s="2"/>
      <c r="J318" s="2" t="e">
        <f t="shared" ref="J318:J335" si="37">(6*$E318*$D318*$C318*$C318)/(G318/1000)/10^12</f>
        <v>#DIV/0!</v>
      </c>
      <c r="K318" s="2" t="e">
        <f t="shared" ref="K318:K335" si="38">(6*$E318*$D318*$C318*$C318)/(H318/1000)/10^12</f>
        <v>#DIV/0!</v>
      </c>
      <c r="L318" s="2" t="e">
        <f t="shared" ref="L318:L335" si="39">(6*$E318*$D318*$C318*$C318)/(I318/1000)/10^12</f>
        <v>#DIV/0!</v>
      </c>
      <c r="M318" s="2">
        <f t="shared" si="36"/>
        <v>0</v>
      </c>
    </row>
    <row r="319" spans="1:13" x14ac:dyDescent="0.25">
      <c r="B319" t="s">
        <v>72</v>
      </c>
      <c r="C319">
        <v>2816</v>
      </c>
      <c r="D319">
        <v>32</v>
      </c>
      <c r="E319">
        <v>375</v>
      </c>
      <c r="G319" s="2"/>
      <c r="H319" s="2"/>
      <c r="I319" s="2"/>
      <c r="J319" s="2" t="e">
        <f t="shared" si="37"/>
        <v>#DIV/0!</v>
      </c>
      <c r="K319" s="2" t="e">
        <f t="shared" si="38"/>
        <v>#DIV/0!</v>
      </c>
      <c r="L319" s="2" t="e">
        <f t="shared" si="39"/>
        <v>#DIV/0!</v>
      </c>
      <c r="M319" s="2">
        <f t="shared" si="36"/>
        <v>0</v>
      </c>
    </row>
    <row r="320" spans="1:13" x14ac:dyDescent="0.25">
      <c r="B320" t="s">
        <v>72</v>
      </c>
      <c r="C320">
        <v>2816</v>
      </c>
      <c r="D320">
        <v>32</v>
      </c>
      <c r="E320">
        <v>187</v>
      </c>
      <c r="G320" s="2"/>
      <c r="H320" s="2"/>
      <c r="I320" s="2"/>
      <c r="J320" s="2" t="e">
        <f t="shared" si="37"/>
        <v>#DIV/0!</v>
      </c>
      <c r="K320" s="2" t="e">
        <f t="shared" si="38"/>
        <v>#DIV/0!</v>
      </c>
      <c r="L320" s="2" t="e">
        <f t="shared" si="39"/>
        <v>#DIV/0!</v>
      </c>
      <c r="M320" s="2">
        <f t="shared" si="36"/>
        <v>0</v>
      </c>
    </row>
    <row r="321" spans="2:13" x14ac:dyDescent="0.25">
      <c r="B321" t="s">
        <v>72</v>
      </c>
      <c r="C321">
        <v>2048</v>
      </c>
      <c r="D321">
        <v>32</v>
      </c>
      <c r="E321">
        <v>1500</v>
      </c>
      <c r="G321" s="2"/>
      <c r="H321" s="2"/>
      <c r="I321" s="2"/>
      <c r="J321" s="2" t="e">
        <f t="shared" si="37"/>
        <v>#DIV/0!</v>
      </c>
      <c r="K321" s="2" t="e">
        <f t="shared" si="38"/>
        <v>#DIV/0!</v>
      </c>
      <c r="L321" s="2" t="e">
        <f t="shared" si="39"/>
        <v>#DIV/0!</v>
      </c>
      <c r="M321" s="2">
        <f t="shared" si="36"/>
        <v>0</v>
      </c>
    </row>
    <row r="322" spans="2:13" x14ac:dyDescent="0.25">
      <c r="B322" t="s">
        <v>72</v>
      </c>
      <c r="C322">
        <v>2048</v>
      </c>
      <c r="D322">
        <v>32</v>
      </c>
      <c r="E322">
        <v>750</v>
      </c>
      <c r="G322" s="2"/>
      <c r="H322" s="2"/>
      <c r="I322" s="2"/>
      <c r="J322" s="2" t="e">
        <f t="shared" si="37"/>
        <v>#DIV/0!</v>
      </c>
      <c r="K322" s="2" t="e">
        <f t="shared" si="38"/>
        <v>#DIV/0!</v>
      </c>
      <c r="L322" s="2" t="e">
        <f t="shared" si="39"/>
        <v>#DIV/0!</v>
      </c>
      <c r="M322" s="2">
        <f t="shared" si="36"/>
        <v>0</v>
      </c>
    </row>
    <row r="323" spans="2:13" x14ac:dyDescent="0.25">
      <c r="B323" t="s">
        <v>72</v>
      </c>
      <c r="C323">
        <v>2048</v>
      </c>
      <c r="D323">
        <v>32</v>
      </c>
      <c r="E323">
        <v>375</v>
      </c>
      <c r="G323" s="2"/>
      <c r="H323" s="2"/>
      <c r="I323" s="2"/>
      <c r="J323" s="2" t="e">
        <f t="shared" si="37"/>
        <v>#DIV/0!</v>
      </c>
      <c r="K323" s="2" t="e">
        <f t="shared" si="38"/>
        <v>#DIV/0!</v>
      </c>
      <c r="L323" s="2" t="e">
        <f t="shared" si="39"/>
        <v>#DIV/0!</v>
      </c>
      <c r="M323" s="2">
        <f t="shared" si="36"/>
        <v>0</v>
      </c>
    </row>
    <row r="324" spans="2:13" x14ac:dyDescent="0.25">
      <c r="B324" t="s">
        <v>72</v>
      </c>
      <c r="C324">
        <v>2048</v>
      </c>
      <c r="D324">
        <v>32</v>
      </c>
      <c r="E324">
        <v>187</v>
      </c>
      <c r="G324" s="2"/>
      <c r="H324" s="2"/>
      <c r="I324" s="2"/>
      <c r="J324" s="2" t="e">
        <f t="shared" si="37"/>
        <v>#DIV/0!</v>
      </c>
      <c r="K324" s="2" t="e">
        <f t="shared" si="38"/>
        <v>#DIV/0!</v>
      </c>
      <c r="L324" s="2" t="e">
        <f t="shared" si="39"/>
        <v>#DIV/0!</v>
      </c>
      <c r="M324" s="2">
        <f t="shared" si="36"/>
        <v>0</v>
      </c>
    </row>
    <row r="325" spans="2:13" x14ac:dyDescent="0.25">
      <c r="B325" t="s">
        <v>72</v>
      </c>
      <c r="C325">
        <v>1536</v>
      </c>
      <c r="D325">
        <v>32</v>
      </c>
      <c r="E325">
        <v>1500</v>
      </c>
      <c r="G325" s="2"/>
      <c r="H325" s="2"/>
      <c r="I325" s="2"/>
      <c r="J325" s="2" t="e">
        <f t="shared" si="37"/>
        <v>#DIV/0!</v>
      </c>
      <c r="K325" s="2" t="e">
        <f t="shared" si="38"/>
        <v>#DIV/0!</v>
      </c>
      <c r="L325" s="2" t="e">
        <f t="shared" si="39"/>
        <v>#DIV/0!</v>
      </c>
      <c r="M325" s="2">
        <f t="shared" si="36"/>
        <v>0</v>
      </c>
    </row>
    <row r="326" spans="2:13" x14ac:dyDescent="0.25">
      <c r="B326" t="s">
        <v>72</v>
      </c>
      <c r="C326">
        <v>1536</v>
      </c>
      <c r="D326">
        <v>32</v>
      </c>
      <c r="E326">
        <v>750</v>
      </c>
      <c r="G326" s="2"/>
      <c r="H326" s="2"/>
      <c r="I326" s="2"/>
      <c r="J326" s="2" t="e">
        <f t="shared" si="37"/>
        <v>#DIV/0!</v>
      </c>
      <c r="K326" s="2" t="e">
        <f t="shared" si="38"/>
        <v>#DIV/0!</v>
      </c>
      <c r="L326" s="2" t="e">
        <f t="shared" si="39"/>
        <v>#DIV/0!</v>
      </c>
      <c r="M326" s="2">
        <f t="shared" si="36"/>
        <v>0</v>
      </c>
    </row>
    <row r="327" spans="2:13" x14ac:dyDescent="0.25">
      <c r="B327" t="s">
        <v>72</v>
      </c>
      <c r="C327">
        <v>1536</v>
      </c>
      <c r="D327">
        <v>32</v>
      </c>
      <c r="E327">
        <v>375</v>
      </c>
      <c r="G327" s="2"/>
      <c r="H327" s="2"/>
      <c r="I327" s="2"/>
      <c r="J327" s="2" t="e">
        <f t="shared" si="37"/>
        <v>#DIV/0!</v>
      </c>
      <c r="K327" s="2" t="e">
        <f t="shared" si="38"/>
        <v>#DIV/0!</v>
      </c>
      <c r="L327" s="2" t="e">
        <f t="shared" si="39"/>
        <v>#DIV/0!</v>
      </c>
      <c r="M327" s="2">
        <f t="shared" si="36"/>
        <v>0</v>
      </c>
    </row>
    <row r="328" spans="2:13" x14ac:dyDescent="0.25">
      <c r="B328" t="s">
        <v>72</v>
      </c>
      <c r="C328">
        <v>1536</v>
      </c>
      <c r="D328">
        <v>32</v>
      </c>
      <c r="E328">
        <v>187</v>
      </c>
      <c r="G328" s="2"/>
      <c r="H328" s="2"/>
      <c r="I328" s="2"/>
      <c r="J328" s="2" t="e">
        <f t="shared" si="37"/>
        <v>#DIV/0!</v>
      </c>
      <c r="K328" s="2" t="e">
        <f t="shared" si="38"/>
        <v>#DIV/0!</v>
      </c>
      <c r="L328" s="2" t="e">
        <f t="shared" si="39"/>
        <v>#DIV/0!</v>
      </c>
      <c r="M328" s="2">
        <f t="shared" si="36"/>
        <v>0</v>
      </c>
    </row>
    <row r="329" spans="2:13" x14ac:dyDescent="0.25">
      <c r="B329" t="s">
        <v>72</v>
      </c>
      <c r="C329">
        <v>2560</v>
      </c>
      <c r="D329" s="1">
        <v>32</v>
      </c>
      <c r="E329" s="1">
        <v>1500</v>
      </c>
      <c r="G329" s="2"/>
      <c r="H329" s="2"/>
      <c r="I329" s="2"/>
      <c r="J329" s="2" t="e">
        <f t="shared" si="37"/>
        <v>#DIV/0!</v>
      </c>
      <c r="K329" s="2" t="e">
        <f t="shared" si="38"/>
        <v>#DIV/0!</v>
      </c>
      <c r="L329" s="2" t="e">
        <f t="shared" si="39"/>
        <v>#DIV/0!</v>
      </c>
      <c r="M329" s="2">
        <f t="shared" si="36"/>
        <v>0</v>
      </c>
    </row>
    <row r="330" spans="2:13" x14ac:dyDescent="0.25">
      <c r="B330" t="s">
        <v>72</v>
      </c>
      <c r="C330">
        <v>2560</v>
      </c>
      <c r="D330" s="1">
        <v>32</v>
      </c>
      <c r="E330" s="1">
        <v>750</v>
      </c>
      <c r="G330" s="2"/>
      <c r="H330" s="2"/>
      <c r="I330" s="2"/>
      <c r="J330" s="2" t="e">
        <f t="shared" si="37"/>
        <v>#DIV/0!</v>
      </c>
      <c r="K330" s="2" t="e">
        <f t="shared" si="38"/>
        <v>#DIV/0!</v>
      </c>
      <c r="L330" s="2" t="e">
        <f t="shared" si="39"/>
        <v>#DIV/0!</v>
      </c>
      <c r="M330" s="2">
        <f t="shared" si="36"/>
        <v>0</v>
      </c>
    </row>
    <row r="331" spans="2:13" x14ac:dyDescent="0.25">
      <c r="B331" t="s">
        <v>72</v>
      </c>
      <c r="C331">
        <v>2560</v>
      </c>
      <c r="D331" s="1">
        <v>32</v>
      </c>
      <c r="E331" s="1">
        <v>375</v>
      </c>
      <c r="G331" s="2"/>
      <c r="H331" s="2"/>
      <c r="I331" s="2"/>
      <c r="J331" s="2" t="e">
        <f t="shared" si="37"/>
        <v>#DIV/0!</v>
      </c>
      <c r="K331" s="2" t="e">
        <f t="shared" si="38"/>
        <v>#DIV/0!</v>
      </c>
      <c r="L331" s="2" t="e">
        <f t="shared" si="39"/>
        <v>#DIV/0!</v>
      </c>
      <c r="M331" s="2">
        <f t="shared" si="36"/>
        <v>0</v>
      </c>
    </row>
    <row r="332" spans="2:13" x14ac:dyDescent="0.25">
      <c r="B332" t="s">
        <v>72</v>
      </c>
      <c r="C332">
        <v>2560</v>
      </c>
      <c r="D332" s="1">
        <v>32</v>
      </c>
      <c r="E332" s="1">
        <v>187</v>
      </c>
      <c r="G332" s="2"/>
      <c r="H332" s="2"/>
      <c r="I332" s="2"/>
      <c r="J332" s="2" t="e">
        <f t="shared" si="37"/>
        <v>#DIV/0!</v>
      </c>
      <c r="K332" s="2" t="e">
        <f t="shared" si="38"/>
        <v>#DIV/0!</v>
      </c>
      <c r="L332" s="2" t="e">
        <f t="shared" si="39"/>
        <v>#DIV/0!</v>
      </c>
      <c r="M332" s="2">
        <f t="shared" si="36"/>
        <v>0</v>
      </c>
    </row>
    <row r="333" spans="2:13" x14ac:dyDescent="0.25">
      <c r="B333" t="s">
        <v>72</v>
      </c>
      <c r="C333">
        <v>512</v>
      </c>
      <c r="D333" s="1">
        <v>32</v>
      </c>
      <c r="E333" s="1">
        <v>1</v>
      </c>
      <c r="G333" s="2"/>
      <c r="H333" s="2"/>
      <c r="I333" s="2"/>
      <c r="J333" s="2" t="e">
        <f t="shared" si="37"/>
        <v>#DIV/0!</v>
      </c>
      <c r="K333" s="2" t="e">
        <f t="shared" si="38"/>
        <v>#DIV/0!</v>
      </c>
      <c r="L333" s="2" t="e">
        <f t="shared" si="39"/>
        <v>#DIV/0!</v>
      </c>
      <c r="M333" s="2">
        <f t="shared" si="36"/>
        <v>0</v>
      </c>
    </row>
    <row r="334" spans="2:13" x14ac:dyDescent="0.25">
      <c r="B334" t="s">
        <v>73</v>
      </c>
      <c r="C334">
        <v>1024</v>
      </c>
      <c r="D334" s="1">
        <v>32</v>
      </c>
      <c r="E334" s="1">
        <v>1500</v>
      </c>
      <c r="G334" s="2"/>
      <c r="H334" s="2"/>
      <c r="I334" s="2"/>
      <c r="J334" s="2" t="e">
        <f t="shared" si="37"/>
        <v>#DIV/0!</v>
      </c>
      <c r="K334" s="2" t="e">
        <f t="shared" si="38"/>
        <v>#DIV/0!</v>
      </c>
      <c r="L334" s="2" t="e">
        <f t="shared" si="39"/>
        <v>#DIV/0!</v>
      </c>
      <c r="M334" s="2">
        <f t="shared" si="36"/>
        <v>0</v>
      </c>
    </row>
    <row r="335" spans="2:13" x14ac:dyDescent="0.25">
      <c r="B335" t="s">
        <v>73</v>
      </c>
      <c r="C335">
        <v>1024</v>
      </c>
      <c r="D335" s="1">
        <v>64</v>
      </c>
      <c r="E335" s="1">
        <v>1500</v>
      </c>
      <c r="G335" s="2"/>
      <c r="H335" s="2"/>
      <c r="I335" s="2"/>
      <c r="J335" s="2" t="e">
        <f t="shared" si="37"/>
        <v>#DIV/0!</v>
      </c>
      <c r="K335" s="2" t="e">
        <f t="shared" si="38"/>
        <v>#DIV/0!</v>
      </c>
      <c r="L335" s="2" t="e">
        <f t="shared" si="39"/>
        <v>#DIV/0!</v>
      </c>
      <c r="M335" s="2">
        <f t="shared" si="36"/>
        <v>0</v>
      </c>
    </row>
    <row r="338" spans="1:11" x14ac:dyDescent="0.25">
      <c r="G338" s="2"/>
      <c r="H338" s="2"/>
    </row>
    <row r="339" spans="1:11" x14ac:dyDescent="0.25">
      <c r="A339" t="s">
        <v>50</v>
      </c>
      <c r="C339" t="s">
        <v>51</v>
      </c>
      <c r="D339" t="s">
        <v>52</v>
      </c>
      <c r="G339" t="s">
        <v>53</v>
      </c>
      <c r="I339" t="s">
        <v>54</v>
      </c>
      <c r="J339" t="s">
        <v>55</v>
      </c>
      <c r="K339" t="s">
        <v>56</v>
      </c>
    </row>
    <row r="341" spans="1:11" x14ac:dyDescent="0.25">
      <c r="C341">
        <v>100000</v>
      </c>
      <c r="D341">
        <v>2</v>
      </c>
      <c r="G341" s="12"/>
      <c r="H341" s="2"/>
      <c r="I341" s="2"/>
      <c r="J341" t="s">
        <v>60</v>
      </c>
      <c r="K341" s="12"/>
    </row>
    <row r="342" spans="1:11" x14ac:dyDescent="0.25">
      <c r="C342">
        <v>100000</v>
      </c>
      <c r="D342">
        <v>4</v>
      </c>
      <c r="G342" s="12"/>
      <c r="H342" s="2"/>
      <c r="I342" s="2"/>
      <c r="J342" t="s">
        <v>60</v>
      </c>
      <c r="K342" s="12"/>
    </row>
    <row r="343" spans="1:11" x14ac:dyDescent="0.25">
      <c r="C343">
        <v>100000</v>
      </c>
      <c r="D343">
        <v>8</v>
      </c>
      <c r="G343" s="12"/>
      <c r="H343" s="2"/>
      <c r="I343" s="2"/>
      <c r="J343" t="s">
        <v>60</v>
      </c>
      <c r="K343" s="12"/>
    </row>
    <row r="344" spans="1:11" x14ac:dyDescent="0.25">
      <c r="C344">
        <v>100000</v>
      </c>
      <c r="D344">
        <v>16</v>
      </c>
      <c r="E344">
        <v>2</v>
      </c>
      <c r="G344" s="12"/>
      <c r="I344" s="2"/>
      <c r="J344" t="s">
        <v>58</v>
      </c>
      <c r="K344" s="12"/>
    </row>
    <row r="345" spans="1:11" x14ac:dyDescent="0.25">
      <c r="C345">
        <v>100000</v>
      </c>
      <c r="D345">
        <v>32</v>
      </c>
      <c r="E345">
        <v>4</v>
      </c>
      <c r="G345" s="12"/>
      <c r="I345" s="2"/>
      <c r="J345" t="s">
        <v>58</v>
      </c>
      <c r="K345" s="12"/>
    </row>
    <row r="346" spans="1:11" x14ac:dyDescent="0.25">
      <c r="C346">
        <v>3097600</v>
      </c>
      <c r="D346">
        <v>2</v>
      </c>
      <c r="G346" s="12"/>
      <c r="H346" s="2"/>
      <c r="I346" s="2"/>
      <c r="J346" t="s">
        <v>57</v>
      </c>
      <c r="K346" s="12"/>
    </row>
    <row r="347" spans="1:11" x14ac:dyDescent="0.25">
      <c r="C347">
        <f>1760*1760</f>
        <v>3097600</v>
      </c>
      <c r="D347">
        <v>4</v>
      </c>
      <c r="G347" s="12"/>
      <c r="H347" s="2"/>
      <c r="I347" s="2"/>
      <c r="J347" t="s">
        <v>57</v>
      </c>
      <c r="K347" s="12"/>
    </row>
    <row r="348" spans="1:11" x14ac:dyDescent="0.25">
      <c r="C348">
        <f>1760*1760</f>
        <v>3097600</v>
      </c>
      <c r="D348">
        <v>8</v>
      </c>
      <c r="G348" s="12"/>
      <c r="H348" s="2"/>
      <c r="I348" s="2"/>
      <c r="J348" t="s">
        <v>57</v>
      </c>
      <c r="K348" s="12"/>
    </row>
    <row r="349" spans="1:11" x14ac:dyDescent="0.25">
      <c r="C349">
        <v>3097600</v>
      </c>
      <c r="D349">
        <v>16</v>
      </c>
      <c r="E349">
        <v>2</v>
      </c>
      <c r="G349" s="12"/>
      <c r="I349" s="2"/>
      <c r="J349" t="s">
        <v>59</v>
      </c>
      <c r="K349" s="12"/>
    </row>
    <row r="350" spans="1:11" x14ac:dyDescent="0.25">
      <c r="C350">
        <v>3097600</v>
      </c>
      <c r="D350">
        <v>32</v>
      </c>
      <c r="E350">
        <v>4</v>
      </c>
      <c r="G350" s="12"/>
      <c r="I350" s="2"/>
      <c r="J350" t="s">
        <v>59</v>
      </c>
      <c r="K350" s="12"/>
    </row>
    <row r="351" spans="1:11" x14ac:dyDescent="0.25">
      <c r="C351">
        <v>4194304</v>
      </c>
      <c r="D351">
        <v>2</v>
      </c>
      <c r="G351" s="12"/>
      <c r="H351" s="2"/>
      <c r="I351" s="2"/>
      <c r="J351" t="s">
        <v>57</v>
      </c>
      <c r="K351" s="12"/>
    </row>
    <row r="352" spans="1:11" x14ac:dyDescent="0.25">
      <c r="C352">
        <f>2048*2048</f>
        <v>4194304</v>
      </c>
      <c r="D352">
        <v>4</v>
      </c>
      <c r="G352" s="12"/>
      <c r="H352" s="2"/>
      <c r="I352" s="2"/>
      <c r="J352" t="s">
        <v>57</v>
      </c>
      <c r="K352" s="12"/>
    </row>
    <row r="353" spans="3:11" x14ac:dyDescent="0.25">
      <c r="C353">
        <f>2048*2048</f>
        <v>4194304</v>
      </c>
      <c r="D353">
        <v>8</v>
      </c>
      <c r="G353" s="12"/>
      <c r="H353" s="2"/>
      <c r="I353" s="2"/>
      <c r="J353" t="s">
        <v>57</v>
      </c>
      <c r="K353" s="12"/>
    </row>
    <row r="354" spans="3:11" x14ac:dyDescent="0.25">
      <c r="C354">
        <v>4194304</v>
      </c>
      <c r="D354">
        <v>16</v>
      </c>
      <c r="E354">
        <v>2</v>
      </c>
      <c r="G354" s="12"/>
      <c r="I354" s="2"/>
      <c r="J354" t="s">
        <v>59</v>
      </c>
      <c r="K354" s="12"/>
    </row>
    <row r="355" spans="3:11" x14ac:dyDescent="0.25">
      <c r="C355">
        <v>4194304</v>
      </c>
      <c r="D355">
        <v>32</v>
      </c>
      <c r="E355">
        <v>4</v>
      </c>
      <c r="G355" s="12"/>
      <c r="I355" s="2"/>
      <c r="J355" t="s">
        <v>59</v>
      </c>
      <c r="K355" s="12"/>
    </row>
    <row r="356" spans="3:11" x14ac:dyDescent="0.25">
      <c r="C356">
        <v>6553600</v>
      </c>
      <c r="D356">
        <v>2</v>
      </c>
      <c r="G356" s="12"/>
      <c r="H356" s="2"/>
      <c r="I356" s="2"/>
      <c r="J356" t="s">
        <v>57</v>
      </c>
      <c r="K356" s="12"/>
    </row>
    <row r="357" spans="3:11" x14ac:dyDescent="0.25">
      <c r="C357">
        <f>2560*2560</f>
        <v>6553600</v>
      </c>
      <c r="D357">
        <v>4</v>
      </c>
      <c r="G357" s="12"/>
      <c r="H357" s="2"/>
      <c r="I357" s="2"/>
      <c r="J357" t="s">
        <v>57</v>
      </c>
      <c r="K357" s="12"/>
    </row>
    <row r="358" spans="3:11" x14ac:dyDescent="0.25">
      <c r="C358">
        <f>2560*2560</f>
        <v>6553600</v>
      </c>
      <c r="D358">
        <v>8</v>
      </c>
      <c r="G358" s="12"/>
      <c r="H358" s="2"/>
      <c r="I358" s="2"/>
      <c r="J358" t="s">
        <v>57</v>
      </c>
      <c r="K358" s="12"/>
    </row>
    <row r="359" spans="3:11" x14ac:dyDescent="0.25">
      <c r="C359">
        <v>6553600</v>
      </c>
      <c r="D359">
        <v>16</v>
      </c>
      <c r="E359">
        <v>2</v>
      </c>
      <c r="G359" s="12"/>
      <c r="I359" s="2"/>
      <c r="J359" t="s">
        <v>59</v>
      </c>
      <c r="K359" s="12"/>
    </row>
    <row r="360" spans="3:11" x14ac:dyDescent="0.25">
      <c r="C360">
        <v>6553600</v>
      </c>
      <c r="D360">
        <v>32</v>
      </c>
      <c r="E360">
        <v>4</v>
      </c>
      <c r="G360" s="12"/>
      <c r="I360" s="2"/>
      <c r="J360" t="s">
        <v>59</v>
      </c>
      <c r="K360" s="12"/>
    </row>
    <row r="361" spans="3:11" x14ac:dyDescent="0.25">
      <c r="C361">
        <f t="shared" ref="C361:C363" si="40">4096*4096</f>
        <v>16777216</v>
      </c>
      <c r="D361">
        <v>2</v>
      </c>
      <c r="G361" s="12"/>
      <c r="H361" s="2"/>
      <c r="I361" s="2"/>
      <c r="J361" t="s">
        <v>57</v>
      </c>
      <c r="K361" s="12"/>
    </row>
    <row r="362" spans="3:11" x14ac:dyDescent="0.25">
      <c r="C362">
        <f t="shared" si="40"/>
        <v>16777216</v>
      </c>
      <c r="D362">
        <v>4</v>
      </c>
      <c r="G362" s="12"/>
      <c r="H362" s="2"/>
      <c r="I362" s="2"/>
      <c r="J362" t="s">
        <v>57</v>
      </c>
      <c r="K362" s="12"/>
    </row>
    <row r="363" spans="3:11" x14ac:dyDescent="0.25">
      <c r="C363">
        <f t="shared" si="40"/>
        <v>16777216</v>
      </c>
      <c r="D363">
        <v>8</v>
      </c>
      <c r="G363" s="12"/>
      <c r="H363" s="2"/>
      <c r="I363" s="2"/>
      <c r="J363" t="s">
        <v>57</v>
      </c>
      <c r="K363" s="12"/>
    </row>
    <row r="364" spans="3:11" x14ac:dyDescent="0.25">
      <c r="C364">
        <v>16777216</v>
      </c>
      <c r="D364">
        <v>16</v>
      </c>
      <c r="E364">
        <v>2</v>
      </c>
      <c r="G364" s="12"/>
      <c r="H364" s="2"/>
      <c r="I364" s="2"/>
      <c r="J364" t="s">
        <v>59</v>
      </c>
      <c r="K364" s="12"/>
    </row>
    <row r="365" spans="3:11" x14ac:dyDescent="0.25">
      <c r="C365">
        <v>16777216</v>
      </c>
      <c r="D365">
        <v>32</v>
      </c>
      <c r="E365">
        <v>4</v>
      </c>
      <c r="G365" s="12"/>
      <c r="H365" s="2"/>
      <c r="I365" s="2"/>
      <c r="J365" t="s">
        <v>59</v>
      </c>
      <c r="K365" s="12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65"/>
  <sheetViews>
    <sheetView zoomScale="85" zoomScaleNormal="85" workbookViewId="0">
      <selection activeCell="A3" sqref="A3"/>
    </sheetView>
  </sheetViews>
  <sheetFormatPr defaultColWidth="11" defaultRowHeight="15.75" x14ac:dyDescent="0.25"/>
  <cols>
    <col min="1" max="1" width="28" customWidth="1"/>
    <col min="2" max="2" width="26.375" customWidth="1"/>
    <col min="4" max="4" width="22" customWidth="1"/>
    <col min="7" max="7" width="22.5" customWidth="1"/>
    <col min="8" max="8" width="32.625" customWidth="1"/>
    <col min="9" max="9" width="30.625" customWidth="1"/>
    <col min="10" max="10" width="20" customWidth="1"/>
    <col min="11" max="11" width="22.625" customWidth="1"/>
    <col min="12" max="12" width="22.5" customWidth="1"/>
    <col min="13" max="13" width="18" customWidth="1"/>
    <col min="14" max="14" width="20.875" customWidth="1"/>
    <col min="15" max="15" width="17.5" customWidth="1"/>
    <col min="20" max="20" width="18.5" customWidth="1"/>
    <col min="21" max="21" width="22.375" customWidth="1"/>
    <col min="22" max="22" width="24.625" customWidth="1"/>
  </cols>
  <sheetData>
    <row r="1" spans="1:12" x14ac:dyDescent="0.25">
      <c r="A1" s="5" t="s">
        <v>61</v>
      </c>
      <c r="B1" s="5" t="s">
        <v>69</v>
      </c>
    </row>
    <row r="3" spans="1:12" x14ac:dyDescent="0.25">
      <c r="A3" s="9"/>
      <c r="B3" s="10"/>
      <c r="C3" s="11"/>
      <c r="E3" s="2"/>
    </row>
    <row r="4" spans="1:12" x14ac:dyDescent="0.25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22</v>
      </c>
      <c r="J4" t="s">
        <v>23</v>
      </c>
    </row>
    <row r="5" spans="1:12" x14ac:dyDescent="0.25">
      <c r="B5" s="1" t="s">
        <v>72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6.0999999999999999E-2</v>
      </c>
      <c r="J5" s="2">
        <f>(2*C5*D5*E5)/(I5/1000)/10^12</f>
        <v>1.6249704918032788</v>
      </c>
      <c r="K5" s="2"/>
      <c r="L5" s="2"/>
    </row>
    <row r="6" spans="1:12" x14ac:dyDescent="0.25">
      <c r="B6" s="1" t="s">
        <v>72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6.4000000000000001E-2</v>
      </c>
      <c r="J6" s="2">
        <f t="shared" ref="J6:J69" si="0">(2*C6*D6*E6)/(I6/1000)/10^12</f>
        <v>3.0975999999999999</v>
      </c>
      <c r="K6" s="2"/>
      <c r="L6" s="2"/>
    </row>
    <row r="7" spans="1:12" x14ac:dyDescent="0.25">
      <c r="B7" s="1" t="s">
        <v>72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7.0000000000000007E-2</v>
      </c>
      <c r="J7" s="2">
        <f t="shared" si="0"/>
        <v>5.6641828571428565</v>
      </c>
      <c r="K7" s="2"/>
      <c r="L7" s="2"/>
    </row>
    <row r="8" spans="1:12" x14ac:dyDescent="0.25">
      <c r="B8" s="1" t="s">
        <v>72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8.1000000000000003E-2</v>
      </c>
      <c r="J8" s="2">
        <f t="shared" si="0"/>
        <v>9.7899456790123462</v>
      </c>
      <c r="K8" s="2"/>
      <c r="L8" s="2"/>
    </row>
    <row r="9" spans="1:12" x14ac:dyDescent="0.25">
      <c r="B9" s="1" t="s">
        <v>72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1.3740000000000001</v>
      </c>
      <c r="J9" s="2">
        <f t="shared" si="0"/>
        <v>31.562154294032023</v>
      </c>
      <c r="K9" s="2"/>
      <c r="L9" s="2"/>
    </row>
    <row r="10" spans="1:12" x14ac:dyDescent="0.25">
      <c r="B10" s="1" t="s">
        <v>72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4.2999999999999997E-2</v>
      </c>
      <c r="J10" s="2">
        <f t="shared" si="0"/>
        <v>3.1213425116279074</v>
      </c>
      <c r="K10" s="2"/>
      <c r="L10" s="2"/>
    </row>
    <row r="11" spans="1:12" x14ac:dyDescent="0.25">
      <c r="B11" s="1" t="s">
        <v>72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4.2999999999999997E-2</v>
      </c>
      <c r="J11" s="2">
        <f t="shared" si="0"/>
        <v>6.2426850232558149</v>
      </c>
      <c r="K11" s="2"/>
      <c r="L11" s="2"/>
    </row>
    <row r="12" spans="1:12" x14ac:dyDescent="0.25">
      <c r="B12" s="1" t="s">
        <v>72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4.4999999999999998E-2</v>
      </c>
      <c r="J12" s="2">
        <f t="shared" si="0"/>
        <v>11.930464711111112</v>
      </c>
      <c r="K12" s="2"/>
      <c r="L12" s="2"/>
    </row>
    <row r="13" spans="1:12" x14ac:dyDescent="0.25">
      <c r="B13" s="1" t="s">
        <v>72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4.2000000000000003E-2</v>
      </c>
      <c r="J13" s="2">
        <f t="shared" si="0"/>
        <v>25.565281523809521</v>
      </c>
      <c r="K13" s="2"/>
      <c r="L13" s="2"/>
    </row>
    <row r="14" spans="1:12" x14ac:dyDescent="0.25">
      <c r="B14" s="1" t="s">
        <v>72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1.423</v>
      </c>
      <c r="J14" s="2">
        <f t="shared" si="0"/>
        <v>41.265113141250872</v>
      </c>
      <c r="K14" s="2"/>
      <c r="L14" s="2"/>
    </row>
    <row r="15" spans="1:12" x14ac:dyDescent="0.25">
      <c r="B15" s="1" t="s">
        <v>72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5.7000000000000002E-2</v>
      </c>
      <c r="J15" s="2">
        <f t="shared" si="0"/>
        <v>3.6792140350877194</v>
      </c>
      <c r="K15" s="2"/>
      <c r="L15" s="2"/>
    </row>
    <row r="16" spans="1:12" x14ac:dyDescent="0.25">
      <c r="B16" s="1" t="s">
        <v>72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5.7000000000000002E-2</v>
      </c>
      <c r="J16" s="2">
        <f t="shared" si="0"/>
        <v>7.3584280701754388</v>
      </c>
      <c r="K16" s="2"/>
      <c r="L16" s="2"/>
    </row>
    <row r="17" spans="2:12" x14ac:dyDescent="0.25">
      <c r="B17" s="1" t="s">
        <v>72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0.06</v>
      </c>
      <c r="J17" s="2">
        <f t="shared" si="0"/>
        <v>13.981013333333333</v>
      </c>
      <c r="K17" s="2"/>
      <c r="L17" s="2"/>
    </row>
    <row r="18" spans="2:12" x14ac:dyDescent="0.25">
      <c r="B18" s="1" t="s">
        <v>72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6.7000000000000004E-2</v>
      </c>
      <c r="J18" s="2">
        <f t="shared" si="0"/>
        <v>25.040620895522387</v>
      </c>
      <c r="K18" s="2"/>
      <c r="L18" s="2"/>
    </row>
    <row r="19" spans="2:12" x14ac:dyDescent="0.25">
      <c r="B19" s="1" t="s">
        <v>72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2.169</v>
      </c>
      <c r="J19" s="2">
        <f t="shared" si="0"/>
        <v>42.300783771323196</v>
      </c>
      <c r="K19" s="2"/>
      <c r="L19" s="2"/>
    </row>
    <row r="20" spans="2:12" x14ac:dyDescent="0.25">
      <c r="B20" s="1" t="s">
        <v>72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0.123</v>
      </c>
      <c r="J20" s="2">
        <f t="shared" si="0"/>
        <v>4.3648041626016258</v>
      </c>
      <c r="K20" s="2"/>
      <c r="L20" s="2"/>
    </row>
    <row r="21" spans="2:12" x14ac:dyDescent="0.25">
      <c r="B21" s="1" t="s">
        <v>72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0.123</v>
      </c>
      <c r="J21" s="2">
        <f t="shared" si="0"/>
        <v>8.7296083252032517</v>
      </c>
      <c r="K21" s="2"/>
      <c r="L21" s="2"/>
    </row>
    <row r="22" spans="2:12" x14ac:dyDescent="0.25">
      <c r="B22" s="1" t="s">
        <v>72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0.128</v>
      </c>
      <c r="J22" s="2">
        <f t="shared" si="0"/>
        <v>16.777215999999999</v>
      </c>
      <c r="K22" s="2"/>
      <c r="L22" s="2"/>
    </row>
    <row r="23" spans="2:12" x14ac:dyDescent="0.25">
      <c r="B23" s="1" t="s">
        <v>72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0.14599999999999999</v>
      </c>
      <c r="J23" s="2">
        <f t="shared" si="0"/>
        <v>29.417584219178082</v>
      </c>
      <c r="K23" s="2"/>
      <c r="L23" s="2"/>
    </row>
    <row r="24" spans="2:12" x14ac:dyDescent="0.25">
      <c r="B24" s="1" t="s">
        <v>72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5.5309999999999997</v>
      </c>
      <c r="J24" s="2">
        <f t="shared" si="0"/>
        <v>42.46628530103056</v>
      </c>
      <c r="K24" s="2"/>
      <c r="L24" s="2"/>
    </row>
    <row r="25" spans="2:12" x14ac:dyDescent="0.25">
      <c r="B25" s="1" t="s">
        <v>72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3.5999999999999997E-2</v>
      </c>
      <c r="J25" s="2">
        <f t="shared" si="0"/>
        <v>2.7534222222222224</v>
      </c>
      <c r="K25" s="2"/>
      <c r="L25" s="2"/>
    </row>
    <row r="26" spans="2:12" x14ac:dyDescent="0.25">
      <c r="B26" s="1" t="s">
        <v>72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3.5999999999999997E-2</v>
      </c>
      <c r="J26" s="2">
        <f t="shared" si="0"/>
        <v>5.5068444444444449</v>
      </c>
      <c r="K26" s="2"/>
      <c r="L26" s="2"/>
    </row>
    <row r="27" spans="2:12" x14ac:dyDescent="0.25">
      <c r="B27" s="1" t="s">
        <v>72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4.2000000000000003E-2</v>
      </c>
      <c r="J27" s="2">
        <f t="shared" si="0"/>
        <v>9.4403047619047609</v>
      </c>
      <c r="K27" s="2"/>
      <c r="L27" s="2"/>
    </row>
    <row r="28" spans="2:12" x14ac:dyDescent="0.25">
      <c r="B28" s="1" t="s">
        <v>72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4.2000000000000003E-2</v>
      </c>
      <c r="J28" s="2">
        <f t="shared" si="0"/>
        <v>18.880609523809522</v>
      </c>
      <c r="K28" s="2"/>
      <c r="L28" s="2"/>
    </row>
    <row r="29" spans="2:12" x14ac:dyDescent="0.25">
      <c r="B29" s="1" t="s">
        <v>72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1.141</v>
      </c>
      <c r="J29" s="2">
        <f t="shared" si="0"/>
        <v>38.007361963190178</v>
      </c>
      <c r="K29" s="2"/>
      <c r="L29" s="2"/>
    </row>
    <row r="30" spans="2:12" x14ac:dyDescent="0.25">
      <c r="B30" s="1" t="s">
        <v>72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4.4999999999999998E-2</v>
      </c>
      <c r="J30" s="2">
        <f t="shared" si="0"/>
        <v>2.982616177777778</v>
      </c>
      <c r="K30" s="2"/>
      <c r="L30" s="2"/>
    </row>
    <row r="31" spans="2:12" x14ac:dyDescent="0.25">
      <c r="B31" s="1" t="s">
        <v>72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4.3999999999999997E-2</v>
      </c>
      <c r="J31" s="2">
        <f t="shared" si="0"/>
        <v>6.1008058181818186</v>
      </c>
      <c r="K31" s="2"/>
      <c r="L31" s="2"/>
    </row>
    <row r="32" spans="2:12" x14ac:dyDescent="0.25">
      <c r="B32" s="1" t="s">
        <v>72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4.4999999999999998E-2</v>
      </c>
      <c r="J32" s="2">
        <f t="shared" si="0"/>
        <v>11.930464711111112</v>
      </c>
      <c r="K32" s="2"/>
      <c r="L32" s="2"/>
    </row>
    <row r="33" spans="2:12" x14ac:dyDescent="0.25">
      <c r="B33" s="1" t="s">
        <v>72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4.2000000000000003E-2</v>
      </c>
      <c r="J33" s="2">
        <f t="shared" si="0"/>
        <v>25.565281523809521</v>
      </c>
      <c r="K33" s="2"/>
      <c r="L33" s="2"/>
    </row>
    <row r="34" spans="2:12" x14ac:dyDescent="0.25">
      <c r="B34" s="1" t="s">
        <v>72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1.333</v>
      </c>
      <c r="J34" s="2">
        <f t="shared" si="0"/>
        <v>44.051204801200299</v>
      </c>
      <c r="K34" s="2"/>
      <c r="L34" s="2"/>
    </row>
    <row r="35" spans="2:12" x14ac:dyDescent="0.25">
      <c r="B35" s="1" t="s">
        <v>72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6.5000000000000002E-2</v>
      </c>
      <c r="J35" s="2">
        <f t="shared" si="0"/>
        <v>3.226387692307692</v>
      </c>
      <c r="K35" s="2"/>
      <c r="L35" s="2"/>
    </row>
    <row r="36" spans="2:12" x14ac:dyDescent="0.25">
      <c r="B36" s="1" t="s">
        <v>72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6.6000000000000003E-2</v>
      </c>
      <c r="J36" s="2">
        <f t="shared" si="0"/>
        <v>6.3550060606060601</v>
      </c>
      <c r="K36" s="2"/>
      <c r="L36" s="2"/>
    </row>
    <row r="37" spans="2:12" x14ac:dyDescent="0.25">
      <c r="B37" s="1" t="s">
        <v>72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7.1999999999999995E-2</v>
      </c>
      <c r="J37" s="2">
        <f t="shared" si="0"/>
        <v>11.650844444444447</v>
      </c>
      <c r="K37" s="2"/>
      <c r="L37" s="2"/>
    </row>
    <row r="38" spans="2:12" x14ac:dyDescent="0.25">
      <c r="B38" s="1" t="s">
        <v>72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7.6999999999999999E-2</v>
      </c>
      <c r="J38" s="2">
        <f t="shared" si="0"/>
        <v>21.788592207792206</v>
      </c>
      <c r="K38" s="2"/>
      <c r="L38" s="2"/>
    </row>
    <row r="39" spans="2:12" x14ac:dyDescent="0.25">
      <c r="B39" s="1" t="s">
        <v>72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2.3260000000000001</v>
      </c>
      <c r="J39" s="2">
        <f t="shared" si="0"/>
        <v>39.445571797076525</v>
      </c>
      <c r="K39" s="2"/>
      <c r="L39" s="2"/>
    </row>
    <row r="40" spans="2:12" x14ac:dyDescent="0.25">
      <c r="B40" s="1" t="s">
        <v>72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0.123</v>
      </c>
      <c r="J40" s="2">
        <f t="shared" si="0"/>
        <v>4.3648041626016258</v>
      </c>
      <c r="K40" s="2"/>
      <c r="L40" s="2"/>
    </row>
    <row r="41" spans="2:12" x14ac:dyDescent="0.25">
      <c r="B41" s="1" t="s">
        <v>72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0.123</v>
      </c>
      <c r="J41" s="2">
        <f t="shared" si="0"/>
        <v>8.7296083252032517</v>
      </c>
      <c r="K41" s="2"/>
      <c r="L41" s="2"/>
    </row>
    <row r="42" spans="2:12" x14ac:dyDescent="0.25">
      <c r="B42" s="1" t="s">
        <v>72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0.14199999999999999</v>
      </c>
      <c r="J42" s="2">
        <f t="shared" si="0"/>
        <v>15.123124281690142</v>
      </c>
      <c r="K42" s="2"/>
      <c r="L42" s="2"/>
    </row>
    <row r="43" spans="2:12" x14ac:dyDescent="0.25">
      <c r="B43" s="1" t="s">
        <v>72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0.159</v>
      </c>
      <c r="J43" s="2">
        <f t="shared" si="0"/>
        <v>27.012372930817605</v>
      </c>
      <c r="K43" s="2"/>
      <c r="L43" s="2"/>
    </row>
    <row r="44" spans="2:12" x14ac:dyDescent="0.25">
      <c r="B44" s="1" t="s">
        <v>72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5.0490000000000004</v>
      </c>
      <c r="J44" s="2">
        <f t="shared" si="0"/>
        <v>46.520305803129325</v>
      </c>
      <c r="K44" s="2"/>
      <c r="L44" s="2"/>
    </row>
    <row r="45" spans="2:12" x14ac:dyDescent="0.25">
      <c r="B45" s="1" t="s">
        <v>72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1.06</v>
      </c>
      <c r="J45" s="2">
        <f t="shared" si="0"/>
        <v>41.689020377358489</v>
      </c>
      <c r="K45" s="2"/>
      <c r="L45" s="2"/>
    </row>
    <row r="46" spans="2:12" x14ac:dyDescent="0.25">
      <c r="B46" s="1" t="s">
        <v>72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1.431</v>
      </c>
      <c r="J46" s="2">
        <f t="shared" si="0"/>
        <v>41.814074677847657</v>
      </c>
      <c r="K46" s="2"/>
      <c r="L46" s="2"/>
    </row>
    <row r="47" spans="2:12" x14ac:dyDescent="0.25">
      <c r="B47" s="1" t="s">
        <v>72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2.1349999999999998</v>
      </c>
      <c r="J47" s="2">
        <f t="shared" si="0"/>
        <v>43.79094032786886</v>
      </c>
      <c r="K47" s="2"/>
      <c r="L47" s="2"/>
    </row>
    <row r="48" spans="2:12" x14ac:dyDescent="0.25">
      <c r="B48" s="1" t="s">
        <v>72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5.28</v>
      </c>
      <c r="J48" s="2">
        <f t="shared" si="0"/>
        <v>45.330258230303031</v>
      </c>
      <c r="K48" s="2"/>
      <c r="L48" s="2"/>
    </row>
    <row r="49" spans="2:12" x14ac:dyDescent="0.25">
      <c r="B49" s="1"/>
      <c r="I49" s="2"/>
      <c r="J49" s="2"/>
      <c r="K49" s="2"/>
      <c r="L49" s="2"/>
    </row>
    <row r="50" spans="2:12" x14ac:dyDescent="0.25">
      <c r="B50" s="1"/>
      <c r="I50" s="2"/>
      <c r="J50" s="2"/>
      <c r="K50" s="2"/>
      <c r="L50" s="2"/>
    </row>
    <row r="51" spans="2:12" x14ac:dyDescent="0.25">
      <c r="B51" s="1" t="s">
        <v>72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 s="2">
        <v>4.423</v>
      </c>
      <c r="J51" s="2">
        <f t="shared" si="0"/>
        <v>37.206611693420761</v>
      </c>
      <c r="K51" s="2"/>
      <c r="L51" s="2"/>
    </row>
    <row r="52" spans="2:12" x14ac:dyDescent="0.25">
      <c r="B52" s="1" t="s">
        <v>72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 s="2">
        <v>0.14699999999999999</v>
      </c>
      <c r="J52" s="2">
        <f t="shared" si="0"/>
        <v>7.0877714285714291</v>
      </c>
      <c r="K52" s="2"/>
      <c r="L52" s="2"/>
    </row>
    <row r="53" spans="2:12" x14ac:dyDescent="0.25">
      <c r="B53" s="1" t="s">
        <v>72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4.9409999999999998</v>
      </c>
      <c r="J53" s="2">
        <f t="shared" si="0"/>
        <v>38.756048592592592</v>
      </c>
      <c r="K53" s="2"/>
      <c r="L53" s="2"/>
    </row>
    <row r="54" spans="2:12" x14ac:dyDescent="0.25">
      <c r="B54" s="1" t="s">
        <v>72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0.13400000000000001</v>
      </c>
      <c r="J54" s="2">
        <f t="shared" si="0"/>
        <v>9.0477277611940288</v>
      </c>
      <c r="K54" s="2"/>
      <c r="L54" s="2"/>
    </row>
    <row r="55" spans="2:12" x14ac:dyDescent="0.25">
      <c r="B55" s="1" t="s">
        <v>72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6.1420000000000003</v>
      </c>
      <c r="J55" s="2">
        <f t="shared" si="0"/>
        <v>38.972166252035166</v>
      </c>
      <c r="K55" s="2"/>
      <c r="L55" s="2"/>
    </row>
    <row r="56" spans="2:12" x14ac:dyDescent="0.25">
      <c r="B56" s="1" t="s">
        <v>72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0.216</v>
      </c>
      <c r="J56" s="2">
        <f t="shared" si="0"/>
        <v>7.0161777777777781</v>
      </c>
      <c r="K56" s="2"/>
      <c r="L56" s="2"/>
    </row>
    <row r="57" spans="2:12" x14ac:dyDescent="0.25">
      <c r="B57" s="1" t="s">
        <v>72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10.193</v>
      </c>
      <c r="J57" s="2">
        <f t="shared" si="0"/>
        <v>37.573557558324346</v>
      </c>
      <c r="K57" s="2"/>
      <c r="L57" s="2"/>
    </row>
    <row r="58" spans="2:12" x14ac:dyDescent="0.25">
      <c r="B58" s="1" t="s">
        <v>72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0.27500000000000002</v>
      </c>
      <c r="J58" s="2">
        <f t="shared" si="0"/>
        <v>8.8174219636363631</v>
      </c>
      <c r="K58" s="2"/>
      <c r="L58" s="2"/>
    </row>
    <row r="59" spans="2:12" x14ac:dyDescent="0.25">
      <c r="B59" s="1" t="s">
        <v>72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4.9139999999999997</v>
      </c>
      <c r="J59" s="2">
        <f t="shared" si="0"/>
        <v>33.488979145299147</v>
      </c>
      <c r="K59" s="2"/>
      <c r="L59" s="2"/>
    </row>
    <row r="60" spans="2:12" x14ac:dyDescent="0.25">
      <c r="B60" s="1" t="s">
        <v>72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0.14899999999999999</v>
      </c>
      <c r="J60" s="2">
        <f t="shared" si="0"/>
        <v>6.9926335570469806</v>
      </c>
      <c r="K60" s="2"/>
      <c r="L60" s="2"/>
    </row>
    <row r="61" spans="2:12" x14ac:dyDescent="0.25">
      <c r="B61" s="1" t="s">
        <v>72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5.069</v>
      </c>
      <c r="J61" s="2">
        <f t="shared" si="0"/>
        <v>37.777399111461825</v>
      </c>
      <c r="K61" s="2"/>
      <c r="L61" s="2"/>
    </row>
    <row r="62" spans="2:12" x14ac:dyDescent="0.25">
      <c r="B62" s="1" t="s">
        <v>72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0.13</v>
      </c>
      <c r="J62" s="2">
        <f t="shared" si="0"/>
        <v>9.3261193846153834</v>
      </c>
      <c r="K62" s="2"/>
      <c r="L62" s="2"/>
    </row>
    <row r="63" spans="2:12" x14ac:dyDescent="0.25">
      <c r="B63" s="1" t="s">
        <v>72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6.7080000000000002</v>
      </c>
      <c r="J63" s="2">
        <f t="shared" si="0"/>
        <v>35.683817101967797</v>
      </c>
      <c r="K63" s="2"/>
      <c r="L63" s="2"/>
    </row>
    <row r="64" spans="2:12" x14ac:dyDescent="0.25">
      <c r="B64" s="1" t="s">
        <v>72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0.217</v>
      </c>
      <c r="J64" s="2">
        <f t="shared" si="0"/>
        <v>6.983845161290323</v>
      </c>
      <c r="K64" s="2"/>
      <c r="L64" s="2"/>
    </row>
    <row r="65" spans="2:12" x14ac:dyDescent="0.25">
      <c r="B65" s="1" t="s">
        <v>72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8.9209999999999994</v>
      </c>
      <c r="J65" s="2">
        <f t="shared" si="0"/>
        <v>42.930979956507116</v>
      </c>
      <c r="K65" s="2"/>
      <c r="L65" s="2"/>
    </row>
    <row r="66" spans="2:12" x14ac:dyDescent="0.25">
      <c r="B66" s="1" t="s">
        <v>72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0.27400000000000002</v>
      </c>
      <c r="J66" s="2">
        <f t="shared" si="0"/>
        <v>8.8496023357664217</v>
      </c>
      <c r="K66" s="2"/>
      <c r="L66" s="2"/>
    </row>
    <row r="67" spans="2:12" x14ac:dyDescent="0.25">
      <c r="B67" s="1"/>
      <c r="I67" s="2"/>
      <c r="J67" s="2"/>
      <c r="K67" s="2"/>
      <c r="L67" s="2"/>
    </row>
    <row r="68" spans="2:12" x14ac:dyDescent="0.25">
      <c r="B68" s="1" t="s">
        <v>72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0.14799999999999999</v>
      </c>
      <c r="J68" s="2">
        <f t="shared" si="0"/>
        <v>4.2509837837837843</v>
      </c>
      <c r="K68" s="2"/>
      <c r="L68" s="2"/>
    </row>
    <row r="69" spans="2:12" x14ac:dyDescent="0.25">
      <c r="B69" s="1" t="s">
        <v>72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0.153</v>
      </c>
      <c r="J69" s="2">
        <f t="shared" si="0"/>
        <v>8.2241254901960783</v>
      </c>
      <c r="K69" s="2"/>
      <c r="L69" s="2"/>
    </row>
    <row r="70" spans="2:12" x14ac:dyDescent="0.25">
      <c r="B70" s="1" t="s">
        <v>72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 s="2">
        <v>0.16500000000000001</v>
      </c>
      <c r="J70" s="2">
        <f t="shared" ref="J70:J83" si="1">(2*C70*D70*E70)/(I70/1000)/10^12</f>
        <v>15.252014545454545</v>
      </c>
      <c r="K70" s="2"/>
      <c r="L70" s="2"/>
    </row>
    <row r="71" spans="2:12" x14ac:dyDescent="0.25">
      <c r="B71" s="1" t="s">
        <v>72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0.17899999999999999</v>
      </c>
      <c r="J71" s="2">
        <f t="shared" si="1"/>
        <v>28.118239106145253</v>
      </c>
      <c r="K71" s="2"/>
      <c r="L71" s="2"/>
    </row>
    <row r="72" spans="2:12" x14ac:dyDescent="0.25">
      <c r="B72" s="1" t="s">
        <v>72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0.188</v>
      </c>
      <c r="J72" s="2">
        <f t="shared" si="1"/>
        <v>3.3465191489361703</v>
      </c>
      <c r="K72" s="2"/>
      <c r="L72" s="2"/>
    </row>
    <row r="73" spans="2:12" x14ac:dyDescent="0.25">
      <c r="B73" s="1" t="s">
        <v>72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0.19800000000000001</v>
      </c>
      <c r="J73" s="2">
        <f t="shared" si="1"/>
        <v>6.3550060606060601</v>
      </c>
      <c r="K73" s="2"/>
      <c r="L73" s="2"/>
    </row>
    <row r="74" spans="2:12" x14ac:dyDescent="0.25">
      <c r="B74" s="1" t="s">
        <v>72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0.20499999999999999</v>
      </c>
      <c r="J74" s="2">
        <f t="shared" si="1"/>
        <v>12.276011707317075</v>
      </c>
      <c r="K74" s="2"/>
      <c r="L74" s="2"/>
    </row>
    <row r="75" spans="2:12" x14ac:dyDescent="0.25">
      <c r="B75" s="1" t="s">
        <v>72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0.223</v>
      </c>
      <c r="J75" s="2">
        <f t="shared" si="1"/>
        <v>22.570245739910312</v>
      </c>
      <c r="K75" s="2"/>
      <c r="L75" s="2"/>
    </row>
    <row r="76" spans="2:12" x14ac:dyDescent="0.25">
      <c r="B76" s="1" t="s">
        <v>72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3.2000000000000001E-2</v>
      </c>
      <c r="J76" s="2">
        <f t="shared" si="1"/>
        <v>3.1457280000000001</v>
      </c>
      <c r="K76" s="2"/>
      <c r="L76" s="2"/>
    </row>
    <row r="77" spans="2:12" x14ac:dyDescent="0.25">
      <c r="B77" s="1" t="s">
        <v>72</v>
      </c>
      <c r="C77">
        <f t="shared" ref="C77:C83" si="2">3*1024</f>
        <v>3072</v>
      </c>
      <c r="D77">
        <v>32</v>
      </c>
      <c r="E77">
        <v>1024</v>
      </c>
      <c r="F77" t="s">
        <v>3</v>
      </c>
      <c r="G77" t="s">
        <v>3</v>
      </c>
      <c r="I77" s="2">
        <v>3.3000000000000002E-2</v>
      </c>
      <c r="J77" s="2">
        <f t="shared" si="1"/>
        <v>6.1008058181818177</v>
      </c>
      <c r="K77" s="2"/>
      <c r="L77" s="2"/>
    </row>
    <row r="78" spans="2:12" x14ac:dyDescent="0.25">
      <c r="B78" s="1" t="s">
        <v>72</v>
      </c>
      <c r="C78">
        <f t="shared" si="2"/>
        <v>3072</v>
      </c>
      <c r="D78">
        <v>64</v>
      </c>
      <c r="E78">
        <v>1024</v>
      </c>
      <c r="F78" t="s">
        <v>3</v>
      </c>
      <c r="G78" t="s">
        <v>3</v>
      </c>
      <c r="I78" s="2">
        <v>3.3000000000000002E-2</v>
      </c>
      <c r="J78" s="2">
        <f t="shared" si="1"/>
        <v>12.201611636363635</v>
      </c>
      <c r="K78" s="2"/>
      <c r="L78" s="2"/>
    </row>
    <row r="79" spans="2:12" x14ac:dyDescent="0.25">
      <c r="B79" s="1" t="s">
        <v>72</v>
      </c>
      <c r="C79">
        <f t="shared" si="2"/>
        <v>3072</v>
      </c>
      <c r="D79">
        <v>128</v>
      </c>
      <c r="E79">
        <v>1024</v>
      </c>
      <c r="F79" t="s">
        <v>3</v>
      </c>
      <c r="G79" t="s">
        <v>3</v>
      </c>
      <c r="I79" s="2">
        <v>3.6999999999999998E-2</v>
      </c>
      <c r="J79" s="2">
        <f t="shared" si="1"/>
        <v>21.765036972972972</v>
      </c>
      <c r="K79" s="2"/>
      <c r="L79" s="2"/>
    </row>
    <row r="80" spans="2:12" x14ac:dyDescent="0.25">
      <c r="B80" s="1" t="s">
        <v>72</v>
      </c>
      <c r="C80">
        <f t="shared" si="2"/>
        <v>3072</v>
      </c>
      <c r="D80">
        <v>16</v>
      </c>
      <c r="E80">
        <v>1024</v>
      </c>
      <c r="F80" t="s">
        <v>15</v>
      </c>
      <c r="G80" t="s">
        <v>3</v>
      </c>
      <c r="I80" s="2">
        <v>0.03</v>
      </c>
      <c r="J80" s="2">
        <f t="shared" si="1"/>
        <v>3.3554432000000003</v>
      </c>
      <c r="K80" s="2"/>
      <c r="L80" s="2"/>
    </row>
    <row r="81" spans="2:12" x14ac:dyDescent="0.25">
      <c r="B81" s="1" t="s">
        <v>72</v>
      </c>
      <c r="C81">
        <f t="shared" si="2"/>
        <v>3072</v>
      </c>
      <c r="D81">
        <v>32</v>
      </c>
      <c r="E81">
        <v>1024</v>
      </c>
      <c r="F81" t="s">
        <v>15</v>
      </c>
      <c r="G81" t="s">
        <v>3</v>
      </c>
      <c r="I81" s="2">
        <v>3.1E-2</v>
      </c>
      <c r="J81" s="2">
        <f t="shared" si="1"/>
        <v>6.4944061935483868</v>
      </c>
      <c r="K81" s="2"/>
      <c r="L81" s="2"/>
    </row>
    <row r="82" spans="2:12" x14ac:dyDescent="0.25">
      <c r="B82" s="1" t="s">
        <v>72</v>
      </c>
      <c r="C82">
        <f t="shared" si="2"/>
        <v>3072</v>
      </c>
      <c r="D82">
        <v>64</v>
      </c>
      <c r="E82">
        <v>1024</v>
      </c>
      <c r="F82" t="s">
        <v>15</v>
      </c>
      <c r="G82" t="s">
        <v>3</v>
      </c>
      <c r="I82" s="2">
        <v>3.4000000000000002E-2</v>
      </c>
      <c r="J82" s="2">
        <f t="shared" si="1"/>
        <v>11.842740705882354</v>
      </c>
      <c r="K82" s="2"/>
      <c r="L82" s="2"/>
    </row>
    <row r="83" spans="2:12" x14ac:dyDescent="0.25">
      <c r="B83" s="1" t="s">
        <v>72</v>
      </c>
      <c r="C83">
        <f t="shared" si="2"/>
        <v>3072</v>
      </c>
      <c r="D83">
        <v>128</v>
      </c>
      <c r="E83">
        <v>1024</v>
      </c>
      <c r="F83" t="s">
        <v>15</v>
      </c>
      <c r="G83" t="s">
        <v>3</v>
      </c>
      <c r="I83" s="2">
        <v>3.6999999999999998E-2</v>
      </c>
      <c r="J83" s="2">
        <f t="shared" si="1"/>
        <v>21.765036972972972</v>
      </c>
      <c r="K83" s="2"/>
      <c r="L83" s="2"/>
    </row>
    <row r="84" spans="2:12" x14ac:dyDescent="0.25">
      <c r="B84" s="1"/>
      <c r="I84" s="2"/>
      <c r="J84" s="2"/>
      <c r="K84" s="2"/>
      <c r="L84" s="2"/>
    </row>
    <row r="85" spans="2:12" x14ac:dyDescent="0.25">
      <c r="B85" s="1" t="s">
        <v>72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1.2410000000000001</v>
      </c>
      <c r="J85" s="2">
        <f>(2*C85*D85*E85)/(I85/1000)/10^12</f>
        <v>37.692969669621263</v>
      </c>
      <c r="K85" s="2"/>
      <c r="L85" s="2"/>
    </row>
    <row r="86" spans="2:12" x14ac:dyDescent="0.25">
      <c r="B86" s="1" t="s">
        <v>72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5.7549999999999999</v>
      </c>
      <c r="J86" s="2">
        <f>(2*C86*D86*E86)/(I86/1000)/10^12</f>
        <v>37.449468218940055</v>
      </c>
      <c r="K86" s="2"/>
      <c r="L86" s="2"/>
    </row>
    <row r="87" spans="2:12" x14ac:dyDescent="0.25">
      <c r="B87" s="1"/>
      <c r="I87" s="2"/>
      <c r="J87" s="2"/>
    </row>
    <row r="88" spans="2:12" x14ac:dyDescent="0.25">
      <c r="B88" s="1" t="s">
        <v>67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1.71</v>
      </c>
      <c r="J88" s="2">
        <f t="shared" ref="J88:J119" si="3">(2*C88*D88*E88)/(I88/1000)/10^12</f>
        <v>2.3953216374269011</v>
      </c>
    </row>
    <row r="89" spans="2:12" x14ac:dyDescent="0.25">
      <c r="B89" s="1" t="s">
        <v>67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 s="2">
        <v>3.335</v>
      </c>
      <c r="J89" s="2">
        <f t="shared" si="3"/>
        <v>2.4563718140929538</v>
      </c>
    </row>
    <row r="90" spans="2:12" x14ac:dyDescent="0.25">
      <c r="B90" s="1" t="s">
        <v>67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1.74</v>
      </c>
      <c r="J90" s="2">
        <f t="shared" si="3"/>
        <v>4.7080459770114942</v>
      </c>
    </row>
    <row r="91" spans="2:12" x14ac:dyDescent="0.25">
      <c r="B91" s="1" t="s">
        <v>67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3.36</v>
      </c>
      <c r="J91" s="2">
        <f t="shared" si="3"/>
        <v>4.8761904761904766</v>
      </c>
    </row>
    <row r="92" spans="2:12" x14ac:dyDescent="0.25">
      <c r="B92" s="1" t="s">
        <v>67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 s="2">
        <v>2.4390000000000001</v>
      </c>
      <c r="J92" s="2">
        <f t="shared" si="3"/>
        <v>1.6793767937679376</v>
      </c>
    </row>
    <row r="93" spans="2:12" x14ac:dyDescent="0.25">
      <c r="B93" s="1" t="s">
        <v>67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4.7850000000000001</v>
      </c>
      <c r="J93" s="2">
        <f t="shared" si="3"/>
        <v>1.7120167189132705</v>
      </c>
    </row>
    <row r="94" spans="2:12" x14ac:dyDescent="0.25">
      <c r="B94" s="1" t="s">
        <v>67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2.48</v>
      </c>
      <c r="J94" s="2">
        <f t="shared" si="3"/>
        <v>3.3032258064516129</v>
      </c>
    </row>
    <row r="95" spans="2:12" x14ac:dyDescent="0.25">
      <c r="B95" s="1" t="s">
        <v>67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4.8579999999999997</v>
      </c>
      <c r="J95" s="2">
        <f t="shared" si="3"/>
        <v>3.3725813091807333</v>
      </c>
    </row>
    <row r="96" spans="2:12" x14ac:dyDescent="0.25">
      <c r="B96" s="1" t="s">
        <v>73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3.3000000000000002E-2</v>
      </c>
      <c r="J96" s="2">
        <f t="shared" si="3"/>
        <v>22.242521212121211</v>
      </c>
    </row>
    <row r="97" spans="1:10" x14ac:dyDescent="0.25">
      <c r="B97" s="1" t="s">
        <v>73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3.1E-2</v>
      </c>
      <c r="J97" s="2">
        <f t="shared" si="3"/>
        <v>23.67752258064516</v>
      </c>
    </row>
    <row r="98" spans="1:10" x14ac:dyDescent="0.25">
      <c r="B98" s="1" t="s">
        <v>72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23.652999999999999</v>
      </c>
      <c r="J98" s="2">
        <f t="shared" si="3"/>
        <v>39.898465310954208</v>
      </c>
    </row>
    <row r="99" spans="1:10" x14ac:dyDescent="0.25">
      <c r="B99" s="1" t="s">
        <v>72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15.536</v>
      </c>
      <c r="J99" s="2">
        <f t="shared" si="3"/>
        <v>38.876144181256436</v>
      </c>
    </row>
    <row r="100" spans="1:10" x14ac:dyDescent="0.25">
      <c r="A100" s="1"/>
      <c r="B100" s="1" t="s">
        <v>72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8.6120000000000001</v>
      </c>
      <c r="J100" s="2">
        <f t="shared" si="3"/>
        <v>39.44944542498839</v>
      </c>
    </row>
    <row r="101" spans="1:10" x14ac:dyDescent="0.25">
      <c r="A101" s="1"/>
      <c r="B101" s="1" t="s">
        <v>72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30.443000000000001</v>
      </c>
      <c r="J101" s="2">
        <f t="shared" si="3"/>
        <v>37.509419702394638</v>
      </c>
    </row>
    <row r="102" spans="1:10" x14ac:dyDescent="0.25">
      <c r="A102" s="1"/>
      <c r="B102" s="1" t="s">
        <v>72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4.13</v>
      </c>
      <c r="J102" s="2">
        <f t="shared" si="3"/>
        <v>36.560519128329297</v>
      </c>
    </row>
    <row r="103" spans="1:10" x14ac:dyDescent="0.25">
      <c r="B103" s="1" t="s">
        <v>72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48.662999999999997</v>
      </c>
      <c r="J103" s="2">
        <f t="shared" si="3"/>
        <v>38.785870168300349</v>
      </c>
    </row>
    <row r="104" spans="1:10" x14ac:dyDescent="0.25">
      <c r="B104" s="1" t="s">
        <v>72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32.088999999999999</v>
      </c>
      <c r="J104" s="2">
        <f t="shared" si="3"/>
        <v>37.644038517872168</v>
      </c>
    </row>
    <row r="105" spans="1:10" x14ac:dyDescent="0.25">
      <c r="A105" s="1"/>
      <c r="B105" s="1" t="s">
        <v>72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17.488</v>
      </c>
      <c r="J105" s="2">
        <f t="shared" si="3"/>
        <v>38.853913998170171</v>
      </c>
    </row>
    <row r="106" spans="1:10" x14ac:dyDescent="0.25">
      <c r="A106" s="1"/>
      <c r="B106" s="1" t="s">
        <v>72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62.212000000000003</v>
      </c>
      <c r="J106" s="2">
        <f t="shared" si="3"/>
        <v>36.709935832315303</v>
      </c>
    </row>
    <row r="107" spans="1:10" x14ac:dyDescent="0.25">
      <c r="A107" s="1"/>
      <c r="B107" s="1" t="s">
        <v>72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8.2919999999999998</v>
      </c>
      <c r="J107" s="2">
        <f t="shared" si="3"/>
        <v>36.419426917510862</v>
      </c>
    </row>
    <row r="108" spans="1:10" x14ac:dyDescent="0.25">
      <c r="B108" s="1" t="s">
        <v>72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24.120999999999999</v>
      </c>
      <c r="J108" s="2">
        <f t="shared" si="3"/>
        <v>39.124348078437876</v>
      </c>
    </row>
    <row r="109" spans="1:10" x14ac:dyDescent="0.25">
      <c r="B109" s="1" t="s">
        <v>72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14.340999999999999</v>
      </c>
      <c r="J109" s="2">
        <f t="shared" si="3"/>
        <v>42.11559695976571</v>
      </c>
    </row>
    <row r="110" spans="1:10" x14ac:dyDescent="0.25">
      <c r="A110" s="1"/>
      <c r="B110" s="1" t="s">
        <v>72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8.8650000000000002</v>
      </c>
      <c r="J110" s="2">
        <f t="shared" si="3"/>
        <v>38.323589847715738</v>
      </c>
    </row>
    <row r="111" spans="1:10" x14ac:dyDescent="0.25">
      <c r="A111" s="1"/>
      <c r="B111" s="1" t="s">
        <v>72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31.253</v>
      </c>
      <c r="J111" s="2">
        <f t="shared" si="3"/>
        <v>36.537268870188463</v>
      </c>
    </row>
    <row r="112" spans="1:10" x14ac:dyDescent="0.25">
      <c r="A112" s="1"/>
      <c r="B112" s="1" t="s">
        <v>72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4.2030000000000003</v>
      </c>
      <c r="J112" s="2">
        <f t="shared" si="3"/>
        <v>35.925516059957175</v>
      </c>
    </row>
    <row r="113" spans="1:10" x14ac:dyDescent="0.25">
      <c r="B113" s="1" t="s">
        <v>72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48.600999999999999</v>
      </c>
      <c r="J113" s="2">
        <f t="shared" si="3"/>
        <v>38.835349066891631</v>
      </c>
    </row>
    <row r="114" spans="1:10" x14ac:dyDescent="0.25">
      <c r="B114" s="1" t="s">
        <v>72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28.704000000000001</v>
      </c>
      <c r="J114" s="2">
        <f t="shared" si="3"/>
        <v>42.083317725752508</v>
      </c>
    </row>
    <row r="115" spans="1:10" x14ac:dyDescent="0.25">
      <c r="A115" s="1"/>
      <c r="B115" s="1" t="s">
        <v>72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17.899000000000001</v>
      </c>
      <c r="J115" s="2">
        <f t="shared" si="3"/>
        <v>37.961743561092796</v>
      </c>
    </row>
    <row r="116" spans="1:10" x14ac:dyDescent="0.25">
      <c r="A116" s="1"/>
      <c r="B116" s="1" t="s">
        <v>72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63.088000000000001</v>
      </c>
      <c r="J116" s="2">
        <f t="shared" si="3"/>
        <v>36.200204920111588</v>
      </c>
    </row>
    <row r="117" spans="1:10" x14ac:dyDescent="0.25">
      <c r="A117" s="1"/>
      <c r="B117" s="1" t="s">
        <v>72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8.41</v>
      </c>
      <c r="J117" s="2">
        <f t="shared" si="3"/>
        <v>35.908429013079662</v>
      </c>
    </row>
    <row r="118" spans="1:10" x14ac:dyDescent="0.25">
      <c r="A118" s="1"/>
      <c r="B118" s="1" t="s">
        <v>72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0.1</v>
      </c>
      <c r="J118" s="2">
        <f t="shared" si="3"/>
        <v>4.0265318399999996</v>
      </c>
    </row>
    <row r="119" spans="1:10" x14ac:dyDescent="0.25">
      <c r="A119" s="1"/>
      <c r="B119" s="1" t="s">
        <v>72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5.5E-2</v>
      </c>
      <c r="J119" s="2">
        <f t="shared" si="3"/>
        <v>4.1180439272727272</v>
      </c>
    </row>
    <row r="120" spans="1:10" x14ac:dyDescent="0.25">
      <c r="A120" s="1"/>
      <c r="B120" s="1" t="s">
        <v>72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0.161</v>
      </c>
      <c r="J120" s="2">
        <f t="shared" ref="J120:J151" si="4">(2*C120*D120*E120)/(I120/1000)/10^12</f>
        <v>4.7283613416149066</v>
      </c>
    </row>
    <row r="121" spans="1:10" x14ac:dyDescent="0.25">
      <c r="A121" s="1"/>
      <c r="B121" s="1" t="s">
        <v>72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9.8000000000000004E-2</v>
      </c>
      <c r="J121" s="2">
        <f t="shared" si="4"/>
        <v>8.2174119183673451</v>
      </c>
    </row>
    <row r="122" spans="1:10" x14ac:dyDescent="0.25">
      <c r="A122" s="1"/>
      <c r="B122" s="1" t="s">
        <v>72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5.6000000000000001E-2</v>
      </c>
      <c r="J122" s="2">
        <f t="shared" si="4"/>
        <v>8.0890148571428568</v>
      </c>
    </row>
    <row r="123" spans="1:10" x14ac:dyDescent="0.25">
      <c r="A123" s="1"/>
      <c r="B123" s="1" t="s">
        <v>72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0.16200000000000001</v>
      </c>
      <c r="J123" s="2">
        <f t="shared" si="4"/>
        <v>9.3983478518518524</v>
      </c>
    </row>
    <row r="124" spans="1:10" x14ac:dyDescent="0.25">
      <c r="A124" s="1"/>
      <c r="B124" s="1" t="s">
        <v>72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0.10100000000000001</v>
      </c>
      <c r="J124" s="2">
        <f t="shared" si="4"/>
        <v>3.986665188118812</v>
      </c>
    </row>
    <row r="125" spans="1:10" x14ac:dyDescent="0.25">
      <c r="A125" s="1"/>
      <c r="B125" s="1" t="s">
        <v>72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6.6000000000000003E-2</v>
      </c>
      <c r="J125" s="2">
        <f t="shared" si="4"/>
        <v>3.4317032727272725</v>
      </c>
    </row>
    <row r="126" spans="1:10" x14ac:dyDescent="0.25">
      <c r="A126" s="1"/>
      <c r="B126" s="1" t="s">
        <v>72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0.188</v>
      </c>
      <c r="J126" s="2">
        <f t="shared" si="4"/>
        <v>4.0492881702127663</v>
      </c>
    </row>
    <row r="127" spans="1:10" x14ac:dyDescent="0.25">
      <c r="A127" s="1"/>
      <c r="B127" s="1" t="s">
        <v>72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0.107</v>
      </c>
      <c r="J127" s="2">
        <f t="shared" si="4"/>
        <v>7.5262277383177567</v>
      </c>
    </row>
    <row r="128" spans="1:10" x14ac:dyDescent="0.25">
      <c r="A128" s="1"/>
      <c r="B128" s="1" t="s">
        <v>72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6.8000000000000005E-2</v>
      </c>
      <c r="J128" s="2">
        <f t="shared" si="4"/>
        <v>6.6615416470588231</v>
      </c>
    </row>
    <row r="129" spans="1:10" x14ac:dyDescent="0.25">
      <c r="A129" s="1"/>
      <c r="B129" s="1" t="s">
        <v>72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0.189</v>
      </c>
      <c r="J129" s="2">
        <f t="shared" si="4"/>
        <v>8.0557267301587299</v>
      </c>
    </row>
    <row r="130" spans="1:10" x14ac:dyDescent="0.25">
      <c r="B130" s="1" t="s">
        <v>72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1.804</v>
      </c>
      <c r="J130" s="2">
        <f t="shared" si="4"/>
        <v>38.362536585365852</v>
      </c>
    </row>
    <row r="131" spans="1:10" x14ac:dyDescent="0.25">
      <c r="B131" s="1" t="s">
        <v>72</v>
      </c>
      <c r="C131" s="1">
        <v>512</v>
      </c>
      <c r="D131">
        <f t="shared" ref="D131:D137" si="5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1.294</v>
      </c>
      <c r="J131" s="2">
        <f t="shared" si="4"/>
        <v>38.896173106646053</v>
      </c>
    </row>
    <row r="132" spans="1:10" x14ac:dyDescent="0.25">
      <c r="B132" s="1" t="s">
        <v>72</v>
      </c>
      <c r="C132" s="1">
        <v>512</v>
      </c>
      <c r="D132">
        <f t="shared" si="5"/>
        <v>24000</v>
      </c>
      <c r="E132" s="1">
        <v>2560</v>
      </c>
      <c r="F132" s="1" t="s">
        <v>3</v>
      </c>
      <c r="G132" s="1" t="s">
        <v>3</v>
      </c>
      <c r="H132" s="1"/>
      <c r="I132" s="2">
        <v>1.6830000000000001</v>
      </c>
      <c r="J132" s="2">
        <f t="shared" si="4"/>
        <v>37.382388591800357</v>
      </c>
    </row>
    <row r="133" spans="1:10" x14ac:dyDescent="0.25">
      <c r="B133" s="1" t="s">
        <v>72</v>
      </c>
      <c r="C133" s="1">
        <v>512</v>
      </c>
      <c r="D133">
        <f t="shared" si="5"/>
        <v>24000</v>
      </c>
      <c r="E133" s="1">
        <v>1530</v>
      </c>
      <c r="F133" s="1" t="s">
        <v>3</v>
      </c>
      <c r="G133" s="1" t="s">
        <v>3</v>
      </c>
      <c r="H133" s="1"/>
      <c r="I133" s="2">
        <v>1.02</v>
      </c>
      <c r="J133" s="2">
        <f t="shared" si="4"/>
        <v>36.863999999999997</v>
      </c>
    </row>
    <row r="134" spans="1:10" x14ac:dyDescent="0.25">
      <c r="B134" s="1" t="s">
        <v>72</v>
      </c>
      <c r="C134" s="1">
        <v>1024</v>
      </c>
      <c r="D134">
        <f t="shared" si="5"/>
        <v>24000</v>
      </c>
      <c r="E134" s="1">
        <v>2816</v>
      </c>
      <c r="F134" s="1" t="s">
        <v>3</v>
      </c>
      <c r="G134" s="1" t="s">
        <v>3</v>
      </c>
      <c r="H134" s="1"/>
      <c r="I134" s="2">
        <v>3.5289999999999999</v>
      </c>
      <c r="J134" s="2">
        <f t="shared" si="4"/>
        <v>39.221318220459054</v>
      </c>
    </row>
    <row r="135" spans="1:10" x14ac:dyDescent="0.25">
      <c r="B135" s="1" t="s">
        <v>72</v>
      </c>
      <c r="C135" s="1">
        <v>1024</v>
      </c>
      <c r="D135">
        <f t="shared" si="5"/>
        <v>24000</v>
      </c>
      <c r="E135" s="1">
        <v>2048</v>
      </c>
      <c r="F135" s="1" t="s">
        <v>3</v>
      </c>
      <c r="G135" s="1" t="s">
        <v>3</v>
      </c>
      <c r="H135" s="1"/>
      <c r="I135" s="2">
        <v>2.4049999999999998</v>
      </c>
      <c r="J135" s="2">
        <f t="shared" si="4"/>
        <v>41.855840332640334</v>
      </c>
    </row>
    <row r="136" spans="1:10" x14ac:dyDescent="0.25">
      <c r="B136" s="1" t="s">
        <v>72</v>
      </c>
      <c r="C136" s="1">
        <v>1024</v>
      </c>
      <c r="D136">
        <f t="shared" si="5"/>
        <v>24000</v>
      </c>
      <c r="E136" s="1">
        <v>2560</v>
      </c>
      <c r="F136" s="1" t="s">
        <v>3</v>
      </c>
      <c r="G136" s="1" t="s">
        <v>3</v>
      </c>
      <c r="H136" s="1"/>
      <c r="I136" s="2">
        <v>3.044</v>
      </c>
      <c r="J136" s="2">
        <f t="shared" si="4"/>
        <v>41.336767411300919</v>
      </c>
    </row>
    <row r="137" spans="1:10" x14ac:dyDescent="0.25">
      <c r="B137" s="1" t="s">
        <v>72</v>
      </c>
      <c r="C137" s="1">
        <v>1024</v>
      </c>
      <c r="D137">
        <f t="shared" si="5"/>
        <v>24000</v>
      </c>
      <c r="E137" s="1">
        <v>1530</v>
      </c>
      <c r="F137" s="1" t="s">
        <v>3</v>
      </c>
      <c r="G137" s="1" t="s">
        <v>3</v>
      </c>
      <c r="H137" s="1"/>
      <c r="I137" s="2">
        <v>1.917</v>
      </c>
      <c r="J137" s="2">
        <f t="shared" si="4"/>
        <v>39.229295774647881</v>
      </c>
    </row>
    <row r="138" spans="1:10" x14ac:dyDescent="0.25">
      <c r="B138" s="1" t="s">
        <v>72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8.9999999999999993E-3</v>
      </c>
      <c r="J138" s="2">
        <f t="shared" si="4"/>
        <v>0.93206755555555565</v>
      </c>
    </row>
    <row r="139" spans="1:10" x14ac:dyDescent="0.25">
      <c r="B139" s="1" t="s">
        <v>72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1.0999999999999999E-2</v>
      </c>
      <c r="J139" s="2">
        <f t="shared" si="4"/>
        <v>1.5252014545454546</v>
      </c>
    </row>
    <row r="140" spans="1:10" x14ac:dyDescent="0.25">
      <c r="B140" s="1" t="s">
        <v>72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1.7070000000000001</v>
      </c>
      <c r="J140" s="2">
        <f t="shared" si="4"/>
        <v>40.542481546572937</v>
      </c>
    </row>
    <row r="141" spans="1:10" x14ac:dyDescent="0.25">
      <c r="B141" s="1" t="s">
        <v>72</v>
      </c>
      <c r="C141" s="1">
        <v>512</v>
      </c>
      <c r="D141">
        <f t="shared" ref="D141:D147" si="6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1.2549999999999999</v>
      </c>
      <c r="J141" s="2">
        <f t="shared" si="4"/>
        <v>40.104898804780881</v>
      </c>
    </row>
    <row r="142" spans="1:10" x14ac:dyDescent="0.25">
      <c r="B142" s="1" t="s">
        <v>72</v>
      </c>
      <c r="C142" s="1">
        <v>512</v>
      </c>
      <c r="D142">
        <f t="shared" si="6"/>
        <v>24000</v>
      </c>
      <c r="E142" s="1">
        <v>2560</v>
      </c>
      <c r="F142" s="1" t="s">
        <v>15</v>
      </c>
      <c r="G142" s="1" t="s">
        <v>3</v>
      </c>
      <c r="H142" s="1"/>
      <c r="I142" s="2">
        <v>1.6850000000000001</v>
      </c>
      <c r="J142" s="2">
        <f t="shared" si="4"/>
        <v>37.338017804154305</v>
      </c>
    </row>
    <row r="143" spans="1:10" x14ac:dyDescent="0.25">
      <c r="B143" s="1" t="s">
        <v>72</v>
      </c>
      <c r="C143" s="1">
        <v>512</v>
      </c>
      <c r="D143">
        <f t="shared" si="6"/>
        <v>24000</v>
      </c>
      <c r="E143" s="1">
        <v>1530</v>
      </c>
      <c r="F143" s="1" t="s">
        <v>15</v>
      </c>
      <c r="G143" s="1" t="s">
        <v>3</v>
      </c>
      <c r="H143" s="1"/>
      <c r="I143" s="2">
        <v>1.0109999999999999</v>
      </c>
      <c r="J143" s="2">
        <f t="shared" si="4"/>
        <v>37.19216617210683</v>
      </c>
    </row>
    <row r="144" spans="1:10" x14ac:dyDescent="0.25">
      <c r="B144" s="1" t="s">
        <v>72</v>
      </c>
      <c r="C144" s="1">
        <v>1024</v>
      </c>
      <c r="D144">
        <f t="shared" si="6"/>
        <v>24000</v>
      </c>
      <c r="E144" s="1">
        <v>2816</v>
      </c>
      <c r="F144" s="1" t="s">
        <v>15</v>
      </c>
      <c r="G144" s="1" t="s">
        <v>3</v>
      </c>
      <c r="H144" s="1"/>
      <c r="I144" s="2">
        <v>3.3220000000000001</v>
      </c>
      <c r="J144" s="2">
        <f t="shared" si="4"/>
        <v>41.665271523178809</v>
      </c>
    </row>
    <row r="145" spans="2:10" x14ac:dyDescent="0.25">
      <c r="B145" s="1" t="s">
        <v>72</v>
      </c>
      <c r="C145" s="1">
        <v>1024</v>
      </c>
      <c r="D145">
        <f t="shared" si="6"/>
        <v>24000</v>
      </c>
      <c r="E145" s="1">
        <v>2048</v>
      </c>
      <c r="F145" s="1" t="s">
        <v>15</v>
      </c>
      <c r="G145" s="1" t="s">
        <v>3</v>
      </c>
      <c r="H145" s="1"/>
      <c r="I145" s="2">
        <v>2.4079999999999999</v>
      </c>
      <c r="J145" s="2">
        <f t="shared" si="4"/>
        <v>41.803694352159468</v>
      </c>
    </row>
    <row r="146" spans="2:10" x14ac:dyDescent="0.25">
      <c r="B146" s="1" t="s">
        <v>72</v>
      </c>
      <c r="C146" s="1">
        <v>1024</v>
      </c>
      <c r="D146">
        <f t="shared" si="6"/>
        <v>24000</v>
      </c>
      <c r="E146" s="1">
        <v>2560</v>
      </c>
      <c r="F146" s="1" t="s">
        <v>15</v>
      </c>
      <c r="G146" s="1" t="s">
        <v>3</v>
      </c>
      <c r="H146" s="1"/>
      <c r="I146" s="2">
        <v>3.1219999999999999</v>
      </c>
      <c r="J146" s="2">
        <f t="shared" si="4"/>
        <v>40.304010249839848</v>
      </c>
    </row>
    <row r="147" spans="2:10" x14ac:dyDescent="0.25">
      <c r="B147" s="1" t="s">
        <v>72</v>
      </c>
      <c r="C147" s="1">
        <v>1024</v>
      </c>
      <c r="D147">
        <f t="shared" si="6"/>
        <v>24000</v>
      </c>
      <c r="E147" s="1">
        <v>1530</v>
      </c>
      <c r="F147" s="1" t="s">
        <v>15</v>
      </c>
      <c r="G147" s="1" t="s">
        <v>3</v>
      </c>
      <c r="H147" s="1"/>
      <c r="I147" s="2">
        <v>1.931</v>
      </c>
      <c r="J147" s="2">
        <f t="shared" si="4"/>
        <v>38.944878301398241</v>
      </c>
    </row>
    <row r="148" spans="2:10" x14ac:dyDescent="0.25">
      <c r="B148" s="1" t="s">
        <v>72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0.01</v>
      </c>
      <c r="J148" s="2">
        <f t="shared" si="4"/>
        <v>0.83886079999999985</v>
      </c>
    </row>
    <row r="149" spans="2:10" x14ac:dyDescent="0.25">
      <c r="B149" s="1" t="s">
        <v>72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1.0999999999999999E-2</v>
      </c>
      <c r="J149" s="2">
        <f t="shared" si="4"/>
        <v>1.5252014545454546</v>
      </c>
    </row>
    <row r="150" spans="2:10" x14ac:dyDescent="0.25">
      <c r="B150" s="1" t="s">
        <v>72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3.5779999999999998</v>
      </c>
      <c r="J150" s="2">
        <f t="shared" si="4"/>
        <v>38.684190050307436</v>
      </c>
    </row>
    <row r="151" spans="2:10" x14ac:dyDescent="0.25">
      <c r="B151" s="1" t="s">
        <v>72</v>
      </c>
      <c r="C151" s="1">
        <v>512</v>
      </c>
      <c r="D151">
        <f t="shared" ref="D151:D157" si="7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2.6240000000000001</v>
      </c>
      <c r="J151" s="2">
        <f t="shared" si="4"/>
        <v>38.362536585365852</v>
      </c>
    </row>
    <row r="152" spans="2:10" x14ac:dyDescent="0.25">
      <c r="B152" s="1" t="s">
        <v>72</v>
      </c>
      <c r="C152" s="1">
        <v>512</v>
      </c>
      <c r="D152">
        <f t="shared" si="7"/>
        <v>48000</v>
      </c>
      <c r="E152" s="1">
        <v>2560</v>
      </c>
      <c r="F152" s="1" t="s">
        <v>3</v>
      </c>
      <c r="G152" s="1" t="s">
        <v>3</v>
      </c>
      <c r="H152" s="1"/>
      <c r="I152" s="2">
        <v>3.335</v>
      </c>
      <c r="J152" s="2">
        <f t="shared" ref="J152:J169" si="8">(2*C152*D152*E152)/(I152/1000)/10^12</f>
        <v>37.729871064467766</v>
      </c>
    </row>
    <row r="153" spans="2:10" x14ac:dyDescent="0.25">
      <c r="B153" s="1" t="s">
        <v>72</v>
      </c>
      <c r="C153" s="1">
        <v>512</v>
      </c>
      <c r="D153">
        <f t="shared" si="7"/>
        <v>48000</v>
      </c>
      <c r="E153" s="1">
        <v>1530</v>
      </c>
      <c r="F153" s="1" t="s">
        <v>3</v>
      </c>
      <c r="G153" s="1" t="s">
        <v>3</v>
      </c>
      <c r="H153" s="1"/>
      <c r="I153" s="2">
        <v>2.0459999999999998</v>
      </c>
      <c r="J153" s="2">
        <f t="shared" si="8"/>
        <v>36.755894428152502</v>
      </c>
    </row>
    <row r="154" spans="2:10" x14ac:dyDescent="0.25">
      <c r="B154" s="1" t="s">
        <v>72</v>
      </c>
      <c r="C154" s="1">
        <v>1024</v>
      </c>
      <c r="D154">
        <f t="shared" si="7"/>
        <v>48000</v>
      </c>
      <c r="E154" s="1">
        <v>2816</v>
      </c>
      <c r="F154" s="1" t="s">
        <v>3</v>
      </c>
      <c r="G154" s="1" t="s">
        <v>3</v>
      </c>
      <c r="H154" s="1"/>
      <c r="I154" s="2">
        <v>7.0229999999999997</v>
      </c>
      <c r="J154" s="2">
        <f t="shared" si="8"/>
        <v>39.41678257155062</v>
      </c>
    </row>
    <row r="155" spans="2:10" x14ac:dyDescent="0.25">
      <c r="B155" s="1" t="s">
        <v>72</v>
      </c>
      <c r="C155" s="1">
        <v>1024</v>
      </c>
      <c r="D155">
        <f t="shared" si="7"/>
        <v>48000</v>
      </c>
      <c r="E155" s="1">
        <v>2048</v>
      </c>
      <c r="F155" s="1" t="s">
        <v>3</v>
      </c>
      <c r="G155" s="1" t="s">
        <v>3</v>
      </c>
      <c r="H155" s="1"/>
      <c r="I155" s="2">
        <v>4.8140000000000001</v>
      </c>
      <c r="J155" s="2">
        <f t="shared" si="8"/>
        <v>41.821061902783548</v>
      </c>
    </row>
    <row r="156" spans="2:10" x14ac:dyDescent="0.25">
      <c r="B156" s="1" t="s">
        <v>72</v>
      </c>
      <c r="C156" s="1">
        <v>1024</v>
      </c>
      <c r="D156">
        <f t="shared" si="7"/>
        <v>48000</v>
      </c>
      <c r="E156" s="1">
        <v>2560</v>
      </c>
      <c r="F156" s="1" t="s">
        <v>3</v>
      </c>
      <c r="G156" s="1" t="s">
        <v>3</v>
      </c>
      <c r="H156" s="1"/>
      <c r="I156" s="2">
        <v>6.1059999999999999</v>
      </c>
      <c r="J156" s="2">
        <f t="shared" si="8"/>
        <v>41.214909924664269</v>
      </c>
    </row>
    <row r="157" spans="2:10" x14ac:dyDescent="0.25">
      <c r="B157" s="1" t="s">
        <v>72</v>
      </c>
      <c r="C157" s="1">
        <v>1024</v>
      </c>
      <c r="D157">
        <f t="shared" si="7"/>
        <v>48000</v>
      </c>
      <c r="E157" s="1">
        <v>1530</v>
      </c>
      <c r="F157" s="1" t="s">
        <v>3</v>
      </c>
      <c r="G157" s="1" t="s">
        <v>3</v>
      </c>
      <c r="H157" s="1"/>
      <c r="I157" s="2">
        <v>3.8410000000000002</v>
      </c>
      <c r="J157" s="2">
        <f t="shared" si="8"/>
        <v>39.157802655558449</v>
      </c>
    </row>
    <row r="158" spans="2:10" x14ac:dyDescent="0.25">
      <c r="B158" s="1" t="s">
        <v>72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0.01</v>
      </c>
      <c r="J158" s="2">
        <f t="shared" si="8"/>
        <v>1.6777215999999997</v>
      </c>
    </row>
    <row r="159" spans="2:10" x14ac:dyDescent="0.25">
      <c r="B159" s="1" t="s">
        <v>72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1.0999999999999999E-2</v>
      </c>
      <c r="J159" s="2">
        <f t="shared" si="8"/>
        <v>3.0504029090909093</v>
      </c>
    </row>
    <row r="160" spans="2:10" x14ac:dyDescent="0.25">
      <c r="B160" s="1" t="s">
        <v>72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3.3439999999999999</v>
      </c>
      <c r="J160" s="2">
        <f t="shared" si="8"/>
        <v>41.391157894736843</v>
      </c>
    </row>
    <row r="161" spans="1:31" x14ac:dyDescent="0.25">
      <c r="B161" s="1" t="s">
        <v>72</v>
      </c>
      <c r="C161" s="1">
        <v>512</v>
      </c>
      <c r="D161">
        <f t="shared" ref="D161:D167" si="9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2.4430000000000001</v>
      </c>
      <c r="J161" s="2">
        <f t="shared" si="8"/>
        <v>41.204787556283257</v>
      </c>
    </row>
    <row r="162" spans="1:31" x14ac:dyDescent="0.25">
      <c r="B162" s="1" t="s">
        <v>72</v>
      </c>
      <c r="C162" s="1">
        <v>512</v>
      </c>
      <c r="D162">
        <f t="shared" si="9"/>
        <v>48000</v>
      </c>
      <c r="E162" s="1">
        <v>2560</v>
      </c>
      <c r="F162" s="1" t="s">
        <v>15</v>
      </c>
      <c r="G162" s="1" t="s">
        <v>3</v>
      </c>
      <c r="H162" s="1"/>
      <c r="I162" s="2">
        <v>3.3479999999999999</v>
      </c>
      <c r="J162" s="2">
        <f t="shared" si="8"/>
        <v>37.58336917562724</v>
      </c>
    </row>
    <row r="163" spans="1:31" x14ac:dyDescent="0.25">
      <c r="B163" s="1" t="s">
        <v>72</v>
      </c>
      <c r="C163" s="1">
        <v>512</v>
      </c>
      <c r="D163">
        <f t="shared" si="9"/>
        <v>48000</v>
      </c>
      <c r="E163" s="1">
        <v>1530</v>
      </c>
      <c r="F163" s="1" t="s">
        <v>15</v>
      </c>
      <c r="G163" s="1" t="s">
        <v>3</v>
      </c>
      <c r="H163" s="1"/>
      <c r="I163" s="2">
        <v>1.97</v>
      </c>
      <c r="J163" s="2">
        <f t="shared" si="8"/>
        <v>38.173888324873097</v>
      </c>
    </row>
    <row r="164" spans="1:31" x14ac:dyDescent="0.25">
      <c r="B164" s="1" t="s">
        <v>72</v>
      </c>
      <c r="C164" s="1">
        <v>1024</v>
      </c>
      <c r="D164">
        <f t="shared" si="9"/>
        <v>48000</v>
      </c>
      <c r="E164" s="1">
        <v>2816</v>
      </c>
      <c r="F164" s="1" t="s">
        <v>15</v>
      </c>
      <c r="G164" s="1" t="s">
        <v>3</v>
      </c>
      <c r="H164" s="1"/>
      <c r="I164" s="2">
        <v>6.6539999999999999</v>
      </c>
      <c r="J164" s="2">
        <f t="shared" si="8"/>
        <v>41.602654643823264</v>
      </c>
    </row>
    <row r="165" spans="1:31" x14ac:dyDescent="0.25">
      <c r="B165" s="1" t="s">
        <v>72</v>
      </c>
      <c r="C165" s="1">
        <v>1024</v>
      </c>
      <c r="D165">
        <f t="shared" si="9"/>
        <v>48000</v>
      </c>
      <c r="E165" s="1">
        <v>2048</v>
      </c>
      <c r="F165" s="1" t="s">
        <v>15</v>
      </c>
      <c r="G165" s="1" t="s">
        <v>3</v>
      </c>
      <c r="H165" s="1"/>
      <c r="I165" s="2">
        <v>4.819</v>
      </c>
      <c r="J165" s="2">
        <f t="shared" si="8"/>
        <v>41.777670056028221</v>
      </c>
    </row>
    <row r="166" spans="1:31" x14ac:dyDescent="0.25">
      <c r="B166" s="1" t="s">
        <v>72</v>
      </c>
      <c r="C166" s="1">
        <v>1024</v>
      </c>
      <c r="D166">
        <f t="shared" si="9"/>
        <v>48000</v>
      </c>
      <c r="E166" s="1">
        <v>2560</v>
      </c>
      <c r="F166" s="1" t="s">
        <v>15</v>
      </c>
      <c r="G166" s="1" t="s">
        <v>3</v>
      </c>
      <c r="H166" s="1"/>
      <c r="I166" s="2">
        <v>6.2370000000000001</v>
      </c>
      <c r="J166" s="2">
        <f t="shared" si="8"/>
        <v>40.349244829244832</v>
      </c>
    </row>
    <row r="167" spans="1:31" x14ac:dyDescent="0.25">
      <c r="B167" s="1" t="s">
        <v>72</v>
      </c>
      <c r="C167" s="1">
        <v>1024</v>
      </c>
      <c r="D167">
        <f t="shared" si="9"/>
        <v>48000</v>
      </c>
      <c r="E167" s="1">
        <v>1530</v>
      </c>
      <c r="F167" s="1" t="s">
        <v>15</v>
      </c>
      <c r="G167" s="1" t="s">
        <v>3</v>
      </c>
      <c r="H167" s="1"/>
      <c r="I167" s="2">
        <v>3.8719999999999999</v>
      </c>
      <c r="J167" s="2">
        <f t="shared" si="8"/>
        <v>38.844297520661158</v>
      </c>
    </row>
    <row r="168" spans="1:31" x14ac:dyDescent="0.25">
      <c r="B168" s="1" t="s">
        <v>72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0.01</v>
      </c>
      <c r="J168" s="2">
        <f t="shared" si="8"/>
        <v>1.6777215999999997</v>
      </c>
    </row>
    <row r="169" spans="1:31" x14ac:dyDescent="0.25">
      <c r="B169" s="1" t="s">
        <v>72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1.0999999999999999E-2</v>
      </c>
      <c r="J169" s="2">
        <f t="shared" si="8"/>
        <v>3.0504029090909093</v>
      </c>
    </row>
    <row r="170" spans="1:31" x14ac:dyDescent="0.25">
      <c r="B170" s="1"/>
      <c r="I170" s="2"/>
    </row>
    <row r="171" spans="1:31" x14ac:dyDescent="0.25">
      <c r="B171" s="1"/>
    </row>
    <row r="172" spans="1:31" x14ac:dyDescent="0.25">
      <c r="B172" s="1"/>
      <c r="J172" s="3"/>
    </row>
    <row r="173" spans="1:31" x14ac:dyDescent="0.25">
      <c r="B173" s="1"/>
    </row>
    <row r="174" spans="1:31" x14ac:dyDescent="0.25">
      <c r="A174" t="s">
        <v>1</v>
      </c>
      <c r="B174" s="1"/>
    </row>
    <row r="175" spans="1:31" x14ac:dyDescent="0.25">
      <c r="B175" s="1"/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66</v>
      </c>
      <c r="I175" t="s">
        <v>65</v>
      </c>
      <c r="J175" t="s">
        <v>25</v>
      </c>
      <c r="K175" t="s">
        <v>24</v>
      </c>
      <c r="L175" t="s">
        <v>27</v>
      </c>
      <c r="M175" t="s">
        <v>26</v>
      </c>
      <c r="N175" t="s">
        <v>19</v>
      </c>
      <c r="O175" t="s">
        <v>20</v>
      </c>
      <c r="P175" t="s">
        <v>21</v>
      </c>
      <c r="R175" t="s">
        <v>28</v>
      </c>
      <c r="S175" t="s">
        <v>29</v>
      </c>
      <c r="T175" t="s">
        <v>46</v>
      </c>
      <c r="U175" t="s">
        <v>33</v>
      </c>
      <c r="V175" t="s">
        <v>34</v>
      </c>
      <c r="W175" t="s">
        <v>35</v>
      </c>
      <c r="X175" t="s">
        <v>30</v>
      </c>
    </row>
    <row r="176" spans="1:31" x14ac:dyDescent="0.25">
      <c r="B176" s="1" t="s">
        <v>72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1.4279999999999999</v>
      </c>
      <c r="O176" t="s">
        <v>44</v>
      </c>
      <c r="P176">
        <v>1.9379999999999999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3.3659999999999997</v>
      </c>
      <c r="U176" s="2">
        <f t="shared" ref="U176:V207" si="10">(2*$R176*$S176*$F176*$G176*$E176*$I176*$H176)/(N176/1000)/10^12</f>
        <v>0.48294005602240891</v>
      </c>
      <c r="V176" s="2" t="s">
        <v>44</v>
      </c>
      <c r="W176" s="2">
        <f t="shared" ref="W176:W239" si="11">(2*$R176*$S176*$F176*$G176*$E176*$I176*$H176)/(P176/1000)/10^12</f>
        <v>0.35585056759545924</v>
      </c>
      <c r="X176" t="s">
        <v>31</v>
      </c>
      <c r="AA176" s="2"/>
      <c r="AE176" s="2"/>
    </row>
    <row r="177" spans="2:31" x14ac:dyDescent="0.25">
      <c r="B177" s="1" t="s">
        <v>72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2.0830000000000002</v>
      </c>
      <c r="O177" t="s">
        <v>44</v>
      </c>
      <c r="P177">
        <v>4.04</v>
      </c>
      <c r="R177" s="4">
        <f t="shared" ref="R177:R240" si="12">1+ROUNDDOWN((($C177-$H177+2*$J177)/$L177),0)</f>
        <v>341</v>
      </c>
      <c r="S177" s="4">
        <f t="shared" ref="S177:S240" si="13">1+ROUNDDOWN((($D177-$I177+2*$K177)/$M177),0)</f>
        <v>79</v>
      </c>
      <c r="T177" s="2">
        <f>N177+P177</f>
        <v>6.1230000000000002</v>
      </c>
      <c r="U177" s="2">
        <f t="shared" si="10"/>
        <v>0.66215880940950544</v>
      </c>
      <c r="V177" s="2" t="s">
        <v>44</v>
      </c>
      <c r="W177" s="2">
        <f t="shared" si="11"/>
        <v>0.34140514851485143</v>
      </c>
      <c r="X177" t="s">
        <v>31</v>
      </c>
      <c r="AA177" s="2"/>
      <c r="AE177" s="2"/>
    </row>
    <row r="178" spans="2:31" x14ac:dyDescent="0.25">
      <c r="B178" s="1" t="s">
        <v>72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4.1609999999999996</v>
      </c>
      <c r="O178" t="s">
        <v>44</v>
      </c>
      <c r="P178">
        <v>7.6219999999999999</v>
      </c>
      <c r="R178" s="4">
        <f t="shared" si="12"/>
        <v>341</v>
      </c>
      <c r="S178" s="4">
        <f t="shared" si="13"/>
        <v>79</v>
      </c>
      <c r="T178" s="2">
        <f>N178+P178</f>
        <v>11.782999999999999</v>
      </c>
      <c r="U178" s="2">
        <f t="shared" si="10"/>
        <v>0.66295448209565011</v>
      </c>
      <c r="V178" s="2" t="s">
        <v>44</v>
      </c>
      <c r="W178" s="2">
        <f t="shared" si="11"/>
        <v>0.36191991603253737</v>
      </c>
      <c r="X178" t="s">
        <v>31</v>
      </c>
      <c r="AA178" s="2"/>
      <c r="AE178" s="2"/>
    </row>
    <row r="179" spans="2:31" x14ac:dyDescent="0.25">
      <c r="B179" s="1" t="s">
        <v>72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8.2609999999999992</v>
      </c>
      <c r="O179" t="s">
        <v>44</v>
      </c>
      <c r="P179">
        <v>14.727</v>
      </c>
      <c r="R179" s="4">
        <f t="shared" si="12"/>
        <v>341</v>
      </c>
      <c r="S179" s="4">
        <f t="shared" si="13"/>
        <v>79</v>
      </c>
      <c r="T179" s="2">
        <f>N179+P179</f>
        <v>22.988</v>
      </c>
      <c r="U179" s="2">
        <f t="shared" si="10"/>
        <v>0.66784980026631169</v>
      </c>
      <c r="V179" s="2" t="s">
        <v>44</v>
      </c>
      <c r="W179" s="2">
        <f t="shared" si="11"/>
        <v>0.374625327629524</v>
      </c>
      <c r="X179" t="s">
        <v>31</v>
      </c>
      <c r="AA179" s="2"/>
      <c r="AE179" s="2"/>
    </row>
    <row r="180" spans="2:31" x14ac:dyDescent="0.25">
      <c r="B180" s="1" t="s">
        <v>72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0.193</v>
      </c>
      <c r="O180" s="2">
        <v>0.23400000000000001</v>
      </c>
      <c r="P180">
        <v>0.88900000000000001</v>
      </c>
      <c r="R180" s="4">
        <f t="shared" si="12"/>
        <v>166</v>
      </c>
      <c r="S180" s="4">
        <f t="shared" si="13"/>
        <v>38</v>
      </c>
      <c r="T180" s="2">
        <f>N180+O180+P180</f>
        <v>1.3160000000000001</v>
      </c>
      <c r="U180" s="2">
        <f t="shared" si="10"/>
        <v>13.387340932642486</v>
      </c>
      <c r="V180" s="2">
        <f>(2*$R180*$S180*$F180*$G180*$E180*$I180*$H180)/(O180/1000)/10^12</f>
        <v>11.041695726495725</v>
      </c>
      <c r="W180" s="2">
        <f t="shared" si="11"/>
        <v>2.9063631046119234</v>
      </c>
      <c r="X180" t="s">
        <v>31</v>
      </c>
      <c r="AA180" s="2"/>
      <c r="AE180" s="2"/>
    </row>
    <row r="181" spans="2:31" x14ac:dyDescent="0.25">
      <c r="B181" s="1" t="s">
        <v>72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0.32800000000000001</v>
      </c>
      <c r="O181" s="2">
        <v>0.41</v>
      </c>
      <c r="P181">
        <v>1.7609999999999999</v>
      </c>
      <c r="R181" s="4">
        <f t="shared" si="12"/>
        <v>166</v>
      </c>
      <c r="S181" s="4">
        <f t="shared" si="13"/>
        <v>38</v>
      </c>
      <c r="T181" s="2">
        <f t="shared" ref="T181:T183" si="14">N181+O181+P181</f>
        <v>2.4989999999999997</v>
      </c>
      <c r="U181" s="2">
        <f t="shared" si="10"/>
        <v>15.754614634146343</v>
      </c>
      <c r="V181" s="2">
        <f>(2*$R181*$S181*$F181*$G181*$E181*$I181*$H181)/(O181/1000)/10^12</f>
        <v>12.603691707317074</v>
      </c>
      <c r="W181" s="2">
        <f t="shared" si="11"/>
        <v>2.9344199886428166</v>
      </c>
      <c r="X181" t="s">
        <v>31</v>
      </c>
      <c r="AA181" s="2"/>
      <c r="AE181" s="2"/>
    </row>
    <row r="182" spans="2:31" x14ac:dyDescent="0.25">
      <c r="B182" s="1" t="s">
        <v>72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0.65100000000000002</v>
      </c>
      <c r="O182" s="2">
        <v>0.79600000000000004</v>
      </c>
      <c r="P182">
        <v>3.492</v>
      </c>
      <c r="R182" s="4">
        <f t="shared" si="12"/>
        <v>166</v>
      </c>
      <c r="S182" s="4">
        <f t="shared" si="13"/>
        <v>38</v>
      </c>
      <c r="T182" s="2">
        <f t="shared" si="14"/>
        <v>4.9390000000000001</v>
      </c>
      <c r="U182" s="2">
        <f t="shared" si="10"/>
        <v>15.8756178187404</v>
      </c>
      <c r="V182" s="2">
        <f>(2*$R182*$S182*$F182*$G182*$E182*$I182*$H182)/(O182/1000)/10^12</f>
        <v>12.983702512562813</v>
      </c>
      <c r="W182" s="2">
        <f t="shared" si="11"/>
        <v>2.9596297823596793</v>
      </c>
      <c r="X182" t="s">
        <v>31</v>
      </c>
      <c r="AA182" s="2"/>
      <c r="AE182" s="2"/>
    </row>
    <row r="183" spans="2:31" x14ac:dyDescent="0.25">
      <c r="B183" s="1" t="s">
        <v>72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1.302</v>
      </c>
      <c r="O183" s="2">
        <v>1.621</v>
      </c>
      <c r="P183">
        <v>6.9470000000000001</v>
      </c>
      <c r="R183" s="4">
        <f t="shared" si="12"/>
        <v>166</v>
      </c>
      <c r="S183" s="4">
        <f t="shared" si="13"/>
        <v>38</v>
      </c>
      <c r="T183" s="2">
        <f t="shared" si="14"/>
        <v>9.870000000000001</v>
      </c>
      <c r="U183" s="2">
        <f t="shared" si="10"/>
        <v>15.8756178187404</v>
      </c>
      <c r="V183" s="2">
        <f>(2*$R183*$S183*$F183*$G183*$E183*$I183*$H183)/(O183/1000)/10^12</f>
        <v>12.751421591610118</v>
      </c>
      <c r="W183" s="2">
        <f t="shared" si="11"/>
        <v>2.9753928890168417</v>
      </c>
      <c r="X183" t="s">
        <v>31</v>
      </c>
      <c r="AA183" s="2"/>
      <c r="AE183" s="2"/>
    </row>
    <row r="184" spans="2:31" x14ac:dyDescent="0.25">
      <c r="B184" s="1" t="s">
        <v>74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0.48199999999999998</v>
      </c>
      <c r="O184" t="s">
        <v>44</v>
      </c>
      <c r="P184">
        <v>2.3119999999999998</v>
      </c>
      <c r="R184" s="4">
        <f t="shared" si="12"/>
        <v>480</v>
      </c>
      <c r="S184" s="4">
        <f t="shared" si="13"/>
        <v>48</v>
      </c>
      <c r="T184" s="2">
        <f>N184+P184</f>
        <v>2.7939999999999996</v>
      </c>
      <c r="U184" s="2">
        <f t="shared" si="10"/>
        <v>0.22026622406639004</v>
      </c>
      <c r="V184" s="2" t="s">
        <v>44</v>
      </c>
      <c r="W184" s="2">
        <f t="shared" si="11"/>
        <v>4.5920553633217995E-2</v>
      </c>
      <c r="X184" t="s">
        <v>31</v>
      </c>
      <c r="AA184" s="2"/>
      <c r="AE184" s="2"/>
    </row>
    <row r="185" spans="2:31" x14ac:dyDescent="0.25">
      <c r="B185" s="1" t="s">
        <v>74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0.13</v>
      </c>
      <c r="O185" s="2">
        <v>0.14000000000000001</v>
      </c>
      <c r="P185">
        <v>0.66100000000000003</v>
      </c>
      <c r="R185" s="4">
        <f t="shared" si="12"/>
        <v>240</v>
      </c>
      <c r="S185" s="4">
        <f t="shared" si="13"/>
        <v>24</v>
      </c>
      <c r="T185" s="2">
        <f>N185+O185+P185</f>
        <v>0.93100000000000005</v>
      </c>
      <c r="U185" s="2">
        <f t="shared" si="10"/>
        <v>6.5334350769230758</v>
      </c>
      <c r="V185" s="2">
        <f>(2*$R185*$S185*$F185*$G185*$E185*$I185*$H185)/(O185/1000)/10^12</f>
        <v>6.0667611428571426</v>
      </c>
      <c r="W185" s="2">
        <f t="shared" si="11"/>
        <v>1.2849418456883508</v>
      </c>
      <c r="X185" t="s">
        <v>31</v>
      </c>
      <c r="AA185" s="2"/>
      <c r="AE185" s="2"/>
    </row>
    <row r="186" spans="2:31" x14ac:dyDescent="0.25">
      <c r="B186" s="1" t="s">
        <v>74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4.3999999999999997E-2</v>
      </c>
      <c r="O186" s="2">
        <v>8.1000000000000003E-2</v>
      </c>
      <c r="P186">
        <v>0.224</v>
      </c>
      <c r="R186" s="4">
        <f t="shared" si="12"/>
        <v>120</v>
      </c>
      <c r="S186" s="4">
        <f t="shared" si="13"/>
        <v>12</v>
      </c>
      <c r="T186" s="2">
        <f t="shared" ref="T186:T187" si="15">N186+O186+P186</f>
        <v>0.34899999999999998</v>
      </c>
      <c r="U186" s="2">
        <f t="shared" si="10"/>
        <v>19.30333090909091</v>
      </c>
      <c r="V186" s="2">
        <f>(2*$R186*$S186*$F186*$G186*$E186*$I186*$H186)/(O186/1000)/10^12</f>
        <v>10.485760000000001</v>
      </c>
      <c r="W186" s="2">
        <f t="shared" si="11"/>
        <v>3.7917257142857141</v>
      </c>
      <c r="X186" t="s">
        <v>31</v>
      </c>
      <c r="AA186" s="2"/>
      <c r="AE186" s="2"/>
    </row>
    <row r="187" spans="2:31" x14ac:dyDescent="0.25">
      <c r="B187" s="1" t="s">
        <v>74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3.7999999999999999E-2</v>
      </c>
      <c r="O187" s="2">
        <v>5.3999999999999999E-2</v>
      </c>
      <c r="P187">
        <v>7.6999999999999999E-2</v>
      </c>
      <c r="R187" s="4">
        <f t="shared" si="12"/>
        <v>60</v>
      </c>
      <c r="S187" s="4">
        <f t="shared" si="13"/>
        <v>6</v>
      </c>
      <c r="T187" s="2">
        <f t="shared" si="15"/>
        <v>0.16899999999999998</v>
      </c>
      <c r="U187" s="2">
        <f t="shared" si="10"/>
        <v>22.351225263157893</v>
      </c>
      <c r="V187" s="2">
        <f>(2*$R187*$S187*$F187*$G187*$E187*$I187*$H187)/(O187/1000)/10^12</f>
        <v>15.72864</v>
      </c>
      <c r="W187" s="2">
        <f t="shared" si="11"/>
        <v>11.030474805194805</v>
      </c>
      <c r="X187" t="s">
        <v>31</v>
      </c>
      <c r="AA187" s="2"/>
      <c r="AE187" s="2"/>
    </row>
    <row r="188" spans="2:31" x14ac:dyDescent="0.25">
      <c r="B188" s="1" t="s">
        <v>75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4.4999999999999998E-2</v>
      </c>
      <c r="O188" t="s">
        <v>44</v>
      </c>
      <c r="P188">
        <v>0.17699999999999999</v>
      </c>
      <c r="R188" s="4">
        <f t="shared" si="12"/>
        <v>54</v>
      </c>
      <c r="S188" s="4">
        <f t="shared" si="13"/>
        <v>54</v>
      </c>
      <c r="T188" s="2">
        <f>N188+P188</f>
        <v>0.22199999999999998</v>
      </c>
      <c r="U188" s="2">
        <f t="shared" si="10"/>
        <v>1.7915904000000002</v>
      </c>
      <c r="V188" s="2" t="s">
        <v>44</v>
      </c>
      <c r="W188" s="2">
        <f t="shared" si="11"/>
        <v>0.45548908474576277</v>
      </c>
      <c r="X188" t="s">
        <v>31</v>
      </c>
      <c r="AA188" s="2"/>
      <c r="AE188" s="2"/>
    </row>
    <row r="189" spans="2:31" x14ac:dyDescent="0.25">
      <c r="B189" s="1" t="s">
        <v>75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8.7999999999999995E-2</v>
      </c>
      <c r="O189" s="2">
        <v>9.4E-2</v>
      </c>
      <c r="P189">
        <v>0.17699999999999999</v>
      </c>
      <c r="R189" s="4">
        <f t="shared" si="12"/>
        <v>54</v>
      </c>
      <c r="S189" s="4">
        <f t="shared" si="13"/>
        <v>54</v>
      </c>
      <c r="T189" s="2">
        <f>N189+O189+P189</f>
        <v>0.35899999999999999</v>
      </c>
      <c r="U189" s="2">
        <f t="shared" si="10"/>
        <v>19.544622545454548</v>
      </c>
      <c r="V189" s="2">
        <f>(2*$R189*$S189*$F189*$G189*$E189*$I189*$H189)/(O189/1000)/10^12</f>
        <v>18.29709344680851</v>
      </c>
      <c r="W189" s="2">
        <f t="shared" si="11"/>
        <v>9.7171004745762719</v>
      </c>
      <c r="X189" t="s">
        <v>31</v>
      </c>
      <c r="AA189" s="2"/>
      <c r="AE189" s="2"/>
    </row>
    <row r="190" spans="2:31" x14ac:dyDescent="0.25">
      <c r="B190" s="1" t="s">
        <v>75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6.8000000000000005E-2</v>
      </c>
      <c r="O190" s="2">
        <v>6.5000000000000002E-2</v>
      </c>
      <c r="P190">
        <v>7.9000000000000001E-2</v>
      </c>
      <c r="R190" s="4">
        <f t="shared" si="12"/>
        <v>27</v>
      </c>
      <c r="S190" s="4">
        <f t="shared" si="13"/>
        <v>27</v>
      </c>
      <c r="T190" s="2">
        <f t="shared" ref="T190:T192" si="16">N190+O190+P190</f>
        <v>0.21200000000000002</v>
      </c>
      <c r="U190" s="2">
        <f t="shared" si="10"/>
        <v>25.293040941176471</v>
      </c>
      <c r="V190" s="2">
        <f>(2*$R190*$S190*$F190*$G190*$E190*$I190*$H190)/(O190/1000)/10^12</f>
        <v>26.460412061538456</v>
      </c>
      <c r="W190" s="2">
        <f t="shared" si="11"/>
        <v>21.77122511392405</v>
      </c>
      <c r="X190" t="s">
        <v>31</v>
      </c>
      <c r="AA190" s="2"/>
      <c r="AE190" s="2"/>
    </row>
    <row r="191" spans="2:31" x14ac:dyDescent="0.25">
      <c r="B191" s="1" t="s">
        <v>75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4.4999999999999998E-2</v>
      </c>
      <c r="O191" s="2">
        <v>7.0999999999999994E-2</v>
      </c>
      <c r="P191">
        <v>5.3999999999999999E-2</v>
      </c>
      <c r="R191" s="4">
        <f t="shared" si="12"/>
        <v>14</v>
      </c>
      <c r="S191" s="4">
        <f t="shared" si="13"/>
        <v>14</v>
      </c>
      <c r="T191" s="2">
        <f t="shared" si="16"/>
        <v>0.16999999999999998</v>
      </c>
      <c r="U191" s="2">
        <f t="shared" si="10"/>
        <v>20.552089599999999</v>
      </c>
      <c r="V191" s="2">
        <f>(2*$R191*$S191*$F191*$G191*$E191*$I191*$H191)/(O191/1000)/10^12</f>
        <v>13.025972281690143</v>
      </c>
      <c r="W191" s="2">
        <f t="shared" si="11"/>
        <v>17.126741333333335</v>
      </c>
      <c r="X191" t="s">
        <v>31</v>
      </c>
      <c r="AA191" s="2"/>
      <c r="AE191" s="2"/>
    </row>
    <row r="192" spans="2:31" x14ac:dyDescent="0.25">
      <c r="B192" s="1" t="s">
        <v>75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6.4000000000000001E-2</v>
      </c>
      <c r="O192" s="2">
        <v>0.126</v>
      </c>
      <c r="P192">
        <v>8.4000000000000005E-2</v>
      </c>
      <c r="R192" s="4">
        <f t="shared" si="12"/>
        <v>7</v>
      </c>
      <c r="S192" s="4">
        <f t="shared" si="13"/>
        <v>7</v>
      </c>
      <c r="T192" s="2">
        <f t="shared" si="16"/>
        <v>0.27400000000000002</v>
      </c>
      <c r="U192" s="2">
        <f t="shared" si="10"/>
        <v>14.450688</v>
      </c>
      <c r="V192" s="2">
        <f>(2*$R192*$S192*$F192*$G192*$E192*$I192*$H192)/(O192/1000)/10^12</f>
        <v>7.3400319999999999</v>
      </c>
      <c r="W192" s="2">
        <f t="shared" si="11"/>
        <v>11.010047999999998</v>
      </c>
      <c r="X192" t="s">
        <v>31</v>
      </c>
      <c r="AA192" s="2"/>
      <c r="AE192" s="2"/>
    </row>
    <row r="193" spans="2:31" x14ac:dyDescent="0.25">
      <c r="B193" s="1" t="s">
        <v>76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0.56000000000000005</v>
      </c>
      <c r="O193" t="s">
        <v>44</v>
      </c>
      <c r="P193">
        <v>2.516</v>
      </c>
      <c r="R193" s="4">
        <f t="shared" si="12"/>
        <v>224</v>
      </c>
      <c r="S193" s="4">
        <f t="shared" si="13"/>
        <v>224</v>
      </c>
      <c r="T193" s="2">
        <f>N193+P193</f>
        <v>3.0760000000000001</v>
      </c>
      <c r="U193" s="2">
        <f t="shared" si="10"/>
        <v>2.4772607999999994</v>
      </c>
      <c r="V193" s="2" t="s">
        <v>44</v>
      </c>
      <c r="W193" s="2">
        <f t="shared" si="11"/>
        <v>0.55137760254372026</v>
      </c>
      <c r="X193" t="s">
        <v>31</v>
      </c>
      <c r="AA193" s="2"/>
      <c r="AE193" s="2"/>
    </row>
    <row r="194" spans="2:31" x14ac:dyDescent="0.25">
      <c r="B194" s="1" t="s">
        <v>76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0.46600000000000003</v>
      </c>
      <c r="O194" s="2">
        <v>0.54500000000000004</v>
      </c>
      <c r="P194">
        <v>0.74099999999999999</v>
      </c>
      <c r="R194" s="4">
        <f t="shared" si="12"/>
        <v>112</v>
      </c>
      <c r="S194" s="4">
        <f t="shared" si="13"/>
        <v>112</v>
      </c>
      <c r="T194" s="2">
        <f>N194+O194+P194</f>
        <v>1.7520000000000002</v>
      </c>
      <c r="U194" s="2">
        <f t="shared" si="10"/>
        <v>31.754301527896992</v>
      </c>
      <c r="V194" s="2">
        <f>(2*$R194*$S194*$F194*$G194*$E194*$I194*$H194)/(O194/1000)/10^12</f>
        <v>27.151384425688075</v>
      </c>
      <c r="W194" s="2">
        <f t="shared" si="11"/>
        <v>19.969641716599192</v>
      </c>
      <c r="X194" t="s">
        <v>31</v>
      </c>
      <c r="AA194" s="2"/>
      <c r="AE194" s="2"/>
    </row>
    <row r="195" spans="2:31" x14ac:dyDescent="0.25">
      <c r="B195" s="1" t="s">
        <v>76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0.40100000000000002</v>
      </c>
      <c r="O195" s="2">
        <v>0.372</v>
      </c>
      <c r="P195">
        <v>0.40500000000000003</v>
      </c>
      <c r="R195" s="4">
        <f t="shared" si="12"/>
        <v>56</v>
      </c>
      <c r="S195" s="4">
        <f t="shared" si="13"/>
        <v>56</v>
      </c>
      <c r="T195" s="2">
        <f t="shared" ref="T195:T198" si="17">N195+O195+P195</f>
        <v>1.1779999999999999</v>
      </c>
      <c r="U195" s="2">
        <f t="shared" si="10"/>
        <v>36.901507511221936</v>
      </c>
      <c r="V195" s="2">
        <f>(2*$R195*$S195*$F195*$G195*$E195*$I195*$H195)/(O195/1000)/10^12</f>
        <v>39.778237935483872</v>
      </c>
      <c r="W195" s="2">
        <f t="shared" si="11"/>
        <v>36.537048177777777</v>
      </c>
      <c r="X195" t="s">
        <v>31</v>
      </c>
      <c r="AA195" s="2"/>
      <c r="AE195" s="2"/>
    </row>
    <row r="196" spans="2:31" x14ac:dyDescent="0.25">
      <c r="B196" s="1" t="s">
        <v>76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0.40400000000000003</v>
      </c>
      <c r="O196" s="2">
        <v>0.47899999999999998</v>
      </c>
      <c r="P196">
        <v>0.5</v>
      </c>
      <c r="R196" s="4">
        <f t="shared" si="12"/>
        <v>28</v>
      </c>
      <c r="S196" s="4">
        <f t="shared" si="13"/>
        <v>28</v>
      </c>
      <c r="T196" s="2">
        <f t="shared" si="17"/>
        <v>1.383</v>
      </c>
      <c r="U196" s="2">
        <f t="shared" si="10"/>
        <v>36.627486415841588</v>
      </c>
      <c r="V196" s="2">
        <f>(2*$R196*$S196*$F196*$G196*$E196*$I196*$H196)/(O196/1000)/10^12</f>
        <v>30.892493762004175</v>
      </c>
      <c r="W196" s="2">
        <f t="shared" si="11"/>
        <v>29.595009023999999</v>
      </c>
      <c r="X196" t="s">
        <v>31</v>
      </c>
      <c r="AA196" s="2"/>
      <c r="AE196" s="2"/>
    </row>
    <row r="197" spans="2:31" x14ac:dyDescent="0.25">
      <c r="B197" s="1" t="s">
        <v>76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0.24</v>
      </c>
      <c r="O197" s="2">
        <v>0.24199999999999999</v>
      </c>
      <c r="P197">
        <v>0.33700000000000002</v>
      </c>
      <c r="R197" s="4">
        <f t="shared" si="12"/>
        <v>14</v>
      </c>
      <c r="S197" s="4">
        <f t="shared" si="13"/>
        <v>14</v>
      </c>
      <c r="T197" s="2">
        <f t="shared" si="17"/>
        <v>0.81899999999999995</v>
      </c>
      <c r="U197" s="2">
        <f t="shared" si="10"/>
        <v>30.828134400000003</v>
      </c>
      <c r="V197" s="2">
        <f>(2*$R197*$S197*$F197*$G197*$E197*$I197*$H197)/(O197/1000)/10^12</f>
        <v>30.573356429752067</v>
      </c>
      <c r="W197" s="2">
        <f t="shared" si="11"/>
        <v>21.954754468842729</v>
      </c>
      <c r="X197" t="s">
        <v>31</v>
      </c>
      <c r="AA197" s="2"/>
      <c r="AE197" s="2"/>
    </row>
    <row r="198" spans="2:31" x14ac:dyDescent="0.25">
      <c r="B198" s="1" t="s">
        <v>76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0.129</v>
      </c>
      <c r="O198" s="2">
        <v>0.14599999999999999</v>
      </c>
      <c r="P198">
        <v>0.154</v>
      </c>
      <c r="R198" s="4">
        <f t="shared" si="12"/>
        <v>7</v>
      </c>
      <c r="S198" s="4">
        <f t="shared" si="13"/>
        <v>7</v>
      </c>
      <c r="T198" s="2">
        <f t="shared" si="17"/>
        <v>0.42900000000000005</v>
      </c>
      <c r="U198" s="2">
        <f t="shared" si="10"/>
        <v>14.338667162790699</v>
      </c>
      <c r="V198" s="2">
        <f>(2*$R198*$S198*$F198*$G198*$E198*$I198*$H198)/(O198/1000)/10^12</f>
        <v>12.669096328767123</v>
      </c>
      <c r="W198" s="2">
        <f t="shared" si="11"/>
        <v>12.010961454545455</v>
      </c>
      <c r="X198" t="s">
        <v>31</v>
      </c>
      <c r="AA198" s="2"/>
      <c r="AE198" s="2"/>
    </row>
    <row r="199" spans="2:31" x14ac:dyDescent="0.25">
      <c r="B199" s="1" t="s">
        <v>76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1.1160000000000001</v>
      </c>
      <c r="O199" t="s">
        <v>44</v>
      </c>
      <c r="P199">
        <v>5.048</v>
      </c>
      <c r="R199" s="4">
        <f t="shared" si="12"/>
        <v>224</v>
      </c>
      <c r="S199" s="4">
        <f t="shared" si="13"/>
        <v>224</v>
      </c>
      <c r="T199" s="2">
        <f>N199+P199</f>
        <v>6.1639999999999997</v>
      </c>
      <c r="U199" s="2">
        <f t="shared" si="10"/>
        <v>2.4861398709677416</v>
      </c>
      <c r="V199" s="2" t="s">
        <v>44</v>
      </c>
      <c r="W199" s="2">
        <f t="shared" si="11"/>
        <v>0.54962997147385106</v>
      </c>
      <c r="X199" t="s">
        <v>31</v>
      </c>
      <c r="AA199" s="2"/>
      <c r="AE199" s="2"/>
    </row>
    <row r="200" spans="2:31" x14ac:dyDescent="0.25">
      <c r="B200" s="1" t="s">
        <v>76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0.95199999999999996</v>
      </c>
      <c r="O200" s="2">
        <v>1.0569999999999999</v>
      </c>
      <c r="P200">
        <v>1.38</v>
      </c>
      <c r="R200" s="4">
        <f t="shared" si="12"/>
        <v>112</v>
      </c>
      <c r="S200" s="4">
        <f t="shared" si="13"/>
        <v>112</v>
      </c>
      <c r="T200" s="2">
        <f>N200+O200+P200</f>
        <v>3.3889999999999998</v>
      </c>
      <c r="U200" s="2">
        <f t="shared" si="10"/>
        <v>31.087194352941179</v>
      </c>
      <c r="V200" s="2">
        <f>(2*$R200*$S200*$F200*$G200*$E200*$I200*$H200)/(O200/1000)/10^12</f>
        <v>27.999062463576159</v>
      </c>
      <c r="W200" s="2">
        <f t="shared" si="11"/>
        <v>21.445658713043482</v>
      </c>
      <c r="X200" t="s">
        <v>31</v>
      </c>
      <c r="AA200" s="2"/>
      <c r="AE200" s="2"/>
    </row>
    <row r="201" spans="2:31" x14ac:dyDescent="0.25">
      <c r="B201" s="1" t="s">
        <v>76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0.79400000000000004</v>
      </c>
      <c r="O201" s="2">
        <v>0.70099999999999996</v>
      </c>
      <c r="P201">
        <v>0.76100000000000001</v>
      </c>
      <c r="R201" s="4">
        <f t="shared" si="12"/>
        <v>56</v>
      </c>
      <c r="S201" s="4">
        <f t="shared" si="13"/>
        <v>56</v>
      </c>
      <c r="T201" s="2">
        <f t="shared" ref="T201:T204" si="18">N201+O201+P201</f>
        <v>2.2560000000000002</v>
      </c>
      <c r="U201" s="2">
        <f t="shared" si="10"/>
        <v>37.273311113350125</v>
      </c>
      <c r="V201" s="2">
        <f>(2*$R201*$S201*$F201*$G201*$E201*$I201*$H201)/(O201/1000)/10^12</f>
        <v>42.218272502139804</v>
      </c>
      <c r="W201" s="2">
        <f t="shared" si="11"/>
        <v>38.889630780551904</v>
      </c>
      <c r="X201" t="s">
        <v>31</v>
      </c>
      <c r="AA201" s="2"/>
      <c r="AE201" s="2"/>
    </row>
    <row r="202" spans="2:31" x14ac:dyDescent="0.25">
      <c r="B202" s="1" t="s">
        <v>76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0.74</v>
      </c>
      <c r="O202" s="2">
        <v>0.72</v>
      </c>
      <c r="P202">
        <v>0.85099999999999998</v>
      </c>
      <c r="R202" s="4">
        <f t="shared" si="12"/>
        <v>28</v>
      </c>
      <c r="S202" s="4">
        <f t="shared" si="13"/>
        <v>28</v>
      </c>
      <c r="T202" s="2">
        <f t="shared" si="18"/>
        <v>2.3109999999999999</v>
      </c>
      <c r="U202" s="2">
        <f t="shared" si="10"/>
        <v>39.993255437837838</v>
      </c>
      <c r="V202" s="2">
        <f>(2*$R202*$S202*$F202*$G202*$E202*$I202*$H202)/(O202/1000)/10^12</f>
        <v>41.104179199999997</v>
      </c>
      <c r="W202" s="2">
        <f t="shared" si="11"/>
        <v>34.776743858989427</v>
      </c>
      <c r="X202" t="s">
        <v>31</v>
      </c>
      <c r="AA202" s="2"/>
      <c r="AE202" s="2"/>
    </row>
    <row r="203" spans="2:31" x14ac:dyDescent="0.25">
      <c r="B203" s="1" t="s">
        <v>76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0.439</v>
      </c>
      <c r="O203" s="2">
        <v>0.47799999999999998</v>
      </c>
      <c r="P203">
        <v>0.56100000000000005</v>
      </c>
      <c r="R203" s="4">
        <f t="shared" si="12"/>
        <v>14</v>
      </c>
      <c r="S203" s="4">
        <f t="shared" si="13"/>
        <v>14</v>
      </c>
      <c r="T203" s="2">
        <f t="shared" si="18"/>
        <v>1.4780000000000002</v>
      </c>
      <c r="U203" s="2">
        <f t="shared" si="10"/>
        <v>33.707299571753985</v>
      </c>
      <c r="V203" s="2">
        <f>(2*$R203*$S203*$F203*$G203*$E203*$I203*$H203)/(O203/1000)/10^12</f>
        <v>30.957122410041844</v>
      </c>
      <c r="W203" s="2">
        <f t="shared" si="11"/>
        <v>26.377013390374326</v>
      </c>
      <c r="X203" t="s">
        <v>31</v>
      </c>
      <c r="AA203" s="2"/>
      <c r="AE203" s="2"/>
    </row>
    <row r="204" spans="2:31" x14ac:dyDescent="0.25">
      <c r="B204" s="1" t="s">
        <v>76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0.152</v>
      </c>
      <c r="O204" s="2">
        <v>0.16200000000000001</v>
      </c>
      <c r="P204">
        <v>0.192</v>
      </c>
      <c r="R204" s="4">
        <f t="shared" si="12"/>
        <v>7</v>
      </c>
      <c r="S204" s="4">
        <f t="shared" si="13"/>
        <v>7</v>
      </c>
      <c r="T204" s="2">
        <f t="shared" si="18"/>
        <v>0.50600000000000001</v>
      </c>
      <c r="U204" s="2">
        <f t="shared" si="10"/>
        <v>24.338000842105263</v>
      </c>
      <c r="V204" s="2">
        <f>(2*$R204*$S204*$F204*$G204*$E204*$I204*$H204)/(O204/1000)/10^12</f>
        <v>22.835655111111109</v>
      </c>
      <c r="W204" s="2">
        <f t="shared" si="11"/>
        <v>19.267583999999999</v>
      </c>
      <c r="X204" t="s">
        <v>31</v>
      </c>
      <c r="AA204" s="2"/>
      <c r="AE204" s="2"/>
    </row>
    <row r="205" spans="2:31" x14ac:dyDescent="0.25">
      <c r="B205" s="1" t="s">
        <v>76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1.177</v>
      </c>
      <c r="O205" t="s">
        <v>44</v>
      </c>
      <c r="P205">
        <v>6.5549999999999997</v>
      </c>
      <c r="R205" s="4">
        <f t="shared" si="12"/>
        <v>112</v>
      </c>
      <c r="S205" s="4">
        <f t="shared" si="13"/>
        <v>112</v>
      </c>
      <c r="T205" s="2">
        <f>N205+P205</f>
        <v>7.7319999999999993</v>
      </c>
      <c r="U205" s="2">
        <f t="shared" si="10"/>
        <v>3.2085356533559897</v>
      </c>
      <c r="V205" s="2" t="s">
        <v>44</v>
      </c>
      <c r="W205" s="2">
        <f t="shared" si="11"/>
        <v>0.5761169281464531</v>
      </c>
      <c r="X205" t="s">
        <v>31</v>
      </c>
      <c r="AA205" s="2"/>
      <c r="AE205" s="2"/>
    </row>
    <row r="206" spans="2:31" x14ac:dyDescent="0.25">
      <c r="B206" s="1" t="s">
        <v>76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0.29599999999999999</v>
      </c>
      <c r="O206" s="2">
        <v>0.124</v>
      </c>
      <c r="P206">
        <v>0.48399999999999999</v>
      </c>
      <c r="R206" s="4">
        <f t="shared" si="12"/>
        <v>28</v>
      </c>
      <c r="S206" s="4">
        <f t="shared" si="13"/>
        <v>28</v>
      </c>
      <c r="T206" s="2">
        <f>N206+O206+P206</f>
        <v>0.90399999999999991</v>
      </c>
      <c r="U206" s="2">
        <f t="shared" si="10"/>
        <v>13.018637837837838</v>
      </c>
      <c r="V206" s="2">
        <f t="shared" si="10"/>
        <v>31.076748387096774</v>
      </c>
      <c r="W206" s="2">
        <f t="shared" si="11"/>
        <v>7.9618115702479333</v>
      </c>
      <c r="X206" t="s">
        <v>31</v>
      </c>
      <c r="AA206" s="2"/>
      <c r="AE206" s="2"/>
    </row>
    <row r="207" spans="2:31" x14ac:dyDescent="0.25">
      <c r="B207" s="1" t="s">
        <v>76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3.9E-2</v>
      </c>
      <c r="O207" s="2">
        <v>4.1000000000000002E-2</v>
      </c>
      <c r="P207">
        <v>9.4E-2</v>
      </c>
      <c r="R207" s="4">
        <f t="shared" si="12"/>
        <v>28</v>
      </c>
      <c r="S207" s="4">
        <f t="shared" si="13"/>
        <v>28</v>
      </c>
      <c r="T207" s="2">
        <f t="shared" ref="T207:T229" si="19">N207+O207+P207</f>
        <v>0.17399999999999999</v>
      </c>
      <c r="U207" s="2">
        <f t="shared" si="10"/>
        <v>7.9046498461538466</v>
      </c>
      <c r="V207" s="2">
        <f t="shared" si="10"/>
        <v>7.5190571707317071</v>
      </c>
      <c r="W207" s="2">
        <f t="shared" si="11"/>
        <v>3.2795887659574467</v>
      </c>
      <c r="X207" t="s">
        <v>31</v>
      </c>
      <c r="AA207" s="2"/>
      <c r="AE207" s="2"/>
    </row>
    <row r="208" spans="2:31" x14ac:dyDescent="0.25">
      <c r="B208" s="1" t="s">
        <v>76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0.34499999999999997</v>
      </c>
      <c r="O208" s="2">
        <v>0.17499999999999999</v>
      </c>
      <c r="P208">
        <v>0.251</v>
      </c>
      <c r="R208" s="4">
        <f t="shared" si="12"/>
        <v>14</v>
      </c>
      <c r="S208" s="4">
        <f t="shared" si="13"/>
        <v>14</v>
      </c>
      <c r="T208" s="2">
        <f t="shared" si="19"/>
        <v>0.77100000000000002</v>
      </c>
      <c r="U208" s="2">
        <f t="shared" ref="U208:V239" si="20">(2*$R208*$S208*$F208*$G208*$E208*$I208*$H208)/(N208/1000)/10^12</f>
        <v>11.169613913043479</v>
      </c>
      <c r="V208" s="2">
        <f t="shared" si="20"/>
        <v>22.020095999999999</v>
      </c>
      <c r="W208" s="2">
        <f t="shared" si="11"/>
        <v>15.352656573705181</v>
      </c>
      <c r="X208" t="s">
        <v>31</v>
      </c>
      <c r="AA208" s="2"/>
      <c r="AE208" s="2"/>
    </row>
    <row r="209" spans="2:31" x14ac:dyDescent="0.25">
      <c r="B209" s="1" t="s">
        <v>76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3.6999999999999998E-2</v>
      </c>
      <c r="O209" s="2">
        <v>4.2000000000000003E-2</v>
      </c>
      <c r="P209">
        <v>6.3E-2</v>
      </c>
      <c r="R209" s="4">
        <f t="shared" si="12"/>
        <v>14</v>
      </c>
      <c r="S209" s="4">
        <f t="shared" si="13"/>
        <v>14</v>
      </c>
      <c r="T209" s="2">
        <f t="shared" si="19"/>
        <v>0.14200000000000002</v>
      </c>
      <c r="U209" s="2">
        <f t="shared" si="20"/>
        <v>16.663856432432432</v>
      </c>
      <c r="V209" s="2">
        <f t="shared" si="20"/>
        <v>14.680063999999998</v>
      </c>
      <c r="W209" s="2">
        <f t="shared" si="11"/>
        <v>9.7867093333333344</v>
      </c>
      <c r="X209" t="s">
        <v>31</v>
      </c>
      <c r="AA209" s="2"/>
      <c r="AE209" s="2"/>
    </row>
    <row r="210" spans="2:31" x14ac:dyDescent="0.25">
      <c r="B210" s="1" t="s">
        <v>76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0.03</v>
      </c>
      <c r="O210" s="2">
        <v>4.1000000000000002E-2</v>
      </c>
      <c r="P210">
        <v>4.4999999999999998E-2</v>
      </c>
      <c r="R210" s="4">
        <f t="shared" si="12"/>
        <v>7</v>
      </c>
      <c r="S210" s="4">
        <f t="shared" si="13"/>
        <v>7</v>
      </c>
      <c r="T210" s="2">
        <f t="shared" si="19"/>
        <v>0.11600000000000001</v>
      </c>
      <c r="U210" s="2">
        <f t="shared" si="20"/>
        <v>11.132381866666668</v>
      </c>
      <c r="V210" s="2">
        <f t="shared" si="20"/>
        <v>8.1456452682926823</v>
      </c>
      <c r="W210" s="2">
        <f t="shared" si="11"/>
        <v>7.4215879111111116</v>
      </c>
      <c r="X210" t="s">
        <v>31</v>
      </c>
      <c r="AA210" s="2"/>
      <c r="AE210" s="2"/>
    </row>
    <row r="211" spans="2:31" x14ac:dyDescent="0.25">
      <c r="B211" s="1" t="s">
        <v>76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0.54900000000000004</v>
      </c>
      <c r="O211" s="2">
        <v>0.16500000000000001</v>
      </c>
      <c r="P211">
        <v>0.22500000000000001</v>
      </c>
      <c r="R211" s="4">
        <f t="shared" si="12"/>
        <v>7</v>
      </c>
      <c r="S211" s="4">
        <f t="shared" si="13"/>
        <v>7</v>
      </c>
      <c r="T211" s="2">
        <f t="shared" si="19"/>
        <v>0.93900000000000006</v>
      </c>
      <c r="U211" s="2">
        <f t="shared" si="20"/>
        <v>7.604085974499089</v>
      </c>
      <c r="V211" s="2">
        <f t="shared" si="20"/>
        <v>25.30086787878788</v>
      </c>
      <c r="W211" s="2">
        <f t="shared" si="11"/>
        <v>18.553969777777777</v>
      </c>
      <c r="X211" t="s">
        <v>31</v>
      </c>
      <c r="AA211" s="2"/>
      <c r="AE211" s="2"/>
    </row>
    <row r="212" spans="2:31" x14ac:dyDescent="0.25">
      <c r="B212" s="1" t="s">
        <v>75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0.09</v>
      </c>
      <c r="O212" s="2">
        <v>9.6000000000000002E-2</v>
      </c>
      <c r="P212" s="2">
        <v>0.188</v>
      </c>
      <c r="R212" s="4">
        <f t="shared" si="12"/>
        <v>56</v>
      </c>
      <c r="S212" s="4">
        <f t="shared" si="13"/>
        <v>56</v>
      </c>
      <c r="T212" s="2">
        <f t="shared" si="19"/>
        <v>0.374</v>
      </c>
      <c r="U212" s="2">
        <f t="shared" si="20"/>
        <v>20.552089599999999</v>
      </c>
      <c r="V212" s="2">
        <f t="shared" si="20"/>
        <v>19.267583999999999</v>
      </c>
      <c r="W212" s="2">
        <f t="shared" si="11"/>
        <v>9.8387662978723416</v>
      </c>
      <c r="X212" t="s">
        <v>31</v>
      </c>
    </row>
    <row r="213" spans="2:31" x14ac:dyDescent="0.25">
      <c r="B213" s="1" t="s">
        <v>75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3.5999999999999997E-2</v>
      </c>
      <c r="O213" s="2">
        <v>3.2000000000000001E-2</v>
      </c>
      <c r="P213" s="2">
        <v>7.0999999999999994E-2</v>
      </c>
      <c r="R213" s="4">
        <f t="shared" si="12"/>
        <v>28</v>
      </c>
      <c r="S213" s="4">
        <f t="shared" si="13"/>
        <v>28</v>
      </c>
      <c r="T213" s="2">
        <f t="shared" si="19"/>
        <v>0.13900000000000001</v>
      </c>
      <c r="U213" s="2">
        <f t="shared" si="20"/>
        <v>5.7089137777777781</v>
      </c>
      <c r="V213" s="2">
        <f t="shared" si="20"/>
        <v>6.4225279999999998</v>
      </c>
      <c r="W213" s="2">
        <f t="shared" si="11"/>
        <v>2.894660507042254</v>
      </c>
      <c r="X213" t="s">
        <v>31</v>
      </c>
    </row>
    <row r="214" spans="2:31" x14ac:dyDescent="0.25">
      <c r="B214" s="1" t="s">
        <v>75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6.7000000000000004E-2</v>
      </c>
      <c r="O214" s="2">
        <v>6.5000000000000002E-2</v>
      </c>
      <c r="P214" s="2">
        <v>8.2000000000000003E-2</v>
      </c>
      <c r="R214" s="4">
        <f t="shared" si="12"/>
        <v>28</v>
      </c>
      <c r="S214" s="4">
        <f t="shared" si="13"/>
        <v>28</v>
      </c>
      <c r="T214" s="2">
        <f t="shared" si="19"/>
        <v>0.21400000000000002</v>
      </c>
      <c r="U214" s="2">
        <f t="shared" si="20"/>
        <v>27.607284537313433</v>
      </c>
      <c r="V214" s="2">
        <f t="shared" si="20"/>
        <v>28.456739446153843</v>
      </c>
      <c r="W214" s="2">
        <f t="shared" si="11"/>
        <v>22.557171512195122</v>
      </c>
      <c r="X214" t="s">
        <v>31</v>
      </c>
    </row>
    <row r="215" spans="2:31" x14ac:dyDescent="0.25">
      <c r="B215" s="1" t="s">
        <v>75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1.7000000000000001E-2</v>
      </c>
      <c r="O215" s="2">
        <v>3.5999999999999997E-2</v>
      </c>
      <c r="P215" s="2">
        <v>4.4999999999999998E-2</v>
      </c>
      <c r="R215" s="4">
        <f t="shared" si="12"/>
        <v>14</v>
      </c>
      <c r="S215" s="4">
        <f t="shared" si="13"/>
        <v>14</v>
      </c>
      <c r="T215" s="2">
        <f t="shared" si="19"/>
        <v>9.8000000000000004E-2</v>
      </c>
      <c r="U215" s="2">
        <f t="shared" si="20"/>
        <v>12.089464470588236</v>
      </c>
      <c r="V215" s="2">
        <f t="shared" si="20"/>
        <v>5.7089137777777781</v>
      </c>
      <c r="W215" s="2">
        <f t="shared" si="11"/>
        <v>4.567131022222223</v>
      </c>
      <c r="X215" t="s">
        <v>31</v>
      </c>
    </row>
    <row r="216" spans="2:31" x14ac:dyDescent="0.25">
      <c r="B216" s="1" t="s">
        <v>75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1.7000000000000001E-2</v>
      </c>
      <c r="O216" s="2">
        <v>4.1000000000000002E-2</v>
      </c>
      <c r="P216" s="2">
        <v>4.8000000000000001E-2</v>
      </c>
      <c r="R216" s="4">
        <f t="shared" si="12"/>
        <v>14</v>
      </c>
      <c r="S216" s="4">
        <f t="shared" si="13"/>
        <v>14</v>
      </c>
      <c r="T216" s="2">
        <f t="shared" si="19"/>
        <v>0.10600000000000001</v>
      </c>
      <c r="U216" s="2">
        <f t="shared" si="20"/>
        <v>12.089464470588236</v>
      </c>
      <c r="V216" s="2">
        <f t="shared" si="20"/>
        <v>5.0127047804878044</v>
      </c>
      <c r="W216" s="2">
        <f t="shared" si="11"/>
        <v>4.2816853333333329</v>
      </c>
      <c r="X216" t="s">
        <v>31</v>
      </c>
    </row>
    <row r="217" spans="2:31" x14ac:dyDescent="0.25">
      <c r="B217" s="1" t="s">
        <v>75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0.08</v>
      </c>
      <c r="O217" s="2">
        <v>7.4999999999999997E-2</v>
      </c>
      <c r="P217" s="2">
        <v>8.6999999999999994E-2</v>
      </c>
      <c r="R217" s="4">
        <f t="shared" si="12"/>
        <v>14</v>
      </c>
      <c r="S217" s="4">
        <f t="shared" si="13"/>
        <v>14</v>
      </c>
      <c r="T217" s="2">
        <f t="shared" si="19"/>
        <v>0.24199999999999999</v>
      </c>
      <c r="U217" s="2">
        <f t="shared" si="20"/>
        <v>23.121100800000001</v>
      </c>
      <c r="V217" s="2">
        <f t="shared" si="20"/>
        <v>24.662507520000005</v>
      </c>
      <c r="W217" s="2">
        <f t="shared" si="11"/>
        <v>21.260782344827586</v>
      </c>
      <c r="X217" t="s">
        <v>31</v>
      </c>
    </row>
    <row r="218" spans="2:31" x14ac:dyDescent="0.25">
      <c r="B218" s="1" t="s">
        <v>75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2.1000000000000001E-2</v>
      </c>
      <c r="O218" s="2">
        <v>6.3E-2</v>
      </c>
      <c r="P218" s="2">
        <v>3.6999999999999998E-2</v>
      </c>
      <c r="R218" s="4">
        <f t="shared" si="12"/>
        <v>7</v>
      </c>
      <c r="S218" s="4">
        <f t="shared" si="13"/>
        <v>7</v>
      </c>
      <c r="T218" s="2">
        <f t="shared" si="19"/>
        <v>0.121</v>
      </c>
      <c r="U218" s="2">
        <f t="shared" si="20"/>
        <v>9.7867093333333326</v>
      </c>
      <c r="V218" s="2">
        <f t="shared" si="20"/>
        <v>3.2622364444444445</v>
      </c>
      <c r="W218" s="2">
        <f t="shared" si="11"/>
        <v>5.5546188108108119</v>
      </c>
      <c r="X218" t="s">
        <v>31</v>
      </c>
    </row>
    <row r="219" spans="2:31" x14ac:dyDescent="0.25">
      <c r="B219" s="1" t="s">
        <v>75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2.1000000000000001E-2</v>
      </c>
      <c r="O219" s="2">
        <v>4.1000000000000002E-2</v>
      </c>
      <c r="P219" s="2">
        <v>3.5999999999999997E-2</v>
      </c>
      <c r="R219" s="4">
        <f t="shared" si="12"/>
        <v>7</v>
      </c>
      <c r="S219" s="4">
        <f t="shared" si="13"/>
        <v>7</v>
      </c>
      <c r="T219" s="2">
        <f t="shared" si="19"/>
        <v>9.8000000000000004E-2</v>
      </c>
      <c r="U219" s="2">
        <f t="shared" si="20"/>
        <v>9.7867093333333326</v>
      </c>
      <c r="V219" s="2">
        <f t="shared" si="20"/>
        <v>5.0127047804878044</v>
      </c>
      <c r="W219" s="2">
        <f t="shared" si="11"/>
        <v>5.7089137777777781</v>
      </c>
      <c r="X219" t="s">
        <v>31</v>
      </c>
    </row>
    <row r="220" spans="2:31" x14ac:dyDescent="0.25">
      <c r="B220" s="1" t="s">
        <v>75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5.6000000000000001E-2</v>
      </c>
      <c r="O220" s="2">
        <v>0.42899999999999999</v>
      </c>
      <c r="P220" s="2">
        <v>0.25600000000000001</v>
      </c>
      <c r="R220" s="4">
        <f t="shared" si="12"/>
        <v>7</v>
      </c>
      <c r="S220" s="4">
        <f t="shared" si="13"/>
        <v>7</v>
      </c>
      <c r="T220" s="2">
        <f t="shared" si="19"/>
        <v>0.74099999999999999</v>
      </c>
      <c r="U220" s="2">
        <f t="shared" si="20"/>
        <v>14.680064</v>
      </c>
      <c r="V220" s="2">
        <f t="shared" si="20"/>
        <v>1.9162787505827505</v>
      </c>
      <c r="W220" s="2">
        <f t="shared" si="11"/>
        <v>3.2112639999999999</v>
      </c>
      <c r="X220" t="s">
        <v>31</v>
      </c>
    </row>
    <row r="221" spans="2:31" x14ac:dyDescent="0.25">
      <c r="B221" s="1" t="s">
        <v>75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0.151</v>
      </c>
      <c r="O221" s="2">
        <v>0.161</v>
      </c>
      <c r="P221" s="2">
        <v>0.378</v>
      </c>
      <c r="R221" s="4">
        <f>1+ROUNDDOWN((($C221-$H221+2*$J221)/$L221),0)</f>
        <v>56</v>
      </c>
      <c r="S221" s="4">
        <f>1+ROUNDDOWN((($D221-$I221+2*$K221)/$M221),0)</f>
        <v>56</v>
      </c>
      <c r="T221" s="2">
        <f t="shared" si="19"/>
        <v>0.69</v>
      </c>
      <c r="U221" s="2">
        <f t="shared" si="20"/>
        <v>24.499179655629142</v>
      </c>
      <c r="V221" s="2">
        <f t="shared" si="20"/>
        <v>22.977491478260866</v>
      </c>
      <c r="W221" s="2">
        <f t="shared" si="11"/>
        <v>9.7867093333333326</v>
      </c>
      <c r="X221" t="s">
        <v>31</v>
      </c>
    </row>
    <row r="222" spans="2:31" x14ac:dyDescent="0.25">
      <c r="B222" s="1" t="s">
        <v>75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4.4999999999999998E-2</v>
      </c>
      <c r="O222" s="2">
        <v>6.8000000000000005E-2</v>
      </c>
      <c r="P222" s="2">
        <v>0.107</v>
      </c>
      <c r="R222" s="4">
        <f t="shared" si="12"/>
        <v>28</v>
      </c>
      <c r="S222" s="4">
        <f t="shared" si="13"/>
        <v>28</v>
      </c>
      <c r="T222" s="2">
        <f t="shared" si="19"/>
        <v>0.22</v>
      </c>
      <c r="U222" s="2">
        <f t="shared" si="20"/>
        <v>9.134262044444446</v>
      </c>
      <c r="V222" s="2">
        <f t="shared" si="20"/>
        <v>6.0447322352941182</v>
      </c>
      <c r="W222" s="2">
        <f t="shared" si="11"/>
        <v>3.8415120747663551</v>
      </c>
      <c r="X222" t="s">
        <v>31</v>
      </c>
    </row>
    <row r="223" spans="2:31" x14ac:dyDescent="0.25">
      <c r="B223" s="1" t="s">
        <v>75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0.11899999999999999</v>
      </c>
      <c r="O223" s="2">
        <v>0.14099999999999999</v>
      </c>
      <c r="P223" s="2">
        <v>0.127</v>
      </c>
      <c r="R223" s="4">
        <f t="shared" si="12"/>
        <v>28</v>
      </c>
      <c r="S223" s="4">
        <f t="shared" si="13"/>
        <v>28</v>
      </c>
      <c r="T223" s="2">
        <f t="shared" si="19"/>
        <v>0.38700000000000001</v>
      </c>
      <c r="U223" s="2">
        <f t="shared" si="20"/>
        <v>31.087194352941179</v>
      </c>
      <c r="V223" s="2">
        <f t="shared" si="20"/>
        <v>26.236710127659578</v>
      </c>
      <c r="W223" s="2">
        <f t="shared" si="11"/>
        <v>29.128945889763781</v>
      </c>
      <c r="X223" t="s">
        <v>31</v>
      </c>
    </row>
    <row r="224" spans="2:31" x14ac:dyDescent="0.25">
      <c r="B224" s="1" t="s">
        <v>75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2.8000000000000001E-2</v>
      </c>
      <c r="O224" s="2">
        <v>4.4999999999999998E-2</v>
      </c>
      <c r="P224" s="2">
        <v>6.4000000000000001E-2</v>
      </c>
      <c r="R224" s="4">
        <f t="shared" si="12"/>
        <v>14</v>
      </c>
      <c r="S224" s="4">
        <f t="shared" si="13"/>
        <v>14</v>
      </c>
      <c r="T224" s="2">
        <f t="shared" si="19"/>
        <v>0.13700000000000001</v>
      </c>
      <c r="U224" s="2">
        <f t="shared" si="20"/>
        <v>14.680064</v>
      </c>
      <c r="V224" s="2">
        <f t="shared" si="20"/>
        <v>9.134262044444446</v>
      </c>
      <c r="W224" s="2">
        <f t="shared" si="11"/>
        <v>6.4225279999999998</v>
      </c>
      <c r="X224" t="s">
        <v>31</v>
      </c>
    </row>
    <row r="225" spans="2:24" x14ac:dyDescent="0.25">
      <c r="B225" s="1" t="s">
        <v>75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2.3E-2</v>
      </c>
      <c r="O225" s="2">
        <v>4.1000000000000002E-2</v>
      </c>
      <c r="P225" s="2">
        <v>6.9000000000000006E-2</v>
      </c>
      <c r="R225" s="4">
        <f t="shared" si="12"/>
        <v>14</v>
      </c>
      <c r="S225" s="4">
        <f t="shared" si="13"/>
        <v>14</v>
      </c>
      <c r="T225" s="2">
        <f t="shared" si="19"/>
        <v>0.13300000000000001</v>
      </c>
      <c r="U225" s="2">
        <f t="shared" si="20"/>
        <v>17.871382260869566</v>
      </c>
      <c r="V225" s="2">
        <f t="shared" si="20"/>
        <v>10.025409560975609</v>
      </c>
      <c r="W225" s="2">
        <f t="shared" si="11"/>
        <v>5.9571274202898543</v>
      </c>
      <c r="X225" t="s">
        <v>31</v>
      </c>
    </row>
    <row r="226" spans="2:24" x14ac:dyDescent="0.25">
      <c r="B226" s="1" t="s">
        <v>75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0.122</v>
      </c>
      <c r="O226" s="2">
        <v>0.128</v>
      </c>
      <c r="P226" s="2">
        <v>0.13</v>
      </c>
      <c r="R226" s="4">
        <f t="shared" si="12"/>
        <v>14</v>
      </c>
      <c r="S226" s="4">
        <f t="shared" si="13"/>
        <v>14</v>
      </c>
      <c r="T226" s="2">
        <f t="shared" si="19"/>
        <v>0.38</v>
      </c>
      <c r="U226" s="2">
        <f t="shared" si="20"/>
        <v>30.322755147540985</v>
      </c>
      <c r="V226" s="2">
        <f t="shared" si="20"/>
        <v>28.901375999999999</v>
      </c>
      <c r="W226" s="2">
        <f t="shared" si="11"/>
        <v>28.456739446153843</v>
      </c>
      <c r="X226" t="s">
        <v>31</v>
      </c>
    </row>
    <row r="227" spans="2:24" x14ac:dyDescent="0.25">
      <c r="B227" s="1" t="s">
        <v>75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2.4E-2</v>
      </c>
      <c r="O227" s="2">
        <v>6.5000000000000002E-2</v>
      </c>
      <c r="P227" s="2">
        <v>4.3999999999999997E-2</v>
      </c>
      <c r="R227" s="4">
        <f>1+ROUNDDOWN((($C227-$H227+2*$J227)/$L227),0)</f>
        <v>7</v>
      </c>
      <c r="S227" s="4">
        <f>1+ROUNDDOWN((($D227-$I227+2*$K227)/$M227),0)</f>
        <v>7</v>
      </c>
      <c r="T227" s="2">
        <f t="shared" si="19"/>
        <v>0.13300000000000001</v>
      </c>
      <c r="U227" s="2">
        <f t="shared" si="20"/>
        <v>17.126741333333332</v>
      </c>
      <c r="V227" s="2">
        <f t="shared" si="20"/>
        <v>6.323719876923076</v>
      </c>
      <c r="W227" s="2">
        <f t="shared" si="11"/>
        <v>9.3418589090909094</v>
      </c>
      <c r="X227" t="s">
        <v>31</v>
      </c>
    </row>
    <row r="228" spans="2:24" x14ac:dyDescent="0.25">
      <c r="B228" s="1" t="s">
        <v>75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2.5999999999999999E-2</v>
      </c>
      <c r="O228" s="2">
        <v>4.1000000000000002E-2</v>
      </c>
      <c r="P228" s="2">
        <v>4.5999999999999999E-2</v>
      </c>
      <c r="R228" s="4">
        <f t="shared" si="12"/>
        <v>7</v>
      </c>
      <c r="S228" s="4">
        <f t="shared" si="13"/>
        <v>7</v>
      </c>
      <c r="T228" s="2">
        <f t="shared" si="19"/>
        <v>0.113</v>
      </c>
      <c r="U228" s="2">
        <f t="shared" si="20"/>
        <v>15.809299692307693</v>
      </c>
      <c r="V228" s="2">
        <f t="shared" si="20"/>
        <v>10.025409560975609</v>
      </c>
      <c r="W228" s="2">
        <f t="shared" si="11"/>
        <v>8.9356911304347832</v>
      </c>
      <c r="X228" t="s">
        <v>31</v>
      </c>
    </row>
    <row r="229" spans="2:24" x14ac:dyDescent="0.25">
      <c r="B229" s="1" t="s">
        <v>75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6.5000000000000002E-2</v>
      </c>
      <c r="O229" s="2">
        <v>0.77900000000000003</v>
      </c>
      <c r="P229" s="2">
        <v>0.46700000000000003</v>
      </c>
      <c r="R229" s="4">
        <f t="shared" si="12"/>
        <v>7</v>
      </c>
      <c r="S229" s="4">
        <f t="shared" si="13"/>
        <v>7</v>
      </c>
      <c r="T229" s="2">
        <f t="shared" si="19"/>
        <v>1.3110000000000002</v>
      </c>
      <c r="U229" s="2">
        <f t="shared" si="20"/>
        <v>25.294879507692304</v>
      </c>
      <c r="V229" s="2">
        <f t="shared" si="20"/>
        <v>2.1106125391527599</v>
      </c>
      <c r="W229" s="2">
        <f t="shared" si="11"/>
        <v>3.5207005738758026</v>
      </c>
      <c r="X229" t="s">
        <v>31</v>
      </c>
    </row>
    <row r="230" spans="2:24" x14ac:dyDescent="0.25">
      <c r="B230" s="1" t="s">
        <v>73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1.387</v>
      </c>
      <c r="O230" s="2" t="s">
        <v>44</v>
      </c>
      <c r="P230" s="2">
        <v>8.1690000000000005</v>
      </c>
      <c r="R230" s="4">
        <f t="shared" si="12"/>
        <v>349</v>
      </c>
      <c r="S230" s="4">
        <f t="shared" si="13"/>
        <v>80</v>
      </c>
      <c r="T230" s="2">
        <f>N230+P230</f>
        <v>9.5560000000000009</v>
      </c>
      <c r="U230" s="2">
        <f t="shared" si="20"/>
        <v>1.030644556596972</v>
      </c>
      <c r="V230" s="2" t="s">
        <v>44</v>
      </c>
      <c r="W230" s="2">
        <f t="shared" si="11"/>
        <v>0.17499130860570447</v>
      </c>
      <c r="X230" t="s">
        <v>31</v>
      </c>
    </row>
    <row r="231" spans="2:24" x14ac:dyDescent="0.25">
      <c r="B231" s="1" t="s">
        <v>73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1.2330000000000001</v>
      </c>
      <c r="O231" s="2">
        <v>1.387</v>
      </c>
      <c r="P231" s="2">
        <v>3.09</v>
      </c>
      <c r="R231" s="4">
        <f t="shared" si="12"/>
        <v>350</v>
      </c>
      <c r="S231" s="4">
        <f t="shared" si="13"/>
        <v>80</v>
      </c>
      <c r="T231" s="2">
        <f t="shared" ref="T231:T269" si="21">N231+O231+P231</f>
        <v>5.71</v>
      </c>
      <c r="U231" s="2">
        <f t="shared" si="20"/>
        <v>26.788437956204376</v>
      </c>
      <c r="V231" s="2">
        <f t="shared" si="20"/>
        <v>23.814090843547223</v>
      </c>
      <c r="W231" s="2">
        <f t="shared" si="11"/>
        <v>10.689366990291262</v>
      </c>
      <c r="X231" t="s">
        <v>31</v>
      </c>
    </row>
    <row r="232" spans="2:24" x14ac:dyDescent="0.25">
      <c r="B232" s="1" t="s">
        <v>73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1.341</v>
      </c>
      <c r="O232" s="2">
        <v>2.9710000000000001</v>
      </c>
      <c r="P232" s="2">
        <v>2.2669999999999999</v>
      </c>
      <c r="R232" s="4">
        <f t="shared" si="12"/>
        <v>174</v>
      </c>
      <c r="S232" s="4">
        <f t="shared" si="13"/>
        <v>39</v>
      </c>
      <c r="T232" s="2">
        <f t="shared" si="21"/>
        <v>6.5790000000000006</v>
      </c>
      <c r="U232" s="2">
        <f t="shared" si="20"/>
        <v>33.163855033557049</v>
      </c>
      <c r="V232" s="2">
        <f t="shared" si="20"/>
        <v>14.968942982160888</v>
      </c>
      <c r="W232" s="2">
        <f t="shared" si="11"/>
        <v>19.617436965152184</v>
      </c>
      <c r="X232" t="s">
        <v>31</v>
      </c>
    </row>
    <row r="233" spans="2:24" x14ac:dyDescent="0.25">
      <c r="B233" s="1" t="s">
        <v>73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0.84599999999999997</v>
      </c>
      <c r="O233" s="2">
        <v>0.82599999999999996</v>
      </c>
      <c r="P233" s="2">
        <v>0.89400000000000002</v>
      </c>
      <c r="R233" s="4">
        <f t="shared" si="12"/>
        <v>175</v>
      </c>
      <c r="S233" s="4">
        <f t="shared" si="13"/>
        <v>40</v>
      </c>
      <c r="T233" s="2">
        <f t="shared" si="21"/>
        <v>2.5659999999999998</v>
      </c>
      <c r="U233" s="2">
        <f t="shared" si="20"/>
        <v>39.04272340425532</v>
      </c>
      <c r="V233" s="2">
        <f t="shared" si="20"/>
        <v>39.988067796610174</v>
      </c>
      <c r="W233" s="2">
        <f t="shared" si="11"/>
        <v>36.946469798657716</v>
      </c>
      <c r="X233" t="s">
        <v>31</v>
      </c>
    </row>
    <row r="234" spans="2:24" x14ac:dyDescent="0.25">
      <c r="B234" s="1" t="s">
        <v>73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1.3360000000000001</v>
      </c>
      <c r="O234" s="2">
        <v>2.198</v>
      </c>
      <c r="P234" s="2">
        <v>1.1319999999999999</v>
      </c>
      <c r="R234" s="4">
        <f t="shared" si="12"/>
        <v>87</v>
      </c>
      <c r="S234" s="4">
        <f t="shared" si="13"/>
        <v>19</v>
      </c>
      <c r="T234" s="2">
        <f t="shared" si="21"/>
        <v>4.6659999999999995</v>
      </c>
      <c r="U234" s="2">
        <f t="shared" si="20"/>
        <v>32.434433532934129</v>
      </c>
      <c r="V234" s="2">
        <f t="shared" si="20"/>
        <v>19.714469153776161</v>
      </c>
      <c r="W234" s="2">
        <f t="shared" si="11"/>
        <v>38.279508127208487</v>
      </c>
      <c r="X234" t="s">
        <v>31</v>
      </c>
    </row>
    <row r="235" spans="2:24" x14ac:dyDescent="0.25">
      <c r="B235" s="1" t="s">
        <v>73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0.85</v>
      </c>
      <c r="O235" s="2">
        <v>0.80600000000000005</v>
      </c>
      <c r="P235" s="2">
        <v>0.84299999999999997</v>
      </c>
      <c r="R235" s="4">
        <f t="shared" si="12"/>
        <v>84</v>
      </c>
      <c r="S235" s="4">
        <f t="shared" si="13"/>
        <v>20</v>
      </c>
      <c r="T235" s="2">
        <f t="shared" si="21"/>
        <v>2.4990000000000001</v>
      </c>
      <c r="U235" s="2">
        <f t="shared" si="20"/>
        <v>37.304633223529414</v>
      </c>
      <c r="V235" s="2">
        <f t="shared" si="20"/>
        <v>39.341114441687346</v>
      </c>
      <c r="W235" s="2">
        <f t="shared" si="11"/>
        <v>37.614398861209963</v>
      </c>
      <c r="X235" t="s">
        <v>31</v>
      </c>
    </row>
    <row r="236" spans="2:24" x14ac:dyDescent="0.25">
      <c r="B236" s="1" t="s">
        <v>73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1.4419999999999999</v>
      </c>
      <c r="O236" s="2">
        <v>1.95</v>
      </c>
      <c r="P236" s="2">
        <v>1.1140000000000001</v>
      </c>
      <c r="R236" s="4">
        <f t="shared" si="12"/>
        <v>41</v>
      </c>
      <c r="S236" s="4">
        <f t="shared" si="13"/>
        <v>9</v>
      </c>
      <c r="T236" s="2">
        <f t="shared" si="21"/>
        <v>4.5060000000000002</v>
      </c>
      <c r="U236" s="2">
        <f t="shared" si="20"/>
        <v>26.832492649098477</v>
      </c>
      <c r="V236" s="2">
        <f t="shared" si="20"/>
        <v>19.84228430769231</v>
      </c>
      <c r="W236" s="2">
        <f t="shared" si="11"/>
        <v>34.732903411131055</v>
      </c>
      <c r="X236" t="s">
        <v>31</v>
      </c>
    </row>
    <row r="237" spans="2:24" x14ac:dyDescent="0.25">
      <c r="B237" s="1" t="s">
        <v>73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0.88900000000000001</v>
      </c>
      <c r="O237" s="2">
        <v>0.77300000000000002</v>
      </c>
      <c r="P237" s="2">
        <v>0.87</v>
      </c>
      <c r="R237" s="4">
        <f t="shared" si="12"/>
        <v>42</v>
      </c>
      <c r="S237" s="4">
        <f t="shared" si="13"/>
        <v>10</v>
      </c>
      <c r="T237" s="2">
        <f t="shared" si="21"/>
        <v>2.532</v>
      </c>
      <c r="U237" s="2">
        <f t="shared" si="20"/>
        <v>35.668097007874017</v>
      </c>
      <c r="V237" s="2">
        <f t="shared" si="20"/>
        <v>41.020618680465716</v>
      </c>
      <c r="W237" s="2">
        <f t="shared" si="11"/>
        <v>36.447055448275862</v>
      </c>
      <c r="X237" t="s">
        <v>31</v>
      </c>
    </row>
    <row r="238" spans="2:24" x14ac:dyDescent="0.25">
      <c r="B238" s="1" t="s">
        <v>77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0.111</v>
      </c>
      <c r="O238" s="2">
        <v>0.113</v>
      </c>
      <c r="P238" s="2">
        <v>0.224</v>
      </c>
      <c r="R238" s="4">
        <f>1+ROUNDDOWN((($C238-$H238+2*$J238)/$L238),0)</f>
        <v>112</v>
      </c>
      <c r="S238" s="4">
        <f>1+ROUNDDOWN((($D238-$I238+2*$K238)/$M238),0)</f>
        <v>112</v>
      </c>
      <c r="T238" s="2">
        <f t="shared" si="21"/>
        <v>0.44800000000000001</v>
      </c>
      <c r="U238" s="2">
        <f t="shared" si="20"/>
        <v>7.4061584144144144</v>
      </c>
      <c r="V238" s="2">
        <f t="shared" si="20"/>
        <v>7.2750759646017693</v>
      </c>
      <c r="W238" s="2">
        <f t="shared" si="11"/>
        <v>3.6700159999999999</v>
      </c>
      <c r="X238" t="s">
        <v>31</v>
      </c>
    </row>
    <row r="239" spans="2:24" x14ac:dyDescent="0.25">
      <c r="B239" s="1" t="s">
        <v>77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8.4000000000000005E-2</v>
      </c>
      <c r="O239" s="2">
        <v>8.2000000000000003E-2</v>
      </c>
      <c r="P239" s="2">
        <v>0.14199999999999999</v>
      </c>
      <c r="R239" s="4">
        <f t="shared" si="12"/>
        <v>56</v>
      </c>
      <c r="S239" s="4">
        <f t="shared" si="13"/>
        <v>56</v>
      </c>
      <c r="T239" s="2">
        <f t="shared" si="21"/>
        <v>0.308</v>
      </c>
      <c r="U239" s="2">
        <f t="shared" si="20"/>
        <v>9.7867093333333326</v>
      </c>
      <c r="V239" s="2">
        <f t="shared" si="20"/>
        <v>10.025409560975609</v>
      </c>
      <c r="W239" s="2">
        <f t="shared" si="11"/>
        <v>5.7893210140845079</v>
      </c>
      <c r="X239" t="s">
        <v>31</v>
      </c>
    </row>
    <row r="240" spans="2:24" x14ac:dyDescent="0.25">
      <c r="B240" s="1" t="s">
        <v>77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7.0999999999999994E-2</v>
      </c>
      <c r="O240" s="2">
        <v>8.3000000000000004E-2</v>
      </c>
      <c r="P240" s="2">
        <v>0.14199999999999999</v>
      </c>
      <c r="R240" s="4">
        <f t="shared" si="12"/>
        <v>56</v>
      </c>
      <c r="S240" s="4">
        <f t="shared" si="13"/>
        <v>56</v>
      </c>
      <c r="T240" s="2">
        <f t="shared" si="21"/>
        <v>0.29599999999999999</v>
      </c>
      <c r="U240" s="2">
        <f t="shared" ref="U240:W269" si="22">(2*$R240*$S240*$F240*$G240*$E240*$I240*$H240)/(N240/1000)/10^12</f>
        <v>11.578642028169016</v>
      </c>
      <c r="V240" s="2">
        <f t="shared" si="22"/>
        <v>9.9046214939759043</v>
      </c>
      <c r="W240" s="2">
        <f t="shared" si="22"/>
        <v>5.7893210140845079</v>
      </c>
      <c r="X240" t="s">
        <v>31</v>
      </c>
    </row>
    <row r="241" spans="2:24" x14ac:dyDescent="0.25">
      <c r="B241" s="1" t="s">
        <v>77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2.9000000000000001E-2</v>
      </c>
      <c r="O241" s="2">
        <v>8.2000000000000003E-2</v>
      </c>
      <c r="P241" s="2">
        <v>8.5000000000000006E-2</v>
      </c>
      <c r="R241" s="4">
        <f t="shared" ref="R241:R260" si="23">1+ROUNDDOWN((($C241-$H241+2*$J241)/$L241),0)</f>
        <v>28</v>
      </c>
      <c r="S241" s="4">
        <f t="shared" ref="S241:S260" si="24">1+ROUNDDOWN((($D241-$I241+2*$K241)/$M241),0)</f>
        <v>28</v>
      </c>
      <c r="T241" s="2">
        <f t="shared" si="21"/>
        <v>0.19600000000000001</v>
      </c>
      <c r="U241" s="2">
        <f t="shared" si="22"/>
        <v>14.173854896551724</v>
      </c>
      <c r="V241" s="2">
        <f t="shared" si="22"/>
        <v>5.0127047804878044</v>
      </c>
      <c r="W241" s="2">
        <f t="shared" si="22"/>
        <v>4.8357857882352944</v>
      </c>
      <c r="X241" t="s">
        <v>31</v>
      </c>
    </row>
    <row r="242" spans="2:24" x14ac:dyDescent="0.25">
      <c r="B242" s="1" t="s">
        <v>77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4.7E-2</v>
      </c>
      <c r="O242" s="2">
        <v>0.05</v>
      </c>
      <c r="P242" s="2">
        <v>8.6999999999999994E-2</v>
      </c>
      <c r="R242" s="4">
        <f t="shared" si="23"/>
        <v>28</v>
      </c>
      <c r="S242" s="4">
        <f t="shared" si="24"/>
        <v>28</v>
      </c>
      <c r="T242" s="2">
        <f t="shared" si="21"/>
        <v>0.184</v>
      </c>
      <c r="U242" s="2">
        <f t="shared" si="22"/>
        <v>17.491140085106384</v>
      </c>
      <c r="V242" s="2">
        <f t="shared" si="22"/>
        <v>16.441671679999999</v>
      </c>
      <c r="W242" s="2">
        <f t="shared" si="22"/>
        <v>9.4492365977011481</v>
      </c>
      <c r="X242" t="s">
        <v>31</v>
      </c>
    </row>
    <row r="243" spans="2:24" x14ac:dyDescent="0.25">
      <c r="B243" s="1" t="s">
        <v>77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4.9000000000000002E-2</v>
      </c>
      <c r="O243" s="2">
        <v>4.7E-2</v>
      </c>
      <c r="P243" s="2">
        <v>8.5999999999999993E-2</v>
      </c>
      <c r="R243" s="4">
        <f t="shared" si="23"/>
        <v>28</v>
      </c>
      <c r="S243" s="4">
        <f t="shared" si="24"/>
        <v>28</v>
      </c>
      <c r="T243" s="2">
        <f t="shared" si="21"/>
        <v>0.182</v>
      </c>
      <c r="U243" s="2">
        <f t="shared" si="22"/>
        <v>16.777215999999999</v>
      </c>
      <c r="V243" s="2">
        <f t="shared" si="22"/>
        <v>17.491140085106384</v>
      </c>
      <c r="W243" s="2">
        <f t="shared" si="22"/>
        <v>9.5591114418604661</v>
      </c>
      <c r="X243" t="s">
        <v>31</v>
      </c>
    </row>
    <row r="244" spans="2:24" x14ac:dyDescent="0.25">
      <c r="B244" s="1" t="s">
        <v>77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2.5999999999999999E-2</v>
      </c>
      <c r="O244" s="2">
        <v>5.8999999999999997E-2</v>
      </c>
      <c r="P244" s="2">
        <v>4.9000000000000002E-2</v>
      </c>
      <c r="R244" s="4">
        <f t="shared" si="23"/>
        <v>14</v>
      </c>
      <c r="S244" s="4">
        <f t="shared" si="24"/>
        <v>14</v>
      </c>
      <c r="T244" s="2">
        <f t="shared" si="21"/>
        <v>0.13400000000000001</v>
      </c>
      <c r="U244" s="2">
        <f t="shared" si="22"/>
        <v>15.809299692307693</v>
      </c>
      <c r="V244" s="2">
        <f t="shared" si="22"/>
        <v>6.9668100338983052</v>
      </c>
      <c r="W244" s="2">
        <f t="shared" si="22"/>
        <v>8.3886079999999996</v>
      </c>
      <c r="X244" t="s">
        <v>31</v>
      </c>
    </row>
    <row r="245" spans="2:24" x14ac:dyDescent="0.25">
      <c r="B245" s="1" t="s">
        <v>77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4.3999999999999997E-2</v>
      </c>
      <c r="O245" s="2">
        <v>4.2000000000000003E-2</v>
      </c>
      <c r="P245" s="2">
        <v>5.8999999999999997E-2</v>
      </c>
      <c r="R245" s="4">
        <f t="shared" si="23"/>
        <v>14</v>
      </c>
      <c r="S245" s="4">
        <f t="shared" si="24"/>
        <v>14</v>
      </c>
      <c r="T245" s="2">
        <f t="shared" si="21"/>
        <v>0.14499999999999999</v>
      </c>
      <c r="U245" s="2">
        <f t="shared" si="22"/>
        <v>18.683717818181819</v>
      </c>
      <c r="V245" s="2">
        <f t="shared" si="22"/>
        <v>19.573418666666665</v>
      </c>
      <c r="W245" s="2">
        <f t="shared" si="22"/>
        <v>13.93362006779661</v>
      </c>
      <c r="X245" t="s">
        <v>31</v>
      </c>
    </row>
    <row r="246" spans="2:24" x14ac:dyDescent="0.25">
      <c r="B246" s="1" t="s">
        <v>77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7.0000000000000007E-2</v>
      </c>
      <c r="O246" s="2">
        <v>0.161</v>
      </c>
      <c r="P246" s="2">
        <v>7.5999999999999998E-2</v>
      </c>
      <c r="R246" s="4">
        <f t="shared" si="23"/>
        <v>14</v>
      </c>
      <c r="S246" s="4">
        <f t="shared" si="24"/>
        <v>14</v>
      </c>
      <c r="T246" s="2">
        <f t="shared" si="21"/>
        <v>0.307</v>
      </c>
      <c r="U246" s="2">
        <f t="shared" si="22"/>
        <v>23.488102399999995</v>
      </c>
      <c r="V246" s="2">
        <f t="shared" si="22"/>
        <v>10.212218434782608</v>
      </c>
      <c r="W246" s="2">
        <f t="shared" si="22"/>
        <v>21.63377852631579</v>
      </c>
      <c r="X246" t="s">
        <v>31</v>
      </c>
    </row>
    <row r="247" spans="2:24" x14ac:dyDescent="0.25">
      <c r="B247" s="1" t="s">
        <v>77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4.7E-2</v>
      </c>
      <c r="O247" s="2">
        <v>4.4999999999999998E-2</v>
      </c>
      <c r="P247" s="2">
        <v>6.0999999999999999E-2</v>
      </c>
      <c r="R247" s="4">
        <f t="shared" si="23"/>
        <v>14</v>
      </c>
      <c r="S247" s="4">
        <f t="shared" si="24"/>
        <v>14</v>
      </c>
      <c r="T247" s="2">
        <f t="shared" si="21"/>
        <v>0.153</v>
      </c>
      <c r="U247" s="2">
        <f t="shared" si="22"/>
        <v>17.491140085106384</v>
      </c>
      <c r="V247" s="2">
        <f t="shared" si="22"/>
        <v>18.268524088888892</v>
      </c>
      <c r="W247" s="2">
        <f t="shared" si="22"/>
        <v>13.476780065573772</v>
      </c>
      <c r="X247" t="s">
        <v>31</v>
      </c>
    </row>
    <row r="248" spans="2:24" x14ac:dyDescent="0.25">
      <c r="B248" s="1" t="s">
        <v>77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4.3999999999999997E-2</v>
      </c>
      <c r="O248" s="2">
        <v>4.2000000000000003E-2</v>
      </c>
      <c r="P248" s="2">
        <v>5.8999999999999997E-2</v>
      </c>
      <c r="R248" s="4">
        <f t="shared" si="23"/>
        <v>14</v>
      </c>
      <c r="S248" s="4">
        <f t="shared" si="24"/>
        <v>14</v>
      </c>
      <c r="T248" s="2">
        <f t="shared" si="21"/>
        <v>0.14499999999999999</v>
      </c>
      <c r="U248" s="2">
        <f t="shared" si="22"/>
        <v>18.683717818181819</v>
      </c>
      <c r="V248" s="2">
        <f t="shared" si="22"/>
        <v>19.573418666666665</v>
      </c>
      <c r="W248" s="2">
        <f t="shared" si="22"/>
        <v>13.93362006779661</v>
      </c>
      <c r="X248" t="s">
        <v>31</v>
      </c>
    </row>
    <row r="249" spans="2:24" x14ac:dyDescent="0.25">
      <c r="B249" s="1" t="s">
        <v>77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3.5000000000000003E-2</v>
      </c>
      <c r="O249" s="2">
        <v>4.1000000000000002E-2</v>
      </c>
      <c r="P249" s="2">
        <v>4.2000000000000003E-2</v>
      </c>
      <c r="R249" s="4">
        <f t="shared" si="23"/>
        <v>7</v>
      </c>
      <c r="S249" s="4">
        <f t="shared" si="24"/>
        <v>7</v>
      </c>
      <c r="T249" s="2">
        <f t="shared" si="21"/>
        <v>0.11800000000000002</v>
      </c>
      <c r="U249" s="2">
        <f t="shared" si="22"/>
        <v>11.744051199999998</v>
      </c>
      <c r="V249" s="2">
        <f t="shared" si="22"/>
        <v>10.025409560975609</v>
      </c>
      <c r="W249" s="2">
        <f t="shared" si="22"/>
        <v>9.7867093333333326</v>
      </c>
      <c r="X249" t="s">
        <v>31</v>
      </c>
    </row>
    <row r="250" spans="2:24" x14ac:dyDescent="0.25">
      <c r="B250" s="1" t="s">
        <v>77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0.129</v>
      </c>
      <c r="O250" s="2">
        <v>0.14599999999999999</v>
      </c>
      <c r="P250" s="2">
        <v>0.154</v>
      </c>
      <c r="R250" s="4">
        <f t="shared" si="23"/>
        <v>7</v>
      </c>
      <c r="S250" s="4">
        <f t="shared" si="24"/>
        <v>7</v>
      </c>
      <c r="T250" s="2">
        <f t="shared" si="21"/>
        <v>0.42900000000000005</v>
      </c>
      <c r="U250" s="2">
        <f t="shared" si="22"/>
        <v>14.338667162790699</v>
      </c>
      <c r="V250" s="2">
        <f t="shared" si="22"/>
        <v>12.669096328767123</v>
      </c>
      <c r="W250" s="2">
        <f t="shared" si="22"/>
        <v>12.010961454545455</v>
      </c>
      <c r="X250" t="s">
        <v>31</v>
      </c>
    </row>
    <row r="251" spans="2:24" x14ac:dyDescent="0.25">
      <c r="B251" s="1" t="s">
        <v>77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4.1000000000000002E-2</v>
      </c>
      <c r="O251" s="2">
        <v>6.7000000000000004E-2</v>
      </c>
      <c r="P251" s="2">
        <v>7.5999999999999998E-2</v>
      </c>
      <c r="R251" s="4">
        <f t="shared" si="23"/>
        <v>7</v>
      </c>
      <c r="S251" s="4">
        <f t="shared" si="24"/>
        <v>7</v>
      </c>
      <c r="T251" s="2">
        <f t="shared" si="21"/>
        <v>0.184</v>
      </c>
      <c r="U251" s="2">
        <f t="shared" si="22"/>
        <v>20.050819121951218</v>
      </c>
      <c r="V251" s="2">
        <f t="shared" si="22"/>
        <v>12.269904238805971</v>
      </c>
      <c r="W251" s="2">
        <f t="shared" si="22"/>
        <v>10.816889263157895</v>
      </c>
      <c r="X251" t="s">
        <v>31</v>
      </c>
    </row>
    <row r="252" spans="2:24" x14ac:dyDescent="0.25">
      <c r="B252" s="1" t="s">
        <v>77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7.0000000000000007E-2</v>
      </c>
      <c r="O252" s="2">
        <v>0.14099999999999999</v>
      </c>
      <c r="P252" s="2">
        <v>0.151</v>
      </c>
      <c r="R252" s="4">
        <f t="shared" si="23"/>
        <v>7</v>
      </c>
      <c r="S252" s="4">
        <f t="shared" si="24"/>
        <v>7</v>
      </c>
      <c r="T252" s="2">
        <f t="shared" si="21"/>
        <v>0.36199999999999999</v>
      </c>
      <c r="U252" s="2">
        <f t="shared" si="22"/>
        <v>23.488102399999995</v>
      </c>
      <c r="V252" s="2">
        <f t="shared" si="22"/>
        <v>11.66076005673759</v>
      </c>
      <c r="W252" s="2">
        <f t="shared" si="22"/>
        <v>10.888524291390731</v>
      </c>
      <c r="X252" t="s">
        <v>31</v>
      </c>
    </row>
    <row r="253" spans="2:24" x14ac:dyDescent="0.25">
      <c r="B253" s="1" t="s">
        <v>77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6.8000000000000005E-2</v>
      </c>
      <c r="O253" s="2">
        <v>4.1000000000000002E-2</v>
      </c>
      <c r="P253" s="2">
        <v>7.5999999999999998E-2</v>
      </c>
      <c r="R253" s="4">
        <f t="shared" si="23"/>
        <v>7</v>
      </c>
      <c r="S253" s="4">
        <f t="shared" si="24"/>
        <v>7</v>
      </c>
      <c r="T253" s="2">
        <f t="shared" si="21"/>
        <v>0.185</v>
      </c>
      <c r="U253" s="2">
        <f t="shared" si="22"/>
        <v>12.089464470588236</v>
      </c>
      <c r="V253" s="2">
        <f t="shared" si="22"/>
        <v>20.050819121951218</v>
      </c>
      <c r="W253" s="2">
        <f t="shared" si="22"/>
        <v>10.816889263157895</v>
      </c>
      <c r="X253" t="s">
        <v>31</v>
      </c>
    </row>
    <row r="254" spans="2:24" x14ac:dyDescent="0.25">
      <c r="B254" s="1" t="s">
        <v>77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0.20100000000000001</v>
      </c>
      <c r="O254" s="2">
        <v>0.20499999999999999</v>
      </c>
      <c r="P254" s="2">
        <v>0.40400000000000003</v>
      </c>
      <c r="R254" s="4">
        <f t="shared" si="23"/>
        <v>112</v>
      </c>
      <c r="S254" s="4">
        <f t="shared" si="24"/>
        <v>112</v>
      </c>
      <c r="T254" s="2">
        <f t="shared" si="21"/>
        <v>0.81</v>
      </c>
      <c r="U254" s="2">
        <f t="shared" si="22"/>
        <v>8.1799361592039794</v>
      </c>
      <c r="V254" s="2">
        <f t="shared" si="22"/>
        <v>8.0203276487804889</v>
      </c>
      <c r="W254" s="2">
        <f t="shared" si="22"/>
        <v>4.0697207128712867</v>
      </c>
      <c r="X254" t="s">
        <v>31</v>
      </c>
    </row>
    <row r="255" spans="2:24" x14ac:dyDescent="0.25">
      <c r="B255" s="1" t="s">
        <v>77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0.152</v>
      </c>
      <c r="O255" s="2">
        <v>0.14499999999999999</v>
      </c>
      <c r="P255" s="2">
        <v>0.192</v>
      </c>
      <c r="R255" s="4">
        <f t="shared" si="23"/>
        <v>56</v>
      </c>
      <c r="S255" s="4">
        <f t="shared" si="24"/>
        <v>56</v>
      </c>
      <c r="T255" s="2">
        <f t="shared" si="21"/>
        <v>0.48899999999999999</v>
      </c>
      <c r="U255" s="2">
        <f t="shared" si="22"/>
        <v>10.816889263157895</v>
      </c>
      <c r="V255" s="2">
        <f t="shared" si="22"/>
        <v>11.339083917241378</v>
      </c>
      <c r="W255" s="2">
        <f t="shared" si="22"/>
        <v>8.5633706666666658</v>
      </c>
      <c r="X255" t="s">
        <v>31</v>
      </c>
    </row>
    <row r="256" spans="2:24" x14ac:dyDescent="0.25">
      <c r="B256" s="1" t="s">
        <v>77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0.126</v>
      </c>
      <c r="O256" s="2">
        <v>0.153</v>
      </c>
      <c r="P256" s="2">
        <v>0.186</v>
      </c>
      <c r="R256" s="4">
        <f t="shared" si="23"/>
        <v>56</v>
      </c>
      <c r="S256" s="4">
        <f t="shared" si="24"/>
        <v>56</v>
      </c>
      <c r="T256" s="2">
        <f t="shared" si="21"/>
        <v>0.46500000000000002</v>
      </c>
      <c r="U256" s="2">
        <f t="shared" si="22"/>
        <v>13.048945777777778</v>
      </c>
      <c r="V256" s="2">
        <f t="shared" si="22"/>
        <v>10.746190640522874</v>
      </c>
      <c r="W256" s="2">
        <f t="shared" si="22"/>
        <v>8.8396084301075266</v>
      </c>
      <c r="X256" t="s">
        <v>31</v>
      </c>
    </row>
    <row r="257" spans="2:24" x14ac:dyDescent="0.25">
      <c r="B257" s="1" t="s">
        <v>77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5.2999999999999999E-2</v>
      </c>
      <c r="O257" s="2">
        <v>0.17</v>
      </c>
      <c r="P257" s="2">
        <v>0.104</v>
      </c>
      <c r="R257" s="4">
        <f t="shared" si="23"/>
        <v>28</v>
      </c>
      <c r="S257" s="4">
        <f t="shared" si="24"/>
        <v>28</v>
      </c>
      <c r="T257" s="2">
        <f t="shared" si="21"/>
        <v>0.32700000000000001</v>
      </c>
      <c r="U257" s="2">
        <f t="shared" si="22"/>
        <v>15.511011018867924</v>
      </c>
      <c r="V257" s="2">
        <f t="shared" si="22"/>
        <v>4.8357857882352944</v>
      </c>
      <c r="W257" s="2">
        <f t="shared" si="22"/>
        <v>7.9046498461538466</v>
      </c>
      <c r="X257" t="s">
        <v>31</v>
      </c>
    </row>
    <row r="258" spans="2:24" x14ac:dyDescent="0.25">
      <c r="B258" s="1" t="s">
        <v>77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0.105</v>
      </c>
      <c r="O258" s="2">
        <v>9.4E-2</v>
      </c>
      <c r="P258" s="2">
        <v>0.114</v>
      </c>
      <c r="R258" s="4">
        <f t="shared" si="23"/>
        <v>28</v>
      </c>
      <c r="S258" s="4">
        <f t="shared" si="24"/>
        <v>28</v>
      </c>
      <c r="T258" s="2">
        <f t="shared" si="21"/>
        <v>0.313</v>
      </c>
      <c r="U258" s="2">
        <f t="shared" si="22"/>
        <v>15.658734933333333</v>
      </c>
      <c r="V258" s="2">
        <f t="shared" si="22"/>
        <v>17.491140085106384</v>
      </c>
      <c r="W258" s="2">
        <f t="shared" si="22"/>
        <v>14.422519017543859</v>
      </c>
      <c r="X258" t="s">
        <v>31</v>
      </c>
    </row>
    <row r="259" spans="2:24" x14ac:dyDescent="0.25">
      <c r="B259" s="1" t="s">
        <v>77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7.5999999999999998E-2</v>
      </c>
      <c r="O259" s="2">
        <v>0.123</v>
      </c>
      <c r="P259" s="2">
        <v>0.112</v>
      </c>
      <c r="R259" s="4">
        <f t="shared" si="23"/>
        <v>28</v>
      </c>
      <c r="S259" s="4">
        <f t="shared" si="24"/>
        <v>28</v>
      </c>
      <c r="T259" s="2">
        <f t="shared" si="21"/>
        <v>0.311</v>
      </c>
      <c r="U259" s="2">
        <f t="shared" si="22"/>
        <v>21.63377852631579</v>
      </c>
      <c r="V259" s="2">
        <f t="shared" si="22"/>
        <v>13.367212747967478</v>
      </c>
      <c r="W259" s="2">
        <f t="shared" si="22"/>
        <v>14.680064</v>
      </c>
      <c r="X259" t="s">
        <v>31</v>
      </c>
    </row>
    <row r="260" spans="2:24" x14ac:dyDescent="0.25">
      <c r="B260" s="1" t="s">
        <v>77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0.04</v>
      </c>
      <c r="O260" s="2">
        <v>0.10299999999999999</v>
      </c>
      <c r="P260" s="2">
        <v>8.1000000000000003E-2</v>
      </c>
      <c r="R260" s="4">
        <f t="shared" si="23"/>
        <v>14</v>
      </c>
      <c r="S260" s="4">
        <f t="shared" si="24"/>
        <v>14</v>
      </c>
      <c r="T260" s="2">
        <f t="shared" si="21"/>
        <v>0.22399999999999998</v>
      </c>
      <c r="U260" s="2">
        <f t="shared" si="22"/>
        <v>20.552089599999999</v>
      </c>
      <c r="V260" s="2">
        <f t="shared" si="22"/>
        <v>7.9813940194174755</v>
      </c>
      <c r="W260" s="2">
        <f t="shared" si="22"/>
        <v>10.149180049382714</v>
      </c>
      <c r="X260" t="s">
        <v>31</v>
      </c>
    </row>
    <row r="261" spans="2:24" x14ac:dyDescent="0.25">
      <c r="B261" s="1" t="s">
        <v>77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6.2E-2</v>
      </c>
      <c r="O261" s="2">
        <v>7.0000000000000007E-2</v>
      </c>
      <c r="P261" s="2">
        <v>8.1000000000000003E-2</v>
      </c>
      <c r="R261" s="4">
        <f>1+ROUNDDOWN((($C261-$H261+2*$J261)/$L261),0)</f>
        <v>14</v>
      </c>
      <c r="S261" s="4">
        <f>1+ROUNDDOWN((($D261-$I261+2*$K261)/$M261),0)</f>
        <v>14</v>
      </c>
      <c r="T261" s="2">
        <f t="shared" si="21"/>
        <v>0.21300000000000002</v>
      </c>
      <c r="U261" s="2">
        <f t="shared" si="22"/>
        <v>26.518825290322578</v>
      </c>
      <c r="V261" s="2">
        <f t="shared" si="22"/>
        <v>23.488102399999995</v>
      </c>
      <c r="W261" s="2">
        <f t="shared" si="22"/>
        <v>20.298360098765428</v>
      </c>
      <c r="X261" t="s">
        <v>31</v>
      </c>
    </row>
    <row r="262" spans="2:24" x14ac:dyDescent="0.25">
      <c r="B262" s="1" t="s">
        <v>77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0.106</v>
      </c>
      <c r="O262" s="2">
        <v>0.26900000000000002</v>
      </c>
      <c r="P262" s="2">
        <v>0.14000000000000001</v>
      </c>
      <c r="R262" s="4">
        <f t="shared" ref="R262:R269" si="25">1+ROUNDDOWN((($C262-$H262+2*$J262)/$L262),0)</f>
        <v>14</v>
      </c>
      <c r="S262" s="4">
        <f t="shared" ref="S262:S269" si="26">1+ROUNDDOWN((($D262-$I262+2*$K262)/$M262),0)</f>
        <v>14</v>
      </c>
      <c r="T262" s="2">
        <f t="shared" si="21"/>
        <v>0.51500000000000001</v>
      </c>
      <c r="U262" s="2">
        <f t="shared" si="22"/>
        <v>31.022022037735848</v>
      </c>
      <c r="V262" s="2">
        <f t="shared" si="22"/>
        <v>12.22429121189591</v>
      </c>
      <c r="W262" s="2">
        <f t="shared" si="22"/>
        <v>23.488102399999995</v>
      </c>
      <c r="X262" t="s">
        <v>31</v>
      </c>
    </row>
    <row r="263" spans="2:24" x14ac:dyDescent="0.25">
      <c r="B263" s="1" t="s">
        <v>77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7.0999999999999994E-2</v>
      </c>
      <c r="O263" s="2">
        <v>0.06</v>
      </c>
      <c r="P263" s="2">
        <v>0.08</v>
      </c>
      <c r="R263" s="4">
        <f t="shared" si="25"/>
        <v>14</v>
      </c>
      <c r="S263" s="4">
        <f t="shared" si="26"/>
        <v>14</v>
      </c>
      <c r="T263" s="2">
        <f t="shared" si="21"/>
        <v>0.21100000000000002</v>
      </c>
      <c r="U263" s="2">
        <f t="shared" si="22"/>
        <v>23.157284056338032</v>
      </c>
      <c r="V263" s="2">
        <f t="shared" si="22"/>
        <v>27.402786133333336</v>
      </c>
      <c r="W263" s="2">
        <f t="shared" si="22"/>
        <v>20.552089599999999</v>
      </c>
      <c r="X263" t="s">
        <v>31</v>
      </c>
    </row>
    <row r="264" spans="2:24" x14ac:dyDescent="0.25">
      <c r="B264" s="1" t="s">
        <v>77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6.2E-2</v>
      </c>
      <c r="O264" s="2">
        <v>7.0000000000000007E-2</v>
      </c>
      <c r="P264" s="2">
        <v>8.1000000000000003E-2</v>
      </c>
      <c r="R264" s="4">
        <f t="shared" si="25"/>
        <v>14</v>
      </c>
      <c r="S264" s="4">
        <f t="shared" si="26"/>
        <v>14</v>
      </c>
      <c r="T264" s="2">
        <f t="shared" si="21"/>
        <v>0.21300000000000002</v>
      </c>
      <c r="U264" s="2">
        <f t="shared" si="22"/>
        <v>26.518825290322578</v>
      </c>
      <c r="V264" s="2">
        <f t="shared" si="22"/>
        <v>23.488102399999995</v>
      </c>
      <c r="W264" s="2">
        <f t="shared" si="22"/>
        <v>20.298360098765428</v>
      </c>
      <c r="X264" t="s">
        <v>31</v>
      </c>
    </row>
    <row r="265" spans="2:24" x14ac:dyDescent="0.25">
      <c r="B265" s="1" t="s">
        <v>77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4.4999999999999998E-2</v>
      </c>
      <c r="O265" s="2">
        <v>9.1999999999999998E-2</v>
      </c>
      <c r="P265" s="2">
        <v>5.7000000000000002E-2</v>
      </c>
      <c r="R265" s="4">
        <f t="shared" si="25"/>
        <v>7</v>
      </c>
      <c r="S265" s="4">
        <f t="shared" si="26"/>
        <v>7</v>
      </c>
      <c r="T265" s="2">
        <f t="shared" si="21"/>
        <v>0.19400000000000001</v>
      </c>
      <c r="U265" s="2">
        <f t="shared" si="22"/>
        <v>18.268524088888892</v>
      </c>
      <c r="V265" s="2">
        <f t="shared" si="22"/>
        <v>8.9356911304347832</v>
      </c>
      <c r="W265" s="2">
        <f t="shared" si="22"/>
        <v>14.422519017543859</v>
      </c>
      <c r="X265" t="s">
        <v>31</v>
      </c>
    </row>
    <row r="266" spans="2:24" x14ac:dyDescent="0.25">
      <c r="B266" s="1" t="s">
        <v>77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0.152</v>
      </c>
      <c r="O266" s="2">
        <v>0.16200000000000001</v>
      </c>
      <c r="P266" s="2">
        <v>0.192</v>
      </c>
      <c r="R266" s="4">
        <f t="shared" si="25"/>
        <v>7</v>
      </c>
      <c r="S266" s="4">
        <f t="shared" si="26"/>
        <v>7</v>
      </c>
      <c r="T266" s="2">
        <f t="shared" si="21"/>
        <v>0.50600000000000001</v>
      </c>
      <c r="U266" s="2">
        <f t="shared" si="22"/>
        <v>24.338000842105263</v>
      </c>
      <c r="V266" s="2">
        <f t="shared" si="22"/>
        <v>22.835655111111109</v>
      </c>
      <c r="W266" s="2">
        <f t="shared" si="22"/>
        <v>19.267583999999999</v>
      </c>
      <c r="X266" t="s">
        <v>31</v>
      </c>
    </row>
    <row r="267" spans="2:24" x14ac:dyDescent="0.25">
      <c r="B267" s="1" t="s">
        <v>77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7.3999999999999996E-2</v>
      </c>
      <c r="O267" s="2">
        <v>7.4999999999999997E-2</v>
      </c>
      <c r="P267" s="2">
        <v>9.6000000000000002E-2</v>
      </c>
      <c r="R267" s="4">
        <f t="shared" si="25"/>
        <v>7</v>
      </c>
      <c r="S267" s="4">
        <f t="shared" si="26"/>
        <v>7</v>
      </c>
      <c r="T267" s="2">
        <f t="shared" si="21"/>
        <v>0.245</v>
      </c>
      <c r="U267" s="2">
        <f t="shared" si="22"/>
        <v>22.218475243243248</v>
      </c>
      <c r="V267" s="2">
        <f t="shared" si="22"/>
        <v>21.922228906666668</v>
      </c>
      <c r="W267" s="2">
        <f t="shared" si="22"/>
        <v>17.126741333333332</v>
      </c>
      <c r="X267" t="s">
        <v>31</v>
      </c>
    </row>
    <row r="268" spans="2:24" x14ac:dyDescent="0.25">
      <c r="B268" s="1" t="s">
        <v>77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0.13100000000000001</v>
      </c>
      <c r="O268" s="2">
        <v>0.29199999999999998</v>
      </c>
      <c r="P268" s="2">
        <v>0.187</v>
      </c>
      <c r="R268" s="4">
        <f t="shared" si="25"/>
        <v>7</v>
      </c>
      <c r="S268" s="4">
        <f t="shared" si="26"/>
        <v>7</v>
      </c>
      <c r="T268" s="2">
        <f t="shared" si="21"/>
        <v>0.61</v>
      </c>
      <c r="U268" s="2">
        <f t="shared" si="22"/>
        <v>25.101788824427476</v>
      </c>
      <c r="V268" s="2">
        <f t="shared" si="22"/>
        <v>11.261418958904109</v>
      </c>
      <c r="W268" s="2">
        <f t="shared" si="22"/>
        <v>17.58467559358289</v>
      </c>
      <c r="X268" t="s">
        <v>31</v>
      </c>
    </row>
    <row r="269" spans="2:24" x14ac:dyDescent="0.25">
      <c r="B269" s="1" t="s">
        <v>77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8.3000000000000004E-2</v>
      </c>
      <c r="O269" s="2">
        <v>7.2999999999999995E-2</v>
      </c>
      <c r="P269" s="2">
        <v>9.6000000000000002E-2</v>
      </c>
      <c r="R269" s="4">
        <f t="shared" si="25"/>
        <v>7</v>
      </c>
      <c r="S269" s="4">
        <f t="shared" si="26"/>
        <v>7</v>
      </c>
      <c r="T269" s="2">
        <f t="shared" si="21"/>
        <v>0.252</v>
      </c>
      <c r="U269" s="2">
        <f t="shared" si="22"/>
        <v>19.809242987951809</v>
      </c>
      <c r="V269" s="2">
        <f t="shared" si="22"/>
        <v>22.522837917808218</v>
      </c>
      <c r="W269" s="2">
        <f t="shared" si="22"/>
        <v>17.126741333333332</v>
      </c>
      <c r="X269" t="s">
        <v>31</v>
      </c>
    </row>
    <row r="270" spans="2:24" x14ac:dyDescent="0.25">
      <c r="B270" s="1"/>
    </row>
    <row r="271" spans="2:24" x14ac:dyDescent="0.25">
      <c r="B271" s="1"/>
    </row>
    <row r="272" spans="2:24" x14ac:dyDescent="0.25">
      <c r="B272" s="1"/>
      <c r="D272" t="s">
        <v>45</v>
      </c>
    </row>
    <row r="273" spans="1:13" x14ac:dyDescent="0.25">
      <c r="B273" s="1"/>
    </row>
    <row r="274" spans="1:13" x14ac:dyDescent="0.25">
      <c r="A274" t="s">
        <v>11</v>
      </c>
      <c r="B274" s="1"/>
      <c r="C274" t="s">
        <v>13</v>
      </c>
      <c r="D274" t="s">
        <v>3</v>
      </c>
      <c r="E274" t="s">
        <v>14</v>
      </c>
      <c r="G274" t="s">
        <v>17</v>
      </c>
      <c r="H274" t="s">
        <v>81</v>
      </c>
      <c r="I274" t="s">
        <v>80</v>
      </c>
      <c r="J274" t="s">
        <v>36</v>
      </c>
      <c r="K274" t="s">
        <v>83</v>
      </c>
      <c r="L274" t="s">
        <v>84</v>
      </c>
      <c r="M274" t="s">
        <v>82</v>
      </c>
    </row>
    <row r="275" spans="1:13" x14ac:dyDescent="0.25">
      <c r="B275" s="1"/>
    </row>
    <row r="276" spans="1:13" x14ac:dyDescent="0.25">
      <c r="B276" s="1" t="s">
        <v>72</v>
      </c>
      <c r="C276">
        <v>1760</v>
      </c>
      <c r="D276">
        <v>16</v>
      </c>
      <c r="E276">
        <v>50</v>
      </c>
      <c r="G276" s="2"/>
      <c r="H276" s="2"/>
      <c r="I276" s="2"/>
      <c r="J276" s="2" t="e">
        <f>(2*$E276*$D276*$C276*$C276+$E276*$D276*$C276)/(G276/1000)/10^12</f>
        <v>#DIV/0!</v>
      </c>
      <c r="K276" s="2" t="e">
        <f>(2*$E276*$D276*$C276*$C276+$E276*$D276*$C276)/(H276/1000)/10^12</f>
        <v>#DIV/0!</v>
      </c>
      <c r="L276" s="2" t="e">
        <f>(2*$E276*$D276*$C276*$C276+$E276*$D276*$C276)/(I276/1000)/10^12</f>
        <v>#DIV/0!</v>
      </c>
      <c r="M276" s="2">
        <f t="shared" ref="M276:M287" si="27">G276+H276+I276</f>
        <v>0</v>
      </c>
    </row>
    <row r="277" spans="1:13" x14ac:dyDescent="0.25">
      <c r="B277" s="1" t="s">
        <v>72</v>
      </c>
      <c r="C277">
        <v>1760</v>
      </c>
      <c r="D277">
        <v>32</v>
      </c>
      <c r="E277">
        <v>50</v>
      </c>
      <c r="G277" s="2"/>
      <c r="H277" s="2"/>
      <c r="I277" s="2"/>
      <c r="J277" s="2" t="e">
        <f t="shared" ref="J277:J287" si="28">(2*$E277*$D277*$C277*$C277+$E277*$D277*$C277)/(G277/1000)/10^12</f>
        <v>#DIV/0!</v>
      </c>
      <c r="K277" s="2" t="e">
        <f t="shared" ref="K277:K287" si="29">(2*$E277*$D277*$C277*$C277+$E277*$D277*$C277)/(H277/1000)/10^12</f>
        <v>#DIV/0!</v>
      </c>
      <c r="L277" s="2" t="e">
        <f t="shared" ref="L277:L287" si="30">(2*$E277*$D277*$C277*$C277+$E277*$D277*$C277)/(I277/1000)/10^12</f>
        <v>#DIV/0!</v>
      </c>
      <c r="M277" s="2">
        <f t="shared" si="27"/>
        <v>0</v>
      </c>
    </row>
    <row r="278" spans="1:13" x14ac:dyDescent="0.25">
      <c r="B278" s="1" t="s">
        <v>72</v>
      </c>
      <c r="C278">
        <v>1760</v>
      </c>
      <c r="D278">
        <v>64</v>
      </c>
      <c r="E278">
        <v>50</v>
      </c>
      <c r="G278" s="2"/>
      <c r="H278" s="2"/>
      <c r="I278" s="2"/>
      <c r="J278" s="2" t="e">
        <f t="shared" si="28"/>
        <v>#DIV/0!</v>
      </c>
      <c r="K278" s="2" t="e">
        <f t="shared" si="29"/>
        <v>#DIV/0!</v>
      </c>
      <c r="L278" s="2" t="e">
        <f t="shared" si="30"/>
        <v>#DIV/0!</v>
      </c>
      <c r="M278" s="2">
        <f t="shared" si="27"/>
        <v>0</v>
      </c>
    </row>
    <row r="279" spans="1:13" x14ac:dyDescent="0.25">
      <c r="B279" s="1" t="s">
        <v>72</v>
      </c>
      <c r="C279">
        <v>1760</v>
      </c>
      <c r="D279">
        <v>128</v>
      </c>
      <c r="E279">
        <v>50</v>
      </c>
      <c r="G279" s="2"/>
      <c r="H279" s="2"/>
      <c r="I279" s="2"/>
      <c r="J279" s="2" t="e">
        <f t="shared" si="28"/>
        <v>#DIV/0!</v>
      </c>
      <c r="K279" s="2" t="e">
        <f t="shared" si="29"/>
        <v>#DIV/0!</v>
      </c>
      <c r="L279" s="2" t="e">
        <f t="shared" si="30"/>
        <v>#DIV/0!</v>
      </c>
      <c r="M279" s="2">
        <f t="shared" si="27"/>
        <v>0</v>
      </c>
    </row>
    <row r="280" spans="1:13" x14ac:dyDescent="0.25">
      <c r="B280" s="1" t="s">
        <v>72</v>
      </c>
      <c r="C280">
        <v>2048</v>
      </c>
      <c r="D280">
        <v>16</v>
      </c>
      <c r="E280">
        <v>50</v>
      </c>
      <c r="G280" s="2"/>
      <c r="H280" s="2"/>
      <c r="I280" s="2"/>
      <c r="J280" s="2" t="e">
        <f t="shared" si="28"/>
        <v>#DIV/0!</v>
      </c>
      <c r="K280" s="2" t="e">
        <f t="shared" si="29"/>
        <v>#DIV/0!</v>
      </c>
      <c r="L280" s="2" t="e">
        <f t="shared" si="30"/>
        <v>#DIV/0!</v>
      </c>
      <c r="M280" s="2">
        <f t="shared" si="27"/>
        <v>0</v>
      </c>
    </row>
    <row r="281" spans="1:13" x14ac:dyDescent="0.25">
      <c r="B281" s="1" t="s">
        <v>72</v>
      </c>
      <c r="C281">
        <v>2048</v>
      </c>
      <c r="D281">
        <v>32</v>
      </c>
      <c r="E281">
        <v>50</v>
      </c>
      <c r="G281" s="2"/>
      <c r="H281" s="2"/>
      <c r="I281" s="2"/>
      <c r="J281" s="2" t="e">
        <f t="shared" si="28"/>
        <v>#DIV/0!</v>
      </c>
      <c r="K281" s="2" t="e">
        <f t="shared" si="29"/>
        <v>#DIV/0!</v>
      </c>
      <c r="L281" s="2" t="e">
        <f t="shared" si="30"/>
        <v>#DIV/0!</v>
      </c>
      <c r="M281" s="2">
        <f t="shared" si="27"/>
        <v>0</v>
      </c>
    </row>
    <row r="282" spans="1:13" x14ac:dyDescent="0.25">
      <c r="B282" s="1" t="s">
        <v>72</v>
      </c>
      <c r="C282">
        <v>2048</v>
      </c>
      <c r="D282">
        <v>64</v>
      </c>
      <c r="E282">
        <v>50</v>
      </c>
      <c r="G282" s="2"/>
      <c r="H282" s="2"/>
      <c r="I282" s="2"/>
      <c r="J282" s="2" t="e">
        <f t="shared" si="28"/>
        <v>#DIV/0!</v>
      </c>
      <c r="K282" s="2" t="e">
        <f t="shared" si="29"/>
        <v>#DIV/0!</v>
      </c>
      <c r="L282" s="2" t="e">
        <f t="shared" si="30"/>
        <v>#DIV/0!</v>
      </c>
      <c r="M282" s="2">
        <f t="shared" si="27"/>
        <v>0</v>
      </c>
    </row>
    <row r="283" spans="1:13" x14ac:dyDescent="0.25">
      <c r="B283" s="1" t="s">
        <v>72</v>
      </c>
      <c r="C283">
        <v>2048</v>
      </c>
      <c r="D283">
        <v>128</v>
      </c>
      <c r="E283">
        <v>50</v>
      </c>
      <c r="G283" s="2"/>
      <c r="H283" s="2"/>
      <c r="I283" s="2"/>
      <c r="J283" s="2" t="e">
        <f t="shared" si="28"/>
        <v>#DIV/0!</v>
      </c>
      <c r="K283" s="2" t="e">
        <f t="shared" si="29"/>
        <v>#DIV/0!</v>
      </c>
      <c r="L283" s="2" t="e">
        <f t="shared" si="30"/>
        <v>#DIV/0!</v>
      </c>
      <c r="M283" s="2">
        <f t="shared" si="27"/>
        <v>0</v>
      </c>
    </row>
    <row r="284" spans="1:13" x14ac:dyDescent="0.25">
      <c r="B284" s="1" t="s">
        <v>72</v>
      </c>
      <c r="C284">
        <v>2560</v>
      </c>
      <c r="D284">
        <v>16</v>
      </c>
      <c r="E284">
        <v>50</v>
      </c>
      <c r="G284" s="2"/>
      <c r="H284" s="2"/>
      <c r="I284" s="2"/>
      <c r="J284" s="2" t="e">
        <f t="shared" si="28"/>
        <v>#DIV/0!</v>
      </c>
      <c r="K284" s="2" t="e">
        <f t="shared" si="29"/>
        <v>#DIV/0!</v>
      </c>
      <c r="L284" s="2" t="e">
        <f t="shared" si="30"/>
        <v>#DIV/0!</v>
      </c>
      <c r="M284" s="2">
        <f t="shared" si="27"/>
        <v>0</v>
      </c>
    </row>
    <row r="285" spans="1:13" x14ac:dyDescent="0.25">
      <c r="B285" s="1" t="s">
        <v>72</v>
      </c>
      <c r="C285">
        <v>2560</v>
      </c>
      <c r="D285">
        <v>32</v>
      </c>
      <c r="E285">
        <v>50</v>
      </c>
      <c r="G285" s="2"/>
      <c r="H285" s="2"/>
      <c r="I285" s="2"/>
      <c r="J285" s="2" t="e">
        <f t="shared" si="28"/>
        <v>#DIV/0!</v>
      </c>
      <c r="K285" s="2" t="e">
        <f t="shared" si="29"/>
        <v>#DIV/0!</v>
      </c>
      <c r="L285" s="2" t="e">
        <f t="shared" si="30"/>
        <v>#DIV/0!</v>
      </c>
      <c r="M285" s="2">
        <f t="shared" si="27"/>
        <v>0</v>
      </c>
    </row>
    <row r="286" spans="1:13" x14ac:dyDescent="0.25">
      <c r="B286" s="1" t="s">
        <v>72</v>
      </c>
      <c r="C286">
        <v>2560</v>
      </c>
      <c r="D286">
        <v>64</v>
      </c>
      <c r="E286">
        <v>50</v>
      </c>
      <c r="G286" s="2"/>
      <c r="H286" s="2"/>
      <c r="I286" s="2"/>
      <c r="J286" s="2" t="e">
        <f t="shared" si="28"/>
        <v>#DIV/0!</v>
      </c>
      <c r="K286" s="2" t="e">
        <f t="shared" si="29"/>
        <v>#DIV/0!</v>
      </c>
      <c r="L286" s="2" t="e">
        <f t="shared" si="30"/>
        <v>#DIV/0!</v>
      </c>
      <c r="M286" s="2">
        <f t="shared" si="27"/>
        <v>0</v>
      </c>
    </row>
    <row r="287" spans="1:13" x14ac:dyDescent="0.25">
      <c r="B287" s="1" t="s">
        <v>72</v>
      </c>
      <c r="C287">
        <v>2560</v>
      </c>
      <c r="D287">
        <v>128</v>
      </c>
      <c r="E287">
        <v>50</v>
      </c>
      <c r="G287" s="2"/>
      <c r="H287" s="2"/>
      <c r="I287" s="2"/>
      <c r="J287" s="2" t="e">
        <f t="shared" si="28"/>
        <v>#DIV/0!</v>
      </c>
      <c r="K287" s="2" t="e">
        <f t="shared" si="29"/>
        <v>#DIV/0!</v>
      </c>
      <c r="L287" s="2" t="e">
        <f t="shared" si="30"/>
        <v>#DIV/0!</v>
      </c>
      <c r="M287" s="2">
        <f t="shared" si="27"/>
        <v>0</v>
      </c>
    </row>
    <row r="288" spans="1:13" x14ac:dyDescent="0.25">
      <c r="B288" s="1"/>
      <c r="G288" s="2"/>
      <c r="H288" s="2"/>
    </row>
    <row r="289" spans="1:13" x14ac:dyDescent="0.25">
      <c r="B289" s="1"/>
      <c r="G289" s="2"/>
      <c r="H289" s="2"/>
    </row>
    <row r="290" spans="1:13" x14ac:dyDescent="0.25">
      <c r="B290" s="1"/>
      <c r="G290" s="2"/>
      <c r="H290" s="2"/>
    </row>
    <row r="291" spans="1:13" x14ac:dyDescent="0.25">
      <c r="A291" t="s">
        <v>12</v>
      </c>
      <c r="B291" s="1" t="s">
        <v>78</v>
      </c>
      <c r="C291" t="s">
        <v>13</v>
      </c>
      <c r="D291" t="s">
        <v>3</v>
      </c>
      <c r="E291" t="s">
        <v>14</v>
      </c>
      <c r="G291" t="s">
        <v>17</v>
      </c>
      <c r="H291" t="s">
        <v>81</v>
      </c>
      <c r="I291" t="s">
        <v>80</v>
      </c>
      <c r="J291" t="s">
        <v>36</v>
      </c>
      <c r="K291" t="s">
        <v>83</v>
      </c>
      <c r="L291" t="s">
        <v>84</v>
      </c>
      <c r="M291" t="s">
        <v>82</v>
      </c>
    </row>
    <row r="292" spans="1:13" x14ac:dyDescent="0.25">
      <c r="B292" s="1" t="s">
        <v>68</v>
      </c>
      <c r="C292">
        <v>512</v>
      </c>
      <c r="D292">
        <v>16</v>
      </c>
      <c r="E292">
        <v>25</v>
      </c>
      <c r="G292" s="2"/>
      <c r="H292" s="2"/>
      <c r="I292" s="2"/>
      <c r="J292" s="2" t="e">
        <f>(8*$E292*$D292*$C292*$C292)/(G292/1000)/10^12</f>
        <v>#DIV/0!</v>
      </c>
      <c r="K292" s="2" t="e">
        <f>(8*$E292*$D292*$C292*$C292)/(H292/1000)/10^12</f>
        <v>#DIV/0!</v>
      </c>
      <c r="L292" s="2" t="e">
        <f>(8*$E292*$D292*$C292*$C292)/(I292/1000)/10^12</f>
        <v>#DIV/0!</v>
      </c>
      <c r="M292" s="2">
        <f t="shared" ref="M292:M313" si="31">G292+H292+I292</f>
        <v>0</v>
      </c>
    </row>
    <row r="293" spans="1:13" x14ac:dyDescent="0.25">
      <c r="B293" s="1" t="s">
        <v>68</v>
      </c>
      <c r="C293">
        <v>512</v>
      </c>
      <c r="D293">
        <v>32</v>
      </c>
      <c r="E293">
        <v>25</v>
      </c>
      <c r="G293" s="2"/>
      <c r="H293" s="2"/>
      <c r="I293" s="2"/>
      <c r="J293" s="2" t="e">
        <f t="shared" ref="J293:J313" si="32">(8*$E293*$D293*$C293*$C293)/(G293/1000)/10^12</f>
        <v>#DIV/0!</v>
      </c>
      <c r="K293" s="2" t="e">
        <f t="shared" ref="K293:K313" si="33">(8*$E293*$D293*$C293*$C293)/(H293/1000)/10^12</f>
        <v>#DIV/0!</v>
      </c>
      <c r="L293" s="2" t="e">
        <f t="shared" ref="L293:L313" si="34">(8*$E293*$D293*$C293*$C293)/(I293/1000)/10^12</f>
        <v>#DIV/0!</v>
      </c>
      <c r="M293" s="2">
        <f t="shared" si="31"/>
        <v>0</v>
      </c>
    </row>
    <row r="294" spans="1:13" x14ac:dyDescent="0.25">
      <c r="B294" s="1" t="s">
        <v>68</v>
      </c>
      <c r="C294">
        <v>512</v>
      </c>
      <c r="D294">
        <v>64</v>
      </c>
      <c r="E294">
        <v>25</v>
      </c>
      <c r="G294" s="2"/>
      <c r="H294" s="2"/>
      <c r="I294" s="2"/>
      <c r="J294" s="2" t="e">
        <f t="shared" si="32"/>
        <v>#DIV/0!</v>
      </c>
      <c r="K294" s="2" t="e">
        <f t="shared" si="33"/>
        <v>#DIV/0!</v>
      </c>
      <c r="L294" s="2" t="e">
        <f t="shared" si="34"/>
        <v>#DIV/0!</v>
      </c>
      <c r="M294" s="2">
        <f t="shared" si="31"/>
        <v>0</v>
      </c>
    </row>
    <row r="295" spans="1:13" x14ac:dyDescent="0.25">
      <c r="B295" s="1" t="s">
        <v>68</v>
      </c>
      <c r="C295">
        <v>512</v>
      </c>
      <c r="D295">
        <v>128</v>
      </c>
      <c r="E295">
        <v>25</v>
      </c>
      <c r="G295" s="2"/>
      <c r="H295" s="2"/>
      <c r="I295" s="2"/>
      <c r="J295" s="2" t="e">
        <f t="shared" si="32"/>
        <v>#DIV/0!</v>
      </c>
      <c r="K295" s="2" t="e">
        <f t="shared" si="33"/>
        <v>#DIV/0!</v>
      </c>
      <c r="L295" s="2" t="e">
        <f t="shared" si="34"/>
        <v>#DIV/0!</v>
      </c>
      <c r="M295" s="2">
        <f t="shared" si="31"/>
        <v>0</v>
      </c>
    </row>
    <row r="296" spans="1:13" x14ac:dyDescent="0.25">
      <c r="B296" s="1" t="s">
        <v>68</v>
      </c>
      <c r="C296">
        <v>1024</v>
      </c>
      <c r="D296">
        <v>16</v>
      </c>
      <c r="E296">
        <v>25</v>
      </c>
      <c r="G296" s="2"/>
      <c r="H296" s="2"/>
      <c r="I296" s="2"/>
      <c r="J296" s="2" t="e">
        <f t="shared" si="32"/>
        <v>#DIV/0!</v>
      </c>
      <c r="K296" s="2" t="e">
        <f t="shared" si="33"/>
        <v>#DIV/0!</v>
      </c>
      <c r="L296" s="2" t="e">
        <f t="shared" si="34"/>
        <v>#DIV/0!</v>
      </c>
      <c r="M296" s="2">
        <f t="shared" si="31"/>
        <v>0</v>
      </c>
    </row>
    <row r="297" spans="1:13" x14ac:dyDescent="0.25">
      <c r="B297" s="1" t="s">
        <v>68</v>
      </c>
      <c r="C297">
        <v>1024</v>
      </c>
      <c r="D297">
        <v>32</v>
      </c>
      <c r="E297">
        <v>25</v>
      </c>
      <c r="G297" s="2"/>
      <c r="H297" s="2"/>
      <c r="I297" s="2"/>
      <c r="J297" s="2" t="e">
        <f t="shared" si="32"/>
        <v>#DIV/0!</v>
      </c>
      <c r="K297" s="2" t="e">
        <f t="shared" si="33"/>
        <v>#DIV/0!</v>
      </c>
      <c r="L297" s="2" t="e">
        <f t="shared" si="34"/>
        <v>#DIV/0!</v>
      </c>
      <c r="M297" s="2">
        <f t="shared" si="31"/>
        <v>0</v>
      </c>
    </row>
    <row r="298" spans="1:13" x14ac:dyDescent="0.25">
      <c r="B298" s="1" t="s">
        <v>68</v>
      </c>
      <c r="C298">
        <v>1024</v>
      </c>
      <c r="D298">
        <v>64</v>
      </c>
      <c r="E298">
        <v>25</v>
      </c>
      <c r="G298" s="2"/>
      <c r="H298" s="2"/>
      <c r="I298" s="2"/>
      <c r="J298" s="2" t="e">
        <f t="shared" si="32"/>
        <v>#DIV/0!</v>
      </c>
      <c r="K298" s="2" t="e">
        <f t="shared" si="33"/>
        <v>#DIV/0!</v>
      </c>
      <c r="L298" s="2" t="e">
        <f t="shared" si="34"/>
        <v>#DIV/0!</v>
      </c>
      <c r="M298" s="2">
        <f t="shared" si="31"/>
        <v>0</v>
      </c>
    </row>
    <row r="299" spans="1:13" x14ac:dyDescent="0.25">
      <c r="B299" s="1" t="s">
        <v>68</v>
      </c>
      <c r="C299">
        <v>1024</v>
      </c>
      <c r="D299">
        <v>128</v>
      </c>
      <c r="E299">
        <v>25</v>
      </c>
      <c r="G299" s="2"/>
      <c r="H299" s="2"/>
      <c r="I299" s="2"/>
      <c r="J299" s="2" t="e">
        <f t="shared" si="32"/>
        <v>#DIV/0!</v>
      </c>
      <c r="K299" s="2" t="e">
        <f t="shared" si="33"/>
        <v>#DIV/0!</v>
      </c>
      <c r="L299" s="2" t="e">
        <f t="shared" si="34"/>
        <v>#DIV/0!</v>
      </c>
      <c r="M299" s="2">
        <f t="shared" si="31"/>
        <v>0</v>
      </c>
    </row>
    <row r="300" spans="1:13" x14ac:dyDescent="0.25">
      <c r="B300" s="1" t="s">
        <v>68</v>
      </c>
      <c r="C300">
        <v>2048</v>
      </c>
      <c r="D300">
        <v>16</v>
      </c>
      <c r="E300">
        <v>25</v>
      </c>
      <c r="G300" s="2"/>
      <c r="H300" s="2"/>
      <c r="I300" s="2"/>
      <c r="J300" s="2" t="e">
        <f t="shared" si="32"/>
        <v>#DIV/0!</v>
      </c>
      <c r="K300" s="2" t="e">
        <f t="shared" si="33"/>
        <v>#DIV/0!</v>
      </c>
      <c r="L300" s="2" t="e">
        <f t="shared" si="34"/>
        <v>#DIV/0!</v>
      </c>
      <c r="M300" s="2">
        <f t="shared" si="31"/>
        <v>0</v>
      </c>
    </row>
    <row r="301" spans="1:13" x14ac:dyDescent="0.25">
      <c r="B301" s="1" t="s">
        <v>68</v>
      </c>
      <c r="C301">
        <v>2048</v>
      </c>
      <c r="D301">
        <v>32</v>
      </c>
      <c r="E301">
        <v>25</v>
      </c>
      <c r="G301" s="2"/>
      <c r="H301" s="2"/>
      <c r="I301" s="2"/>
      <c r="J301" s="2" t="e">
        <f t="shared" si="32"/>
        <v>#DIV/0!</v>
      </c>
      <c r="K301" s="2" t="e">
        <f t="shared" si="33"/>
        <v>#DIV/0!</v>
      </c>
      <c r="L301" s="2" t="e">
        <f t="shared" si="34"/>
        <v>#DIV/0!</v>
      </c>
      <c r="M301" s="2">
        <f t="shared" si="31"/>
        <v>0</v>
      </c>
    </row>
    <row r="302" spans="1:13" x14ac:dyDescent="0.25">
      <c r="B302" s="1" t="s">
        <v>68</v>
      </c>
      <c r="C302">
        <v>2048</v>
      </c>
      <c r="D302">
        <v>64</v>
      </c>
      <c r="E302">
        <v>25</v>
      </c>
      <c r="G302" s="2"/>
      <c r="H302" s="2"/>
      <c r="I302" s="2"/>
      <c r="J302" s="2" t="e">
        <f t="shared" si="32"/>
        <v>#DIV/0!</v>
      </c>
      <c r="K302" s="2" t="e">
        <f t="shared" si="33"/>
        <v>#DIV/0!</v>
      </c>
      <c r="L302" s="2" t="e">
        <f t="shared" si="34"/>
        <v>#DIV/0!</v>
      </c>
      <c r="M302" s="2">
        <f t="shared" si="31"/>
        <v>0</v>
      </c>
    </row>
    <row r="303" spans="1:13" x14ac:dyDescent="0.25">
      <c r="B303" s="1" t="s">
        <v>68</v>
      </c>
      <c r="C303">
        <v>2048</v>
      </c>
      <c r="D303">
        <v>128</v>
      </c>
      <c r="E303">
        <v>25</v>
      </c>
      <c r="G303" s="2"/>
      <c r="H303" s="2"/>
      <c r="I303" s="2"/>
      <c r="J303" s="2" t="e">
        <f t="shared" si="32"/>
        <v>#DIV/0!</v>
      </c>
      <c r="K303" s="2" t="e">
        <f t="shared" si="33"/>
        <v>#DIV/0!</v>
      </c>
      <c r="L303" s="2" t="e">
        <f t="shared" si="34"/>
        <v>#DIV/0!</v>
      </c>
      <c r="M303" s="2">
        <f t="shared" si="31"/>
        <v>0</v>
      </c>
    </row>
    <row r="304" spans="1:13" x14ac:dyDescent="0.25">
      <c r="B304" s="1" t="s">
        <v>67</v>
      </c>
      <c r="C304">
        <v>4096</v>
      </c>
      <c r="D304">
        <v>16</v>
      </c>
      <c r="E304">
        <v>25</v>
      </c>
      <c r="G304" s="2"/>
      <c r="H304" s="2"/>
      <c r="I304" s="2"/>
      <c r="J304" s="2" t="e">
        <f t="shared" si="32"/>
        <v>#DIV/0!</v>
      </c>
      <c r="K304" s="2" t="e">
        <f t="shared" si="33"/>
        <v>#DIV/0!</v>
      </c>
      <c r="L304" s="2" t="e">
        <f t="shared" si="34"/>
        <v>#DIV/0!</v>
      </c>
      <c r="M304" s="2">
        <f t="shared" si="31"/>
        <v>0</v>
      </c>
    </row>
    <row r="305" spans="1:13" x14ac:dyDescent="0.25">
      <c r="B305" s="1" t="s">
        <v>67</v>
      </c>
      <c r="C305">
        <v>4096</v>
      </c>
      <c r="D305">
        <v>32</v>
      </c>
      <c r="E305">
        <v>25</v>
      </c>
      <c r="G305" s="2"/>
      <c r="H305" s="2"/>
      <c r="I305" s="2"/>
      <c r="J305" s="2" t="e">
        <f t="shared" si="32"/>
        <v>#DIV/0!</v>
      </c>
      <c r="K305" s="2" t="e">
        <f t="shared" si="33"/>
        <v>#DIV/0!</v>
      </c>
      <c r="L305" s="2" t="e">
        <f t="shared" si="34"/>
        <v>#DIV/0!</v>
      </c>
      <c r="M305" s="2">
        <f t="shared" si="31"/>
        <v>0</v>
      </c>
    </row>
    <row r="306" spans="1:13" x14ac:dyDescent="0.25">
      <c r="B306" s="1" t="s">
        <v>67</v>
      </c>
      <c r="C306">
        <v>4096</v>
      </c>
      <c r="D306">
        <v>64</v>
      </c>
      <c r="E306">
        <v>25</v>
      </c>
      <c r="G306" s="2"/>
      <c r="H306" s="2"/>
      <c r="I306" s="2"/>
      <c r="J306" s="2" t="e">
        <f t="shared" si="32"/>
        <v>#DIV/0!</v>
      </c>
      <c r="K306" s="2" t="e">
        <f t="shared" si="33"/>
        <v>#DIV/0!</v>
      </c>
      <c r="L306" s="2" t="e">
        <f t="shared" si="34"/>
        <v>#DIV/0!</v>
      </c>
      <c r="M306" s="2">
        <f t="shared" si="31"/>
        <v>0</v>
      </c>
    </row>
    <row r="307" spans="1:13" ht="15.95" customHeight="1" x14ac:dyDescent="0.25">
      <c r="B307" s="1" t="s">
        <v>67</v>
      </c>
      <c r="C307">
        <v>4096</v>
      </c>
      <c r="D307">
        <v>128</v>
      </c>
      <c r="E307">
        <v>25</v>
      </c>
      <c r="G307" s="2"/>
      <c r="H307" s="2"/>
      <c r="I307" s="2"/>
      <c r="J307" s="2" t="e">
        <f t="shared" si="32"/>
        <v>#DIV/0!</v>
      </c>
      <c r="K307" s="2" t="e">
        <f t="shared" si="33"/>
        <v>#DIV/0!</v>
      </c>
      <c r="L307" s="2" t="e">
        <f t="shared" si="34"/>
        <v>#DIV/0!</v>
      </c>
      <c r="M307" s="2">
        <f t="shared" si="31"/>
        <v>0</v>
      </c>
    </row>
    <row r="308" spans="1:13" x14ac:dyDescent="0.25">
      <c r="B308" s="1" t="s">
        <v>67</v>
      </c>
      <c r="C308">
        <v>1536</v>
      </c>
      <c r="D308">
        <v>8</v>
      </c>
      <c r="E308">
        <v>50</v>
      </c>
      <c r="G308" s="2"/>
      <c r="H308" s="2"/>
      <c r="I308" s="2"/>
      <c r="J308" s="2" t="e">
        <f t="shared" si="32"/>
        <v>#DIV/0!</v>
      </c>
      <c r="K308" s="2" t="e">
        <f t="shared" si="33"/>
        <v>#DIV/0!</v>
      </c>
      <c r="L308" s="2" t="e">
        <f t="shared" si="34"/>
        <v>#DIV/0!</v>
      </c>
      <c r="M308" s="2">
        <f t="shared" si="31"/>
        <v>0</v>
      </c>
    </row>
    <row r="309" spans="1:13" x14ac:dyDescent="0.25">
      <c r="B309" s="1" t="s">
        <v>67</v>
      </c>
      <c r="C309">
        <v>1536</v>
      </c>
      <c r="D309">
        <v>16</v>
      </c>
      <c r="E309">
        <v>50</v>
      </c>
      <c r="G309" s="2"/>
      <c r="H309" s="2"/>
      <c r="I309" s="2"/>
      <c r="J309" s="2" t="e">
        <f t="shared" si="32"/>
        <v>#DIV/0!</v>
      </c>
      <c r="K309" s="2" t="e">
        <f t="shared" si="33"/>
        <v>#DIV/0!</v>
      </c>
      <c r="L309" s="2" t="e">
        <f t="shared" si="34"/>
        <v>#DIV/0!</v>
      </c>
      <c r="M309" s="2">
        <f t="shared" si="31"/>
        <v>0</v>
      </c>
    </row>
    <row r="310" spans="1:13" x14ac:dyDescent="0.25">
      <c r="B310" s="1" t="s">
        <v>67</v>
      </c>
      <c r="C310">
        <v>1536</v>
      </c>
      <c r="D310">
        <v>32</v>
      </c>
      <c r="E310">
        <v>50</v>
      </c>
      <c r="G310" s="2"/>
      <c r="H310" s="2"/>
      <c r="I310" s="2"/>
      <c r="J310" s="2" t="e">
        <f t="shared" si="32"/>
        <v>#DIV/0!</v>
      </c>
      <c r="K310" s="2" t="e">
        <f t="shared" si="33"/>
        <v>#DIV/0!</v>
      </c>
      <c r="L310" s="2" t="e">
        <f t="shared" si="34"/>
        <v>#DIV/0!</v>
      </c>
      <c r="M310" s="2">
        <f t="shared" si="31"/>
        <v>0</v>
      </c>
    </row>
    <row r="311" spans="1:13" x14ac:dyDescent="0.25">
      <c r="B311" s="1" t="s">
        <v>70</v>
      </c>
      <c r="C311">
        <v>256</v>
      </c>
      <c r="D311">
        <v>16</v>
      </c>
      <c r="E311">
        <v>150</v>
      </c>
      <c r="G311" s="2"/>
      <c r="H311" s="2"/>
      <c r="I311" s="2"/>
      <c r="J311" s="2" t="e">
        <f t="shared" si="32"/>
        <v>#DIV/0!</v>
      </c>
      <c r="K311" s="2" t="e">
        <f t="shared" si="33"/>
        <v>#DIV/0!</v>
      </c>
      <c r="L311" s="2" t="e">
        <f t="shared" si="34"/>
        <v>#DIV/0!</v>
      </c>
      <c r="M311" s="2">
        <f t="shared" si="31"/>
        <v>0</v>
      </c>
    </row>
    <row r="312" spans="1:13" x14ac:dyDescent="0.25">
      <c r="B312" s="1" t="s">
        <v>70</v>
      </c>
      <c r="C312">
        <v>256</v>
      </c>
      <c r="D312">
        <v>32</v>
      </c>
      <c r="E312">
        <v>150</v>
      </c>
      <c r="G312" s="2"/>
      <c r="H312" s="2"/>
      <c r="I312" s="2"/>
      <c r="J312" s="2" t="e">
        <f t="shared" si="32"/>
        <v>#DIV/0!</v>
      </c>
      <c r="K312" s="2" t="e">
        <f t="shared" si="33"/>
        <v>#DIV/0!</v>
      </c>
      <c r="L312" s="2" t="e">
        <f t="shared" si="34"/>
        <v>#DIV/0!</v>
      </c>
      <c r="M312" s="2">
        <f t="shared" si="31"/>
        <v>0</v>
      </c>
    </row>
    <row r="313" spans="1:13" x14ac:dyDescent="0.25">
      <c r="B313" s="1" t="s">
        <v>70</v>
      </c>
      <c r="C313">
        <v>256</v>
      </c>
      <c r="D313">
        <v>64</v>
      </c>
      <c r="E313">
        <v>150</v>
      </c>
      <c r="G313" s="2"/>
      <c r="H313" s="2"/>
      <c r="I313" s="2"/>
      <c r="J313" s="2" t="e">
        <f t="shared" si="32"/>
        <v>#DIV/0!</v>
      </c>
      <c r="K313" s="2" t="e">
        <f t="shared" si="33"/>
        <v>#DIV/0!</v>
      </c>
      <c r="L313" s="2" t="e">
        <f t="shared" si="34"/>
        <v>#DIV/0!</v>
      </c>
      <c r="M313" s="2">
        <f t="shared" si="31"/>
        <v>0</v>
      </c>
    </row>
    <row r="314" spans="1:13" x14ac:dyDescent="0.25">
      <c r="B314" s="1"/>
    </row>
    <row r="315" spans="1:13" x14ac:dyDescent="0.25">
      <c r="B315" s="1"/>
    </row>
    <row r="316" spans="1:13" x14ac:dyDescent="0.25">
      <c r="A316" t="s">
        <v>63</v>
      </c>
      <c r="B316" s="1" t="s">
        <v>78</v>
      </c>
      <c r="C316" t="s">
        <v>64</v>
      </c>
      <c r="D316" t="s">
        <v>3</v>
      </c>
      <c r="E316" t="s">
        <v>14</v>
      </c>
      <c r="G316" t="s">
        <v>17</v>
      </c>
      <c r="H316" t="s">
        <v>81</v>
      </c>
      <c r="I316" t="s">
        <v>80</v>
      </c>
      <c r="J316" t="s">
        <v>36</v>
      </c>
      <c r="K316" t="s">
        <v>83</v>
      </c>
      <c r="L316" t="s">
        <v>84</v>
      </c>
      <c r="M316" t="s">
        <v>82</v>
      </c>
    </row>
    <row r="317" spans="1:13" x14ac:dyDescent="0.25">
      <c r="B317" s="1" t="s">
        <v>72</v>
      </c>
      <c r="C317">
        <v>2816</v>
      </c>
      <c r="D317">
        <v>32</v>
      </c>
      <c r="E317">
        <v>1500</v>
      </c>
      <c r="G317" s="2"/>
      <c r="H317" s="2"/>
      <c r="I317" s="2"/>
      <c r="J317" s="2" t="e">
        <f>(6*$E317*$D317*$C317*$C317)/(G317/1000)/10^12</f>
        <v>#DIV/0!</v>
      </c>
      <c r="K317" s="2" t="e">
        <f>(6*$E317*$D317*$C317*$C317)/(H317/1000)/10^12</f>
        <v>#DIV/0!</v>
      </c>
      <c r="L317" s="2" t="e">
        <f>(6*$E317*$D317*$C317*$C317)/(I317/1000)/10^12</f>
        <v>#DIV/0!</v>
      </c>
      <c r="M317" s="2">
        <f>G317+H317+I317</f>
        <v>0</v>
      </c>
    </row>
    <row r="318" spans="1:13" x14ac:dyDescent="0.25">
      <c r="B318" s="1" t="s">
        <v>72</v>
      </c>
      <c r="C318">
        <v>2816</v>
      </c>
      <c r="D318">
        <v>32</v>
      </c>
      <c r="E318">
        <v>750</v>
      </c>
      <c r="G318" s="2"/>
      <c r="H318" s="2"/>
      <c r="I318" s="2"/>
      <c r="J318" s="2" t="e">
        <f t="shared" ref="J318:J335" si="35">(6*$E318*$D318*$C318*$C318)/(G318/1000)/10^12</f>
        <v>#DIV/0!</v>
      </c>
      <c r="K318" s="2" t="e">
        <f t="shared" ref="K318:K335" si="36">(6*$E318*$D318*$C318*$C318)/(H318/1000)/10^12</f>
        <v>#DIV/0!</v>
      </c>
      <c r="L318" s="2" t="e">
        <f t="shared" ref="L318:L335" si="37">(6*$E318*$D318*$C318*$C318)/(I318/1000)/10^12</f>
        <v>#DIV/0!</v>
      </c>
      <c r="M318" s="2">
        <f t="shared" ref="M318:M335" si="38">G318+H318+I318</f>
        <v>0</v>
      </c>
    </row>
    <row r="319" spans="1:13" x14ac:dyDescent="0.25">
      <c r="B319" s="1" t="s">
        <v>72</v>
      </c>
      <c r="C319">
        <v>2816</v>
      </c>
      <c r="D319">
        <v>32</v>
      </c>
      <c r="E319">
        <v>375</v>
      </c>
      <c r="G319" s="2"/>
      <c r="H319" s="2"/>
      <c r="I319" s="2"/>
      <c r="J319" s="2" t="e">
        <f t="shared" si="35"/>
        <v>#DIV/0!</v>
      </c>
      <c r="K319" s="2" t="e">
        <f t="shared" si="36"/>
        <v>#DIV/0!</v>
      </c>
      <c r="L319" s="2" t="e">
        <f t="shared" si="37"/>
        <v>#DIV/0!</v>
      </c>
      <c r="M319" s="2">
        <f t="shared" si="38"/>
        <v>0</v>
      </c>
    </row>
    <row r="320" spans="1:13" x14ac:dyDescent="0.25">
      <c r="B320" s="1" t="s">
        <v>72</v>
      </c>
      <c r="C320">
        <v>2816</v>
      </c>
      <c r="D320">
        <v>32</v>
      </c>
      <c r="E320">
        <v>187</v>
      </c>
      <c r="G320" s="2"/>
      <c r="H320" s="2"/>
      <c r="I320" s="2"/>
      <c r="J320" s="2" t="e">
        <f t="shared" si="35"/>
        <v>#DIV/0!</v>
      </c>
      <c r="K320" s="2" t="e">
        <f t="shared" si="36"/>
        <v>#DIV/0!</v>
      </c>
      <c r="L320" s="2" t="e">
        <f t="shared" si="37"/>
        <v>#DIV/0!</v>
      </c>
      <c r="M320" s="2">
        <f t="shared" si="38"/>
        <v>0</v>
      </c>
    </row>
    <row r="321" spans="2:13" x14ac:dyDescent="0.25">
      <c r="B321" s="1" t="s">
        <v>72</v>
      </c>
      <c r="C321">
        <v>2048</v>
      </c>
      <c r="D321">
        <v>32</v>
      </c>
      <c r="E321">
        <v>1500</v>
      </c>
      <c r="G321" s="2"/>
      <c r="H321" s="2"/>
      <c r="I321" s="2"/>
      <c r="J321" s="2" t="e">
        <f t="shared" si="35"/>
        <v>#DIV/0!</v>
      </c>
      <c r="K321" s="2" t="e">
        <f t="shared" si="36"/>
        <v>#DIV/0!</v>
      </c>
      <c r="L321" s="2" t="e">
        <f t="shared" si="37"/>
        <v>#DIV/0!</v>
      </c>
      <c r="M321" s="2">
        <f t="shared" si="38"/>
        <v>0</v>
      </c>
    </row>
    <row r="322" spans="2:13" x14ac:dyDescent="0.25">
      <c r="B322" s="1" t="s">
        <v>72</v>
      </c>
      <c r="C322">
        <v>2048</v>
      </c>
      <c r="D322">
        <v>32</v>
      </c>
      <c r="E322">
        <v>750</v>
      </c>
      <c r="G322" s="2"/>
      <c r="H322" s="2"/>
      <c r="I322" s="2"/>
      <c r="J322" s="2" t="e">
        <f t="shared" si="35"/>
        <v>#DIV/0!</v>
      </c>
      <c r="K322" s="2" t="e">
        <f t="shared" si="36"/>
        <v>#DIV/0!</v>
      </c>
      <c r="L322" s="2" t="e">
        <f t="shared" si="37"/>
        <v>#DIV/0!</v>
      </c>
      <c r="M322" s="2">
        <f t="shared" si="38"/>
        <v>0</v>
      </c>
    </row>
    <row r="323" spans="2:13" x14ac:dyDescent="0.25">
      <c r="B323" s="1" t="s">
        <v>72</v>
      </c>
      <c r="C323">
        <v>2048</v>
      </c>
      <c r="D323">
        <v>32</v>
      </c>
      <c r="E323">
        <v>375</v>
      </c>
      <c r="G323" s="2"/>
      <c r="H323" s="2"/>
      <c r="I323" s="2"/>
      <c r="J323" s="2" t="e">
        <f t="shared" si="35"/>
        <v>#DIV/0!</v>
      </c>
      <c r="K323" s="2" t="e">
        <f t="shared" si="36"/>
        <v>#DIV/0!</v>
      </c>
      <c r="L323" s="2" t="e">
        <f t="shared" si="37"/>
        <v>#DIV/0!</v>
      </c>
      <c r="M323" s="2">
        <f t="shared" si="38"/>
        <v>0</v>
      </c>
    </row>
    <row r="324" spans="2:13" x14ac:dyDescent="0.25">
      <c r="B324" s="1" t="s">
        <v>72</v>
      </c>
      <c r="C324">
        <v>2048</v>
      </c>
      <c r="D324">
        <v>32</v>
      </c>
      <c r="E324">
        <v>187</v>
      </c>
      <c r="G324" s="2"/>
      <c r="H324" s="2"/>
      <c r="I324" s="2"/>
      <c r="J324" s="2" t="e">
        <f t="shared" si="35"/>
        <v>#DIV/0!</v>
      </c>
      <c r="K324" s="2" t="e">
        <f t="shared" si="36"/>
        <v>#DIV/0!</v>
      </c>
      <c r="L324" s="2" t="e">
        <f t="shared" si="37"/>
        <v>#DIV/0!</v>
      </c>
      <c r="M324" s="2">
        <f t="shared" si="38"/>
        <v>0</v>
      </c>
    </row>
    <row r="325" spans="2:13" x14ac:dyDescent="0.25">
      <c r="B325" s="1" t="s">
        <v>72</v>
      </c>
      <c r="C325">
        <v>1536</v>
      </c>
      <c r="D325">
        <v>32</v>
      </c>
      <c r="E325">
        <v>1500</v>
      </c>
      <c r="G325" s="2"/>
      <c r="H325" s="2"/>
      <c r="I325" s="2"/>
      <c r="J325" s="2" t="e">
        <f t="shared" si="35"/>
        <v>#DIV/0!</v>
      </c>
      <c r="K325" s="2" t="e">
        <f t="shared" si="36"/>
        <v>#DIV/0!</v>
      </c>
      <c r="L325" s="2" t="e">
        <f t="shared" si="37"/>
        <v>#DIV/0!</v>
      </c>
      <c r="M325" s="2">
        <f t="shared" si="38"/>
        <v>0</v>
      </c>
    </row>
    <row r="326" spans="2:13" x14ac:dyDescent="0.25">
      <c r="B326" s="1" t="s">
        <v>72</v>
      </c>
      <c r="C326">
        <v>1536</v>
      </c>
      <c r="D326">
        <v>32</v>
      </c>
      <c r="E326">
        <v>750</v>
      </c>
      <c r="G326" s="2"/>
      <c r="H326" s="2"/>
      <c r="I326" s="2"/>
      <c r="J326" s="2" t="e">
        <f t="shared" si="35"/>
        <v>#DIV/0!</v>
      </c>
      <c r="K326" s="2" t="e">
        <f t="shared" si="36"/>
        <v>#DIV/0!</v>
      </c>
      <c r="L326" s="2" t="e">
        <f t="shared" si="37"/>
        <v>#DIV/0!</v>
      </c>
      <c r="M326" s="2">
        <f t="shared" si="38"/>
        <v>0</v>
      </c>
    </row>
    <row r="327" spans="2:13" x14ac:dyDescent="0.25">
      <c r="B327" s="1" t="s">
        <v>72</v>
      </c>
      <c r="C327">
        <v>1536</v>
      </c>
      <c r="D327">
        <v>32</v>
      </c>
      <c r="E327">
        <v>375</v>
      </c>
      <c r="G327" s="2"/>
      <c r="H327" s="2"/>
      <c r="I327" s="2"/>
      <c r="J327" s="2" t="e">
        <f t="shared" si="35"/>
        <v>#DIV/0!</v>
      </c>
      <c r="K327" s="2" t="e">
        <f t="shared" si="36"/>
        <v>#DIV/0!</v>
      </c>
      <c r="L327" s="2" t="e">
        <f t="shared" si="37"/>
        <v>#DIV/0!</v>
      </c>
      <c r="M327" s="2">
        <f t="shared" si="38"/>
        <v>0</v>
      </c>
    </row>
    <row r="328" spans="2:13" x14ac:dyDescent="0.25">
      <c r="B328" s="1" t="s">
        <v>72</v>
      </c>
      <c r="C328">
        <v>1536</v>
      </c>
      <c r="D328">
        <v>32</v>
      </c>
      <c r="E328">
        <v>187</v>
      </c>
      <c r="G328" s="2"/>
      <c r="H328" s="2"/>
      <c r="I328" s="2"/>
      <c r="J328" s="2" t="e">
        <f t="shared" si="35"/>
        <v>#DIV/0!</v>
      </c>
      <c r="K328" s="2" t="e">
        <f t="shared" si="36"/>
        <v>#DIV/0!</v>
      </c>
      <c r="L328" s="2" t="e">
        <f t="shared" si="37"/>
        <v>#DIV/0!</v>
      </c>
      <c r="M328" s="2">
        <f t="shared" si="38"/>
        <v>0</v>
      </c>
    </row>
    <row r="329" spans="2:13" x14ac:dyDescent="0.25">
      <c r="B329" s="1" t="s">
        <v>72</v>
      </c>
      <c r="C329">
        <v>2560</v>
      </c>
      <c r="D329" s="1">
        <v>32</v>
      </c>
      <c r="E329" s="1">
        <v>1500</v>
      </c>
      <c r="G329" s="2"/>
      <c r="H329" s="2"/>
      <c r="I329" s="2"/>
      <c r="J329" s="2" t="e">
        <f t="shared" si="35"/>
        <v>#DIV/0!</v>
      </c>
      <c r="K329" s="2" t="e">
        <f t="shared" si="36"/>
        <v>#DIV/0!</v>
      </c>
      <c r="L329" s="2" t="e">
        <f t="shared" si="37"/>
        <v>#DIV/0!</v>
      </c>
      <c r="M329" s="2">
        <f t="shared" si="38"/>
        <v>0</v>
      </c>
    </row>
    <row r="330" spans="2:13" x14ac:dyDescent="0.25">
      <c r="B330" s="1" t="s">
        <v>72</v>
      </c>
      <c r="C330">
        <v>2560</v>
      </c>
      <c r="D330" s="1">
        <v>32</v>
      </c>
      <c r="E330" s="1">
        <v>750</v>
      </c>
      <c r="G330" s="2"/>
      <c r="H330" s="2"/>
      <c r="I330" s="2"/>
      <c r="J330" s="2" t="e">
        <f t="shared" si="35"/>
        <v>#DIV/0!</v>
      </c>
      <c r="K330" s="2" t="e">
        <f t="shared" si="36"/>
        <v>#DIV/0!</v>
      </c>
      <c r="L330" s="2" t="e">
        <f t="shared" si="37"/>
        <v>#DIV/0!</v>
      </c>
      <c r="M330" s="2">
        <f t="shared" si="38"/>
        <v>0</v>
      </c>
    </row>
    <row r="331" spans="2:13" x14ac:dyDescent="0.25">
      <c r="B331" s="1" t="s">
        <v>72</v>
      </c>
      <c r="C331">
        <v>2560</v>
      </c>
      <c r="D331" s="1">
        <v>32</v>
      </c>
      <c r="E331" s="1">
        <v>375</v>
      </c>
      <c r="G331" s="2"/>
      <c r="H331" s="2"/>
      <c r="I331" s="2"/>
      <c r="J331" s="2" t="e">
        <f t="shared" si="35"/>
        <v>#DIV/0!</v>
      </c>
      <c r="K331" s="2" t="e">
        <f t="shared" si="36"/>
        <v>#DIV/0!</v>
      </c>
      <c r="L331" s="2" t="e">
        <f t="shared" si="37"/>
        <v>#DIV/0!</v>
      </c>
      <c r="M331" s="2">
        <f t="shared" si="38"/>
        <v>0</v>
      </c>
    </row>
    <row r="332" spans="2:13" x14ac:dyDescent="0.25">
      <c r="B332" s="1" t="s">
        <v>72</v>
      </c>
      <c r="C332">
        <v>2560</v>
      </c>
      <c r="D332" s="1">
        <v>32</v>
      </c>
      <c r="E332" s="1">
        <v>187</v>
      </c>
      <c r="G332" s="2"/>
      <c r="H332" s="2"/>
      <c r="I332" s="2"/>
      <c r="J332" s="2" t="e">
        <f t="shared" si="35"/>
        <v>#DIV/0!</v>
      </c>
      <c r="K332" s="2" t="e">
        <f t="shared" si="36"/>
        <v>#DIV/0!</v>
      </c>
      <c r="L332" s="2" t="e">
        <f t="shared" si="37"/>
        <v>#DIV/0!</v>
      </c>
      <c r="M332" s="2">
        <f t="shared" si="38"/>
        <v>0</v>
      </c>
    </row>
    <row r="333" spans="2:13" x14ac:dyDescent="0.25">
      <c r="B333" s="1" t="s">
        <v>72</v>
      </c>
      <c r="C333">
        <v>512</v>
      </c>
      <c r="D333" s="1">
        <v>32</v>
      </c>
      <c r="E333" s="1">
        <v>1</v>
      </c>
      <c r="G333" s="2"/>
      <c r="H333" s="2"/>
      <c r="I333" s="2"/>
      <c r="J333" s="2" t="e">
        <f t="shared" si="35"/>
        <v>#DIV/0!</v>
      </c>
      <c r="K333" s="2" t="e">
        <f t="shared" si="36"/>
        <v>#DIV/0!</v>
      </c>
      <c r="L333" s="2" t="e">
        <f t="shared" si="37"/>
        <v>#DIV/0!</v>
      </c>
      <c r="M333" s="2">
        <f t="shared" si="38"/>
        <v>0</v>
      </c>
    </row>
    <row r="334" spans="2:13" x14ac:dyDescent="0.25">
      <c r="B334" s="1" t="s">
        <v>73</v>
      </c>
      <c r="C334">
        <v>1024</v>
      </c>
      <c r="D334" s="1">
        <v>32</v>
      </c>
      <c r="E334" s="1">
        <v>1500</v>
      </c>
      <c r="G334" s="2"/>
      <c r="H334" s="2"/>
      <c r="I334" s="2"/>
      <c r="J334" s="2" t="e">
        <f t="shared" si="35"/>
        <v>#DIV/0!</v>
      </c>
      <c r="K334" s="2" t="e">
        <f t="shared" si="36"/>
        <v>#DIV/0!</v>
      </c>
      <c r="L334" s="2" t="e">
        <f t="shared" si="37"/>
        <v>#DIV/0!</v>
      </c>
      <c r="M334" s="2">
        <f t="shared" si="38"/>
        <v>0</v>
      </c>
    </row>
    <row r="335" spans="2:13" x14ac:dyDescent="0.25">
      <c r="B335" s="1" t="s">
        <v>73</v>
      </c>
      <c r="C335">
        <v>1024</v>
      </c>
      <c r="D335" s="1">
        <v>64</v>
      </c>
      <c r="E335" s="1">
        <v>1500</v>
      </c>
      <c r="G335" s="2"/>
      <c r="H335" s="2"/>
      <c r="I335" s="2"/>
      <c r="J335" s="2" t="e">
        <f t="shared" si="35"/>
        <v>#DIV/0!</v>
      </c>
      <c r="K335" s="2" t="e">
        <f t="shared" si="36"/>
        <v>#DIV/0!</v>
      </c>
      <c r="L335" s="2" t="e">
        <f t="shared" si="37"/>
        <v>#DIV/0!</v>
      </c>
      <c r="M335" s="2">
        <f t="shared" si="38"/>
        <v>0</v>
      </c>
    </row>
    <row r="338" spans="7:11" x14ac:dyDescent="0.25">
      <c r="G338" s="2"/>
      <c r="H338" s="2"/>
    </row>
    <row r="341" spans="7:11" x14ac:dyDescent="0.25">
      <c r="G341" s="2"/>
      <c r="H341" s="2"/>
      <c r="I341" s="2"/>
      <c r="K341" s="2"/>
    </row>
    <row r="342" spans="7:11" x14ac:dyDescent="0.25">
      <c r="G342" s="2"/>
      <c r="H342" s="2"/>
      <c r="I342" s="2"/>
      <c r="K342" s="2"/>
    </row>
    <row r="343" spans="7:11" x14ac:dyDescent="0.25">
      <c r="G343" s="2"/>
      <c r="H343" s="2"/>
      <c r="I343" s="2"/>
      <c r="K343" s="2"/>
    </row>
    <row r="344" spans="7:11" x14ac:dyDescent="0.25">
      <c r="G344" s="2"/>
      <c r="I344" s="2"/>
      <c r="K344" s="2"/>
    </row>
    <row r="345" spans="7:11" x14ac:dyDescent="0.25">
      <c r="G345" s="2"/>
      <c r="I345" s="2"/>
      <c r="K345" s="2"/>
    </row>
    <row r="346" spans="7:11" x14ac:dyDescent="0.25">
      <c r="G346" s="2"/>
      <c r="H346" s="2"/>
      <c r="I346" s="2"/>
      <c r="K346" s="2"/>
    </row>
    <row r="347" spans="7:11" x14ac:dyDescent="0.25">
      <c r="G347" s="2"/>
      <c r="H347" s="2"/>
      <c r="I347" s="2"/>
      <c r="K347" s="2"/>
    </row>
    <row r="348" spans="7:11" x14ac:dyDescent="0.25">
      <c r="G348" s="2"/>
      <c r="H348" s="2"/>
      <c r="I348" s="2"/>
      <c r="K348" s="2"/>
    </row>
    <row r="349" spans="7:11" x14ac:dyDescent="0.25">
      <c r="G349" s="2"/>
      <c r="I349" s="2"/>
      <c r="K349" s="2"/>
    </row>
    <row r="350" spans="7:11" x14ac:dyDescent="0.25">
      <c r="G350" s="2"/>
      <c r="I350" s="2"/>
      <c r="K350" s="2"/>
    </row>
    <row r="351" spans="7:11" x14ac:dyDescent="0.25">
      <c r="G351" s="2"/>
      <c r="H351" s="2"/>
      <c r="I351" s="2"/>
      <c r="K351" s="2"/>
    </row>
    <row r="352" spans="7:11" x14ac:dyDescent="0.25">
      <c r="G352" s="2"/>
      <c r="H352" s="2"/>
      <c r="I352" s="2"/>
      <c r="K352" s="2"/>
    </row>
    <row r="353" spans="7:11" x14ac:dyDescent="0.25">
      <c r="G353" s="2"/>
      <c r="H353" s="2"/>
      <c r="I353" s="2"/>
      <c r="K353" s="2"/>
    </row>
    <row r="354" spans="7:11" x14ac:dyDescent="0.25">
      <c r="G354" s="2"/>
      <c r="I354" s="2"/>
      <c r="K354" s="2"/>
    </row>
    <row r="355" spans="7:11" x14ac:dyDescent="0.25">
      <c r="G355" s="2"/>
      <c r="I355" s="2"/>
      <c r="K355" s="2"/>
    </row>
    <row r="356" spans="7:11" x14ac:dyDescent="0.25">
      <c r="G356" s="2"/>
      <c r="H356" s="2"/>
      <c r="I356" s="2"/>
      <c r="K356" s="2"/>
    </row>
    <row r="357" spans="7:11" x14ac:dyDescent="0.25">
      <c r="G357" s="2"/>
      <c r="H357" s="2"/>
      <c r="I357" s="2"/>
      <c r="K357" s="2"/>
    </row>
    <row r="358" spans="7:11" x14ac:dyDescent="0.25">
      <c r="G358" s="2"/>
      <c r="H358" s="2"/>
      <c r="I358" s="2"/>
      <c r="K358" s="2"/>
    </row>
    <row r="359" spans="7:11" x14ac:dyDescent="0.25">
      <c r="G359" s="2"/>
      <c r="I359" s="2"/>
      <c r="K359" s="2"/>
    </row>
    <row r="360" spans="7:11" x14ac:dyDescent="0.25">
      <c r="G360" s="2"/>
      <c r="I360" s="2"/>
      <c r="K360" s="2"/>
    </row>
    <row r="361" spans="7:11" x14ac:dyDescent="0.25">
      <c r="G361" s="2"/>
      <c r="H361" s="2"/>
      <c r="I361" s="2"/>
      <c r="K361" s="2"/>
    </row>
    <row r="362" spans="7:11" x14ac:dyDescent="0.25">
      <c r="G362" s="2"/>
      <c r="H362" s="2"/>
      <c r="I362" s="2"/>
      <c r="K362" s="2"/>
    </row>
    <row r="363" spans="7:11" x14ac:dyDescent="0.25">
      <c r="G363" s="2"/>
      <c r="H363" s="2"/>
      <c r="I363" s="2"/>
      <c r="K363" s="2"/>
    </row>
    <row r="364" spans="7:11" x14ac:dyDescent="0.25">
      <c r="G364" s="2"/>
      <c r="H364" s="2"/>
      <c r="I364" s="2"/>
      <c r="K364" s="2"/>
    </row>
    <row r="365" spans="7:11" x14ac:dyDescent="0.25">
      <c r="G365" s="2"/>
      <c r="H365" s="2"/>
      <c r="I365" s="2"/>
      <c r="K365" s="2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B7" sqref="B7"/>
    </sheetView>
  </sheetViews>
  <sheetFormatPr defaultColWidth="11" defaultRowHeight="15.75" x14ac:dyDescent="0.25"/>
  <cols>
    <col min="1" max="1" width="21.125" customWidth="1"/>
  </cols>
  <sheetData>
    <row r="1" spans="1:2" x14ac:dyDescent="0.25">
      <c r="A1" s="5" t="s">
        <v>37</v>
      </c>
      <c r="B1" s="13" t="s">
        <v>89</v>
      </c>
    </row>
    <row r="2" spans="1:2" x14ac:dyDescent="0.25">
      <c r="A2" s="5" t="s">
        <v>38</v>
      </c>
      <c r="B2" s="6" t="s">
        <v>90</v>
      </c>
    </row>
    <row r="3" spans="1:2" x14ac:dyDescent="0.25">
      <c r="A3" s="5" t="s">
        <v>39</v>
      </c>
      <c r="B3" s="6" t="s">
        <v>91</v>
      </c>
    </row>
    <row r="4" spans="1:2" x14ac:dyDescent="0.25">
      <c r="A4" s="5" t="s">
        <v>40</v>
      </c>
      <c r="B4" s="7" t="s">
        <v>87</v>
      </c>
    </row>
    <row r="5" spans="1:2" x14ac:dyDescent="0.25">
      <c r="A5" s="5" t="s">
        <v>41</v>
      </c>
      <c r="B5" s="7" t="s">
        <v>88</v>
      </c>
    </row>
    <row r="6" spans="1:2" x14ac:dyDescent="0.25">
      <c r="A6" s="5" t="s">
        <v>42</v>
      </c>
      <c r="B6" s="6" t="s">
        <v>86</v>
      </c>
    </row>
    <row r="7" spans="1:2" x14ac:dyDescent="0.25">
      <c r="A7" s="5" t="s">
        <v>43</v>
      </c>
      <c r="B7" s="8">
        <v>418.67</v>
      </c>
    </row>
    <row r="8" spans="1:2" x14ac:dyDescent="0.25">
      <c r="A8" s="14" t="str">
        <f>HYPERLINK("https://www.nvidia.com/en-us/data-center/dgx-1/", "NVIDIA DGX-1")</f>
        <v>NVIDIA DGX-1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FP32</vt:lpstr>
      <vt:lpstr>Results - FP16 ip, Mixed math</vt:lpstr>
      <vt:lpstr>Specs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Robert Galetto</cp:lastModifiedBy>
  <dcterms:created xsi:type="dcterms:W3CDTF">2016-06-07T15:13:25Z</dcterms:created>
  <dcterms:modified xsi:type="dcterms:W3CDTF">2019-10-07T19:43:25Z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rgaletto@nvidia.com</vt:lpwstr>
  </property>
  <property fmtid="{D5CDD505-2E9C-101B-9397-08002B2CF9AE}" pid="5" name="MSIP_Label_6b558183-044c-4105-8d9c-cea02a2a3d86_SetDate">
    <vt:lpwstr>2018-11-02T18:27:32.9195897Z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Extended_MSFT_Method">
    <vt:lpwstr>Automatic</vt:lpwstr>
  </property>
  <property fmtid="{D5CDD505-2E9C-101B-9397-08002B2CF9AE}" pid="9" name="Sensitivity">
    <vt:lpwstr>Unrestricted</vt:lpwstr>
  </property>
</Properties>
</file>