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\OneDrive\Documents\GitHub\CNS Digital Materials\"/>
    </mc:Choice>
  </mc:AlternateContent>
  <xr:revisionPtr revIDLastSave="214" documentId="8_{BA083DB7-97F5-4C08-8B05-A13688CF9AF3}" xr6:coauthVersionLast="44" xr6:coauthVersionMax="44" xr10:uidLastSave="{353747C6-697E-40FA-AD04-1B93D2845791}"/>
  <bookViews>
    <workbookView xWindow="-98" yWindow="-98" windowWidth="22695" windowHeight="14595" activeTab="1" xr2:uid="{62C6EF42-4345-4CDB-94D5-D5BE232BAF2F}"/>
  </bookViews>
  <sheets>
    <sheet name="Maryland Counties, Ed Budgets" sheetId="1" r:id="rId1"/>
    <sheet name="By District" sheetId="5" r:id="rId2"/>
    <sheet name="Sources" sheetId="2" r:id="rId3"/>
  </sheets>
  <definedNames>
    <definedName name="_xlnm._FilterDatabase" localSheetId="1" hidden="1">'By District'!$A$3:$E$11</definedName>
    <definedName name="_xlnm._FilterDatabase" localSheetId="0" hidden="1">'Maryland Counties, Ed Budgets'!$A$3:$S$27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H36" i="1"/>
  <c r="H35" i="1"/>
  <c r="H34" i="1"/>
  <c r="H33" i="1"/>
  <c r="H32" i="1"/>
  <c r="H31" i="1"/>
  <c r="H30" i="1"/>
  <c r="H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Horus Alas</author>
  </authors>
  <commentList>
    <comment ref="K3" authorId="0" shapeId="0" xr:uid="{910525E7-534B-46CC-9BF7-6993519737AC}">
      <text>
        <r>
          <rPr>
            <b/>
            <sz val="9"/>
            <color indexed="81"/>
            <rFont val="Tahoma"/>
            <family val="2"/>
          </rPr>
          <t>Horus Alas:</t>
        </r>
        <r>
          <rPr>
            <sz val="9"/>
            <color indexed="81"/>
            <rFont val="Tahoma"/>
            <family val="2"/>
          </rPr>
          <t xml:space="preserve">
All racial and ethnic population samples dated 2018.</t>
        </r>
      </text>
    </comment>
  </commentList>
</comments>
</file>

<file path=xl/sharedStrings.xml><?xml version="1.0" encoding="utf-8"?>
<sst xmlns="http://schemas.openxmlformats.org/spreadsheetml/2006/main" count="170" uniqueCount="109">
  <si>
    <t>Maryland Counties by Education Budget, Congressional Representation, Demographics</t>
  </si>
  <si>
    <t>County name</t>
  </si>
  <si>
    <t>Congressional District</t>
  </si>
  <si>
    <t>Representative</t>
  </si>
  <si>
    <t>Population White</t>
  </si>
  <si>
    <t>Allegany County</t>
  </si>
  <si>
    <t>Anne Arundel County</t>
  </si>
  <si>
    <t>Baltimore County</t>
  </si>
  <si>
    <t>Baltimore City</t>
  </si>
  <si>
    <t>Calvert County</t>
  </si>
  <si>
    <t>Caroline County</t>
  </si>
  <si>
    <t>Carroll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</si>
  <si>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</si>
  <si>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</si>
  <si>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</si>
  <si>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</si>
  <si>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</si>
  <si>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</si>
  <si>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Howard County</t>
  </si>
  <si>
    <t>Kent County</t>
  </si>
  <si>
    <t>Montgomery County</t>
  </si>
  <si>
    <t>Prince Geroge's County</t>
  </si>
  <si>
    <t>Queen Anne's County</t>
  </si>
  <si>
    <t>Saint Mary's County</t>
  </si>
  <si>
    <t>Somerset County</t>
  </si>
  <si>
    <t>Talbot County</t>
  </si>
  <si>
    <t>Washington County</t>
  </si>
  <si>
    <t>Wicomico County</t>
  </si>
  <si>
    <t>Worcester County</t>
  </si>
  <si>
    <t xml:space="preserve">Total County Populations, 2018: </t>
  </si>
  <si>
    <t>https://factfinder.census.gov/faces/tableservices/jsf/pages/productview.xhtml?src=bkmk</t>
  </si>
  <si>
    <t>Total Population, 2018</t>
  </si>
  <si>
    <t>Black</t>
  </si>
  <si>
    <t>Asian</t>
  </si>
  <si>
    <t>Hawaiian, other Pacific Islander</t>
  </si>
  <si>
    <t>Total Hispanic</t>
  </si>
  <si>
    <t>Total Non-Hispanic</t>
  </si>
  <si>
    <t>Annual Estimates of the Resident Population by Sex, Race, and Hispanic Origin for the United States, States, and Counties: April 1, 2010 to July 1, 2018  </t>
  </si>
  <si>
    <t>2018 Population Estimates</t>
  </si>
  <si>
    <t>https://factfinder.census.gov/faces/tableservices/jsf/pages/productview.xhtml?pid=PEP_2018_PEPSR6H&amp;prodType=table</t>
  </si>
  <si>
    <t>1, 2</t>
  </si>
  <si>
    <t>1, 2, 3, 7</t>
  </si>
  <si>
    <t>2, 3, 7</t>
  </si>
  <si>
    <t>4, 5</t>
  </si>
  <si>
    <t>3, 6, 8</t>
  </si>
  <si>
    <t>6, 8</t>
  </si>
  <si>
    <t>2, 8</t>
  </si>
  <si>
    <t>2, 3, 4, 5</t>
  </si>
  <si>
    <t>Harris (R)</t>
  </si>
  <si>
    <t>Harris (R) Ruppersberger (D)</t>
  </si>
  <si>
    <t>Ruppersberger (D) Sarbanes (D), Brown (D), Hoyer (D)</t>
  </si>
  <si>
    <t>Hoyer (D)</t>
  </si>
  <si>
    <t>Brown (D), Hoyer (D)</t>
  </si>
  <si>
    <t>Trone (D)</t>
  </si>
  <si>
    <t>Harris (R), Ruppersberger (D), Sarbanes (D), Cummings (D)</t>
  </si>
  <si>
    <t>Ruppersberger (D), Sarbanes (D), Cummings (D)</t>
  </si>
  <si>
    <t>Ruppersberger (D), Raskin (D)</t>
  </si>
  <si>
    <t>Trone (D), Raskin (D)</t>
  </si>
  <si>
    <t>Sarbanes (D), Trone (D), Raskin (D)</t>
  </si>
  <si>
    <t>Percent State</t>
  </si>
  <si>
    <t>Percent Federal</t>
  </si>
  <si>
    <t>Total Revenue and Nonrevenue, 2017-2018</t>
  </si>
  <si>
    <t>State Funds</t>
  </si>
  <si>
    <t>Federal Funds</t>
  </si>
  <si>
    <t>American Indian, Alaskan Native</t>
  </si>
  <si>
    <t>Selected Financial Data, Maryland Public Schools, 2017-2018</t>
  </si>
  <si>
    <t>http://marylandpublicschools.org/about/Documents/DBS/SFD/2017-2018/SFD20172018Part1.pdf</t>
  </si>
  <si>
    <t>Order number</t>
  </si>
  <si>
    <t>More Hispanic?</t>
  </si>
  <si>
    <t>Largest by Race?</t>
  </si>
  <si>
    <t>White</t>
  </si>
  <si>
    <t>No</t>
  </si>
  <si>
    <t>By Representation</t>
  </si>
  <si>
    <t>Congressman</t>
  </si>
  <si>
    <t>Total Federal funds</t>
  </si>
  <si>
    <t>Total State funds</t>
  </si>
  <si>
    <t>Counties Represented</t>
  </si>
  <si>
    <t>Andy Harris (R)</t>
  </si>
  <si>
    <t>Dutch Ruppersberger (D)</t>
  </si>
  <si>
    <t>John Sarbanes (D)</t>
  </si>
  <si>
    <t>Anthony Brown (D)</t>
  </si>
  <si>
    <t>Steny Hoyer (D)</t>
  </si>
  <si>
    <t>Elijah Cummings (D)</t>
  </si>
  <si>
    <t>Jamie Raskin (D)</t>
  </si>
  <si>
    <t>David Trone (D)</t>
  </si>
  <si>
    <t>213.7 million</t>
  </si>
  <si>
    <t>253.7 million</t>
  </si>
  <si>
    <t>184.3 million</t>
  </si>
  <si>
    <t>Baltimore County, Caroline, Cecil, Drochester, Harford, Kent, Queen Anne's, Somerset, Talbot, Wicomico, Worcester</t>
  </si>
  <si>
    <t>Anne Arundel, Baltimore County, Baltimore City, Carroll, Harford, Howard</t>
  </si>
  <si>
    <t>Anne Arundel, Baltimore County, Baltimore City, Howard, Montgomery</t>
  </si>
  <si>
    <t>Anne Arundel, Prince George's</t>
  </si>
  <si>
    <t>Anne Arundel, Calvert, Charles, Prince George's, St. Mary's</t>
  </si>
  <si>
    <t>Allegany, Frederick, Garrett, Montgomery, Washington</t>
  </si>
  <si>
    <t>Baltimore County, Baltimore City, Howard</t>
  </si>
  <si>
    <t>Carroll, Frederick, Montgomery</t>
  </si>
  <si>
    <t>391.7 million</t>
  </si>
  <si>
    <t>467.7 million</t>
  </si>
  <si>
    <t>204.8 million</t>
  </si>
  <si>
    <t>288.4 million</t>
  </si>
  <si>
    <t>158 million</t>
  </si>
  <si>
    <t>1.61 billion</t>
  </si>
  <si>
    <t>2.90 billion</t>
  </si>
  <si>
    <t>3.40 billion</t>
  </si>
  <si>
    <t>1.68 billion</t>
  </si>
  <si>
    <t>2.12 billion</t>
  </si>
  <si>
    <t>1.51 billion</t>
  </si>
  <si>
    <t>2.05 billion</t>
  </si>
  <si>
    <t>1.34 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</si>
</sst>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SansSerif"/>
    </font>
    <font>
      <sz val="10"/>
      <color theme="1"/>
      <name val="SansSerif"/>
    </font>
    <font>
      <b/>
      <sz val="10"/>
      <color theme="1"/>
      <name val="SansSerif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wrapText="1"/>
    </xf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1" fontId="4" fillId="2" borderId="1" xfId="0" applyNumberFormat="1" applyFont="1" applyFill="1" applyBorder="1" applyAlignment="1">
      <alignment horizontal="left" wrapText="1"/>
    </xf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7" fillId="0" borderId="0" xfId="0" applyNumberFormat="1" applyFont="1"/>
    <xf numFmtId="3" fontId="7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openMetadata('table','table.en.PEP_2018_PEPSR6H'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2" name="Picture 1" descr="more informa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12B879-3016-4967-880B-636E8D398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actfinder.census.gov/faces/tableservices/jsf/pages/productview.xhtml?pid=PEP_2018_PEPSR6H&amp;prodType=table" TargetMode="External"/><Relationship Id="rId2" Type="http://schemas.openxmlformats.org/officeDocument/2006/relationships/hyperlink" Target="javascript:openMetadata('table','table.en.PEP_2018_PEPSR6H')" TargetMode="External"/><Relationship Id="rId1" Type="http://schemas.openxmlformats.org/officeDocument/2006/relationships/hyperlink" Target="https://factfinder.census.gov/faces/tableservices/jsf/pages/productview.xhtml?src=bkmk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marylandpublicschools.org/about/Documents/DBS/SFD/2017-2018/SFD20172018Part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C19D3-E0B8-48D9-84CF-6EEA978055E3}">
  <dimension ref="A1:S36"/>
  <sheetViews>
    <sheetView workbookViewId="0">
      <pane xSplit="2" ySplit="3" topLeftCell="C12" activePane="bottomRight" state="frozen"/>
      <selection pane="topRight" activeCell="B1" sqref="B1"/>
      <selection pane="bottomLeft" activeCell="A4" sqref="A4"/>
      <selection pane="bottomRight" activeCell="G37" sqref="G37"/>
    </sheetView>
  </sheetViews>
  <sheetFormatPr defaultRowHeight="14.25"/>
  <cols>
    <col min="1" max="1" width="7.86328125" customWidth="1"/>
    <col min="2" max="2" width="21.9296875" customWidth="1"/>
    <col min="3" max="3" width="13.86328125" customWidth="1"/>
    <col min="4" max="4" width="30.265625" customWidth="1"/>
    <col min="5" max="5" width="10.73046875" customWidth="1"/>
    <col min="6" max="6" width="13.46484375" bestFit="1" customWidth="1"/>
    <col min="7" max="7" width="12.265625" customWidth="1"/>
    <col min="8" max="8" width="13.46484375" bestFit="1" customWidth="1"/>
    <col min="9" max="9" width="7.265625" customWidth="1"/>
    <col min="10" max="10" width="7.86328125" customWidth="1"/>
    <col min="11" max="11" width="10.33203125" customWidth="1"/>
    <col min="12" max="12" width="9.265625" bestFit="1" customWidth="1"/>
    <col min="13" max="13" width="9.86328125" customWidth="1"/>
    <col min="14" max="14" width="9.265625" bestFit="1" customWidth="1"/>
    <col min="15" max="16" width="9.06640625" customWidth="1"/>
    <col min="17" max="17" width="8.6640625" customWidth="1"/>
    <col min="18" max="18" width="8.796875" customWidth="1"/>
    <col min="19" max="19" width="9.796875" customWidth="1"/>
  </cols>
  <sheetData>
    <row r="1" spans="1:19">
      <c r="E1" s="2" t="s">
        <v>0</v>
      </c>
    </row>
    <row r="3" spans="1:19" ht="52.9">
      <c r="A3" s="13" t="s">
        <v>67</v>
      </c>
      <c r="B3" s="2" t="s">
        <v>1</v>
      </c>
      <c r="C3" s="4" t="s">
        <v>2</v>
      </c>
      <c r="D3" s="2" t="s">
        <v>3</v>
      </c>
      <c r="E3" s="4" t="s">
        <v>31</v>
      </c>
      <c r="F3" s="4" t="s">
        <v>61</v>
      </c>
      <c r="G3" s="4" t="s">
        <v>62</v>
      </c>
      <c r="H3" s="4" t="s">
        <v>63</v>
      </c>
      <c r="I3" s="4" t="s">
        <v>59</v>
      </c>
      <c r="J3" s="4" t="s">
        <v>60</v>
      </c>
      <c r="K3" s="4" t="s">
        <v>4</v>
      </c>
      <c r="L3" s="2" t="s">
        <v>32</v>
      </c>
      <c r="M3" s="4" t="s">
        <v>64</v>
      </c>
      <c r="N3" s="2" t="s">
        <v>33</v>
      </c>
      <c r="O3" s="4" t="s">
        <v>34</v>
      </c>
      <c r="P3" s="4" t="s">
        <v>69</v>
      </c>
      <c r="Q3" s="4" t="s">
        <v>36</v>
      </c>
      <c r="R3" s="4" t="s">
        <v>35</v>
      </c>
      <c r="S3" s="4" t="s">
        <v>68</v>
      </c>
    </row>
    <row r="4" spans="1:19">
      <c r="A4" s="14">
        <v>1</v>
      </c>
      <c r="B4" s="2" t="s">
        <v>5</v>
      </c>
      <c r="C4" s="8">
        <v>6</v>
      </c>
      <c r="D4" s="9" t="s">
        <v>53</v>
      </c>
      <c r="E4" s="10">
        <v>70975</v>
      </c>
      <c r="F4" s="10">
        <v>160139569</v>
      </c>
      <c r="G4" s="10">
        <v>105195752</v>
      </c>
      <c r="H4" s="10">
        <v>11518499</v>
      </c>
      <c r="I4" s="11">
        <v>65.69</v>
      </c>
      <c r="J4" s="11">
        <v>7.19</v>
      </c>
      <c r="K4" s="16">
        <v>62682</v>
      </c>
      <c r="L4" s="16">
        <v>5815</v>
      </c>
      <c r="M4" s="16">
        <v>147</v>
      </c>
      <c r="N4" s="15">
        <v>817</v>
      </c>
      <c r="O4" s="16">
        <v>46</v>
      </c>
      <c r="P4" s="16" t="s">
        <v>70</v>
      </c>
      <c r="Q4" s="15">
        <v>69654</v>
      </c>
      <c r="R4" s="15">
        <v>1321</v>
      </c>
      <c r="S4" s="17" t="s">
        <v>71</v>
      </c>
    </row>
    <row r="5" spans="1:19" ht="26.25">
      <c r="A5" s="14">
        <v>2</v>
      </c>
      <c r="B5" s="3" t="s">
        <v>6</v>
      </c>
      <c r="C5" s="8" t="s">
        <v>47</v>
      </c>
      <c r="D5" s="9" t="s">
        <v>50</v>
      </c>
      <c r="E5" s="10">
        <v>576031</v>
      </c>
      <c r="F5" s="10">
        <v>1428852510</v>
      </c>
      <c r="G5" s="10">
        <v>447460065</v>
      </c>
      <c r="H5" s="10">
        <v>58770535</v>
      </c>
      <c r="I5" s="11">
        <v>31.32</v>
      </c>
      <c r="J5" s="11">
        <v>4.1100000000000003</v>
      </c>
      <c r="K5" s="16">
        <v>427188</v>
      </c>
      <c r="L5" s="16">
        <v>102870</v>
      </c>
      <c r="M5" s="16">
        <v>2543</v>
      </c>
      <c r="N5" s="15">
        <v>24227</v>
      </c>
      <c r="O5" s="16">
        <v>705</v>
      </c>
      <c r="P5" s="16" t="s">
        <v>70</v>
      </c>
      <c r="Q5" s="15">
        <v>529469</v>
      </c>
      <c r="R5" s="15">
        <v>46562</v>
      </c>
      <c r="S5" s="17" t="s">
        <v>71</v>
      </c>
    </row>
    <row r="6" spans="1:19" ht="26.25">
      <c r="A6" s="14">
        <v>3</v>
      </c>
      <c r="B6" s="3" t="s">
        <v>7</v>
      </c>
      <c r="C6" s="8" t="s">
        <v>41</v>
      </c>
      <c r="D6" s="9" t="s">
        <v>54</v>
      </c>
      <c r="E6" s="10">
        <v>828431</v>
      </c>
      <c r="F6" s="10">
        <v>1970167289</v>
      </c>
      <c r="G6" s="10">
        <v>808155087</v>
      </c>
      <c r="H6" s="10">
        <v>104476420</v>
      </c>
      <c r="I6" s="11">
        <v>41.02</v>
      </c>
      <c r="J6" s="11">
        <v>5.3</v>
      </c>
      <c r="K6" s="16">
        <v>503788</v>
      </c>
      <c r="L6" s="16">
        <v>246356</v>
      </c>
      <c r="M6" s="16">
        <v>3637</v>
      </c>
      <c r="N6" s="15">
        <v>52462</v>
      </c>
      <c r="O6" s="16">
        <v>628</v>
      </c>
      <c r="P6" s="16" t="s">
        <v>70</v>
      </c>
      <c r="Q6" s="15">
        <v>781601</v>
      </c>
      <c r="R6" s="15">
        <v>46830</v>
      </c>
      <c r="S6" s="17" t="s">
        <v>71</v>
      </c>
    </row>
    <row r="7" spans="1:19" ht="26.25">
      <c r="A7" s="14">
        <v>4</v>
      </c>
      <c r="B7" s="3" t="s">
        <v>8</v>
      </c>
      <c r="C7" s="8" t="s">
        <v>42</v>
      </c>
      <c r="D7" s="9" t="s">
        <v>55</v>
      </c>
      <c r="E7" s="10">
        <v>602495</v>
      </c>
      <c r="F7" s="10">
        <v>1536228472</v>
      </c>
      <c r="G7" s="10">
        <v>939957215</v>
      </c>
      <c r="H7" s="10">
        <v>154853512</v>
      </c>
      <c r="I7" s="11">
        <v>61.19</v>
      </c>
      <c r="J7" s="11">
        <v>10.08</v>
      </c>
      <c r="K7" s="16">
        <v>191310</v>
      </c>
      <c r="L7" s="16">
        <v>378476</v>
      </c>
      <c r="M7" s="16">
        <v>2723</v>
      </c>
      <c r="N7" s="15">
        <v>16663</v>
      </c>
      <c r="O7" s="16">
        <v>479</v>
      </c>
      <c r="P7" s="16" t="s">
        <v>32</v>
      </c>
      <c r="Q7" s="15">
        <v>569434</v>
      </c>
      <c r="R7" s="15">
        <v>33061</v>
      </c>
      <c r="S7" s="17" t="s">
        <v>71</v>
      </c>
    </row>
    <row r="8" spans="1:19">
      <c r="A8" s="14">
        <v>5</v>
      </c>
      <c r="B8" s="3" t="s">
        <v>9</v>
      </c>
      <c r="C8" s="8">
        <v>5</v>
      </c>
      <c r="D8" s="9" t="s">
        <v>51</v>
      </c>
      <c r="E8" s="10">
        <v>92003</v>
      </c>
      <c r="F8" s="10">
        <v>272875786</v>
      </c>
      <c r="G8" s="10">
        <v>109565886</v>
      </c>
      <c r="H8" s="10">
        <v>10412247</v>
      </c>
      <c r="I8" s="11">
        <v>40.15</v>
      </c>
      <c r="J8" s="11">
        <v>3.82</v>
      </c>
      <c r="K8" s="16">
        <v>74831</v>
      </c>
      <c r="L8" s="16">
        <v>12061</v>
      </c>
      <c r="M8" s="16">
        <v>419</v>
      </c>
      <c r="N8" s="15">
        <v>1738</v>
      </c>
      <c r="O8" s="16">
        <v>102</v>
      </c>
      <c r="P8" s="16" t="s">
        <v>70</v>
      </c>
      <c r="Q8" s="15">
        <v>88185</v>
      </c>
      <c r="R8" s="15">
        <v>3818</v>
      </c>
      <c r="S8" s="17" t="s">
        <v>71</v>
      </c>
    </row>
    <row r="9" spans="1:19">
      <c r="A9" s="14">
        <v>6</v>
      </c>
      <c r="B9" s="3" t="s">
        <v>10</v>
      </c>
      <c r="C9" s="8">
        <v>1</v>
      </c>
      <c r="D9" s="9" t="s">
        <v>48</v>
      </c>
      <c r="E9" s="10">
        <v>33304</v>
      </c>
      <c r="F9" s="10">
        <v>86983406</v>
      </c>
      <c r="G9" s="10">
        <v>60650625</v>
      </c>
      <c r="H9" s="10">
        <v>8216333</v>
      </c>
      <c r="I9" s="11">
        <v>69.73</v>
      </c>
      <c r="J9" s="11">
        <v>9.4499999999999993</v>
      </c>
      <c r="K9" s="16">
        <v>26957</v>
      </c>
      <c r="L9" s="16">
        <v>4735</v>
      </c>
      <c r="M9" s="16">
        <v>284</v>
      </c>
      <c r="N9" s="15">
        <v>404</v>
      </c>
      <c r="O9" s="16">
        <v>107</v>
      </c>
      <c r="P9" s="16" t="s">
        <v>70</v>
      </c>
      <c r="Q9" s="15">
        <v>30843</v>
      </c>
      <c r="R9" s="15">
        <v>2461</v>
      </c>
      <c r="S9" s="17" t="s">
        <v>71</v>
      </c>
    </row>
    <row r="10" spans="1:19">
      <c r="A10" s="14">
        <v>7</v>
      </c>
      <c r="B10" s="3" t="s">
        <v>11</v>
      </c>
      <c r="C10" s="8" t="s">
        <v>46</v>
      </c>
      <c r="D10" s="9" t="s">
        <v>56</v>
      </c>
      <c r="E10" s="10">
        <v>168429</v>
      </c>
      <c r="F10" s="10">
        <v>381915960</v>
      </c>
      <c r="G10" s="10">
        <v>153253842</v>
      </c>
      <c r="H10" s="10">
        <v>13993242</v>
      </c>
      <c r="I10" s="11">
        <v>40.130000000000003</v>
      </c>
      <c r="J10" s="11">
        <v>3.66</v>
      </c>
      <c r="K10" s="16">
        <v>154810</v>
      </c>
      <c r="L10" s="16">
        <v>6417</v>
      </c>
      <c r="M10" s="16">
        <v>458</v>
      </c>
      <c r="N10" s="15">
        <v>3375</v>
      </c>
      <c r="O10" s="16">
        <v>128</v>
      </c>
      <c r="P10" s="16" t="s">
        <v>70</v>
      </c>
      <c r="Q10" s="15">
        <v>162181</v>
      </c>
      <c r="R10" s="15">
        <v>6248</v>
      </c>
      <c r="S10" s="17" t="s">
        <v>71</v>
      </c>
    </row>
    <row r="11" spans="1:19">
      <c r="A11" s="14">
        <v>8</v>
      </c>
      <c r="B11" s="3" t="s">
        <v>12</v>
      </c>
      <c r="C11" s="8">
        <v>1</v>
      </c>
      <c r="D11" s="9" t="s">
        <v>48</v>
      </c>
      <c r="E11" s="10">
        <v>102826</v>
      </c>
      <c r="F11" s="10">
        <v>242158606</v>
      </c>
      <c r="G11" s="10">
        <v>127297491</v>
      </c>
      <c r="H11" s="10">
        <v>13733046</v>
      </c>
      <c r="I11" s="11">
        <v>52.57</v>
      </c>
      <c r="J11" s="11">
        <v>5.67</v>
      </c>
      <c r="K11" s="16">
        <v>90978</v>
      </c>
      <c r="L11" s="16">
        <v>7377</v>
      </c>
      <c r="M11" s="16">
        <v>422</v>
      </c>
      <c r="N11" s="15">
        <v>1495</v>
      </c>
      <c r="O11" s="16">
        <v>68</v>
      </c>
      <c r="P11" s="16" t="s">
        <v>70</v>
      </c>
      <c r="Q11" s="15">
        <v>98128</v>
      </c>
      <c r="R11" s="15">
        <v>4698</v>
      </c>
      <c r="S11" s="17" t="s">
        <v>71</v>
      </c>
    </row>
    <row r="12" spans="1:19">
      <c r="A12" s="14">
        <v>9</v>
      </c>
      <c r="B12" s="3" t="s">
        <v>13</v>
      </c>
      <c r="C12" s="8">
        <v>5</v>
      </c>
      <c r="D12" s="9" t="s">
        <v>51</v>
      </c>
      <c r="E12" s="10">
        <v>161503</v>
      </c>
      <c r="F12" s="10">
        <v>455647067</v>
      </c>
      <c r="G12" s="10">
        <v>209427473</v>
      </c>
      <c r="H12" s="10">
        <v>20186278</v>
      </c>
      <c r="I12" s="11">
        <v>45.96</v>
      </c>
      <c r="J12" s="11">
        <v>4.43</v>
      </c>
      <c r="K12" s="16">
        <v>69056</v>
      </c>
      <c r="L12" s="16">
        <v>79150</v>
      </c>
      <c r="M12" s="16">
        <v>1234</v>
      </c>
      <c r="N12" s="15">
        <v>5485</v>
      </c>
      <c r="O12" s="16">
        <v>227</v>
      </c>
      <c r="P12" s="16" t="s">
        <v>32</v>
      </c>
      <c r="Q12" s="15">
        <v>151749</v>
      </c>
      <c r="R12" s="15">
        <v>9754</v>
      </c>
      <c r="S12" s="17" t="s">
        <v>71</v>
      </c>
    </row>
    <row r="13" spans="1:19">
      <c r="A13" s="14">
        <v>10</v>
      </c>
      <c r="B13" s="3" t="s">
        <v>14</v>
      </c>
      <c r="C13" s="8">
        <v>1</v>
      </c>
      <c r="D13" s="9" t="s">
        <v>48</v>
      </c>
      <c r="E13" s="10">
        <v>31998</v>
      </c>
      <c r="F13" s="10">
        <v>96738409</v>
      </c>
      <c r="G13" s="10">
        <v>58193219</v>
      </c>
      <c r="H13" s="10">
        <v>8845417</v>
      </c>
      <c r="I13" s="11">
        <v>60.16</v>
      </c>
      <c r="J13" s="11">
        <v>9.14</v>
      </c>
      <c r="K13" s="16">
        <v>21398</v>
      </c>
      <c r="L13" s="16">
        <v>9285</v>
      </c>
      <c r="M13" s="16">
        <v>163</v>
      </c>
      <c r="N13" s="15">
        <v>382</v>
      </c>
      <c r="O13" s="16">
        <v>19</v>
      </c>
      <c r="P13" s="16" t="s">
        <v>70</v>
      </c>
      <c r="Q13" s="15">
        <v>30095</v>
      </c>
      <c r="R13" s="15">
        <v>1903</v>
      </c>
      <c r="S13" s="17" t="s">
        <v>71</v>
      </c>
    </row>
    <row r="14" spans="1:19">
      <c r="A14" s="14">
        <v>11</v>
      </c>
      <c r="B14" s="3" t="s">
        <v>15</v>
      </c>
      <c r="C14" s="8" t="s">
        <v>45</v>
      </c>
      <c r="D14" s="9" t="s">
        <v>57</v>
      </c>
      <c r="E14" s="10">
        <v>255648</v>
      </c>
      <c r="F14" s="10">
        <v>726419264</v>
      </c>
      <c r="G14" s="10">
        <v>294490549</v>
      </c>
      <c r="H14" s="10">
        <v>23559412</v>
      </c>
      <c r="I14" s="11">
        <v>40.54</v>
      </c>
      <c r="J14" s="11">
        <v>3.24</v>
      </c>
      <c r="K14" s="16">
        <v>207630</v>
      </c>
      <c r="L14" s="16">
        <v>26526</v>
      </c>
      <c r="M14" s="16">
        <v>1251</v>
      </c>
      <c r="N14" s="15">
        <v>12284</v>
      </c>
      <c r="O14" s="16">
        <v>236</v>
      </c>
      <c r="P14" s="16" t="s">
        <v>70</v>
      </c>
      <c r="Q14" s="15">
        <v>229661</v>
      </c>
      <c r="R14" s="15">
        <v>25987</v>
      </c>
      <c r="S14" s="17" t="s">
        <v>71</v>
      </c>
    </row>
    <row r="15" spans="1:19">
      <c r="A15" s="14">
        <v>12</v>
      </c>
      <c r="B15" s="3" t="s">
        <v>16</v>
      </c>
      <c r="C15" s="8">
        <v>6</v>
      </c>
      <c r="D15" s="9" t="s">
        <v>53</v>
      </c>
      <c r="E15" s="10">
        <v>29163</v>
      </c>
      <c r="F15" s="10">
        <v>59252419</v>
      </c>
      <c r="G15" s="10">
        <v>25515030</v>
      </c>
      <c r="H15" s="10">
        <v>4680200</v>
      </c>
      <c r="I15" s="11">
        <v>43.06</v>
      </c>
      <c r="J15" s="11">
        <v>7.9</v>
      </c>
      <c r="K15" s="16">
        <v>28423</v>
      </c>
      <c r="L15" s="16">
        <v>302</v>
      </c>
      <c r="M15" s="16">
        <v>65</v>
      </c>
      <c r="N15" s="15">
        <v>113</v>
      </c>
      <c r="O15" s="16">
        <v>1</v>
      </c>
      <c r="P15" s="16" t="s">
        <v>70</v>
      </c>
      <c r="Q15" s="15">
        <v>28807</v>
      </c>
      <c r="R15" s="15">
        <v>356</v>
      </c>
      <c r="S15" s="17" t="s">
        <v>71</v>
      </c>
    </row>
    <row r="16" spans="1:19">
      <c r="A16" s="14">
        <v>13</v>
      </c>
      <c r="B16" s="3" t="s">
        <v>17</v>
      </c>
      <c r="C16" s="8" t="s">
        <v>40</v>
      </c>
      <c r="D16" s="9" t="s">
        <v>49</v>
      </c>
      <c r="E16" s="10">
        <v>253956</v>
      </c>
      <c r="F16" s="10">
        <v>583162110</v>
      </c>
      <c r="G16" s="10">
        <v>245422720</v>
      </c>
      <c r="H16" s="10">
        <v>30467316</v>
      </c>
      <c r="I16" s="11">
        <v>42.08</v>
      </c>
      <c r="J16" s="11">
        <v>5.22</v>
      </c>
      <c r="K16" s="16">
        <v>201159</v>
      </c>
      <c r="L16" s="16">
        <v>36883</v>
      </c>
      <c r="M16" s="16">
        <v>824</v>
      </c>
      <c r="N16" s="15">
        <v>7802</v>
      </c>
      <c r="O16" s="16">
        <v>271</v>
      </c>
      <c r="P16" s="16" t="s">
        <v>70</v>
      </c>
      <c r="Q16" s="15">
        <v>241919</v>
      </c>
      <c r="R16" s="15">
        <v>12037</v>
      </c>
      <c r="S16" s="17" t="s">
        <v>71</v>
      </c>
    </row>
    <row r="17" spans="1:19" ht="26.25">
      <c r="A17" s="14">
        <v>14</v>
      </c>
      <c r="B17" s="3" t="s">
        <v>18</v>
      </c>
      <c r="C17" s="8" t="s">
        <v>42</v>
      </c>
      <c r="D17" s="9" t="s">
        <v>55</v>
      </c>
      <c r="E17" s="10">
        <v>323196</v>
      </c>
      <c r="F17" s="10">
        <v>1023075726</v>
      </c>
      <c r="G17" s="10">
        <v>307848221</v>
      </c>
      <c r="H17" s="10">
        <v>29142811</v>
      </c>
      <c r="I17" s="11">
        <v>30.09</v>
      </c>
      <c r="J17" s="11">
        <v>2.85</v>
      </c>
      <c r="K17" s="16">
        <v>182930</v>
      </c>
      <c r="L17" s="16">
        <v>64760</v>
      </c>
      <c r="M17" s="16">
        <v>1352</v>
      </c>
      <c r="N17" s="15">
        <v>61608</v>
      </c>
      <c r="O17" s="16">
        <v>286</v>
      </c>
      <c r="P17" s="16" t="s">
        <v>70</v>
      </c>
      <c r="Q17" s="15">
        <v>300097</v>
      </c>
      <c r="R17" s="15">
        <v>23099</v>
      </c>
      <c r="S17" s="17" t="s">
        <v>71</v>
      </c>
    </row>
    <row r="18" spans="1:19">
      <c r="A18" s="14">
        <v>15</v>
      </c>
      <c r="B18" s="3" t="s">
        <v>19</v>
      </c>
      <c r="C18" s="8">
        <v>1</v>
      </c>
      <c r="D18" s="9" t="s">
        <v>48</v>
      </c>
      <c r="E18" s="10">
        <v>19383</v>
      </c>
      <c r="F18" s="10">
        <v>31332868</v>
      </c>
      <c r="G18" s="10">
        <v>10863877</v>
      </c>
      <c r="H18" s="10">
        <v>2610945</v>
      </c>
      <c r="I18" s="11">
        <v>34.67</v>
      </c>
      <c r="J18" s="11">
        <v>8.33</v>
      </c>
      <c r="K18" s="16">
        <v>15772</v>
      </c>
      <c r="L18" s="16">
        <v>2900</v>
      </c>
      <c r="M18" s="16">
        <v>63</v>
      </c>
      <c r="N18" s="15">
        <v>267</v>
      </c>
      <c r="O18" s="16">
        <v>11</v>
      </c>
      <c r="P18" s="16" t="s">
        <v>70</v>
      </c>
      <c r="Q18" s="15">
        <v>18543</v>
      </c>
      <c r="R18" s="15">
        <v>840</v>
      </c>
      <c r="S18" s="17" t="s">
        <v>71</v>
      </c>
    </row>
    <row r="19" spans="1:19" ht="26.25">
      <c r="A19" s="14">
        <v>16</v>
      </c>
      <c r="B19" s="3" t="s">
        <v>20</v>
      </c>
      <c r="C19" s="8" t="s">
        <v>44</v>
      </c>
      <c r="D19" s="9" t="s">
        <v>58</v>
      </c>
      <c r="E19" s="10">
        <v>1052567</v>
      </c>
      <c r="F19" s="10">
        <v>3442835674</v>
      </c>
      <c r="G19" s="10">
        <v>898420233</v>
      </c>
      <c r="H19" s="10">
        <v>120471517</v>
      </c>
      <c r="I19" s="11">
        <v>26.1</v>
      </c>
      <c r="J19" s="11">
        <v>3.5</v>
      </c>
      <c r="K19" s="16">
        <v>634136</v>
      </c>
      <c r="L19" s="16">
        <v>209463</v>
      </c>
      <c r="M19" s="16">
        <v>7707</v>
      </c>
      <c r="N19" s="15">
        <v>164041</v>
      </c>
      <c r="O19" s="16">
        <v>1119</v>
      </c>
      <c r="P19" s="16" t="s">
        <v>70</v>
      </c>
      <c r="Q19" s="15">
        <v>843535</v>
      </c>
      <c r="R19" s="15">
        <v>209032</v>
      </c>
      <c r="S19" s="17" t="s">
        <v>71</v>
      </c>
    </row>
    <row r="20" spans="1:19">
      <c r="A20" s="14">
        <v>17</v>
      </c>
      <c r="B20" s="3" t="s">
        <v>21</v>
      </c>
      <c r="C20" s="8" t="s">
        <v>43</v>
      </c>
      <c r="D20" s="9" t="s">
        <v>52</v>
      </c>
      <c r="E20" s="10">
        <v>909308</v>
      </c>
      <c r="F20" s="10">
        <v>2366134020</v>
      </c>
      <c r="G20" s="10">
        <v>1241228953</v>
      </c>
      <c r="H20" s="10">
        <v>146063499</v>
      </c>
      <c r="I20" s="11">
        <v>52.46</v>
      </c>
      <c r="J20" s="11">
        <v>6.17</v>
      </c>
      <c r="K20" s="16">
        <v>245170</v>
      </c>
      <c r="L20" s="16">
        <v>585797</v>
      </c>
      <c r="M20" s="16">
        <v>10770</v>
      </c>
      <c r="N20" s="15">
        <v>41002</v>
      </c>
      <c r="O20" s="16">
        <v>1757</v>
      </c>
      <c r="P20" s="16" t="s">
        <v>32</v>
      </c>
      <c r="Q20" s="15">
        <v>736014</v>
      </c>
      <c r="R20" s="15">
        <v>173294</v>
      </c>
      <c r="S20" s="17" t="s">
        <v>71</v>
      </c>
    </row>
    <row r="21" spans="1:19">
      <c r="A21" s="14">
        <v>18</v>
      </c>
      <c r="B21" s="3" t="s">
        <v>22</v>
      </c>
      <c r="C21" s="8">
        <v>1</v>
      </c>
      <c r="D21" s="9" t="s">
        <v>48</v>
      </c>
      <c r="E21" s="10">
        <v>50251</v>
      </c>
      <c r="F21" s="10">
        <v>110556617</v>
      </c>
      <c r="G21" s="10">
        <v>42189288</v>
      </c>
      <c r="H21" s="10">
        <v>5758609</v>
      </c>
      <c r="I21" s="11">
        <v>38.159999999999997</v>
      </c>
      <c r="J21" s="11">
        <v>5.21</v>
      </c>
      <c r="K21" s="16">
        <v>45092</v>
      </c>
      <c r="L21" s="16">
        <v>3232</v>
      </c>
      <c r="M21" s="16">
        <v>234</v>
      </c>
      <c r="N21" s="15">
        <v>596</v>
      </c>
      <c r="O21" s="16">
        <v>57</v>
      </c>
      <c r="P21" s="16" t="s">
        <v>70</v>
      </c>
      <c r="Q21" s="15">
        <v>48179</v>
      </c>
      <c r="R21" s="15">
        <v>2072</v>
      </c>
      <c r="S21" s="17" t="s">
        <v>71</v>
      </c>
    </row>
    <row r="22" spans="1:19">
      <c r="A22" s="14">
        <v>19</v>
      </c>
      <c r="B22" s="3" t="s">
        <v>23</v>
      </c>
      <c r="C22" s="8">
        <v>5</v>
      </c>
      <c r="D22" s="9" t="s">
        <v>51</v>
      </c>
      <c r="E22" s="10">
        <v>112664</v>
      </c>
      <c r="F22" s="10">
        <v>258156621</v>
      </c>
      <c r="G22" s="10">
        <v>119052937</v>
      </c>
      <c r="H22" s="10">
        <v>18318007</v>
      </c>
      <c r="I22" s="11">
        <v>46.12</v>
      </c>
      <c r="J22" s="11">
        <v>7.1</v>
      </c>
      <c r="K22" s="16">
        <v>88161</v>
      </c>
      <c r="L22" s="16">
        <v>16569</v>
      </c>
      <c r="M22" s="16">
        <v>516</v>
      </c>
      <c r="N22" s="15">
        <v>3316</v>
      </c>
      <c r="O22" s="16">
        <v>109</v>
      </c>
      <c r="P22" s="16" t="s">
        <v>70</v>
      </c>
      <c r="Q22" s="15">
        <v>106669</v>
      </c>
      <c r="R22" s="15">
        <v>5995</v>
      </c>
      <c r="S22" s="17" t="s">
        <v>71</v>
      </c>
    </row>
    <row r="23" spans="1:19">
      <c r="A23" s="14">
        <v>20</v>
      </c>
      <c r="B23" s="3" t="s">
        <v>24</v>
      </c>
      <c r="C23" s="8">
        <v>1</v>
      </c>
      <c r="D23" s="9" t="s">
        <v>48</v>
      </c>
      <c r="E23" s="10">
        <v>25675</v>
      </c>
      <c r="F23" s="10">
        <v>62241699</v>
      </c>
      <c r="G23" s="10">
        <v>44272278</v>
      </c>
      <c r="H23" s="10">
        <v>6585244</v>
      </c>
      <c r="I23" s="11">
        <v>71.13</v>
      </c>
      <c r="J23" s="11">
        <v>10.58</v>
      </c>
      <c r="K23" s="16">
        <v>13841</v>
      </c>
      <c r="L23" s="16">
        <v>10794</v>
      </c>
      <c r="M23" s="16">
        <v>126</v>
      </c>
      <c r="N23" s="15">
        <v>235</v>
      </c>
      <c r="O23" s="16">
        <v>17</v>
      </c>
      <c r="P23" s="16" t="s">
        <v>70</v>
      </c>
      <c r="Q23" s="15">
        <v>24739</v>
      </c>
      <c r="R23" s="15">
        <v>936</v>
      </c>
      <c r="S23" s="17" t="s">
        <v>71</v>
      </c>
    </row>
    <row r="24" spans="1:19">
      <c r="A24" s="14">
        <v>21</v>
      </c>
      <c r="B24" s="3" t="s">
        <v>25</v>
      </c>
      <c r="C24" s="8">
        <v>1</v>
      </c>
      <c r="D24" s="9" t="s">
        <v>48</v>
      </c>
      <c r="E24" s="10">
        <v>36968</v>
      </c>
      <c r="F24" s="10">
        <v>66845851</v>
      </c>
      <c r="G24" s="10">
        <v>17052439</v>
      </c>
      <c r="H24" s="10">
        <v>5403420</v>
      </c>
      <c r="I24" s="11">
        <v>25.51</v>
      </c>
      <c r="J24" s="11">
        <v>8.08</v>
      </c>
      <c r="K24" s="16">
        <v>30774</v>
      </c>
      <c r="L24" s="16">
        <v>4782</v>
      </c>
      <c r="M24" s="16">
        <v>149</v>
      </c>
      <c r="N24" s="15">
        <v>529</v>
      </c>
      <c r="O24" s="16">
        <v>76</v>
      </c>
      <c r="P24" s="16" t="s">
        <v>70</v>
      </c>
      <c r="Q24" s="15">
        <v>34438</v>
      </c>
      <c r="R24" s="15">
        <v>2530</v>
      </c>
      <c r="S24" s="17" t="s">
        <v>71</v>
      </c>
    </row>
    <row r="25" spans="1:19">
      <c r="A25" s="14">
        <v>22</v>
      </c>
      <c r="B25" s="3" t="s">
        <v>26</v>
      </c>
      <c r="C25" s="8">
        <v>6</v>
      </c>
      <c r="D25" s="9" t="s">
        <v>53</v>
      </c>
      <c r="E25" s="10">
        <v>150926</v>
      </c>
      <c r="F25" s="10">
        <v>329644659</v>
      </c>
      <c r="G25" s="10">
        <v>194312856</v>
      </c>
      <c r="H25" s="10">
        <v>24138301</v>
      </c>
      <c r="I25" s="11">
        <v>58.95</v>
      </c>
      <c r="J25" s="11">
        <v>7.32</v>
      </c>
      <c r="K25" s="16">
        <v>124621</v>
      </c>
      <c r="L25" s="16">
        <v>18276</v>
      </c>
      <c r="M25" s="16">
        <v>491</v>
      </c>
      <c r="N25" s="15">
        <v>2881</v>
      </c>
      <c r="O25" s="16">
        <v>132</v>
      </c>
      <c r="P25" s="16" t="s">
        <v>70</v>
      </c>
      <c r="Q25" s="15">
        <v>142782</v>
      </c>
      <c r="R25" s="15">
        <v>8144</v>
      </c>
      <c r="S25" s="17" t="s">
        <v>71</v>
      </c>
    </row>
    <row r="26" spans="1:19">
      <c r="A26" s="14">
        <v>23</v>
      </c>
      <c r="B26" s="3" t="s">
        <v>27</v>
      </c>
      <c r="C26" s="8">
        <v>1</v>
      </c>
      <c r="D26" s="9" t="s">
        <v>48</v>
      </c>
      <c r="E26" s="10">
        <v>103195</v>
      </c>
      <c r="F26" s="10">
        <v>264741407</v>
      </c>
      <c r="G26" s="10">
        <v>176752528</v>
      </c>
      <c r="H26" s="10">
        <v>19195240</v>
      </c>
      <c r="I26" s="11">
        <v>66.760000000000005</v>
      </c>
      <c r="J26" s="11">
        <v>7.25</v>
      </c>
      <c r="K26" s="16">
        <v>68603</v>
      </c>
      <c r="L26" s="16">
        <v>27969</v>
      </c>
      <c r="M26" s="16">
        <v>396</v>
      </c>
      <c r="N26" s="15">
        <v>3196</v>
      </c>
      <c r="O26" s="16">
        <v>143</v>
      </c>
      <c r="P26" s="16" t="s">
        <v>70</v>
      </c>
      <c r="Q26" s="15">
        <v>97589</v>
      </c>
      <c r="R26" s="15">
        <v>5606</v>
      </c>
      <c r="S26" s="17" t="s">
        <v>71</v>
      </c>
    </row>
    <row r="27" spans="1:19">
      <c r="A27" s="14">
        <v>24</v>
      </c>
      <c r="B27" s="3" t="s">
        <v>28</v>
      </c>
      <c r="C27" s="8">
        <v>1</v>
      </c>
      <c r="D27" s="9" t="s">
        <v>48</v>
      </c>
      <c r="E27" s="10">
        <v>51823</v>
      </c>
      <c r="F27" s="10">
        <v>123701646</v>
      </c>
      <c r="G27" s="10">
        <v>26425261</v>
      </c>
      <c r="H27" s="10">
        <v>8434190</v>
      </c>
      <c r="I27" s="11">
        <v>21.36</v>
      </c>
      <c r="J27" s="11">
        <v>6.82</v>
      </c>
      <c r="K27" s="16">
        <v>43045</v>
      </c>
      <c r="L27" s="16">
        <v>6797</v>
      </c>
      <c r="M27" s="16">
        <v>214</v>
      </c>
      <c r="N27" s="15">
        <v>764</v>
      </c>
      <c r="O27" s="16">
        <v>22</v>
      </c>
      <c r="P27" s="16" t="s">
        <v>70</v>
      </c>
      <c r="Q27" s="15">
        <v>49974</v>
      </c>
      <c r="R27" s="15">
        <v>1849</v>
      </c>
      <c r="S27" s="17" t="s">
        <v>71</v>
      </c>
    </row>
    <row r="29" spans="1:19">
      <c r="G29" s="7">
        <f>SUM(G6,G9,G11,G13,G16,G18,G21,G23,G24,G26,G27)</f>
        <v>1617274813</v>
      </c>
      <c r="H29" s="7">
        <f>SUM(H6,H9,H11,H13,H16,H18,H21,H23,H24,H26,H27)</f>
        <v>213726180</v>
      </c>
    </row>
    <row r="30" spans="1:19">
      <c r="G30" s="7">
        <f>SUM(G5,G6,G7,G10,G16,G17)</f>
        <v>2902097150</v>
      </c>
      <c r="H30" s="7">
        <f>SUM(H5,H6,H7,H10,H16,H17)</f>
        <v>391703836</v>
      </c>
    </row>
    <row r="31" spans="1:19">
      <c r="G31" s="7">
        <f>SUM(G5,G6,G7,G17,G19)</f>
        <v>3401840821</v>
      </c>
      <c r="H31" s="7">
        <f>SUM(H5,H6,H7,H17,H19)</f>
        <v>467714795</v>
      </c>
    </row>
    <row r="32" spans="1:19">
      <c r="G32" s="7">
        <f>SUM(G5,G20)</f>
        <v>1688689018</v>
      </c>
      <c r="H32" s="7">
        <f>SUM(H5,H20)</f>
        <v>204834034</v>
      </c>
    </row>
    <row r="33" spans="7:8">
      <c r="G33" s="7">
        <f>SUM(G5,G8,G12,G20,G22)</f>
        <v>2126735314</v>
      </c>
      <c r="H33" s="7">
        <f>SUM(H5,H8,H12,H20,H22)</f>
        <v>253750566</v>
      </c>
    </row>
    <row r="34" spans="7:8">
      <c r="G34" s="7">
        <f>SUM(G4,G14,G15,G19,G25)</f>
        <v>1517934420</v>
      </c>
      <c r="H34" s="7">
        <f>SUM(H4,H14,H15,H19,H25)</f>
        <v>184367929</v>
      </c>
    </row>
    <row r="35" spans="7:8">
      <c r="G35" s="7">
        <f>SUM(G6,G7,G17)</f>
        <v>2055960523</v>
      </c>
      <c r="H35" s="7">
        <f>SUM(H6,H7,H17)</f>
        <v>288472743</v>
      </c>
    </row>
    <row r="36" spans="7:8">
      <c r="G36" s="7">
        <f>SUM(G10,G14,G19)</f>
        <v>1346164624</v>
      </c>
      <c r="H36" s="7">
        <f>SUM(H10,H14,H19)</f>
        <v>158024171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E47A-DB9D-48D4-B7BB-DADBAF9B196F}">
  <dimension ref="A1:E24"/>
  <sheetViews>
    <sheetView tabSelected="1" workbookViewId="0">
      <selection activeCell="E10" sqref="E10"/>
    </sheetView>
  </sheetViews>
  <sheetFormatPr defaultRowHeight="14.25"/>
  <cols>
    <col min="1" max="1" width="11.9296875" customWidth="1"/>
    <col min="2" max="2" width="21.1328125" bestFit="1" customWidth="1"/>
    <col min="3" max="3" width="15.86328125" bestFit="1" customWidth="1"/>
    <col min="4" max="4" width="15.86328125" customWidth="1"/>
    <col min="5" max="5" width="48.53125" customWidth="1"/>
  </cols>
  <sheetData>
    <row r="1" spans="1:5">
      <c r="A1" s="5"/>
      <c r="C1" s="14" t="s">
        <v>72</v>
      </c>
      <c r="D1" s="14"/>
    </row>
    <row r="2" spans="1:5">
      <c r="A2" s="5"/>
    </row>
    <row r="3" spans="1:5" ht="28.5">
      <c r="A3" s="19" t="s">
        <v>2</v>
      </c>
      <c r="B3" s="14" t="s">
        <v>73</v>
      </c>
      <c r="C3" s="14" t="s">
        <v>74</v>
      </c>
      <c r="D3" s="14" t="s">
        <v>75</v>
      </c>
      <c r="E3" s="14" t="s">
        <v>76</v>
      </c>
    </row>
    <row r="4" spans="1:5" ht="42.75">
      <c r="A4" s="18">
        <v>1</v>
      </c>
      <c r="B4" s="14" t="s">
        <v>77</v>
      </c>
      <c r="C4" s="6" t="s">
        <v>85</v>
      </c>
      <c r="D4" s="6" t="s">
        <v>101</v>
      </c>
      <c r="E4" s="12" t="s">
        <v>88</v>
      </c>
    </row>
    <row r="5" spans="1:5" ht="28.5">
      <c r="A5" s="18">
        <v>2</v>
      </c>
      <c r="B5" s="14" t="s">
        <v>78</v>
      </c>
      <c r="C5" s="6" t="s">
        <v>96</v>
      </c>
      <c r="D5" s="6" t="s">
        <v>102</v>
      </c>
      <c r="E5" s="12" t="s">
        <v>89</v>
      </c>
    </row>
    <row r="6" spans="1:5" ht="28.5">
      <c r="A6" s="18">
        <v>3</v>
      </c>
      <c r="B6" s="14" t="s">
        <v>79</v>
      </c>
      <c r="C6" s="6" t="s">
        <v>97</v>
      </c>
      <c r="D6" s="6" t="s">
        <v>103</v>
      </c>
      <c r="E6" s="12" t="s">
        <v>90</v>
      </c>
    </row>
    <row r="7" spans="1:5">
      <c r="A7" s="18">
        <v>4</v>
      </c>
      <c r="B7" s="14" t="s">
        <v>80</v>
      </c>
      <c r="C7" s="6" t="s">
        <v>98</v>
      </c>
      <c r="D7" s="6" t="s">
        <v>104</v>
      </c>
      <c r="E7" s="12" t="s">
        <v>91</v>
      </c>
    </row>
    <row r="8" spans="1:5">
      <c r="A8" s="18">
        <v>5</v>
      </c>
      <c r="B8" s="14" t="s">
        <v>81</v>
      </c>
      <c r="C8" s="6" t="s">
        <v>86</v>
      </c>
      <c r="D8" s="6" t="s">
        <v>105</v>
      </c>
      <c r="E8" s="12" t="s">
        <v>92</v>
      </c>
    </row>
    <row r="9" spans="1:5">
      <c r="A9" s="18">
        <v>6</v>
      </c>
      <c r="B9" s="14" t="s">
        <v>84</v>
      </c>
      <c r="C9" s="6" t="s">
        <v>87</v>
      </c>
      <c r="D9" s="6" t="s">
        <v>106</v>
      </c>
      <c r="E9" s="12" t="s">
        <v>93</v>
      </c>
    </row>
    <row r="10" spans="1:5">
      <c r="A10" s="18">
        <v>7</v>
      </c>
      <c r="B10" s="14" t="s">
        <v>82</v>
      </c>
      <c r="C10" s="6" t="s">
        <v>99</v>
      </c>
      <c r="D10" s="6" t="s">
        <v>107</v>
      </c>
      <c r="E10" s="12" t="s">
        <v>94</v>
      </c>
    </row>
    <row r="11" spans="1:5">
      <c r="A11" s="18">
        <v>8</v>
      </c>
      <c r="B11" s="14" t="s">
        <v>83</v>
      </c>
      <c r="C11" s="6" t="s">
        <v>100</v>
      </c>
      <c r="D11" s="6" t="s">
        <v>108</v>
      </c>
      <c r="E11" s="12" t="s">
        <v>95</v>
      </c>
    </row>
    <row r="12" spans="1:5">
      <c r="A12" s="5"/>
    </row>
    <row r="13" spans="1:5">
      <c r="A13" s="5"/>
    </row>
    <row r="14" spans="1:5">
      <c r="A14" s="5"/>
    </row>
    <row r="15" spans="1:5">
      <c r="A15" s="5"/>
    </row>
    <row r="16" spans="1:5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</sheetData>
  <autoFilter ref="A3:E11" xr:uid="{33C2591A-B7E0-4EB5-A859-0F3EA228E3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F89A-452E-4128-AC2C-DFA7E2DE8C92}">
  <dimension ref="A2:A10"/>
  <sheetViews>
    <sheetView workbookViewId="0">
      <selection activeCell="C14" sqref="C14"/>
    </sheetView>
  </sheetViews>
  <sheetFormatPr defaultRowHeight="14.25"/>
  <sheetData>
    <row r="2" spans="1:1">
      <c r="A2" t="s">
        <v>29</v>
      </c>
    </row>
    <row r="3" spans="1:1">
      <c r="A3" s="1" t="s">
        <v>30</v>
      </c>
    </row>
    <row r="5" spans="1:1">
      <c r="A5" s="1" t="s">
        <v>37</v>
      </c>
    </row>
    <row r="6" spans="1:1">
      <c r="A6" t="s">
        <v>38</v>
      </c>
    </row>
    <row r="7" spans="1:1">
      <c r="A7" s="1" t="s">
        <v>39</v>
      </c>
    </row>
    <row r="9" spans="1:1">
      <c r="A9" t="s">
        <v>65</v>
      </c>
    </row>
    <row r="10" spans="1:1">
      <c r="A10" s="1" t="s">
        <v>66</v>
      </c>
    </row>
  </sheetData>
  <hyperlinks>
    <hyperlink ref="A3" r:id="rId1" xr:uid="{A75DAE21-6F7A-4930-93AE-46092AE707EC}"/>
    <hyperlink ref="A5" r:id="rId2" display="javascript:openMetadata('table','table.en.PEP_2018_PEPSR6H')" xr:uid="{44F26890-5476-4026-A54B-741CE949A057}"/>
    <hyperlink ref="A7" r:id="rId3" xr:uid="{522A3CAC-3CF3-4BEE-8F84-2E397DEB8652}"/>
    <hyperlink ref="A10" r:id="rId4" xr:uid="{499DD49E-577D-4C39-A58D-85D8C1A4DE82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Maryland Counties, Ed Budgets</vt:lpstr>
      <vt:lpstr>By District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Horus Alas</dc:creator>
  <cp:lastModifiedBy>Horus Alas</cp:lastModifiedBy>
  <dcterms:created xsi:type="dcterms:W3CDTF">2019-09-17T14:00:17Z</dcterms:created>
  <dcterms:modified xsi:type="dcterms:W3CDTF">2019-10-01T21:37:40Z</dcterms:modified>
</cp:coreProperties>
</file>