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A\Coding\"/>
    </mc:Choice>
  </mc:AlternateContent>
  <xr:revisionPtr revIDLastSave="0" documentId="13_ncr:1_{4EF387F6-43CA-4E45-8BEF-8D292BF73A5E}" xr6:coauthVersionLast="47" xr6:coauthVersionMax="47" xr10:uidLastSave="{00000000-0000-0000-0000-000000000000}"/>
  <bookViews>
    <workbookView xWindow="-80" yWindow="-80" windowWidth="19360" windowHeight="10960" xr2:uid="{BDF3C435-CFE0-40BF-B0EE-8729854D050C}"/>
  </bookViews>
  <sheets>
    <sheet name="Danh sách các đơn vị hành chính" sheetId="2" r:id="rId1"/>
    <sheet name="Table 4 (2)" sheetId="4" r:id="rId2"/>
    <sheet name="Load new data" sheetId="6" r:id="rId3"/>
    <sheet name="Sheet1" sheetId="5" r:id="rId4"/>
  </sheets>
  <definedNames>
    <definedName name="ExternalData_1" localSheetId="2" hidden="1">'Load new data'!$A$1:$C$64</definedName>
    <definedName name="ExternalData_1" localSheetId="3" hidden="1">Sheet1!$A$1:$D$64</definedName>
    <definedName name="ExternalData_2" localSheetId="1" hidden="1">'Table 4 (2)'!$A$1:$C$35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5" l="1"/>
  <c r="B65" i="6"/>
  <c r="C65" i="6"/>
  <c r="D2" i="2"/>
  <c r="D65" i="5"/>
  <c r="D3" i="2"/>
  <c r="D4" i="2"/>
  <c r="D5" i="2"/>
  <c r="D6" i="2"/>
  <c r="D7" i="2"/>
  <c r="D8" i="2"/>
  <c r="D9" i="2"/>
  <c r="D10" i="2"/>
  <c r="D11" i="2"/>
  <c r="D12" i="2"/>
  <c r="D13" i="2"/>
  <c r="I13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I29" i="2" s="1"/>
  <c r="D30" i="2"/>
  <c r="D31" i="2"/>
  <c r="D32" i="2"/>
  <c r="D33" i="2"/>
  <c r="D34" i="2"/>
  <c r="D3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B25" i="2"/>
  <c r="B2" i="2"/>
  <c r="B26" i="2"/>
  <c r="B27" i="2"/>
  <c r="B28" i="2"/>
  <c r="B3" i="2"/>
  <c r="B4" i="2"/>
  <c r="B29" i="2"/>
  <c r="B5" i="2"/>
  <c r="B6" i="2"/>
  <c r="B30" i="2"/>
  <c r="B31" i="2"/>
  <c r="B7" i="2"/>
  <c r="B8" i="2"/>
  <c r="B9" i="2"/>
  <c r="B32" i="2"/>
  <c r="B33" i="2"/>
  <c r="B34" i="2"/>
  <c r="B10" i="2"/>
  <c r="B35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I28" i="2" l="1"/>
  <c r="I12" i="2"/>
  <c r="I27" i="2"/>
  <c r="I11" i="2"/>
  <c r="I26" i="2"/>
  <c r="I10" i="2"/>
  <c r="I25" i="2"/>
  <c r="I9" i="2"/>
  <c r="I24" i="2"/>
  <c r="I8" i="2"/>
  <c r="I23" i="2"/>
  <c r="I7" i="2"/>
  <c r="I22" i="2"/>
  <c r="I21" i="2"/>
  <c r="I5" i="2"/>
  <c r="I20" i="2"/>
  <c r="I4" i="2"/>
  <c r="I35" i="2"/>
  <c r="I19" i="2"/>
  <c r="I3" i="2"/>
  <c r="I34" i="2"/>
  <c r="I18" i="2"/>
  <c r="I33" i="2"/>
  <c r="I17" i="2"/>
  <c r="I2" i="2"/>
  <c r="I32" i="2"/>
  <c r="I16" i="2"/>
  <c r="I30" i="2"/>
  <c r="I14" i="2"/>
  <c r="I6" i="2"/>
  <c r="I31" i="2"/>
  <c r="I15" i="2"/>
  <c r="G31" i="2"/>
  <c r="H31" i="2" s="1"/>
  <c r="G15" i="2"/>
  <c r="H15" i="2" s="1"/>
  <c r="G30" i="2"/>
  <c r="H30" i="2" s="1"/>
  <c r="G14" i="2"/>
  <c r="H14" i="2" s="1"/>
  <c r="G20" i="2"/>
  <c r="H20" i="2" s="1"/>
  <c r="G4" i="2"/>
  <c r="H4" i="2" s="1"/>
  <c r="G27" i="2"/>
  <c r="H27" i="2" s="1"/>
  <c r="G11" i="2"/>
  <c r="H11" i="2" s="1"/>
  <c r="G23" i="2"/>
  <c r="H23" i="2" s="1"/>
  <c r="G7" i="2"/>
  <c r="H7" i="2" s="1"/>
  <c r="G22" i="2"/>
  <c r="H22" i="2" s="1"/>
  <c r="G6" i="2"/>
  <c r="H6" i="2" s="1"/>
  <c r="G21" i="2"/>
  <c r="H21" i="2" s="1"/>
  <c r="G5" i="2"/>
  <c r="H5" i="2" s="1"/>
  <c r="G33" i="2"/>
  <c r="H33" i="2" s="1"/>
  <c r="G17" i="2"/>
  <c r="H17" i="2" s="1"/>
  <c r="G32" i="2"/>
  <c r="H32" i="2" s="1"/>
  <c r="G16" i="2"/>
  <c r="H16" i="2" s="1"/>
  <c r="G35" i="2"/>
  <c r="H35" i="2" s="1"/>
  <c r="G19" i="2"/>
  <c r="H19" i="2" s="1"/>
  <c r="G3" i="2"/>
  <c r="H3" i="2" s="1"/>
  <c r="G34" i="2"/>
  <c r="H34" i="2" s="1"/>
  <c r="G18" i="2"/>
  <c r="H18" i="2" s="1"/>
  <c r="G2" i="2"/>
  <c r="H2" i="2" s="1"/>
  <c r="G29" i="2"/>
  <c r="H29" i="2" s="1"/>
  <c r="G13" i="2"/>
  <c r="H13" i="2" s="1"/>
  <c r="G28" i="2"/>
  <c r="H28" i="2" s="1"/>
  <c r="G12" i="2"/>
  <c r="H12" i="2" s="1"/>
  <c r="G26" i="2"/>
  <c r="H26" i="2" s="1"/>
  <c r="G10" i="2"/>
  <c r="H10" i="2" s="1"/>
  <c r="G25" i="2"/>
  <c r="H25" i="2" s="1"/>
  <c r="G9" i="2"/>
  <c r="H9" i="2" s="1"/>
  <c r="G24" i="2"/>
  <c r="H24" i="2" s="1"/>
  <c r="G8" i="2"/>
  <c r="H8" i="2" s="1"/>
  <c r="I36" i="2" l="1"/>
  <c r="H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DF48-9C35-45CB-BB52-40366967677C}" keepAlive="1" name="Query - Danh sách các đơn vị hành chính Việt Nam theo Tổng sản phẩm trên địa bàn (GR (2)" description="Connection to the 'Danh sách các đơn vị hành chính Việt Nam theo Tổng sản phẩm trên địa bàn (GR (2)' query in the workbook." type="5" refreshedVersion="8" background="1" saveData="1">
    <dbPr connection="Provider=Microsoft.Mashup.OleDb.1;Data Source=$Workbook$;Location=&quot;Danh sách các đơn vị hành chính Việt Nam theo Tổng sản phẩm trên địa bàn (GR (2)&quot;;Extended Properties=&quot;&quot;" command="SELECT * FROM [Danh sách các đơn vị hành chính Việt Nam theo Tổng sản phẩm trên địa bàn (GR (2)]"/>
  </connection>
  <connection id="2" xr16:uid="{20F9AC7A-7877-458E-A877-A10A5D94C14B}" keepAlive="1" name="Query - Danh sách các đơn vị hành chính Việt Nam theo Tổng sản phẩm trên địa bàn (GRDP)" description="Connection to the 'Danh sách các đơn vị hành chính Việt Nam theo Tổng sản phẩm trên địa bàn (GRDP)' query in the workbook." type="5" refreshedVersion="8" background="1" saveData="1">
    <dbPr connection="Provider=Microsoft.Mashup.OleDb.1;Data Source=$Workbook$;Location=&quot;Danh sách các đơn vị hành chính Việt Nam theo Tổng sản phẩm trên địa bàn (GRDP)&quot;;Extended Properties=&quot;&quot;" command="SELECT * FROM [Danh sách các đơn vị hành chính Việt Nam theo Tổng sản phẩm trên địa bàn (GRDP)]"/>
  </connection>
  <connection id="3" xr16:uid="{19791AAA-2813-47AB-BE28-6856D69983F3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  <connection id="4" xr16:uid="{8F43878E-4ADD-47DF-837D-164C900D8073}" keepAlive="1" name="Query - Table 4 (2)" description="Connection to the 'Table 4 (2)' query in the workbook." type="5" refreshedVersion="8" background="1" saveData="1">
    <dbPr connection="Provider=Microsoft.Mashup.OleDb.1;Data Source=$Workbook$;Location=&quot;Table 4 (2)&quot;;Extended Properties=&quot;&quot;" command="SELECT * FROM [Table 4 (2)]"/>
  </connection>
</connections>
</file>

<file path=xl/sharedStrings.xml><?xml version="1.0" encoding="utf-8"?>
<sst xmlns="http://schemas.openxmlformats.org/spreadsheetml/2006/main" count="343" uniqueCount="111">
  <si>
    <t>STT</t>
  </si>
  <si>
    <t>Tỉnh_TP</t>
  </si>
  <si>
    <t>Tổng GRDP
(tỉ VNĐ)</t>
  </si>
  <si>
    <t>Tổng GRDP
(tỉ USD)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</si>
  <si>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</si>
  <si>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</si>
  <si>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</si>
  <si>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</si>
  <si>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</si>
  <si>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</si>
  <si>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</si>
  <si>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</si>
  <si>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</si>
  <si>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</si>
  <si>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</si>
  <si>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</si>
  <si>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</si>
  <si>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</si>
  <si>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</si>
  <si>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</si>
  <si>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</si>
  <si>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</si>
  <si>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</si>
  <si>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</si>
  <si>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</si>
  <si>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</si>
  <si>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</si>
  <si>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</si>
  <si>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</si>
  <si>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</si>
  <si>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</si>
  <si>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</si>
  <si>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</si>
  <si>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</si>
  <si>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</si>
  <si>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</si>
  <si>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</si>
  <si>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</si>
  <si>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</si>
  <si>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</si>
  <si>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</si>
  <si>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</si>
  <si>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</si>
  <si>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</si>
  <si>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</si>
  <si>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</si>
  <si>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</si>
  <si>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</si>
  <si>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</si>
  <si>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</si>
  <si>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</si>
  <si>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</si>
  <si>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</si>
  <si>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</si>
  <si>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</si>
  <si>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</si>
  <si>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</si>
  <si>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</si>
  <si>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</si>
  <si>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</si>
  <si>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</si>
  <si>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</si>
  <si>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Tên</t>
  </si>
  <si>
    <t>Hà Nội</t>
  </si>
  <si>
    <t>TÊN DỰ KIẾN</t>
  </si>
  <si>
    <t>Không sáp nhập</t>
  </si>
  <si>
    <t>Column1</t>
  </si>
  <si>
    <t>Khánh Hoà</t>
  </si>
  <si>
    <t>Thanh Hoá</t>
  </si>
  <si>
    <t>Hồ Chí Minh</t>
  </si>
  <si>
    <t xml:space="preserve"> SÁP NHẬP</t>
  </si>
  <si>
    <t xml:space="preserve"> Tuyên Quang   Hà Giang</t>
  </si>
  <si>
    <t xml:space="preserve"> Lào Cai   Yên Bái</t>
  </si>
  <si>
    <t xml:space="preserve"> Bắc Kạn   Thái Nguyên</t>
  </si>
  <si>
    <t xml:space="preserve"> Bắc Ninh   Bắc Giang</t>
  </si>
  <si>
    <t xml:space="preserve"> Hưng Yên   Thái Bình</t>
  </si>
  <si>
    <t xml:space="preserve"> Quảng Bình   Quảng Trị</t>
  </si>
  <si>
    <t xml:space="preserve"> Kon Tum   Quảng Ngãi</t>
  </si>
  <si>
    <t xml:space="preserve"> Gia Lai   Bình Định</t>
  </si>
  <si>
    <t xml:space="preserve"> Ninh Thuận   Khánh Hoà</t>
  </si>
  <si>
    <t xml:space="preserve"> Đắk Lắk   Phú Yên</t>
  </si>
  <si>
    <t xml:space="preserve"> Đồng Nai   Bình Phước</t>
  </si>
  <si>
    <t xml:space="preserve"> Tây Ninh   Long An</t>
  </si>
  <si>
    <t xml:space="preserve"> Tiền Giang   Đồng Tháp</t>
  </si>
  <si>
    <t xml:space="preserve"> Bạc Liêu   Cà Ma</t>
  </si>
  <si>
    <t xml:space="preserve"> An Giang   Kiên Giang</t>
  </si>
  <si>
    <t xml:space="preserve"> Vĩnh Phúc  Phú Thọ   Hoà Bình</t>
  </si>
  <si>
    <t xml:space="preserve"> Hà Nam  Ninh Bình   Nam Định</t>
  </si>
  <si>
    <t xml:space="preserve"> Lâm Đồng  Đắk Nông   Bình Thuận</t>
  </si>
  <si>
    <t xml:space="preserve"> Bến Tre  Vĩnh Long   Trà Vinh</t>
  </si>
  <si>
    <t>Tỉnh sát nhập</t>
  </si>
  <si>
    <t>Column2</t>
  </si>
  <si>
    <t xml:space="preserve"> Hải Dương   Hải Phòng</t>
  </si>
  <si>
    <t xml:space="preserve"> Quảng Nam   Đà Nẵng</t>
  </si>
  <si>
    <t xml:space="preserve"> Bà Rịa - Vũng Tàu  Bình Dương   Hồ Chí Minh</t>
  </si>
  <si>
    <t>Bà Rịa - Vũng Tàu</t>
  </si>
  <si>
    <t>Cần Thơ  Sóc Trăng   Hậu Giang</t>
  </si>
  <si>
    <t>Tỉnh sát nhập 1</t>
  </si>
  <si>
    <t>Tỉnh sát nhập 2</t>
  </si>
  <si>
    <t>GDP Sát nhập</t>
  </si>
  <si>
    <t>GDP_sau_sat_nhap(VND)</t>
  </si>
  <si>
    <t>GDP_sau_sat_nhap(USD)</t>
  </si>
  <si>
    <t>Tinh_Tp</t>
  </si>
  <si>
    <t>GDP_USD</t>
  </si>
  <si>
    <t>Thành phố Hồ Chí Minh</t>
  </si>
  <si>
    <t>Thủ đô Hà Nội</t>
  </si>
  <si>
    <t>Thanh Hóa</t>
  </si>
  <si>
    <t>Khánh Hòa</t>
  </si>
  <si>
    <t>Bà Rịa – Vũng Tàu</t>
  </si>
  <si>
    <t>Sát nhập (1:có, 0: ko)</t>
  </si>
  <si>
    <t>Binarize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</si>
</sst>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0" borderId="1" xfId="0" applyBorder="1"/>
    <xf numFmtId="43" fontId="2" fillId="2" borderId="1" xfId="1" applyFont="1" applyFill="1" applyBorder="1"/>
    <xf numFmtId="43" fontId="0" fillId="0" borderId="0" xfId="1" applyFont="1"/>
    <xf numFmtId="0" fontId="2" fillId="2" borderId="0" xfId="0" applyFont="1" applyFill="1"/>
    <xf numFmtId="43" fontId="0" fillId="0" borderId="0" xfId="0" applyNumberFormat="1"/>
    <xf numFmtId="43" fontId="2" fillId="2" borderId="0" xfId="1" applyFont="1" applyFill="1"/>
    <xf numFmtId="0" fontId="0" fillId="0" borderId="3" xfId="0" applyBorder="1"/>
    <xf numFmtId="43" fontId="0" fillId="0" borderId="0" xfId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2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numFmt numFmtId="35" formatCode="_-* #,##0.00_-;\-* #,##0.00_-;_-* &quot;-&quot;??_-;_-@_-"/>
    </dxf>
    <dxf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433958B-7967-4C4D-8C53-230884C54FA2}" autoFormatId="16" applyNumberFormats="0" applyBorderFormats="0" applyFontFormats="0" applyPatternFormats="0" applyAlignmentFormats="0" applyWidthHeightFormats="0">
  <queryTableRefresh nextId="8" unboundColumnsRight="3">
    <queryTableFields count="6">
      <queryTableField id="1" name="STT" tableColumnId="1"/>
      <queryTableField id="2" name="TÊN DỰ KIẾN" tableColumnId="2"/>
      <queryTableField id="3" name="TỈNH SÁP NHẬP" tableColumnId="3"/>
      <queryTableField id="5" dataBound="0" tableColumnId="5"/>
      <queryTableField id="6" dataBound="0" tableColumnId="6"/>
      <queryTableField id="7" dataBound="0" tableColumnId="7"/>
    </queryTableFields>
    <queryTableDeletedFields count="1">
      <deletedField name="TRUNG TÂM CHÍNH TRỊ - HÀNH CHÍN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6CAE8E-E264-49C1-8DB8-25A9EAF8BD26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Tinh_Tp" tableColumnId="1"/>
      <queryTableField id="2" name="Tổng GRDP_x000a_(tỉ VNĐ)" tableColumnId="2"/>
      <queryTableField id="3" name="GDP_USD" tableColumnId="3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16ECCE3-316D-4EE5-9037-84DA25E585B6}" autoFormatId="16" applyNumberFormats="0" applyBorderFormats="0" applyFontFormats="0" applyPatternFormats="0" applyAlignmentFormats="0" applyWidthHeightFormats="0">
  <queryTableRefresh nextId="6">
    <queryTableFields count="4">
      <queryTableField id="1" name="STT" tableColumnId="1"/>
      <queryTableField id="2" name="Tỉnh_TP" tableColumnId="2"/>
      <queryTableField id="3" name="Tổng GRDP_x000a_(tỉ VNĐ)" tableColumnId="3"/>
      <queryTableField id="4" name="Tổng GRDP_x000a_(tỉ USD)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D6BE7F-00C5-4F94-967C-6D57941410FB}" name="Table4" displayName="Table4" ref="A1:I36" totalsRowCount="1" headerRowDxfId="21" tableBorderDxfId="20">
  <autoFilter ref="A1:I35" xr:uid="{B3D6BE7F-00C5-4F94-967C-6D57941410FB}"/>
  <sortState xmlns:xlrd2="http://schemas.microsoft.com/office/spreadsheetml/2017/richdata2" ref="A2:D35">
    <sortCondition descending="1" ref="B1:B35"/>
  </sortState>
  <tableColumns count="9">
    <tableColumn id="2" xr3:uid="{9BAD840F-1D1A-4596-A596-18D22D97EEF7}" name="Tên" dataDxfId="19" totalsRowDxfId="18"/>
    <tableColumn id="3" xr3:uid="{E59581AA-C7DC-4FD5-AD47-EA1CE75DD477}" name="Sát nhập (1:có, 0: ko)">
      <calculatedColumnFormula>VLOOKUP(A2,Table_4__2[[#All],[TÊN DỰ KIẾN]:[Binarize]],3,FALSE)</calculatedColumnFormula>
    </tableColumn>
    <tableColumn id="4" xr3:uid="{BE3649B6-E803-4AAC-A407-3B1B917A7CFC}" name="Tổng GRDP_x000a_(tỉ VNĐ)" dataDxfId="17" totalsRowDxfId="16" dataCellStyle="Comma" totalsRowCellStyle="Comma">
      <calculatedColumnFormula>VLOOKUP(Table4[[#This Row],[Tên]],Danh_sách_các_đơn_vị_hành_chính_Việt_Nam_theo_Tổng_sản_phẩm_trên_địa_bàn__GRDP[[#All],[Tỉnh_TP]:[Tổng GRDP
(tỉ VNĐ)]],2,FALSE)</calculatedColumnFormula>
    </tableColumn>
    <tableColumn id="5" xr3:uid="{9F29261B-30BF-4285-BAED-C9D46040FDCB}" name="Tổng GRDP_x000a_(tỉ USD)" dataDxfId="15">
      <calculatedColumnFormula>VLOOKUP(Table4[[#This Row],[Tên]],Danh_sách_các_đơn_vị_hành_chính_Việt_Nam_theo_Tổng_sản_phẩm_trên_địa_bàn__GRDP[[#All],[Tỉnh_TP]:[Tổng GRDP
(tỉ USD)]],3,FALSE)</calculatedColumnFormula>
    </tableColumn>
    <tableColumn id="6" xr3:uid="{E5729C12-BAB4-41F3-97DB-A3887C83964C}" name="Tỉnh sát nhập 1" dataDxfId="14">
      <calculatedColumnFormula>VLOOKUP(Table4[[#This Row],[Tên]],Table_4__2[[TÊN DỰ KIẾN]:[Column2]],4,FALSE)</calculatedColumnFormula>
    </tableColumn>
    <tableColumn id="1" xr3:uid="{E8DACC11-1938-45B2-A52C-8E7E5BF11448}" name="Tỉnh sát nhập 2">
      <calculatedColumnFormula>VLOOKUP(Table4[[#This Row],[Tên]],Table_4__2[[TÊN DỰ KIẾN]:[Column2]],5,FALSE)</calculatedColumnFormula>
    </tableColumn>
    <tableColumn id="7" xr3:uid="{1F1AF0F0-EEC9-4786-83C2-CF41473691D5}" name="GDP Sát nhập" dataDxfId="13" totalsRowDxfId="12">
      <calculatedColumnFormula>Table4[[#This Row],[Tổng GRDP
(tỉ VNĐ)]]+IFERROR(VLOOKUP(Table4[[#This Row],[Tỉnh sát nhập 1]],Danh_sách_các_đơn_vị_hành_chính_Việt_Nam_theo_Tổng_sản_phẩm_trên_địa_bàn__GRDP[[#All],[Tỉnh_TP]:[Tổng GRDP
(tỉ USD)]],2,FALSE),0)</calculatedColumnFormula>
    </tableColumn>
    <tableColumn id="8" xr3:uid="{0D45ACF8-FEA0-43B3-9632-57C3731F2BB0}" name="GDP_sau_sat_nhap(VND)" totalsRowFunction="sum" dataDxfId="11" totalsRowDxfId="10">
      <calculatedColumnFormula>Table4[[#This Row],[GDP Sát nhập]]+IFERROR(VLOOKUP(Table4[[#This Row],[Tỉnh sát nhập 2]],Danh_sách_các_đơn_vị_hành_chính_Việt_Nam_theo_Tổng_sản_phẩm_trên_địa_bàn__GRDP[[#All],[Tỉnh_TP]:[Tổng GRDP
(tỉ USD)]],3,FALSE),0)</calculatedColumnFormula>
    </tableColumn>
    <tableColumn id="9" xr3:uid="{26B8D191-5F5C-4AB0-B7A2-8F7A29BE213C}" name="GDP_sau_sat_nhap(USD)" totalsRowFunction="sum" dataDxfId="9" totalsRowDxfId="8" dataCellStyle="Comma" totalsRowCellStyle="Comma">
      <calculatedColumnFormula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DBFAEE-517D-470E-8955-3BA5E5668A9C}" name="Table_4__2" displayName="Table_4__2" ref="A1:F35" tableType="queryTable" totalsRowShown="0">
  <autoFilter ref="A1:F35" xr:uid="{16DBFAEE-517D-470E-8955-3BA5E5668A9C}"/>
  <tableColumns count="6">
    <tableColumn id="1" xr3:uid="{98D47625-25ED-43F4-A3B7-EBD58FF3D671}" uniqueName="1" name="STT" queryTableFieldId="1"/>
    <tableColumn id="2" xr3:uid="{7D178FD5-E14A-4D62-8ABB-8165DA258EC6}" uniqueName="2" name="TÊN DỰ KIẾN" queryTableFieldId="2" dataDxfId="7"/>
    <tableColumn id="3" xr3:uid="{12930ECC-31BA-4E85-BC8E-8429ABAE9289}" uniqueName="3" name=" SÁP NHẬP" queryTableFieldId="3" dataDxfId="6"/>
    <tableColumn id="5" xr3:uid="{69486AA9-30FF-4007-908D-83785258B220}" uniqueName="5" name="Binarize" queryTableFieldId="5"/>
    <tableColumn id="6" xr3:uid="{42816729-F586-4620-9563-3DFC204222BC}" uniqueName="6" name="Tỉnh sát nhập" queryTableFieldId="6"/>
    <tableColumn id="7" xr3:uid="{AC09F7EB-FC99-4AA9-BFCE-42C68CE74BD8}" uniqueName="7" name="Column2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7DEA6-5DCB-4485-AF88-4E32793A5753}" name="Danh_sách_các_đơn_vị_hành_chính_Việt_Nam_theo_Tổng_sản_phẩm_trên_địa_bàn__GR__2" displayName="Danh_sách_các_đơn_vị_hành_chính_Việt_Nam_theo_Tổng_sản_phẩm_trên_địa_bàn__GR__2" ref="A1:D65" tableType="queryTable" totalsRowCount="1">
  <autoFilter ref="A1:D64" xr:uid="{73E7DEA6-5DCB-4485-AF88-4E32793A5753}"/>
  <tableColumns count="4">
    <tableColumn id="1" xr3:uid="{39104EC2-8EDC-4222-AA91-1C324DBDDC03}" uniqueName="1" name="Tinh_Tp" queryTableFieldId="1"/>
    <tableColumn id="2" xr3:uid="{E77DD85F-864A-4FF1-96A2-9F6AAEB56D2D}" uniqueName="2" name="Tổng GRDP_x000a_(tỉ VNĐ)" totalsRowFunction="sum" queryTableFieldId="2" totalsRowDxfId="5" dataCellStyle="Comma" totalsRowCellStyle="Comma"/>
    <tableColumn id="3" xr3:uid="{90B9E805-2077-4905-AC1B-D19EBB40411A}" uniqueName="3" name="GDP_USD" totalsRowFunction="sum" queryTableFieldId="3" dataDxfId="4" totalsRowDxfId="3"/>
    <tableColumn id="5" xr3:uid="{2B9D5D19-EDBB-48B9-B36B-EB7ABE7114FA}" uniqueName="5" name="Column1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DFEA-1271-4535-AB52-B3F4A9768CEF}" name="Danh_sách_các_đơn_vị_hành_chính_Việt_Nam_theo_Tổng_sản_phẩm_trên_địa_bàn__GRDP" displayName="Danh_sách_các_đơn_vị_hành_chính_Việt_Nam_theo_Tổng_sản_phẩm_trên_địa_bàn__GRDP" ref="A1:D65" tableType="queryTable" totalsRowCount="1">
  <autoFilter ref="A1:D64" xr:uid="{6DACDFEA-1271-4535-AB52-B3F4A9768CEF}"/>
  <tableColumns count="4">
    <tableColumn id="1" xr3:uid="{48479DE4-2401-477C-9F2E-FAD0BE751559}" uniqueName="1" name="STT" queryTableFieldId="1"/>
    <tableColumn id="2" xr3:uid="{8C2A7477-0179-4C80-BB24-23B67682268A}" uniqueName="2" name="Tỉnh_TP" queryTableFieldId="2"/>
    <tableColumn id="3" xr3:uid="{85679E94-7238-4686-8937-ACB72C8FA8EE}" uniqueName="3" name="Tổng GRDP_x000a_(tỉ VNĐ)" totalsRowFunction="sum" queryTableFieldId="3" dataDxfId="2" dataCellStyle="Comma"/>
    <tableColumn id="4" xr3:uid="{63DEA96F-46BA-4A57-8D90-5D40C8E58D2F}" uniqueName="4" name="Tổng GRDP_x000a_(tỉ USD)" totalsRowFunction="sum" queryTableFieldId="4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D164-A96D-4E63-86E2-2DCDD49C7EE0}">
  <dimension ref="A1:I36"/>
  <sheetViews>
    <sheetView tabSelected="1" topLeftCell="A22" zoomScale="96" workbookViewId="0">
      <selection activeCell="I31" sqref="I31"/>
    </sheetView>
  </sheetViews>
  <sheetFormatPr defaultRowHeight="14.5" x14ac:dyDescent="0.35"/>
  <cols>
    <col min="1" max="1" width="11.81640625" bestFit="1" customWidth="1"/>
    <col min="2" max="2" width="20.90625" bestFit="1" customWidth="1"/>
    <col min="3" max="3" width="18.90625" bestFit="1" customWidth="1"/>
    <col min="4" max="4" width="18.6328125" bestFit="1" customWidth="1"/>
    <col min="5" max="5" width="18.6328125" customWidth="1"/>
    <col min="7" max="7" width="20.7265625" bestFit="1" customWidth="1"/>
    <col min="8" max="8" width="15.6328125" bestFit="1" customWidth="1"/>
    <col min="9" max="9" width="18.90625" style="6" bestFit="1" customWidth="1"/>
    <col min="10" max="10" width="11.36328125" customWidth="1"/>
    <col min="13" max="13" width="14.54296875" bestFit="1" customWidth="1"/>
    <col min="14" max="14" width="15.6328125" bestFit="1" customWidth="1"/>
  </cols>
  <sheetData>
    <row r="1" spans="1:9" x14ac:dyDescent="0.35">
      <c r="A1" s="1" t="s">
        <v>62</v>
      </c>
      <c r="B1" t="s">
        <v>109</v>
      </c>
      <c r="C1" s="5" t="s">
        <v>2</v>
      </c>
      <c r="D1" s="2" t="s">
        <v>3</v>
      </c>
      <c r="E1" s="7" t="s">
        <v>97</v>
      </c>
      <c r="F1" s="7" t="s">
        <v>98</v>
      </c>
      <c r="G1" s="7" t="s">
        <v>99</v>
      </c>
      <c r="H1" s="7" t="s">
        <v>100</v>
      </c>
      <c r="I1" s="9" t="s">
        <v>101</v>
      </c>
    </row>
    <row r="2" spans="1:9" x14ac:dyDescent="0.35">
      <c r="A2" s="4" t="s">
        <v>18</v>
      </c>
      <c r="B2">
        <f>VLOOKUP(A2,Table_4__2[[#All],[TÊN DỰ KIẾN]:[Binarize]],3,FALSE)</f>
        <v>1</v>
      </c>
      <c r="C2" s="6">
        <f>VLOOKUP(Table4[[#This Row],[Tên]],Danh_sách_các_đơn_vị_hành_chính_Việt_Nam_theo_Tổng_sản_phẩm_trên_địa_bàn__GRDP[[#All],[Tỉnh_TP]:[Tổng GRDP
(tỉ VNĐ)]],2,FALSE)</f>
        <v>67960</v>
      </c>
      <c r="D2">
        <f>VLOOKUP(Table4[[#This Row],[Tên]],Danh_sách_các_đơn_vị_hành_chính_Việt_Nam_theo_Tổng_sản_phẩm_trên_địa_bàn__GRDP[[#All],[Tỉnh_TP]:[Tổng GRDP
(tỉ USD)]],3,FALSE)</f>
        <v>2.96</v>
      </c>
      <c r="E2" t="str">
        <f>VLOOKUP(Table4[[#This Row],[Tên]],Table_4__2[[TÊN DỰ KIẾN]:[Column2]],4,FALSE)</f>
        <v>Yên Bái</v>
      </c>
      <c r="F2">
        <f>VLOOKUP(Table4[[#This Row],[Tên]],Table_4__2[[TÊN DỰ KIẾN]:[Column2]],5,FALSE)</f>
        <v>0</v>
      </c>
      <c r="G2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108172</v>
      </c>
      <c r="H2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108172</v>
      </c>
      <c r="I2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4.6899999999999995</v>
      </c>
    </row>
    <row r="3" spans="1:9" x14ac:dyDescent="0.35">
      <c r="A3" s="4" t="s">
        <v>17</v>
      </c>
      <c r="B3">
        <f>VLOOKUP(A3,Table_4__2[[#All],[TÊN DỰ KIẾN]:[Binarize]],3,FALSE)</f>
        <v>1</v>
      </c>
      <c r="C3" s="6">
        <f>VLOOKUP(Table4[[#This Row],[Tên]],Danh_sách_các_đơn_vị_hành_chính_Việt_Nam_theo_Tổng_sản_phẩm_trên_địa_bàn__GRDP[[#All],[Tỉnh_TP]:[Tổng GRDP
(tỉ VNĐ)]],2,FALSE)</f>
        <v>41713</v>
      </c>
      <c r="D3">
        <f>VLOOKUP(Table4[[#This Row],[Tên]],Danh_sách_các_đơn_vị_hành_chính_Việt_Nam_theo_Tổng_sản_phẩm_trên_địa_bàn__GRDP[[#All],[Tỉnh_TP]:[Tổng GRDP
(tỉ USD)]],3,FALSE)</f>
        <v>1.79</v>
      </c>
      <c r="E3" t="str">
        <f>VLOOKUP(Table4[[#This Row],[Tên]],Table_4__2[[TÊN DỰ KIẾN]:[Column2]],4,FALSE)</f>
        <v>Hà Giang</v>
      </c>
      <c r="F3">
        <f>VLOOKUP(Table4[[#This Row],[Tên]],Table_4__2[[TÊN DỰ KIẾN]:[Column2]],5,FALSE)</f>
        <v>0</v>
      </c>
      <c r="G3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72284</v>
      </c>
      <c r="H3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72284</v>
      </c>
      <c r="I3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3.1</v>
      </c>
    </row>
    <row r="4" spans="1:9" x14ac:dyDescent="0.35">
      <c r="A4" s="3" t="s">
        <v>20</v>
      </c>
      <c r="B4">
        <f>VLOOKUP(A4,Table_4__2[[#All],[TÊN DỰ KIẾN]:[Binarize]],3,FALSE)</f>
        <v>1</v>
      </c>
      <c r="C4" s="6">
        <f>VLOOKUP(Table4[[#This Row],[Tên]],Danh_sách_các_đơn_vị_hành_chính_Việt_Nam_theo_Tổng_sản_phẩm_trên_địa_bàn__GRDP[[#All],[Tỉnh_TP]:[Tổng GRDP
(tỉ VNĐ)]],2,FALSE)</f>
        <v>150195</v>
      </c>
      <c r="D4">
        <f>VLOOKUP(Table4[[#This Row],[Tên]],Danh_sách_các_đơn_vị_hành_chính_Việt_Nam_theo_Tổng_sản_phẩm_trên_địa_bàn__GRDP[[#All],[Tỉnh_TP]:[Tổng GRDP
(tỉ USD)]],3,FALSE)</f>
        <v>6.43</v>
      </c>
      <c r="E4" t="str">
        <f>VLOOKUP(Table4[[#This Row],[Tên]],Table_4__2[[TÊN DỰ KIẾN]:[Column2]],4,FALSE)</f>
        <v>Bắc Kạn</v>
      </c>
      <c r="F4">
        <f>VLOOKUP(Table4[[#This Row],[Tên]],Table_4__2[[TÊN DỰ KIẾN]:[Column2]],5,FALSE)</f>
        <v>0</v>
      </c>
      <c r="G4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165209</v>
      </c>
      <c r="H4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165209</v>
      </c>
      <c r="I4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7.08</v>
      </c>
    </row>
    <row r="5" spans="1:9" x14ac:dyDescent="0.35">
      <c r="A5" s="3" t="s">
        <v>23</v>
      </c>
      <c r="B5">
        <f>VLOOKUP(A5,Table_4__2[[#All],[TÊN DỰ KIẾN]:[Binarize]],3,FALSE)</f>
        <v>1</v>
      </c>
      <c r="C5" s="6">
        <f>VLOOKUP(Table4[[#This Row],[Tên]],Danh_sách_các_đơn_vị_hành_chính_Việt_Nam_theo_Tổng_sản_phẩm_trên_địa_bàn__GRDP[[#All],[Tỉnh_TP]:[Tổng GRDP
(tỉ VNĐ)]],2,FALSE)</f>
        <v>89398</v>
      </c>
      <c r="D5">
        <f>VLOOKUP(Table4[[#This Row],[Tên]],Danh_sách_các_đơn_vị_hành_chính_Việt_Nam_theo_Tổng_sản_phẩm_trên_địa_bàn__GRDP[[#All],[Tỉnh_TP]:[Tổng GRDP
(tỉ USD)]],3,FALSE)</f>
        <v>3.83</v>
      </c>
      <c r="E5" t="str">
        <f>VLOOKUP(Table4[[#This Row],[Tên]],Table_4__2[[TÊN DỰ KIẾN]:[Column2]],4,FALSE)</f>
        <v>Hoà Bình</v>
      </c>
      <c r="F5" t="str">
        <f>VLOOKUP(Table4[[#This Row],[Tên]],Table_4__2[[TÊN DỰ KIẾN]:[Column2]],5,FALSE)</f>
        <v>Vĩnh Phúc</v>
      </c>
      <c r="G5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157082</v>
      </c>
      <c r="H5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157088.62</v>
      </c>
      <c r="I5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12.93</v>
      </c>
    </row>
    <row r="6" spans="1:9" x14ac:dyDescent="0.35">
      <c r="A6" s="4" t="s">
        <v>5</v>
      </c>
      <c r="B6">
        <f>VLOOKUP(A6,Table_4__2[[#All],[TÊN DỰ KIẾN]:[Binarize]],3,FALSE)</f>
        <v>1</v>
      </c>
      <c r="C6" s="6">
        <f>VLOOKUP(Table4[[#This Row],[Tên]],Danh_sách_các_đơn_vị_hành_chính_Việt_Nam_theo_Tổng_sản_phẩm_trên_địa_bàn__GRDP[[#All],[Tỉnh_TP]:[Tổng GRDP
(tỉ VNĐ)]],2,FALSE)</f>
        <v>248376</v>
      </c>
      <c r="D6">
        <f>VLOOKUP(Table4[[#This Row],[Tên]],Danh_sách_các_đơn_vị_hành_chính_Việt_Nam_theo_Tổng_sản_phẩm_trên_địa_bàn__GRDP[[#All],[Tỉnh_TP]:[Tổng GRDP
(tỉ USD)]],3,FALSE)</f>
        <v>11.11</v>
      </c>
      <c r="E6" t="str">
        <f>VLOOKUP(Table4[[#This Row],[Tên]],Table_4__2[[TÊN DỰ KIẾN]:[Column2]],4,FALSE)</f>
        <v>Bắc Giang</v>
      </c>
      <c r="F6">
        <f>VLOOKUP(Table4[[#This Row],[Tên]],Table_4__2[[TÊN DỰ KIẾN]:[Column2]],5,FALSE)</f>
        <v>0</v>
      </c>
      <c r="G6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404252</v>
      </c>
      <c r="H6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404252</v>
      </c>
      <c r="I6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17.79</v>
      </c>
    </row>
    <row r="7" spans="1:9" x14ac:dyDescent="0.35">
      <c r="A7" s="3" t="s">
        <v>8</v>
      </c>
      <c r="B7">
        <f>VLOOKUP(A7,Table_4__2[[#All],[TÊN DỰ KIẾN]:[Binarize]],3,FALSE)</f>
        <v>1</v>
      </c>
      <c r="C7" s="6">
        <f>VLOOKUP(Table4[[#This Row],[Tên]],Danh_sách_các_đơn_vị_hành_chính_Việt_Nam_theo_Tổng_sản_phẩm_trên_địa_bàn__GRDP[[#All],[Tỉnh_TP]:[Tổng GRDP
(tỉ VNĐ)]],2,FALSE)</f>
        <v>365585</v>
      </c>
      <c r="D7">
        <f>VLOOKUP(Table4[[#This Row],[Tên]],Danh_sách_các_đơn_vị_hành_chính_Việt_Nam_theo_Tổng_sản_phẩm_trên_địa_bàn__GRDP[[#All],[Tỉnh_TP]:[Tổng GRDP
(tỉ USD)]],3,FALSE)</f>
        <v>15.97</v>
      </c>
      <c r="E7" t="str">
        <f>VLOOKUP(Table4[[#This Row],[Tên]],Table_4__2[[TÊN DỰ KIẾN]:[Column2]],4,FALSE)</f>
        <v>Hải Dương</v>
      </c>
      <c r="F7">
        <f>VLOOKUP(Table4[[#This Row],[Tên]],Table_4__2[[TÊN DỰ KIẾN]:[Column2]],5,FALSE)</f>
        <v>0</v>
      </c>
      <c r="G7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534772</v>
      </c>
      <c r="H7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534772</v>
      </c>
      <c r="I7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23.330000000000002</v>
      </c>
    </row>
    <row r="8" spans="1:9" x14ac:dyDescent="0.35">
      <c r="A8" s="4" t="s">
        <v>9</v>
      </c>
      <c r="B8">
        <f>VLOOKUP(A8,Table_4__2[[#All],[TÊN DỰ KIẾN]:[Binarize]],3,FALSE)</f>
        <v>1</v>
      </c>
      <c r="C8" s="6">
        <f>VLOOKUP(Table4[[#This Row],[Tên]],Danh_sách_các_đơn_vị_hành_chính_Việt_Nam_theo_Tổng_sản_phẩm_trên_địa_bàn__GRDP[[#All],[Tỉnh_TP]:[Tổng GRDP
(tỉ VNĐ)]],2,FALSE)</f>
        <v>132121</v>
      </c>
      <c r="D8">
        <f>VLOOKUP(Table4[[#This Row],[Tên]],Danh_sách_các_đơn_vị_hành_chính_Việt_Nam_theo_Tổng_sản_phẩm_trên_địa_bàn__GRDP[[#All],[Tỉnh_TP]:[Tổng GRDP
(tỉ USD)]],3,FALSE)</f>
        <v>5.72</v>
      </c>
      <c r="E8" t="str">
        <f>VLOOKUP(Table4[[#This Row],[Tên]],Table_4__2[[TÊN DỰ KIẾN]:[Column2]],4,FALSE)</f>
        <v>Thái Bình</v>
      </c>
      <c r="F8">
        <f>VLOOKUP(Table4[[#This Row],[Tên]],Table_4__2[[TÊN DỰ KIẾN]:[Column2]],5,FALSE)</f>
        <v>0</v>
      </c>
      <c r="G8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242921</v>
      </c>
      <c r="H8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242921</v>
      </c>
      <c r="I8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10.52</v>
      </c>
    </row>
    <row r="9" spans="1:9" x14ac:dyDescent="0.35">
      <c r="A9" s="3" t="s">
        <v>13</v>
      </c>
      <c r="B9">
        <f>VLOOKUP(A9,Table_4__2[[#All],[TÊN DỰ KIẾN]:[Binarize]],3,FALSE)</f>
        <v>1</v>
      </c>
      <c r="C9" s="6">
        <f>VLOOKUP(Table4[[#This Row],[Tên]],Danh_sách_các_đơn_vị_hành_chính_Việt_Nam_theo_Tổng_sản_phẩm_trên_địa_bàn__GRDP[[#All],[Tỉnh_TP]:[Tổng GRDP
(tỉ VNĐ)]],2,FALSE)</f>
        <v>81775</v>
      </c>
      <c r="D9">
        <f>VLOOKUP(Table4[[#This Row],[Tên]],Danh_sách_các_đơn_vị_hành_chính_Việt_Nam_theo_Tổng_sản_phẩm_trên_địa_bàn__GRDP[[#All],[Tỉnh_TP]:[Tổng GRDP
(tỉ USD)]],3,FALSE)</f>
        <v>3.52</v>
      </c>
      <c r="E9" t="str">
        <f>VLOOKUP(Table4[[#This Row],[Tên]],Table_4__2[[TÊN DỰ KIẾN]:[Column2]],4,FALSE)</f>
        <v>Nam Định</v>
      </c>
      <c r="F9" t="str">
        <f>VLOOKUP(Table4[[#This Row],[Tên]],Table_4__2[[TÊN DỰ KIẾN]:[Column2]],5,FALSE)</f>
        <v>Hà Nam</v>
      </c>
      <c r="G9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173741</v>
      </c>
      <c r="H9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173744.53</v>
      </c>
      <c r="I9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11.049999999999999</v>
      </c>
    </row>
    <row r="10" spans="1:9" x14ac:dyDescent="0.35">
      <c r="A10" s="3" t="s">
        <v>31</v>
      </c>
      <c r="B10">
        <f>VLOOKUP(A10,Table_4__2[[#All],[TÊN DỰ KIẾN]:[Binarize]],3,FALSE)</f>
        <v>1</v>
      </c>
      <c r="C10" s="6">
        <f>VLOOKUP(Table4[[#This Row],[Tên]],Danh_sách_các_đơn_vị_hành_chính_Việt_Nam_theo_Tổng_sản_phẩm_trên_địa_bàn__GRDP[[#All],[Tỉnh_TP]:[Tổng GRDP
(tỉ VNĐ)]],2,FALSE)</f>
        <v>40823</v>
      </c>
      <c r="D10">
        <f>VLOOKUP(Table4[[#This Row],[Tên]],Danh_sách_các_đơn_vị_hành_chính_Việt_Nam_theo_Tổng_sản_phẩm_trên_địa_bàn__GRDP[[#All],[Tỉnh_TP]:[Tổng GRDP
(tỉ USD)]],3,FALSE)</f>
        <v>1.76</v>
      </c>
      <c r="E10" t="str">
        <f>VLOOKUP(Table4[[#This Row],[Tên]],Table_4__2[[TÊN DỰ KIẾN]:[Column2]],4,FALSE)</f>
        <v>Quảng Bình</v>
      </c>
      <c r="F10">
        <f>VLOOKUP(Table4[[#This Row],[Tên]],Table_4__2[[TÊN DỰ KIẾN]:[Column2]],5,FALSE)</f>
        <v>0</v>
      </c>
      <c r="G10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90940</v>
      </c>
      <c r="H10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90940</v>
      </c>
      <c r="I10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3.92</v>
      </c>
    </row>
    <row r="11" spans="1:9" x14ac:dyDescent="0.35">
      <c r="A11" s="3" t="s">
        <v>33</v>
      </c>
      <c r="B11">
        <f>VLOOKUP(A11,Table_4__2[[#All],[TÊN DỰ KIẾN]:[Binarize]],3,FALSE)</f>
        <v>1</v>
      </c>
      <c r="C11" s="6">
        <f>VLOOKUP(Table4[[#This Row],[Tên]],Danh_sách_các_đơn_vị_hành_chính_Việt_Nam_theo_Tổng_sản_phẩm_trên_địa_bàn__GRDP[[#All],[Tỉnh_TP]:[Tổng GRDP
(tỉ VNĐ)]],2,FALSE)</f>
        <v>125219</v>
      </c>
      <c r="D11">
        <f>VLOOKUP(Table4[[#This Row],[Tên]],Danh_sách_các_đơn_vị_hành_chính_Việt_Nam_theo_Tổng_sản_phẩm_trên_địa_bàn__GRDP[[#All],[Tỉnh_TP]:[Tổng GRDP
(tỉ USD)]],3,FALSE)</f>
        <v>5.42</v>
      </c>
      <c r="E11" t="str">
        <f>VLOOKUP(Table4[[#This Row],[Tên]],Table_4__2[[TÊN DỰ KIẾN]:[Column2]],4,FALSE)</f>
        <v>Quảng Nam</v>
      </c>
      <c r="F11">
        <f>VLOOKUP(Table4[[#This Row],[Tên]],Table_4__2[[TÊN DỰ KIẾN]:[Column2]],5,FALSE)</f>
        <v>0</v>
      </c>
      <c r="G11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241593</v>
      </c>
      <c r="H11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241593</v>
      </c>
      <c r="I11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10.48</v>
      </c>
    </row>
    <row r="12" spans="1:9" x14ac:dyDescent="0.35">
      <c r="A12" s="4" t="s">
        <v>35</v>
      </c>
      <c r="B12">
        <f>VLOOKUP(A12,Table_4__2[[#All],[TÊN DỰ KIẾN]:[Binarize]],3,FALSE)</f>
        <v>1</v>
      </c>
      <c r="C12" s="6">
        <f>VLOOKUP(Table4[[#This Row],[Tên]],Danh_sách_các_đơn_vị_hành_chính_Việt_Nam_theo_Tổng_sản_phẩm_trên_địa_bàn__GRDP[[#All],[Tỉnh_TP]:[Tổng GRDP
(tỉ VNĐ)]],2,FALSE)</f>
        <v>121668</v>
      </c>
      <c r="D12">
        <f>VLOOKUP(Table4[[#This Row],[Tên]],Danh_sách_các_đơn_vị_hành_chính_Việt_Nam_theo_Tổng_sản_phẩm_trên_địa_bàn__GRDP[[#All],[Tỉnh_TP]:[Tổng GRDP
(tỉ USD)]],3,FALSE)</f>
        <v>5.29</v>
      </c>
      <c r="E12" t="str">
        <f>VLOOKUP(Table4[[#This Row],[Tên]],Table_4__2[[TÊN DỰ KIẾN]:[Column2]],4,FALSE)</f>
        <v>Kon Tum</v>
      </c>
      <c r="F12">
        <f>VLOOKUP(Table4[[#This Row],[Tên]],Table_4__2[[TÊN DỰ KIẾN]:[Column2]],5,FALSE)</f>
        <v>0</v>
      </c>
      <c r="G12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152081</v>
      </c>
      <c r="H12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152081</v>
      </c>
      <c r="I12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6.6</v>
      </c>
    </row>
    <row r="13" spans="1:9" x14ac:dyDescent="0.35">
      <c r="A13" s="3" t="s">
        <v>41</v>
      </c>
      <c r="B13">
        <f>VLOOKUP(A13,Table_4__2[[#All],[TÊN DỰ KIẾN]:[Binarize]],3,FALSE)</f>
        <v>1</v>
      </c>
      <c r="C13" s="6">
        <f>VLOOKUP(Table4[[#This Row],[Tên]],Danh_sách_các_đơn_vị_hành_chính_Việt_Nam_theo_Tổng_sản_phẩm_trên_địa_bàn__GRDP[[#All],[Tỉnh_TP]:[Tổng GRDP
(tỉ VNĐ)]],2,FALSE)</f>
        <v>107052</v>
      </c>
      <c r="D13">
        <f>VLOOKUP(Table4[[#This Row],[Tên]],Danh_sách_các_đơn_vị_hành_chính_Việt_Nam_theo_Tổng_sản_phẩm_trên_địa_bàn__GRDP[[#All],[Tỉnh_TP]:[Tổng GRDP
(tỉ USD)]],3,FALSE)</f>
        <v>4.54</v>
      </c>
      <c r="E13" t="str">
        <f>VLOOKUP(Table4[[#This Row],[Tên]],Table_4__2[[TÊN DỰ KIẾN]:[Column2]],4,FALSE)</f>
        <v>Bình Định</v>
      </c>
      <c r="F13">
        <f>VLOOKUP(Table4[[#This Row],[Tên]],Table_4__2[[TÊN DỰ KIẾN]:[Column2]],5,FALSE)</f>
        <v>0</v>
      </c>
      <c r="G13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213401</v>
      </c>
      <c r="H13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213401</v>
      </c>
      <c r="I13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9.15</v>
      </c>
    </row>
    <row r="14" spans="1:9" x14ac:dyDescent="0.35">
      <c r="A14" s="4" t="s">
        <v>42</v>
      </c>
      <c r="B14">
        <f>VLOOKUP(A14,Table_4__2[[#All],[TÊN DỰ KIẾN]:[Binarize]],3,FALSE)</f>
        <v>1</v>
      </c>
      <c r="C14" s="6">
        <f>VLOOKUP(Table4[[#This Row],[Tên]],Danh_sách_các_đơn_vị_hành_chính_Việt_Nam_theo_Tổng_sản_phẩm_trên_địa_bàn__GRDP[[#All],[Tỉnh_TP]:[Tổng GRDP
(tỉ VNĐ)]],2,FALSE)</f>
        <v>108178</v>
      </c>
      <c r="D14">
        <f>VLOOKUP(Table4[[#This Row],[Tên]],Danh_sách_các_đơn_vị_hành_chính_Việt_Nam_theo_Tổng_sản_phẩm_trên_địa_bàn__GRDP[[#All],[Tỉnh_TP]:[Tổng GRDP
(tỉ USD)]],3,FALSE)</f>
        <v>4.68</v>
      </c>
      <c r="E14" t="str">
        <f>VLOOKUP(Table4[[#This Row],[Tên]],Table_4__2[[TÊN DỰ KIẾN]:[Column2]],4,FALSE)</f>
        <v>Phú Yên</v>
      </c>
      <c r="F14">
        <f>VLOOKUP(Table4[[#This Row],[Tên]],Table_4__2[[TÊN DỰ KIẾN]:[Column2]],5,FALSE)</f>
        <v>0</v>
      </c>
      <c r="G14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158674</v>
      </c>
      <c r="H14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158674</v>
      </c>
      <c r="I14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6.8599999999999994</v>
      </c>
    </row>
    <row r="15" spans="1:9" x14ac:dyDescent="0.35">
      <c r="A15" s="3" t="s">
        <v>67</v>
      </c>
      <c r="B15">
        <f>VLOOKUP(A15,Table_4__2[[#All],[TÊN DỰ KIẾN]:[Binarize]],3,FALSE)</f>
        <v>1</v>
      </c>
      <c r="C15" s="6">
        <f>VLOOKUP(Table4[[#This Row],[Tên]],Danh_sách_các_đơn_vị_hành_chính_Việt_Nam_theo_Tổng_sản_phẩm_trên_địa_bàn__GRDP[[#All],[Tỉnh_TP]:[Tổng GRDP
(tỉ VNĐ)]],2,FALSE)</f>
        <v>96441</v>
      </c>
      <c r="D15">
        <f>VLOOKUP(Table4[[#This Row],[Tên]],Danh_sách_các_đơn_vị_hành_chính_Việt_Nam_theo_Tổng_sản_phẩm_trên_địa_bàn__GRDP[[#All],[Tỉnh_TP]:[Tổng GRDP
(tỉ USD)]],3,FALSE)</f>
        <v>4.2</v>
      </c>
      <c r="E15" t="str">
        <f>VLOOKUP(Table4[[#This Row],[Tên]],Table_4__2[[TÊN DỰ KIẾN]:[Column2]],4,FALSE)</f>
        <v>Ninh Thuận</v>
      </c>
      <c r="F15">
        <f>VLOOKUP(Table4[[#This Row],[Tên]],Table_4__2[[TÊN DỰ KIẾN]:[Column2]],5,FALSE)</f>
        <v>0</v>
      </c>
      <c r="G15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142413</v>
      </c>
      <c r="H15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142413</v>
      </c>
      <c r="I15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6.18</v>
      </c>
    </row>
    <row r="16" spans="1:9" x14ac:dyDescent="0.35">
      <c r="A16" s="4" t="s">
        <v>44</v>
      </c>
      <c r="B16">
        <f>VLOOKUP(A16,Table_4__2[[#All],[TÊN DỰ KIẾN]:[Binarize]],3,FALSE)</f>
        <v>1</v>
      </c>
      <c r="C16" s="6">
        <f>VLOOKUP(Table4[[#This Row],[Tên]],Danh_sách_các_đơn_vị_hành_chính_Việt_Nam_theo_Tổng_sản_phẩm_trên_địa_bàn__GRDP[[#All],[Tỉnh_TP]:[Tổng GRDP
(tỉ VNĐ)]],2,FALSE)</f>
        <v>103500</v>
      </c>
      <c r="D16">
        <f>VLOOKUP(Table4[[#This Row],[Tên]],Danh_sách_các_đơn_vị_hành_chính_Việt_Nam_theo_Tổng_sản_phẩm_trên_địa_bàn__GRDP[[#All],[Tỉnh_TP]:[Tổng GRDP
(tỉ USD)]],3,FALSE)</f>
        <v>4.45</v>
      </c>
      <c r="E16" t="str">
        <f>VLOOKUP(Table4[[#This Row],[Tên]],Table_4__2[[TÊN DỰ KIẾN]:[Column2]],4,FALSE)</f>
        <v>Bình Thuận</v>
      </c>
      <c r="F16" t="str">
        <f>VLOOKUP(Table4[[#This Row],[Tên]],Table_4__2[[TÊN DỰ KIẾN]:[Column2]],5,FALSE)</f>
        <v>Đắk Nông</v>
      </c>
      <c r="G16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200224</v>
      </c>
      <c r="H16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200225.72</v>
      </c>
      <c r="I16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10.340000000000002</v>
      </c>
    </row>
    <row r="17" spans="1:9" x14ac:dyDescent="0.35">
      <c r="A17" s="3" t="s">
        <v>46</v>
      </c>
      <c r="B17">
        <f>VLOOKUP(A17,Table_4__2[[#All],[TÊN DỰ KIẾN]:[Binarize]],3,FALSE)</f>
        <v>1</v>
      </c>
      <c r="C17" s="6">
        <f>VLOOKUP(Table4[[#This Row],[Tên]],Danh_sách_các_đơn_vị_hành_chính_Việt_Nam_theo_Tổng_sản_phẩm_trên_địa_bàn__GRDP[[#All],[Tỉnh_TP]:[Tổng GRDP
(tỉ VNĐ)]],2,FALSE)</f>
        <v>102387</v>
      </c>
      <c r="D17">
        <f>VLOOKUP(Table4[[#This Row],[Tên]],Danh_sách_các_đơn_vị_hành_chính_Việt_Nam_theo_Tổng_sản_phẩm_trên_địa_bàn__GRDP[[#All],[Tỉnh_TP]:[Tổng GRDP
(tỉ USD)]],3,FALSE)</f>
        <v>4.4000000000000004</v>
      </c>
      <c r="E17" t="str">
        <f>VLOOKUP(Table4[[#This Row],[Tên]],Table_4__2[[TÊN DỰ KIẾN]:[Column2]],4,FALSE)</f>
        <v>Long An</v>
      </c>
      <c r="F17">
        <f>VLOOKUP(Table4[[#This Row],[Tên]],Table_4__2[[TÊN DỰ KIẾN]:[Column2]],5,FALSE)</f>
        <v>0</v>
      </c>
      <c r="G17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258751</v>
      </c>
      <c r="H17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258751</v>
      </c>
      <c r="I17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11.14</v>
      </c>
    </row>
    <row r="18" spans="1:9" x14ac:dyDescent="0.35">
      <c r="A18" s="4" t="s">
        <v>48</v>
      </c>
      <c r="B18">
        <f>VLOOKUP(A18,Table_4__2[[#All],[TÊN DỰ KIẾN]:[Binarize]],3,FALSE)</f>
        <v>1</v>
      </c>
      <c r="C18" s="6">
        <f>VLOOKUP(Table4[[#This Row],[Tên]],Danh_sách_các_đơn_vị_hành_chính_Việt_Nam_theo_Tổng_sản_phẩm_trên_địa_bàn__GRDP[[#All],[Tỉnh_TP]:[Tổng GRDP
(tỉ VNĐ)]],2,FALSE)</f>
        <v>434990</v>
      </c>
      <c r="D18">
        <f>VLOOKUP(Table4[[#This Row],[Tên]],Danh_sách_các_đơn_vị_hành_chính_Việt_Nam_theo_Tổng_sản_phẩm_trên_địa_bàn__GRDP[[#All],[Tỉnh_TP]:[Tổng GRDP
(tỉ USD)]],3,FALSE)</f>
        <v>18.350000000000001</v>
      </c>
      <c r="E18" t="str">
        <f>VLOOKUP(Table4[[#This Row],[Tên]],Table_4__2[[TÊN DỰ KIẾN]:[Column2]],4,FALSE)</f>
        <v>Bình Phước</v>
      </c>
      <c r="F18">
        <f>VLOOKUP(Table4[[#This Row],[Tên]],Table_4__2[[TÊN DỰ KIẾN]:[Column2]],5,FALSE)</f>
        <v>0</v>
      </c>
      <c r="G18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522102</v>
      </c>
      <c r="H18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522102</v>
      </c>
      <c r="I18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22.11</v>
      </c>
    </row>
    <row r="19" spans="1:9" x14ac:dyDescent="0.35">
      <c r="A19" s="3" t="s">
        <v>69</v>
      </c>
      <c r="B19">
        <f>VLOOKUP(A19,Table_4__2[[#All],[TÊN DỰ KIẾN]:[Binarize]],3,FALSE)</f>
        <v>1</v>
      </c>
      <c r="C19" s="6">
        <f>VLOOKUP(Table4[[#This Row],[Tên]],Danh_sách_các_đơn_vị_hành_chính_Việt_Nam_theo_Tổng_sản_phẩm_trên_địa_bàn__GRDP[[#All],[Tỉnh_TP]:[Tổng GRDP
(tỉ VNĐ)]],2,FALSE)</f>
        <v>1479227</v>
      </c>
      <c r="D19">
        <f>VLOOKUP(Table4[[#This Row],[Tên]],Danh_sách_các_đơn_vị_hành_chính_Việt_Nam_theo_Tổng_sản_phẩm_trên_địa_bàn__GRDP[[#All],[Tỉnh_TP]:[Tổng GRDP
(tỉ USD)]],3,FALSE)</f>
        <v>63.65</v>
      </c>
      <c r="E19" t="str">
        <f>VLOOKUP(Table4[[#This Row],[Tên]],Table_4__2[[TÊN DỰ KIẾN]:[Column2]],4,FALSE)</f>
        <v>Bà Rịa - Vũng Tàu</v>
      </c>
      <c r="F19" t="str">
        <f>VLOOKUP(Table4[[#This Row],[Tên]],Table_4__2[[TÊN DỰ KIẾN]:[Column2]],5,FALSE)</f>
        <v>Bình Dương</v>
      </c>
      <c r="G19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1869520</v>
      </c>
      <c r="H19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1869539.28</v>
      </c>
      <c r="I19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99.72</v>
      </c>
    </row>
    <row r="20" spans="1:9" x14ac:dyDescent="0.35">
      <c r="A20" s="4" t="s">
        <v>54</v>
      </c>
      <c r="B20">
        <f>VLOOKUP(A20,Table_4__2[[#All],[TÊN DỰ KIẾN]:[Binarize]],3,FALSE)</f>
        <v>1</v>
      </c>
      <c r="C20" s="6">
        <f>VLOOKUP(Table4[[#This Row],[Tên]],Danh_sách_các_đơn_vị_hành_chính_Việt_Nam_theo_Tổng_sản_phẩm_trên_địa_bàn__GRDP[[#All],[Tỉnh_TP]:[Tổng GRDP
(tỉ VNĐ)]],2,FALSE)</f>
        <v>100172</v>
      </c>
      <c r="D20">
        <f>VLOOKUP(Table4[[#This Row],[Tên]],Danh_sách_các_đơn_vị_hành_chính_Việt_Nam_theo_Tổng_sản_phẩm_trên_địa_bàn__GRDP[[#All],[Tỉnh_TP]:[Tổng GRDP
(tỉ USD)]],3,FALSE)</f>
        <v>4.3600000000000003</v>
      </c>
      <c r="E20" t="str">
        <f>VLOOKUP(Table4[[#This Row],[Tên]],Table_4__2[[TÊN DỰ KIẾN]:[Column2]],4,FALSE)</f>
        <v>Tiền Giang</v>
      </c>
      <c r="F20">
        <f>VLOOKUP(Table4[[#This Row],[Tên]],Table_4__2[[TÊN DỰ KIẾN]:[Column2]],5,FALSE)</f>
        <v>0</v>
      </c>
      <c r="G20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212991</v>
      </c>
      <c r="H20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212991</v>
      </c>
      <c r="I20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9.379999999999999</v>
      </c>
    </row>
    <row r="21" spans="1:9" x14ac:dyDescent="0.35">
      <c r="A21" s="3" t="s">
        <v>55</v>
      </c>
      <c r="B21">
        <f>VLOOKUP(A21,Table_4__2[[#All],[TÊN DỰ KIẾN]:[Binarize]],3,FALSE)</f>
        <v>1</v>
      </c>
      <c r="C21" s="6">
        <f>VLOOKUP(Table4[[#This Row],[Tên]],Danh_sách_các_đơn_vị_hành_chính_Việt_Nam_theo_Tổng_sản_phẩm_trên_địa_bàn__GRDP[[#All],[Tỉnh_TP]:[Tổng GRDP
(tỉ VNĐ)]],2,FALSE)</f>
        <v>102720</v>
      </c>
      <c r="D21">
        <f>VLOOKUP(Table4[[#This Row],[Tên]],Danh_sách_các_đơn_vị_hành_chính_Việt_Nam_theo_Tổng_sản_phẩm_trên_địa_bàn__GRDP[[#All],[Tỉnh_TP]:[Tổng GRDP
(tỉ USD)]],3,FALSE)</f>
        <v>4.68</v>
      </c>
      <c r="E21" t="str">
        <f>VLOOKUP(Table4[[#This Row],[Tên]],Table_4__2[[TÊN DỰ KIẾN]:[Column2]],4,FALSE)</f>
        <v>Kiên Giang</v>
      </c>
      <c r="F21">
        <f>VLOOKUP(Table4[[#This Row],[Tên]],Table_4__2[[TÊN DỰ KIẾN]:[Column2]],5,FALSE)</f>
        <v>0</v>
      </c>
      <c r="G21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218762</v>
      </c>
      <c r="H21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218762</v>
      </c>
      <c r="I21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9.73</v>
      </c>
    </row>
    <row r="22" spans="1:9" x14ac:dyDescent="0.35">
      <c r="A22" s="4" t="s">
        <v>53</v>
      </c>
      <c r="B22">
        <f>VLOOKUP(A22,Table_4__2[[#All],[TÊN DỰ KIẾN]:[Binarize]],3,FALSE)</f>
        <v>1</v>
      </c>
      <c r="C22" s="6">
        <f>VLOOKUP(Table4[[#This Row],[Tên]],Danh_sách_các_đơn_vị_hành_chính_Việt_Nam_theo_Tổng_sản_phẩm_trên_địa_bàn__GRDP[[#All],[Tỉnh_TP]:[Tổng GRDP
(tỉ VNĐ)]],2,FALSE)</f>
        <v>78936</v>
      </c>
      <c r="D22">
        <f>VLOOKUP(Table4[[#This Row],[Tên]],Danh_sách_các_đơn_vị_hành_chính_Việt_Nam_theo_Tổng_sản_phẩm_trên_địa_bàn__GRDP[[#All],[Tỉnh_TP]:[Tổng GRDP
(tỉ USD)]],3,FALSE)</f>
        <v>3.08</v>
      </c>
      <c r="E22" t="str">
        <f>VLOOKUP(Table4[[#This Row],[Tên]],Table_4__2[[TÊN DỰ KIẾN]:[Column2]],4,FALSE)</f>
        <v>Trà Vinh</v>
      </c>
      <c r="F22" t="str">
        <f>VLOOKUP(Table4[[#This Row],[Tên]],Table_4__2[[TÊN DỰ KIẾN]:[Column2]],5,FALSE)</f>
        <v>Bến Tre</v>
      </c>
      <c r="G22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151377</v>
      </c>
      <c r="H22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151379.74</v>
      </c>
      <c r="I22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8.9600000000000009</v>
      </c>
    </row>
    <row r="23" spans="1:9" x14ac:dyDescent="0.35">
      <c r="A23" s="3" t="s">
        <v>57</v>
      </c>
      <c r="B23">
        <f>VLOOKUP(A23,Table_4__2[[#All],[TÊN DỰ KIẾN]:[Binarize]],3,FALSE)</f>
        <v>1</v>
      </c>
      <c r="C23" s="6">
        <f>VLOOKUP(Table4[[#This Row],[Tên]],Danh_sách_các_đơn_vị_hành_chính_Việt_Nam_theo_Tổng_sản_phẩm_trên_địa_bàn__GRDP[[#All],[Tỉnh_TP]:[Tổng GRDP
(tỉ VNĐ)]],2,FALSE)</f>
        <v>107695</v>
      </c>
      <c r="D23">
        <f>VLOOKUP(Table4[[#This Row],[Tên]],Danh_sách_các_đơn_vị_hành_chính_Việt_Nam_theo_Tổng_sản_phẩm_trên_địa_bàn__GRDP[[#All],[Tỉnh_TP]:[Tổng GRDP
(tỉ USD)]],3,FALSE)</f>
        <v>4.6500000000000004</v>
      </c>
      <c r="E23" t="str">
        <f>VLOOKUP(Table4[[#This Row],[Tên]],Table_4__2[[TÊN DỰ KIẾN]:[Column2]],4,FALSE)</f>
        <v>Hậu Giang</v>
      </c>
      <c r="F23" t="str">
        <f>VLOOKUP(Table4[[#This Row],[Tên]],Table_4__2[[TÊN DỰ KIẾN]:[Column2]],5,FALSE)</f>
        <v>Sóc Trăng</v>
      </c>
      <c r="G23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155760</v>
      </c>
      <c r="H23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155762.82999999999</v>
      </c>
      <c r="I23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9.5500000000000007</v>
      </c>
    </row>
    <row r="24" spans="1:9" x14ac:dyDescent="0.35">
      <c r="A24" s="4" t="s">
        <v>61</v>
      </c>
      <c r="B24">
        <f>VLOOKUP(A24,Table_4__2[[#All],[TÊN DỰ KIẾN]:[Binarize]],3,FALSE)</f>
        <v>1</v>
      </c>
      <c r="C24" s="6">
        <f>VLOOKUP(Table4[[#This Row],[Tên]],Danh_sách_các_đơn_vị_hành_chính_Việt_Nam_theo_Tổng_sản_phẩm_trên_địa_bàn__GRDP[[#All],[Tỉnh_TP]:[Tổng GRDP
(tỉ VNĐ)]],2,FALSE)</f>
        <v>73529</v>
      </c>
      <c r="D24">
        <f>VLOOKUP(Table4[[#This Row],[Tên]],Danh_sách_các_đơn_vị_hành_chính_Việt_Nam_theo_Tổng_sản_phẩm_trên_địa_bàn__GRDP[[#All],[Tỉnh_TP]:[Tổng GRDP
(tỉ USD)]],3,FALSE)</f>
        <v>3.19</v>
      </c>
      <c r="E24" t="str">
        <f>VLOOKUP(Table4[[#This Row],[Tên]],Table_4__2[[TÊN DỰ KIẾN]:[Column2]],4,FALSE)</f>
        <v>Bạc Liêu</v>
      </c>
      <c r="F24">
        <f>VLOOKUP(Table4[[#This Row],[Tên]],Table_4__2[[TÊN DỰ KIẾN]:[Column2]],5,FALSE)</f>
        <v>0</v>
      </c>
      <c r="G24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129162</v>
      </c>
      <c r="H24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129162</v>
      </c>
      <c r="I24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5.58</v>
      </c>
    </row>
    <row r="25" spans="1:9" x14ac:dyDescent="0.35">
      <c r="A25" s="3" t="s">
        <v>15</v>
      </c>
      <c r="B25">
        <f>VLOOKUP(A25,Table_4__2[[#All],[TÊN DỰ KIẾN]:[Binarize]],3,FALSE)</f>
        <v>0</v>
      </c>
      <c r="C25" s="6">
        <f>VLOOKUP(Table4[[#This Row],[Tên]],Danh_sách_các_đơn_vị_hành_chính_Việt_Nam_theo_Tổng_sản_phẩm_trên_địa_bàn__GRDP[[#All],[Tỉnh_TP]:[Tổng GRDP
(tỉ VNĐ)]],2,FALSE)</f>
        <v>21635</v>
      </c>
      <c r="D25">
        <f>VLOOKUP(Table4[[#This Row],[Tên]],Danh_sách_các_đơn_vị_hành_chính_Việt_Nam_theo_Tổng_sản_phẩm_trên_địa_bàn__GRDP[[#All],[Tỉnh_TP]:[Tổng GRDP
(tỉ USD)]],3,FALSE)</f>
        <v>0.94</v>
      </c>
      <c r="E25">
        <f>VLOOKUP(Table4[[#This Row],[Tên]],Table_4__2[[TÊN DỰ KIẾN]:[Column2]],4,FALSE)</f>
        <v>0</v>
      </c>
      <c r="F25">
        <f>VLOOKUP(Table4[[#This Row],[Tên]],Table_4__2[[TÊN DỰ KIẾN]:[Column2]],5,FALSE)</f>
        <v>0</v>
      </c>
      <c r="G25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21635</v>
      </c>
      <c r="H25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21635</v>
      </c>
      <c r="I25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0.94</v>
      </c>
    </row>
    <row r="26" spans="1:9" x14ac:dyDescent="0.35">
      <c r="A26" s="3" t="s">
        <v>26</v>
      </c>
      <c r="B26">
        <f>VLOOKUP(A26,Table_4__2[[#All],[TÊN DỰ KIẾN]:[Binarize]],3,FALSE)</f>
        <v>0</v>
      </c>
      <c r="C26" s="6">
        <f>VLOOKUP(Table4[[#This Row],[Tên]],Danh_sách_các_đơn_vị_hành_chính_Việt_Nam_theo_Tổng_sản_phẩm_trên_địa_bàn__GRDP[[#All],[Tỉnh_TP]:[Tổng GRDP
(tỉ VNĐ)]],2,FALSE)</f>
        <v>64508</v>
      </c>
      <c r="D26">
        <f>VLOOKUP(Table4[[#This Row],[Tên]],Danh_sách_các_đơn_vị_hành_chính_Việt_Nam_theo_Tổng_sản_phẩm_trên_địa_bàn__GRDP[[#All],[Tỉnh_TP]:[Tổng GRDP
(tỉ USD)]],3,FALSE)</f>
        <v>2.78</v>
      </c>
      <c r="E26">
        <f>VLOOKUP(Table4[[#This Row],[Tên]],Table_4__2[[TÊN DỰ KIẾN]:[Column2]],4,FALSE)</f>
        <v>0</v>
      </c>
      <c r="F26">
        <f>VLOOKUP(Table4[[#This Row],[Tên]],Table_4__2[[TÊN DỰ KIẾN]:[Column2]],5,FALSE)</f>
        <v>0</v>
      </c>
      <c r="G26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64508</v>
      </c>
      <c r="H26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64508</v>
      </c>
      <c r="I26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2.78</v>
      </c>
    </row>
    <row r="27" spans="1:9" x14ac:dyDescent="0.35">
      <c r="A27" s="4" t="s">
        <v>25</v>
      </c>
      <c r="B27">
        <f>VLOOKUP(A27,Table_4__2[[#All],[TÊN DỰ KIẾN]:[Binarize]],3,FALSE)</f>
        <v>0</v>
      </c>
      <c r="C27" s="6">
        <f>VLOOKUP(Table4[[#This Row],[Tên]],Danh_sách_các_đơn_vị_hành_chính_Việt_Nam_theo_Tổng_sản_phẩm_trên_địa_bàn__GRDP[[#All],[Tỉnh_TP]:[Tổng GRDP
(tỉ VNĐ)]],2,FALSE)</f>
        <v>23943</v>
      </c>
      <c r="D27">
        <f>VLOOKUP(Table4[[#This Row],[Tên]],Danh_sách_các_đơn_vị_hành_chính_Việt_Nam_theo_Tổng_sản_phẩm_trên_địa_bàn__GRDP[[#All],[Tỉnh_TP]:[Tổng GRDP
(tỉ USD)]],3,FALSE)</f>
        <v>1.03</v>
      </c>
      <c r="E27">
        <f>VLOOKUP(Table4[[#This Row],[Tên]],Table_4__2[[TÊN DỰ KIẾN]:[Column2]],4,FALSE)</f>
        <v>0</v>
      </c>
      <c r="F27">
        <f>VLOOKUP(Table4[[#This Row],[Tên]],Table_4__2[[TÊN DỰ KIẾN]:[Column2]],5,FALSE)</f>
        <v>0</v>
      </c>
      <c r="G27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23943</v>
      </c>
      <c r="H27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23943</v>
      </c>
      <c r="I27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1.03</v>
      </c>
    </row>
    <row r="28" spans="1:9" x14ac:dyDescent="0.35">
      <c r="A28" s="3" t="s">
        <v>21</v>
      </c>
      <c r="B28">
        <f>VLOOKUP(A28,Table_4__2[[#All],[TÊN DỰ KIẾN]:[Binarize]],3,FALSE)</f>
        <v>0</v>
      </c>
      <c r="C28" s="6">
        <f>VLOOKUP(Table4[[#This Row],[Tên]],Danh_sách_các_đơn_vị_hành_chính_Việt_Nam_theo_Tổng_sản_phẩm_trên_địa_bàn__GRDP[[#All],[Tỉnh_TP]:[Tổng GRDP
(tỉ VNĐ)]],2,FALSE)</f>
        <v>41487</v>
      </c>
      <c r="D28">
        <f>VLOOKUP(Table4[[#This Row],[Tên]],Danh_sách_các_đơn_vị_hành_chính_Việt_Nam_theo_Tổng_sản_phẩm_trên_địa_bàn__GRDP[[#All],[Tỉnh_TP]:[Tổng GRDP
(tỉ USD)]],3,FALSE)</f>
        <v>1.75</v>
      </c>
      <c r="E28">
        <f>VLOOKUP(Table4[[#This Row],[Tên]],Table_4__2[[TÊN DỰ KIẾN]:[Column2]],4,FALSE)</f>
        <v>0</v>
      </c>
      <c r="F28">
        <f>VLOOKUP(Table4[[#This Row],[Tên]],Table_4__2[[TÊN DỰ KIẾN]:[Column2]],5,FALSE)</f>
        <v>0</v>
      </c>
      <c r="G28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41487</v>
      </c>
      <c r="H28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41487</v>
      </c>
      <c r="I28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1.75</v>
      </c>
    </row>
    <row r="29" spans="1:9" x14ac:dyDescent="0.35">
      <c r="A29" s="4" t="s">
        <v>24</v>
      </c>
      <c r="B29">
        <f>VLOOKUP(A29,Table_4__2[[#All],[TÊN DỰ KIẾN]:[Binarize]],3,FALSE)</f>
        <v>0</v>
      </c>
      <c r="C29" s="6">
        <f>VLOOKUP(Table4[[#This Row],[Tên]],Danh_sách_các_đơn_vị_hành_chính_Việt_Nam_theo_Tổng_sản_phẩm_trên_địa_bàn__GRDP[[#All],[Tỉnh_TP]:[Tổng GRDP
(tỉ VNĐ)]],2,FALSE)</f>
        <v>25238</v>
      </c>
      <c r="D29">
        <f>VLOOKUP(Table4[[#This Row],[Tên]],Danh_sách_các_đơn_vị_hành_chính_Việt_Nam_theo_Tổng_sản_phẩm_trên_địa_bàn__GRDP[[#All],[Tỉnh_TP]:[Tổng GRDP
(tỉ USD)]],3,FALSE)</f>
        <v>1.0900000000000001</v>
      </c>
      <c r="E29">
        <f>VLOOKUP(Table4[[#This Row],[Tên]],Table_4__2[[TÊN DỰ KIẾN]:[Column2]],4,FALSE)</f>
        <v>0</v>
      </c>
      <c r="F29">
        <f>VLOOKUP(Table4[[#This Row],[Tên]],Table_4__2[[TÊN DỰ KIẾN]:[Column2]],5,FALSE)</f>
        <v>0</v>
      </c>
      <c r="G29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25238</v>
      </c>
      <c r="H29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25238</v>
      </c>
      <c r="I29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1.0900000000000001</v>
      </c>
    </row>
    <row r="30" spans="1:9" x14ac:dyDescent="0.35">
      <c r="A30" s="3" t="s">
        <v>63</v>
      </c>
      <c r="B30">
        <f>VLOOKUP(A30,Table_4__2[[#All],[TÊN DỰ KIẾN]:[Binarize]],3,FALSE)</f>
        <v>0</v>
      </c>
      <c r="C30" s="6">
        <f>VLOOKUP(Table4[[#This Row],[Tên]],Danh_sách_các_đơn_vị_hành_chính_Việt_Nam_theo_Tổng_sản_phẩm_trên_địa_bàn__GRDP[[#All],[Tỉnh_TP]:[Tổng GRDP
(tỉ VNĐ)]],2,FALSE)</f>
        <v>1195989</v>
      </c>
      <c r="D30">
        <f>VLOOKUP(Table4[[#This Row],[Tên]],Danh_sách_các_đơn_vị_hành_chính_Việt_Nam_theo_Tổng_sản_phẩm_trên_địa_bàn__GRDP[[#All],[Tỉnh_TP]:[Tổng GRDP
(tỉ USD)]],3,FALSE)</f>
        <v>51.39</v>
      </c>
      <c r="E30">
        <f>VLOOKUP(Table4[[#This Row],[Tên]],Table_4__2[[TÊN DỰ KIẾN]:[Column2]],4,FALSE)</f>
        <v>0</v>
      </c>
      <c r="F30">
        <f>VLOOKUP(Table4[[#This Row],[Tên]],Table_4__2[[TÊN DỰ KIẾN]:[Column2]],5,FALSE)</f>
        <v>0</v>
      </c>
      <c r="G30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1195989</v>
      </c>
      <c r="H30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1195989</v>
      </c>
      <c r="I30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51.39</v>
      </c>
    </row>
    <row r="31" spans="1:9" x14ac:dyDescent="0.35">
      <c r="A31" s="4" t="s">
        <v>6</v>
      </c>
      <c r="B31">
        <f>VLOOKUP(A31,Table_4__2[[#All],[TÊN DỰ KIẾN]:[Binarize]],3,FALSE)</f>
        <v>0</v>
      </c>
      <c r="C31" s="6">
        <f>VLOOKUP(Table4[[#This Row],[Tên]],Danh_sách_các_đơn_vị_hành_chính_Việt_Nam_theo_Tổng_sản_phẩm_trên_địa_bàn__GRDP[[#All],[Tỉnh_TP]:[Tổng GRDP
(tỉ VNĐ)]],2,FALSE)</f>
        <v>269244</v>
      </c>
      <c r="D31">
        <f>VLOOKUP(Table4[[#This Row],[Tên]],Danh_sách_các_đơn_vị_hành_chính_Việt_Nam_theo_Tổng_sản_phẩm_trên_địa_bàn__GRDP[[#All],[Tỉnh_TP]:[Tổng GRDP
(tỉ USD)]],3,FALSE)</f>
        <v>11.55</v>
      </c>
      <c r="E31">
        <f>VLOOKUP(Table4[[#This Row],[Tên]],Table_4__2[[TÊN DỰ KIẾN]:[Column2]],4,FALSE)</f>
        <v>0</v>
      </c>
      <c r="F31">
        <f>VLOOKUP(Table4[[#This Row],[Tên]],Table_4__2[[TÊN DỰ KIẾN]:[Column2]],5,FALSE)</f>
        <v>0</v>
      </c>
      <c r="G31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269244</v>
      </c>
      <c r="H31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269244</v>
      </c>
      <c r="I31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11.55</v>
      </c>
    </row>
    <row r="32" spans="1:9" x14ac:dyDescent="0.35">
      <c r="A32" s="3" t="s">
        <v>68</v>
      </c>
      <c r="B32">
        <f>VLOOKUP(A32,Table_4__2[[#All],[TÊN DỰ KIẾN]:[Binarize]],3,FALSE)</f>
        <v>0</v>
      </c>
      <c r="C32" s="6">
        <f>VLOOKUP(Table4[[#This Row],[Tên]],Danh_sách_các_đơn_vị_hành_chính_Việt_Nam_theo_Tổng_sản_phẩm_trên_địa_bàn__GRDP[[#All],[Tỉnh_TP]:[Tổng GRDP
(tỉ VNĐ)]],2,FALSE)</f>
        <v>252672</v>
      </c>
      <c r="D32">
        <f>VLOOKUP(Table4[[#This Row],[Tên]],Danh_sách_các_đơn_vị_hành_chính_Việt_Nam_theo_Tổng_sản_phẩm_trên_địa_bàn__GRDP[[#All],[Tỉnh_TP]:[Tổng GRDP
(tỉ USD)]],3,FALSE)</f>
        <v>10.91</v>
      </c>
      <c r="E32">
        <f>VLOOKUP(Table4[[#This Row],[Tên]],Table_4__2[[TÊN DỰ KIẾN]:[Column2]],4,FALSE)</f>
        <v>0</v>
      </c>
      <c r="F32">
        <f>VLOOKUP(Table4[[#This Row],[Tên]],Table_4__2[[TÊN DỰ KIẾN]:[Column2]],5,FALSE)</f>
        <v>0</v>
      </c>
      <c r="G32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252672</v>
      </c>
      <c r="H32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252672</v>
      </c>
      <c r="I32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10.91</v>
      </c>
    </row>
    <row r="33" spans="1:9" x14ac:dyDescent="0.35">
      <c r="A33" s="3" t="s">
        <v>28</v>
      </c>
      <c r="B33">
        <f>VLOOKUP(A33,Table_4__2[[#All],[TÊN DỰ KIẾN]:[Binarize]],3,FALSE)</f>
        <v>0</v>
      </c>
      <c r="C33" s="6">
        <f>VLOOKUP(Table4[[#This Row],[Tên]],Danh_sách_các_đơn_vị_hành_chính_Việt_Nam_theo_Tổng_sản_phẩm_trên_địa_bàn__GRDP[[#All],[Tỉnh_TP]:[Tổng GRDP
(tỉ VNĐ)]],2,FALSE)</f>
        <v>175740</v>
      </c>
      <c r="D33">
        <f>VLOOKUP(Table4[[#This Row],[Tên]],Danh_sách_các_đơn_vị_hành_chính_Việt_Nam_theo_Tổng_sản_phẩm_trên_địa_bàn__GRDP[[#All],[Tỉnh_TP]:[Tổng GRDP
(tỉ USD)]],3,FALSE)</f>
        <v>8.01</v>
      </c>
      <c r="E33">
        <f>VLOOKUP(Table4[[#This Row],[Tên]],Table_4__2[[TÊN DỰ KIẾN]:[Column2]],4,FALSE)</f>
        <v>0</v>
      </c>
      <c r="F33">
        <f>VLOOKUP(Table4[[#This Row],[Tên]],Table_4__2[[TÊN DỰ KIẾN]:[Column2]],5,FALSE)</f>
        <v>0</v>
      </c>
      <c r="G33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175740</v>
      </c>
      <c r="H33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175740</v>
      </c>
      <c r="I33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8.01</v>
      </c>
    </row>
    <row r="34" spans="1:9" x14ac:dyDescent="0.35">
      <c r="A34" s="4" t="s">
        <v>29</v>
      </c>
      <c r="B34">
        <f>VLOOKUP(A34,Table_4__2[[#All],[TÊN DỰ KIẾN]:[Binarize]],3,FALSE)</f>
        <v>0</v>
      </c>
      <c r="C34" s="6">
        <f>VLOOKUP(Table4[[#This Row],[Tên]],Danh_sách_các_đơn_vị_hành_chính_Việt_Nam_theo_Tổng_sản_phẩm_trên_địa_bàn__GRDP[[#All],[Tỉnh_TP]:[Tổng GRDP
(tỉ VNĐ)]],2,FALSE)</f>
        <v>94887</v>
      </c>
      <c r="D34">
        <f>VLOOKUP(Table4[[#This Row],[Tên]],Danh_sách_các_đơn_vị_hành_chính_Việt_Nam_theo_Tổng_sản_phẩm_trên_địa_bàn__GRDP[[#All],[Tỉnh_TP]:[Tổng GRDP
(tỉ USD)]],3,FALSE)</f>
        <v>4.12</v>
      </c>
      <c r="E34">
        <f>VLOOKUP(Table4[[#This Row],[Tên]],Table_4__2[[TÊN DỰ KIẾN]:[Column2]],4,FALSE)</f>
        <v>0</v>
      </c>
      <c r="F34">
        <f>VLOOKUP(Table4[[#This Row],[Tên]],Table_4__2[[TÊN DỰ KIẾN]:[Column2]],5,FALSE)</f>
        <v>0</v>
      </c>
      <c r="G34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94887</v>
      </c>
      <c r="H34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94887</v>
      </c>
      <c r="I34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4.12</v>
      </c>
    </row>
    <row r="35" spans="1:9" x14ac:dyDescent="0.35">
      <c r="A35" s="4" t="s">
        <v>32</v>
      </c>
      <c r="B35">
        <f>VLOOKUP(A35,Table_4__2[[#All],[TÊN DỰ KIẾN]:[Binarize]],3,FALSE)</f>
        <v>0</v>
      </c>
      <c r="C35" s="6">
        <f>VLOOKUP(Table4[[#This Row],[Tên]],Danh_sách_các_đơn_vị_hành_chính_Việt_Nam_theo_Tổng_sản_phẩm_trên_địa_bàn__GRDP[[#All],[Tỉnh_TP]:[Tổng GRDP
(tỉ VNĐ)]],2,FALSE)</f>
        <v>66348</v>
      </c>
      <c r="D35">
        <f>VLOOKUP(Table4[[#This Row],[Tên]],Danh_sách_các_đơn_vị_hành_chính_Việt_Nam_theo_Tổng_sản_phẩm_trên_địa_bàn__GRDP[[#All],[Tỉnh_TP]:[Tổng GRDP
(tỉ USD)]],3,FALSE)</f>
        <v>2.85</v>
      </c>
      <c r="E35">
        <f>VLOOKUP(Table4[[#This Row],[Tên]],Table_4__2[[TÊN DỰ KIẾN]:[Column2]],4,FALSE)</f>
        <v>0</v>
      </c>
      <c r="F35">
        <f>VLOOKUP(Table4[[#This Row],[Tên]],Table_4__2[[TÊN DỰ KIẾN]:[Column2]],5,FALSE)</f>
        <v>0</v>
      </c>
      <c r="G35" s="8">
        <f>Table4[[#This Row],[Tổng GRDP
(tỉ VNĐ)]]+IFERROR(VLOOKUP(Table4[[#This Row],[Tỉnh sát nhập 1]],Danh_sách_các_đơn_vị_hành_chính_Việt_Nam_theo_Tổng_sản_phẩm_trên_địa_bàn__GRDP[[#All],[Tỉnh_TP]:[Tổng GRDP
(tỉ USD)]],2,FALSE),0)</f>
        <v>66348</v>
      </c>
      <c r="H35" s="8">
        <f>Table4[[#This Row],[GDP Sát nhập]]+IFERROR(VLOOKUP(Table4[[#This Row],[Tỉnh sát nhập 2]],Danh_sách_các_đơn_vị_hành_chính_Việt_Nam_theo_Tổng_sản_phẩm_trên_địa_bàn__GRDP[[#All],[Tỉnh_TP]:[Tổng GRDP
(tỉ USD)]],3,FALSE),0)</f>
        <v>66348</v>
      </c>
      <c r="I35" s="6">
        <f>Table4[[#This Row],[Tổng GRDP
(tỉ USD)]]+IFERROR(VLOOKUP(Table4[[#This Row],[Tỉnh sát nhập 1]],Danh_sách_các_đơn_vị_hành_chính_Việt_Nam_theo_Tổng_sản_phẩm_trên_địa_bàn__GRDP[[#All],[Tỉnh_TP]:[Tổng GRDP
(tỉ USD)]],3,FALSE),0)+IFERROR(VLOOKUP(Table4[[#This Row],[Tỉnh sát nhập 2]],Danh_sách_các_đơn_vị_hành_chính_Việt_Nam_theo_Tổng_sản_phẩm_trên_địa_bàn__GRDP[[#All],[Tỉnh_TP]:[Tổng GRDP
(tỉ USD)]],3,FALSE),0)</f>
        <v>2.85</v>
      </c>
    </row>
    <row r="36" spans="1:9" x14ac:dyDescent="0.35">
      <c r="A36" s="10"/>
      <c r="C36" s="11"/>
      <c r="G36" s="8"/>
      <c r="H36" s="8">
        <f>SUBTOTAL(109,Table4[GDP_sau_sat_nhap(VND)])</f>
        <v>8807911.7200000007</v>
      </c>
      <c r="I36" s="11">
        <f>SUBTOTAL(109,Table4[GDP_sau_sat_nhap(USD)])</f>
        <v>416.60999999999996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351E-5F5A-4AA5-8C4E-296818C60403}">
  <dimension ref="A1:F35"/>
  <sheetViews>
    <sheetView topLeftCell="B16" workbookViewId="0">
      <selection activeCell="E5" sqref="E5"/>
    </sheetView>
  </sheetViews>
  <sheetFormatPr defaultRowHeight="14.5" x14ac:dyDescent="0.35"/>
  <cols>
    <col min="1" max="1" width="6" bestFit="1" customWidth="1"/>
    <col min="2" max="2" width="20.7265625" bestFit="1" customWidth="1"/>
    <col min="3" max="3" width="65.36328125" bestFit="1" customWidth="1"/>
    <col min="5" max="5" width="14.453125" bestFit="1" customWidth="1"/>
  </cols>
  <sheetData>
    <row r="1" spans="1:6" x14ac:dyDescent="0.35">
      <c r="A1" t="s">
        <v>0</v>
      </c>
      <c r="B1" t="s">
        <v>64</v>
      </c>
      <c r="C1" t="s">
        <v>70</v>
      </c>
      <c r="D1" t="s">
        <v>110</v>
      </c>
      <c r="E1" t="s">
        <v>90</v>
      </c>
      <c r="F1" t="s">
        <v>91</v>
      </c>
    </row>
    <row r="2" spans="1:6" x14ac:dyDescent="0.35">
      <c r="A2">
        <v>1</v>
      </c>
      <c r="B2" t="s">
        <v>17</v>
      </c>
      <c r="C2" t="s">
        <v>71</v>
      </c>
      <c r="D2">
        <v>1</v>
      </c>
      <c r="E2" t="s">
        <v>14</v>
      </c>
    </row>
    <row r="3" spans="1:6" x14ac:dyDescent="0.35">
      <c r="A3">
        <v>2</v>
      </c>
      <c r="B3" t="s">
        <v>18</v>
      </c>
      <c r="C3" t="s">
        <v>72</v>
      </c>
      <c r="D3">
        <v>1</v>
      </c>
      <c r="E3" t="s">
        <v>19</v>
      </c>
    </row>
    <row r="4" spans="1:6" x14ac:dyDescent="0.35">
      <c r="A4">
        <v>3</v>
      </c>
      <c r="B4" t="s">
        <v>20</v>
      </c>
      <c r="C4" t="s">
        <v>73</v>
      </c>
      <c r="D4">
        <v>1</v>
      </c>
      <c r="E4" t="s">
        <v>16</v>
      </c>
    </row>
    <row r="5" spans="1:6" x14ac:dyDescent="0.35">
      <c r="A5">
        <v>4</v>
      </c>
      <c r="B5" t="s">
        <v>23</v>
      </c>
      <c r="C5" t="s">
        <v>86</v>
      </c>
      <c r="D5">
        <v>1</v>
      </c>
      <c r="E5" t="s">
        <v>27</v>
      </c>
      <c r="F5" t="s">
        <v>4</v>
      </c>
    </row>
    <row r="6" spans="1:6" x14ac:dyDescent="0.35">
      <c r="A6">
        <v>5</v>
      </c>
      <c r="B6" t="s">
        <v>5</v>
      </c>
      <c r="C6" t="s">
        <v>74</v>
      </c>
      <c r="D6">
        <v>1</v>
      </c>
      <c r="E6" t="s">
        <v>22</v>
      </c>
    </row>
    <row r="7" spans="1:6" x14ac:dyDescent="0.35">
      <c r="A7">
        <v>6</v>
      </c>
      <c r="B7" t="s">
        <v>9</v>
      </c>
      <c r="C7" t="s">
        <v>75</v>
      </c>
      <c r="D7">
        <v>1</v>
      </c>
      <c r="E7" t="s">
        <v>10</v>
      </c>
    </row>
    <row r="8" spans="1:6" x14ac:dyDescent="0.35">
      <c r="A8">
        <v>7</v>
      </c>
      <c r="B8" t="s">
        <v>8</v>
      </c>
      <c r="C8" t="s">
        <v>92</v>
      </c>
      <c r="D8">
        <v>1</v>
      </c>
      <c r="E8" t="s">
        <v>7</v>
      </c>
    </row>
    <row r="9" spans="1:6" x14ac:dyDescent="0.35">
      <c r="A9">
        <v>8</v>
      </c>
      <c r="B9" t="s">
        <v>13</v>
      </c>
      <c r="C9" t="s">
        <v>87</v>
      </c>
      <c r="D9">
        <v>1</v>
      </c>
      <c r="E9" t="s">
        <v>12</v>
      </c>
      <c r="F9" t="s">
        <v>11</v>
      </c>
    </row>
    <row r="10" spans="1:6" x14ac:dyDescent="0.35">
      <c r="A10">
        <v>9</v>
      </c>
      <c r="B10" t="s">
        <v>31</v>
      </c>
      <c r="C10" t="s">
        <v>76</v>
      </c>
      <c r="D10">
        <v>1</v>
      </c>
      <c r="E10" t="s">
        <v>30</v>
      </c>
    </row>
    <row r="11" spans="1:6" x14ac:dyDescent="0.35">
      <c r="A11">
        <v>10</v>
      </c>
      <c r="B11" t="s">
        <v>33</v>
      </c>
      <c r="C11" t="s">
        <v>93</v>
      </c>
      <c r="D11">
        <v>1</v>
      </c>
      <c r="E11" t="s">
        <v>34</v>
      </c>
    </row>
    <row r="12" spans="1:6" x14ac:dyDescent="0.35">
      <c r="A12">
        <v>11</v>
      </c>
      <c r="B12" t="s">
        <v>35</v>
      </c>
      <c r="C12" t="s">
        <v>77</v>
      </c>
      <c r="D12">
        <v>1</v>
      </c>
      <c r="E12" t="s">
        <v>40</v>
      </c>
    </row>
    <row r="13" spans="1:6" x14ac:dyDescent="0.35">
      <c r="A13">
        <v>12</v>
      </c>
      <c r="B13" t="s">
        <v>41</v>
      </c>
      <c r="C13" t="s">
        <v>78</v>
      </c>
      <c r="D13">
        <v>1</v>
      </c>
      <c r="E13" t="s">
        <v>36</v>
      </c>
    </row>
    <row r="14" spans="1:6" x14ac:dyDescent="0.35">
      <c r="A14">
        <v>13</v>
      </c>
      <c r="B14" t="s">
        <v>67</v>
      </c>
      <c r="C14" t="s">
        <v>79</v>
      </c>
      <c r="D14">
        <v>1</v>
      </c>
      <c r="E14" t="s">
        <v>38</v>
      </c>
    </row>
    <row r="15" spans="1:6" x14ac:dyDescent="0.35">
      <c r="A15">
        <v>14</v>
      </c>
      <c r="B15" t="s">
        <v>44</v>
      </c>
      <c r="C15" t="s">
        <v>88</v>
      </c>
      <c r="D15">
        <v>1</v>
      </c>
      <c r="E15" t="s">
        <v>39</v>
      </c>
      <c r="F15" t="s">
        <v>43</v>
      </c>
    </row>
    <row r="16" spans="1:6" x14ac:dyDescent="0.35">
      <c r="A16">
        <v>15</v>
      </c>
      <c r="B16" t="s">
        <v>42</v>
      </c>
      <c r="C16" t="s">
        <v>80</v>
      </c>
      <c r="D16">
        <v>1</v>
      </c>
      <c r="E16" t="s">
        <v>37</v>
      </c>
    </row>
    <row r="17" spans="1:6" x14ac:dyDescent="0.35">
      <c r="A17">
        <v>16</v>
      </c>
      <c r="B17" s="3" t="s">
        <v>69</v>
      </c>
      <c r="C17" t="s">
        <v>94</v>
      </c>
      <c r="D17">
        <v>1</v>
      </c>
      <c r="E17" t="s">
        <v>95</v>
      </c>
      <c r="F17" t="s">
        <v>47</v>
      </c>
    </row>
    <row r="18" spans="1:6" x14ac:dyDescent="0.35">
      <c r="A18">
        <v>17</v>
      </c>
      <c r="B18" t="s">
        <v>48</v>
      </c>
      <c r="C18" t="s">
        <v>81</v>
      </c>
      <c r="D18">
        <v>1</v>
      </c>
      <c r="E18" t="s">
        <v>45</v>
      </c>
    </row>
    <row r="19" spans="1:6" x14ac:dyDescent="0.35">
      <c r="A19">
        <v>18</v>
      </c>
      <c r="B19" t="s">
        <v>46</v>
      </c>
      <c r="C19" t="s">
        <v>82</v>
      </c>
      <c r="D19">
        <v>1</v>
      </c>
      <c r="E19" t="s">
        <v>49</v>
      </c>
    </row>
    <row r="20" spans="1:6" x14ac:dyDescent="0.35">
      <c r="A20">
        <v>19</v>
      </c>
      <c r="B20" t="s">
        <v>57</v>
      </c>
      <c r="C20" t="s">
        <v>96</v>
      </c>
      <c r="D20">
        <v>1</v>
      </c>
      <c r="E20" t="s">
        <v>58</v>
      </c>
      <c r="F20" t="s">
        <v>59</v>
      </c>
    </row>
    <row r="21" spans="1:6" x14ac:dyDescent="0.35">
      <c r="A21">
        <v>20</v>
      </c>
      <c r="B21" t="s">
        <v>53</v>
      </c>
      <c r="C21" t="s">
        <v>89</v>
      </c>
      <c r="D21">
        <v>1</v>
      </c>
      <c r="E21" t="s">
        <v>52</v>
      </c>
      <c r="F21" t="s">
        <v>51</v>
      </c>
    </row>
    <row r="22" spans="1:6" x14ac:dyDescent="0.35">
      <c r="A22">
        <v>21</v>
      </c>
      <c r="B22" t="s">
        <v>54</v>
      </c>
      <c r="C22" t="s">
        <v>83</v>
      </c>
      <c r="D22">
        <v>1</v>
      </c>
      <c r="E22" t="s">
        <v>50</v>
      </c>
    </row>
    <row r="23" spans="1:6" x14ac:dyDescent="0.35">
      <c r="A23">
        <v>22</v>
      </c>
      <c r="B23" t="s">
        <v>61</v>
      </c>
      <c r="C23" t="s">
        <v>84</v>
      </c>
      <c r="D23">
        <v>1</v>
      </c>
      <c r="E23" t="s">
        <v>60</v>
      </c>
    </row>
    <row r="24" spans="1:6" x14ac:dyDescent="0.35">
      <c r="A24">
        <v>23</v>
      </c>
      <c r="B24" t="s">
        <v>55</v>
      </c>
      <c r="C24" t="s">
        <v>85</v>
      </c>
      <c r="D24">
        <v>1</v>
      </c>
      <c r="E24" t="s">
        <v>56</v>
      </c>
    </row>
    <row r="25" spans="1:6" x14ac:dyDescent="0.35">
      <c r="A25">
        <v>24</v>
      </c>
      <c r="B25" t="s">
        <v>63</v>
      </c>
      <c r="C25" t="s">
        <v>65</v>
      </c>
      <c r="D25">
        <v>0</v>
      </c>
    </row>
    <row r="26" spans="1:6" x14ac:dyDescent="0.35">
      <c r="A26">
        <v>25</v>
      </c>
      <c r="B26" t="s">
        <v>32</v>
      </c>
      <c r="C26" t="s">
        <v>65</v>
      </c>
      <c r="D26">
        <v>0</v>
      </c>
    </row>
    <row r="27" spans="1:6" x14ac:dyDescent="0.35">
      <c r="A27">
        <v>26</v>
      </c>
      <c r="B27" t="s">
        <v>25</v>
      </c>
      <c r="C27" t="s">
        <v>65</v>
      </c>
      <c r="D27">
        <v>0</v>
      </c>
    </row>
    <row r="28" spans="1:6" x14ac:dyDescent="0.35">
      <c r="A28">
        <v>27</v>
      </c>
      <c r="B28" t="s">
        <v>24</v>
      </c>
      <c r="C28" t="s">
        <v>65</v>
      </c>
      <c r="D28">
        <v>0</v>
      </c>
    </row>
    <row r="29" spans="1:6" x14ac:dyDescent="0.35">
      <c r="A29">
        <v>28</v>
      </c>
      <c r="B29" t="s">
        <v>26</v>
      </c>
      <c r="C29" t="s">
        <v>65</v>
      </c>
      <c r="D29">
        <v>0</v>
      </c>
    </row>
    <row r="30" spans="1:6" x14ac:dyDescent="0.35">
      <c r="A30">
        <v>29</v>
      </c>
      <c r="B30" t="s">
        <v>21</v>
      </c>
      <c r="C30" t="s">
        <v>65</v>
      </c>
      <c r="D30">
        <v>0</v>
      </c>
    </row>
    <row r="31" spans="1:6" x14ac:dyDescent="0.35">
      <c r="A31">
        <v>30</v>
      </c>
      <c r="B31" t="s">
        <v>6</v>
      </c>
      <c r="C31" t="s">
        <v>65</v>
      </c>
      <c r="D31">
        <v>0</v>
      </c>
    </row>
    <row r="32" spans="1:6" x14ac:dyDescent="0.35">
      <c r="A32">
        <v>31</v>
      </c>
      <c r="B32" t="s">
        <v>68</v>
      </c>
      <c r="C32" t="s">
        <v>65</v>
      </c>
      <c r="D32">
        <v>0</v>
      </c>
    </row>
    <row r="33" spans="1:4" x14ac:dyDescent="0.35">
      <c r="A33">
        <v>32</v>
      </c>
      <c r="B33" t="s">
        <v>28</v>
      </c>
      <c r="C33" t="s">
        <v>65</v>
      </c>
      <c r="D33">
        <v>0</v>
      </c>
    </row>
    <row r="34" spans="1:4" x14ac:dyDescent="0.35">
      <c r="A34">
        <v>33</v>
      </c>
      <c r="B34" t="s">
        <v>29</v>
      </c>
      <c r="C34" t="s">
        <v>65</v>
      </c>
      <c r="D34">
        <v>0</v>
      </c>
    </row>
    <row r="35" spans="1:4" x14ac:dyDescent="0.35">
      <c r="A35">
        <v>34</v>
      </c>
      <c r="B35" t="s">
        <v>15</v>
      </c>
      <c r="C35" t="s">
        <v>65</v>
      </c>
      <c r="D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0C78-85F5-439B-B358-AE8949A60113}">
  <dimension ref="A1:D65"/>
  <sheetViews>
    <sheetView workbookViewId="0">
      <selection activeCell="C65" sqref="C65"/>
    </sheetView>
  </sheetViews>
  <sheetFormatPr defaultRowHeight="14.5" x14ac:dyDescent="0.35"/>
  <cols>
    <col min="1" max="1" width="20.7265625" bestFit="1" customWidth="1"/>
    <col min="2" max="2" width="18.90625" bestFit="1" customWidth="1"/>
    <col min="3" max="3" width="11.1796875" bestFit="1" customWidth="1"/>
  </cols>
  <sheetData>
    <row r="1" spans="1:4" x14ac:dyDescent="0.35">
      <c r="A1" t="s">
        <v>102</v>
      </c>
      <c r="B1" t="s">
        <v>2</v>
      </c>
      <c r="C1" t="s">
        <v>103</v>
      </c>
      <c r="D1" t="s">
        <v>66</v>
      </c>
    </row>
    <row r="2" spans="1:4" x14ac:dyDescent="0.35">
      <c r="A2" t="s">
        <v>104</v>
      </c>
      <c r="B2" s="6">
        <v>1479227</v>
      </c>
      <c r="C2" s="12">
        <v>63.65</v>
      </c>
      <c r="D2" t="s">
        <v>69</v>
      </c>
    </row>
    <row r="3" spans="1:4" x14ac:dyDescent="0.35">
      <c r="A3" t="s">
        <v>105</v>
      </c>
      <c r="B3" s="6">
        <v>1195989</v>
      </c>
      <c r="C3" s="12">
        <v>51.39</v>
      </c>
      <c r="D3" t="s">
        <v>63</v>
      </c>
    </row>
    <row r="4" spans="1:4" x14ac:dyDescent="0.35">
      <c r="A4" t="s">
        <v>4</v>
      </c>
      <c r="B4" s="6">
        <v>153121</v>
      </c>
      <c r="C4" s="12">
        <v>6.62</v>
      </c>
      <c r="D4" t="s">
        <v>4</v>
      </c>
    </row>
    <row r="5" spans="1:4" x14ac:dyDescent="0.35">
      <c r="A5" t="s">
        <v>5</v>
      </c>
      <c r="B5" s="6">
        <v>248376</v>
      </c>
      <c r="C5" s="12">
        <v>11.11</v>
      </c>
      <c r="D5" t="s">
        <v>5</v>
      </c>
    </row>
    <row r="6" spans="1:4" x14ac:dyDescent="0.35">
      <c r="A6" t="s">
        <v>6</v>
      </c>
      <c r="B6" s="6">
        <v>269244</v>
      </c>
      <c r="C6" s="12">
        <v>11.55</v>
      </c>
      <c r="D6" t="s">
        <v>6</v>
      </c>
    </row>
    <row r="7" spans="1:4" x14ac:dyDescent="0.35">
      <c r="A7" t="s">
        <v>7</v>
      </c>
      <c r="B7" s="6">
        <v>169187</v>
      </c>
      <c r="C7" s="12">
        <v>7.36</v>
      </c>
      <c r="D7" t="s">
        <v>7</v>
      </c>
    </row>
    <row r="8" spans="1:4" x14ac:dyDescent="0.35">
      <c r="A8" t="s">
        <v>8</v>
      </c>
      <c r="B8" s="6">
        <v>365585</v>
      </c>
      <c r="C8" s="12">
        <v>15.97</v>
      </c>
      <c r="D8" t="s">
        <v>8</v>
      </c>
    </row>
    <row r="9" spans="1:4" x14ac:dyDescent="0.35">
      <c r="A9" t="s">
        <v>9</v>
      </c>
      <c r="B9" s="6">
        <v>132121</v>
      </c>
      <c r="C9" s="12">
        <v>5.72</v>
      </c>
      <c r="D9" t="s">
        <v>9</v>
      </c>
    </row>
    <row r="10" spans="1:4" x14ac:dyDescent="0.35">
      <c r="A10" t="s">
        <v>10</v>
      </c>
      <c r="B10" s="6">
        <v>110800</v>
      </c>
      <c r="C10" s="12">
        <v>4.8</v>
      </c>
      <c r="D10" t="s">
        <v>10</v>
      </c>
    </row>
    <row r="11" spans="1:4" x14ac:dyDescent="0.35">
      <c r="A11" t="s">
        <v>11</v>
      </c>
      <c r="B11" s="6">
        <v>76403</v>
      </c>
      <c r="C11" s="12">
        <v>3.53</v>
      </c>
      <c r="D11" t="s">
        <v>11</v>
      </c>
    </row>
    <row r="12" spans="1:4" x14ac:dyDescent="0.35">
      <c r="A12" t="s">
        <v>12</v>
      </c>
      <c r="B12" s="6">
        <v>91966</v>
      </c>
      <c r="C12" s="12">
        <v>4</v>
      </c>
      <c r="D12" t="s">
        <v>12</v>
      </c>
    </row>
    <row r="13" spans="1:4" x14ac:dyDescent="0.35">
      <c r="A13" t="s">
        <v>13</v>
      </c>
      <c r="B13" s="6">
        <v>81775</v>
      </c>
      <c r="C13" s="12">
        <v>3.52</v>
      </c>
      <c r="D13" t="s">
        <v>13</v>
      </c>
    </row>
    <row r="14" spans="1:4" x14ac:dyDescent="0.35">
      <c r="A14" t="s">
        <v>14</v>
      </c>
      <c r="B14" s="6">
        <v>30571</v>
      </c>
      <c r="C14" s="12">
        <v>1.31</v>
      </c>
      <c r="D14" t="s">
        <v>14</v>
      </c>
    </row>
    <row r="15" spans="1:4" x14ac:dyDescent="0.35">
      <c r="A15" t="s">
        <v>15</v>
      </c>
      <c r="B15" s="6">
        <v>21635</v>
      </c>
      <c r="C15" s="12">
        <v>9.4</v>
      </c>
      <c r="D15" t="s">
        <v>15</v>
      </c>
    </row>
    <row r="16" spans="1:4" x14ac:dyDescent="0.35">
      <c r="A16" t="s">
        <v>16</v>
      </c>
      <c r="B16" s="6">
        <v>15014</v>
      </c>
      <c r="C16" s="12">
        <v>6.5</v>
      </c>
      <c r="D16" t="s">
        <v>16</v>
      </c>
    </row>
    <row r="17" spans="1:4" x14ac:dyDescent="0.35">
      <c r="A17" t="s">
        <v>17</v>
      </c>
      <c r="B17" s="6">
        <v>41713</v>
      </c>
      <c r="C17" s="12">
        <v>1.79</v>
      </c>
      <c r="D17" t="s">
        <v>17</v>
      </c>
    </row>
    <row r="18" spans="1:4" x14ac:dyDescent="0.35">
      <c r="A18" t="s">
        <v>18</v>
      </c>
      <c r="B18" s="6">
        <v>67960</v>
      </c>
      <c r="C18" s="12">
        <v>2.96</v>
      </c>
      <c r="D18" t="s">
        <v>18</v>
      </c>
    </row>
    <row r="19" spans="1:4" x14ac:dyDescent="0.35">
      <c r="A19" t="s">
        <v>19</v>
      </c>
      <c r="B19" s="6">
        <v>40212</v>
      </c>
      <c r="C19" s="12">
        <v>1.73</v>
      </c>
      <c r="D19" t="s">
        <v>19</v>
      </c>
    </row>
    <row r="20" spans="1:4" x14ac:dyDescent="0.35">
      <c r="A20" t="s">
        <v>20</v>
      </c>
      <c r="B20" s="6">
        <v>150195</v>
      </c>
      <c r="C20" s="12">
        <v>6.43</v>
      </c>
      <c r="D20" t="s">
        <v>20</v>
      </c>
    </row>
    <row r="21" spans="1:4" x14ac:dyDescent="0.35">
      <c r="A21" t="s">
        <v>21</v>
      </c>
      <c r="B21" s="6">
        <v>41487</v>
      </c>
      <c r="C21" s="12">
        <v>1.75</v>
      </c>
      <c r="D21" t="s">
        <v>21</v>
      </c>
    </row>
    <row r="22" spans="1:4" x14ac:dyDescent="0.35">
      <c r="A22" t="s">
        <v>22</v>
      </c>
      <c r="B22" s="6">
        <v>155876</v>
      </c>
      <c r="C22" s="12">
        <v>6.68</v>
      </c>
      <c r="D22" t="s">
        <v>22</v>
      </c>
    </row>
    <row r="23" spans="1:4" x14ac:dyDescent="0.35">
      <c r="A23" t="s">
        <v>23</v>
      </c>
      <c r="B23" s="6">
        <v>89398</v>
      </c>
      <c r="C23" s="12">
        <v>3.83</v>
      </c>
      <c r="D23" t="s">
        <v>23</v>
      </c>
    </row>
    <row r="24" spans="1:4" x14ac:dyDescent="0.35">
      <c r="A24" t="s">
        <v>24</v>
      </c>
      <c r="B24" s="6">
        <v>25238</v>
      </c>
      <c r="C24" s="12">
        <v>1.0900000000000001</v>
      </c>
      <c r="D24" t="s">
        <v>24</v>
      </c>
    </row>
    <row r="25" spans="1:4" x14ac:dyDescent="0.35">
      <c r="A25" t="s">
        <v>25</v>
      </c>
      <c r="B25" s="6">
        <v>23943</v>
      </c>
      <c r="C25" s="12">
        <v>1.03</v>
      </c>
      <c r="D25" t="s">
        <v>25</v>
      </c>
    </row>
    <row r="26" spans="1:4" x14ac:dyDescent="0.35">
      <c r="A26" t="s">
        <v>26</v>
      </c>
      <c r="B26" s="6">
        <v>64508</v>
      </c>
      <c r="C26" s="12">
        <v>2.78</v>
      </c>
      <c r="D26" s="3" t="s">
        <v>26</v>
      </c>
    </row>
    <row r="27" spans="1:4" x14ac:dyDescent="0.35">
      <c r="A27" t="s">
        <v>27</v>
      </c>
      <c r="B27" s="6">
        <v>67684</v>
      </c>
      <c r="C27" s="12">
        <v>2.48</v>
      </c>
      <c r="D27" t="s">
        <v>27</v>
      </c>
    </row>
    <row r="28" spans="1:4" x14ac:dyDescent="0.35">
      <c r="A28" t="s">
        <v>106</v>
      </c>
      <c r="B28" s="6">
        <v>252672</v>
      </c>
      <c r="C28" s="12">
        <v>10.91</v>
      </c>
      <c r="D28" s="3" t="s">
        <v>68</v>
      </c>
    </row>
    <row r="29" spans="1:4" x14ac:dyDescent="0.35">
      <c r="A29" t="s">
        <v>28</v>
      </c>
      <c r="B29" s="6">
        <v>175740</v>
      </c>
      <c r="C29" s="12">
        <v>8.01</v>
      </c>
      <c r="D29" t="s">
        <v>28</v>
      </c>
    </row>
    <row r="30" spans="1:4" x14ac:dyDescent="0.35">
      <c r="A30" t="s">
        <v>29</v>
      </c>
      <c r="B30" s="6">
        <v>94887</v>
      </c>
      <c r="C30" s="12">
        <v>4.12</v>
      </c>
      <c r="D30" t="s">
        <v>29</v>
      </c>
    </row>
    <row r="31" spans="1:4" x14ac:dyDescent="0.35">
      <c r="A31" t="s">
        <v>30</v>
      </c>
      <c r="B31" s="6">
        <v>50117</v>
      </c>
      <c r="C31" s="12">
        <v>2.16</v>
      </c>
      <c r="D31" t="s">
        <v>30</v>
      </c>
    </row>
    <row r="32" spans="1:4" x14ac:dyDescent="0.35">
      <c r="A32" t="s">
        <v>31</v>
      </c>
      <c r="B32" s="6">
        <v>40823</v>
      </c>
      <c r="C32" s="12">
        <v>1.76</v>
      </c>
      <c r="D32" t="s">
        <v>31</v>
      </c>
    </row>
    <row r="33" spans="1:4" x14ac:dyDescent="0.35">
      <c r="A33" t="s">
        <v>32</v>
      </c>
      <c r="B33" s="6">
        <v>66348</v>
      </c>
      <c r="C33" s="12">
        <v>2.85</v>
      </c>
      <c r="D33" t="s">
        <v>32</v>
      </c>
    </row>
    <row r="34" spans="1:4" x14ac:dyDescent="0.35">
      <c r="A34" t="s">
        <v>33</v>
      </c>
      <c r="B34" s="6">
        <v>125219</v>
      </c>
      <c r="C34" s="12">
        <v>5.42</v>
      </c>
      <c r="D34" t="s">
        <v>33</v>
      </c>
    </row>
    <row r="35" spans="1:4" x14ac:dyDescent="0.35">
      <c r="A35" t="s">
        <v>34</v>
      </c>
      <c r="B35" s="6">
        <v>116374</v>
      </c>
      <c r="C35" s="12">
        <v>5.0599999999999996</v>
      </c>
      <c r="D35" t="s">
        <v>34</v>
      </c>
    </row>
    <row r="36" spans="1:4" x14ac:dyDescent="0.35">
      <c r="A36" t="s">
        <v>35</v>
      </c>
      <c r="B36" s="6">
        <v>121668</v>
      </c>
      <c r="C36" s="12">
        <v>5.29</v>
      </c>
      <c r="D36" t="s">
        <v>35</v>
      </c>
    </row>
    <row r="37" spans="1:4" x14ac:dyDescent="0.35">
      <c r="A37" t="s">
        <v>36</v>
      </c>
      <c r="B37" s="6">
        <v>106349</v>
      </c>
      <c r="C37" s="12">
        <v>4.6100000000000003</v>
      </c>
      <c r="D37" t="s">
        <v>36</v>
      </c>
    </row>
    <row r="38" spans="1:4" x14ac:dyDescent="0.35">
      <c r="A38" t="s">
        <v>37</v>
      </c>
      <c r="B38" s="6">
        <v>50496</v>
      </c>
      <c r="C38" s="12">
        <v>2.1800000000000002</v>
      </c>
      <c r="D38" t="s">
        <v>37</v>
      </c>
    </row>
    <row r="39" spans="1:4" x14ac:dyDescent="0.35">
      <c r="A39" t="s">
        <v>107</v>
      </c>
      <c r="B39" s="6">
        <v>96441</v>
      </c>
      <c r="C39" s="12">
        <v>4.2</v>
      </c>
      <c r="D39" t="s">
        <v>67</v>
      </c>
    </row>
    <row r="40" spans="1:4" x14ac:dyDescent="0.35">
      <c r="A40" t="s">
        <v>38</v>
      </c>
      <c r="B40" s="6">
        <v>45972</v>
      </c>
      <c r="C40" s="12">
        <v>1.98</v>
      </c>
      <c r="D40" t="s">
        <v>38</v>
      </c>
    </row>
    <row r="41" spans="1:4" x14ac:dyDescent="0.35">
      <c r="A41" t="s">
        <v>39</v>
      </c>
      <c r="B41" s="6">
        <v>96724</v>
      </c>
      <c r="C41" s="12">
        <v>4.17</v>
      </c>
      <c r="D41" t="s">
        <v>39</v>
      </c>
    </row>
    <row r="42" spans="1:4" x14ac:dyDescent="0.35">
      <c r="A42" t="s">
        <v>40</v>
      </c>
      <c r="B42" s="6">
        <v>30413</v>
      </c>
      <c r="C42" s="12">
        <v>1.31</v>
      </c>
      <c r="D42" t="s">
        <v>40</v>
      </c>
    </row>
    <row r="43" spans="1:4" x14ac:dyDescent="0.35">
      <c r="A43" t="s">
        <v>41</v>
      </c>
      <c r="B43" s="6">
        <v>107052</v>
      </c>
      <c r="C43" s="12">
        <v>4.54</v>
      </c>
      <c r="D43" t="s">
        <v>41</v>
      </c>
    </row>
    <row r="44" spans="1:4" x14ac:dyDescent="0.35">
      <c r="A44" t="s">
        <v>42</v>
      </c>
      <c r="B44" s="6">
        <v>108178</v>
      </c>
      <c r="C44" s="12">
        <v>4.68</v>
      </c>
      <c r="D44" t="s">
        <v>42</v>
      </c>
    </row>
    <row r="45" spans="1:4" x14ac:dyDescent="0.35">
      <c r="A45" t="s">
        <v>43</v>
      </c>
      <c r="B45" s="6">
        <v>39939</v>
      </c>
      <c r="C45" s="12">
        <v>1.72</v>
      </c>
      <c r="D45" t="s">
        <v>43</v>
      </c>
    </row>
    <row r="46" spans="1:4" x14ac:dyDescent="0.35">
      <c r="A46" t="s">
        <v>44</v>
      </c>
      <c r="B46" s="6">
        <v>103500</v>
      </c>
      <c r="C46" s="12">
        <v>4.45</v>
      </c>
      <c r="D46" t="s">
        <v>44</v>
      </c>
    </row>
    <row r="47" spans="1:4" x14ac:dyDescent="0.35">
      <c r="A47" t="s">
        <v>45</v>
      </c>
      <c r="B47" s="6">
        <v>87112</v>
      </c>
      <c r="C47" s="12">
        <v>3.76</v>
      </c>
      <c r="D47" t="s">
        <v>45</v>
      </c>
    </row>
    <row r="48" spans="1:4" x14ac:dyDescent="0.35">
      <c r="A48" t="s">
        <v>46</v>
      </c>
      <c r="B48" s="6">
        <v>102387</v>
      </c>
      <c r="C48" s="12">
        <v>4.4000000000000004</v>
      </c>
      <c r="D48" t="s">
        <v>46</v>
      </c>
    </row>
    <row r="49" spans="1:4" x14ac:dyDescent="0.35">
      <c r="A49" t="s">
        <v>47</v>
      </c>
      <c r="B49" s="6">
        <v>459032</v>
      </c>
      <c r="C49" s="12">
        <v>19.28</v>
      </c>
      <c r="D49" t="s">
        <v>47</v>
      </c>
    </row>
    <row r="50" spans="1:4" x14ac:dyDescent="0.35">
      <c r="A50" t="s">
        <v>48</v>
      </c>
      <c r="B50" s="6">
        <v>434990</v>
      </c>
      <c r="C50" s="12">
        <v>18.350000000000001</v>
      </c>
      <c r="D50" t="s">
        <v>48</v>
      </c>
    </row>
    <row r="51" spans="1:4" x14ac:dyDescent="0.35">
      <c r="A51" t="s">
        <v>108</v>
      </c>
      <c r="B51" s="6">
        <v>390293</v>
      </c>
      <c r="C51" s="12">
        <v>16.79</v>
      </c>
      <c r="D51" t="s">
        <v>95</v>
      </c>
    </row>
    <row r="52" spans="1:4" x14ac:dyDescent="0.35">
      <c r="A52" t="s">
        <v>49</v>
      </c>
      <c r="B52" s="6">
        <v>156364</v>
      </c>
      <c r="C52" s="12">
        <v>6.74</v>
      </c>
      <c r="D52" t="s">
        <v>49</v>
      </c>
    </row>
    <row r="53" spans="1:4" x14ac:dyDescent="0.35">
      <c r="A53" t="s">
        <v>50</v>
      </c>
      <c r="B53" s="6">
        <v>112819</v>
      </c>
      <c r="C53" s="12">
        <v>5.0199999999999996</v>
      </c>
      <c r="D53" t="s">
        <v>50</v>
      </c>
    </row>
    <row r="54" spans="1:4" x14ac:dyDescent="0.35">
      <c r="A54" t="s">
        <v>51</v>
      </c>
      <c r="B54" s="6">
        <v>63586</v>
      </c>
      <c r="C54" s="12">
        <v>2.74</v>
      </c>
      <c r="D54" t="s">
        <v>51</v>
      </c>
    </row>
    <row r="55" spans="1:4" x14ac:dyDescent="0.35">
      <c r="A55" t="s">
        <v>52</v>
      </c>
      <c r="B55" s="6">
        <v>72441</v>
      </c>
      <c r="C55" s="12">
        <v>3.14</v>
      </c>
      <c r="D55" t="s">
        <v>52</v>
      </c>
    </row>
    <row r="56" spans="1:4" x14ac:dyDescent="0.35">
      <c r="A56" t="s">
        <v>53</v>
      </c>
      <c r="B56" s="6">
        <v>78936</v>
      </c>
      <c r="C56" s="12">
        <v>3.08</v>
      </c>
      <c r="D56" t="s">
        <v>53</v>
      </c>
    </row>
    <row r="57" spans="1:4" x14ac:dyDescent="0.35">
      <c r="A57" t="s">
        <v>54</v>
      </c>
      <c r="B57" s="6">
        <v>100172</v>
      </c>
      <c r="C57" s="12">
        <v>4.3600000000000003</v>
      </c>
      <c r="D57" t="s">
        <v>54</v>
      </c>
    </row>
    <row r="58" spans="1:4" x14ac:dyDescent="0.35">
      <c r="A58" t="s">
        <v>55</v>
      </c>
      <c r="B58" s="6">
        <v>102720</v>
      </c>
      <c r="C58" s="12">
        <v>4.68</v>
      </c>
      <c r="D58" s="3" t="s">
        <v>55</v>
      </c>
    </row>
    <row r="59" spans="1:4" x14ac:dyDescent="0.35">
      <c r="A59" t="s">
        <v>56</v>
      </c>
      <c r="B59" s="6">
        <v>116042</v>
      </c>
      <c r="C59" s="12">
        <v>5.05</v>
      </c>
      <c r="D59" t="s">
        <v>56</v>
      </c>
    </row>
    <row r="60" spans="1:4" x14ac:dyDescent="0.35">
      <c r="A60" t="s">
        <v>57</v>
      </c>
      <c r="B60" s="6">
        <v>107695</v>
      </c>
      <c r="C60" s="12">
        <v>4.6500000000000004</v>
      </c>
      <c r="D60" t="s">
        <v>57</v>
      </c>
    </row>
    <row r="61" spans="1:4" x14ac:dyDescent="0.35">
      <c r="A61" t="s">
        <v>58</v>
      </c>
      <c r="B61" s="6">
        <v>48065</v>
      </c>
      <c r="C61" s="12">
        <v>2.0699999999999998</v>
      </c>
      <c r="D61" t="s">
        <v>58</v>
      </c>
    </row>
    <row r="62" spans="1:4" x14ac:dyDescent="0.35">
      <c r="A62" t="s">
        <v>59</v>
      </c>
      <c r="B62" s="6">
        <v>65709</v>
      </c>
      <c r="C62" s="12">
        <v>2.83</v>
      </c>
      <c r="D62" t="s">
        <v>59</v>
      </c>
    </row>
    <row r="63" spans="1:4" x14ac:dyDescent="0.35">
      <c r="A63" t="s">
        <v>60</v>
      </c>
      <c r="B63" s="6">
        <v>55633</v>
      </c>
      <c r="C63" s="12">
        <v>2.39</v>
      </c>
      <c r="D63" t="s">
        <v>60</v>
      </c>
    </row>
    <row r="64" spans="1:4" x14ac:dyDescent="0.35">
      <c r="A64" t="s">
        <v>61</v>
      </c>
      <c r="B64" s="6">
        <v>73529</v>
      </c>
      <c r="C64" s="12">
        <v>3.19</v>
      </c>
      <c r="D64" t="s">
        <v>61</v>
      </c>
    </row>
    <row r="65" spans="2:3" x14ac:dyDescent="0.35">
      <c r="B65" s="6">
        <f>SUBTOTAL(109,Danh_sách_các_đơn_vị_hành_chính_Việt_Nam_theo_Tổng_sản_phẩm_trên_địa_bàn__GR__2[Tổng GRDP
(tỉ VNĐ)])</f>
        <v>9665665</v>
      </c>
      <c r="C65" s="12">
        <f>SUBTOTAL(109,Danh_sách_các_đơn_vị_hành_chính_Việt_Nam_theo_Tổng_sản_phẩm_trên_địa_bàn__GR__2[GDP_USD])</f>
        <v>430.92000000000013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A0A1-9C57-47CD-AEE1-E97F76B91B64}">
  <dimension ref="A1:D65"/>
  <sheetViews>
    <sheetView topLeftCell="A13" workbookViewId="0">
      <selection activeCell="D61" sqref="D61"/>
    </sheetView>
  </sheetViews>
  <sheetFormatPr defaultRowHeight="14.5" x14ac:dyDescent="0.35"/>
  <cols>
    <col min="1" max="1" width="6" bestFit="1" customWidth="1"/>
    <col min="2" max="2" width="15.26953125" bestFit="1" customWidth="1"/>
    <col min="3" max="3" width="18.90625" bestFit="1" customWidth="1"/>
    <col min="4" max="4" width="18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69</v>
      </c>
      <c r="C2" s="6">
        <v>1479227</v>
      </c>
      <c r="D2" s="12">
        <v>63.65</v>
      </c>
    </row>
    <row r="3" spans="1:4" x14ac:dyDescent="0.35">
      <c r="A3">
        <v>2</v>
      </c>
      <c r="B3" t="s">
        <v>63</v>
      </c>
      <c r="C3" s="6">
        <v>1195989</v>
      </c>
      <c r="D3" s="12">
        <v>51.39</v>
      </c>
    </row>
    <row r="4" spans="1:4" x14ac:dyDescent="0.35">
      <c r="A4">
        <v>3</v>
      </c>
      <c r="B4" t="s">
        <v>4</v>
      </c>
      <c r="C4" s="6">
        <v>153121</v>
      </c>
      <c r="D4" s="12">
        <v>6.62</v>
      </c>
    </row>
    <row r="5" spans="1:4" x14ac:dyDescent="0.35">
      <c r="A5">
        <v>4</v>
      </c>
      <c r="B5" t="s">
        <v>5</v>
      </c>
      <c r="C5" s="6">
        <v>248376</v>
      </c>
      <c r="D5" s="12">
        <v>11.11</v>
      </c>
    </row>
    <row r="6" spans="1:4" x14ac:dyDescent="0.35">
      <c r="A6">
        <v>5</v>
      </c>
      <c r="B6" t="s">
        <v>6</v>
      </c>
      <c r="C6" s="6">
        <v>269244</v>
      </c>
      <c r="D6" s="12">
        <v>11.55</v>
      </c>
    </row>
    <row r="7" spans="1:4" x14ac:dyDescent="0.35">
      <c r="A7">
        <v>6</v>
      </c>
      <c r="B7" t="s">
        <v>7</v>
      </c>
      <c r="C7" s="6">
        <v>169187</v>
      </c>
      <c r="D7" s="12">
        <v>7.36</v>
      </c>
    </row>
    <row r="8" spans="1:4" x14ac:dyDescent="0.35">
      <c r="A8">
        <v>7</v>
      </c>
      <c r="B8" t="s">
        <v>8</v>
      </c>
      <c r="C8" s="6">
        <v>365585</v>
      </c>
      <c r="D8" s="12">
        <v>15.97</v>
      </c>
    </row>
    <row r="9" spans="1:4" x14ac:dyDescent="0.35">
      <c r="A9">
        <v>8</v>
      </c>
      <c r="B9" t="s">
        <v>9</v>
      </c>
      <c r="C9" s="6">
        <v>132121</v>
      </c>
      <c r="D9" s="12">
        <v>5.72</v>
      </c>
    </row>
    <row r="10" spans="1:4" x14ac:dyDescent="0.35">
      <c r="A10">
        <v>9</v>
      </c>
      <c r="B10" t="s">
        <v>10</v>
      </c>
      <c r="C10" s="6">
        <v>110800</v>
      </c>
      <c r="D10" s="12">
        <v>4.8</v>
      </c>
    </row>
    <row r="11" spans="1:4" x14ac:dyDescent="0.35">
      <c r="A11">
        <v>10</v>
      </c>
      <c r="B11" t="s">
        <v>11</v>
      </c>
      <c r="C11" s="6">
        <v>76403</v>
      </c>
      <c r="D11" s="12">
        <v>3.53</v>
      </c>
    </row>
    <row r="12" spans="1:4" x14ac:dyDescent="0.35">
      <c r="A12">
        <v>11</v>
      </c>
      <c r="B12" t="s">
        <v>12</v>
      </c>
      <c r="C12" s="6">
        <v>91966</v>
      </c>
      <c r="D12" s="12">
        <v>4</v>
      </c>
    </row>
    <row r="13" spans="1:4" x14ac:dyDescent="0.35">
      <c r="A13">
        <v>12</v>
      </c>
      <c r="B13" t="s">
        <v>13</v>
      </c>
      <c r="C13" s="6">
        <v>81775</v>
      </c>
      <c r="D13" s="12">
        <v>3.52</v>
      </c>
    </row>
    <row r="14" spans="1:4" x14ac:dyDescent="0.35">
      <c r="A14">
        <v>13</v>
      </c>
      <c r="B14" t="s">
        <v>14</v>
      </c>
      <c r="C14" s="6">
        <v>30571</v>
      </c>
      <c r="D14" s="12">
        <v>1.31</v>
      </c>
    </row>
    <row r="15" spans="1:4" x14ac:dyDescent="0.35">
      <c r="A15">
        <v>14</v>
      </c>
      <c r="B15" t="s">
        <v>15</v>
      </c>
      <c r="C15" s="6">
        <v>21635</v>
      </c>
      <c r="D15" s="12">
        <v>0.94</v>
      </c>
    </row>
    <row r="16" spans="1:4" x14ac:dyDescent="0.35">
      <c r="A16">
        <v>15</v>
      </c>
      <c r="B16" t="s">
        <v>16</v>
      </c>
      <c r="C16" s="6">
        <v>15014</v>
      </c>
      <c r="D16" s="12">
        <v>0.65</v>
      </c>
    </row>
    <row r="17" spans="1:4" x14ac:dyDescent="0.35">
      <c r="A17">
        <v>16</v>
      </c>
      <c r="B17" t="s">
        <v>17</v>
      </c>
      <c r="C17" s="6">
        <v>41713</v>
      </c>
      <c r="D17" s="12">
        <v>1.79</v>
      </c>
    </row>
    <row r="18" spans="1:4" x14ac:dyDescent="0.35">
      <c r="A18">
        <v>17</v>
      </c>
      <c r="B18" t="s">
        <v>18</v>
      </c>
      <c r="C18" s="6">
        <v>67960</v>
      </c>
      <c r="D18" s="12">
        <v>2.96</v>
      </c>
    </row>
    <row r="19" spans="1:4" x14ac:dyDescent="0.35">
      <c r="A19">
        <v>18</v>
      </c>
      <c r="B19" t="s">
        <v>19</v>
      </c>
      <c r="C19" s="6">
        <v>40212</v>
      </c>
      <c r="D19" s="12">
        <v>1.73</v>
      </c>
    </row>
    <row r="20" spans="1:4" x14ac:dyDescent="0.35">
      <c r="A20">
        <v>19</v>
      </c>
      <c r="B20" t="s">
        <v>20</v>
      </c>
      <c r="C20" s="6">
        <v>150195</v>
      </c>
      <c r="D20" s="12">
        <v>6.43</v>
      </c>
    </row>
    <row r="21" spans="1:4" x14ac:dyDescent="0.35">
      <c r="A21">
        <v>20</v>
      </c>
      <c r="B21" t="s">
        <v>21</v>
      </c>
      <c r="C21" s="6">
        <v>41487</v>
      </c>
      <c r="D21" s="12">
        <v>1.75</v>
      </c>
    </row>
    <row r="22" spans="1:4" x14ac:dyDescent="0.35">
      <c r="A22">
        <v>21</v>
      </c>
      <c r="B22" t="s">
        <v>22</v>
      </c>
      <c r="C22" s="6">
        <v>155876</v>
      </c>
      <c r="D22" s="12">
        <v>6.68</v>
      </c>
    </row>
    <row r="23" spans="1:4" x14ac:dyDescent="0.35">
      <c r="A23">
        <v>22</v>
      </c>
      <c r="B23" t="s">
        <v>23</v>
      </c>
      <c r="C23" s="6">
        <v>89398</v>
      </c>
      <c r="D23" s="12">
        <v>3.83</v>
      </c>
    </row>
    <row r="24" spans="1:4" x14ac:dyDescent="0.35">
      <c r="A24">
        <v>23</v>
      </c>
      <c r="B24" t="s">
        <v>24</v>
      </c>
      <c r="C24" s="6">
        <v>25238</v>
      </c>
      <c r="D24" s="12">
        <v>1.0900000000000001</v>
      </c>
    </row>
    <row r="25" spans="1:4" x14ac:dyDescent="0.35">
      <c r="A25">
        <v>24</v>
      </c>
      <c r="B25" t="s">
        <v>25</v>
      </c>
      <c r="C25" s="6">
        <v>23943</v>
      </c>
      <c r="D25" s="12">
        <v>1.03</v>
      </c>
    </row>
    <row r="26" spans="1:4" x14ac:dyDescent="0.35">
      <c r="A26">
        <v>25</v>
      </c>
      <c r="B26" s="3" t="s">
        <v>26</v>
      </c>
      <c r="C26" s="6">
        <v>64508</v>
      </c>
      <c r="D26" s="12">
        <v>2.78</v>
      </c>
    </row>
    <row r="27" spans="1:4" x14ac:dyDescent="0.35">
      <c r="A27">
        <v>26</v>
      </c>
      <c r="B27" t="s">
        <v>27</v>
      </c>
      <c r="C27" s="6">
        <v>67684</v>
      </c>
      <c r="D27" s="12">
        <v>2.48</v>
      </c>
    </row>
    <row r="28" spans="1:4" x14ac:dyDescent="0.35">
      <c r="A28">
        <v>27</v>
      </c>
      <c r="B28" s="3" t="s">
        <v>68</v>
      </c>
      <c r="C28" s="6">
        <v>252672</v>
      </c>
      <c r="D28" s="12">
        <v>10.91</v>
      </c>
    </row>
    <row r="29" spans="1:4" x14ac:dyDescent="0.35">
      <c r="A29">
        <v>28</v>
      </c>
      <c r="B29" t="s">
        <v>28</v>
      </c>
      <c r="C29" s="6">
        <v>175740</v>
      </c>
      <c r="D29" s="12">
        <v>8.01</v>
      </c>
    </row>
    <row r="30" spans="1:4" x14ac:dyDescent="0.35">
      <c r="A30">
        <v>29</v>
      </c>
      <c r="B30" t="s">
        <v>29</v>
      </c>
      <c r="C30" s="6">
        <v>94887</v>
      </c>
      <c r="D30" s="12">
        <v>4.12</v>
      </c>
    </row>
    <row r="31" spans="1:4" x14ac:dyDescent="0.35">
      <c r="A31">
        <v>30</v>
      </c>
      <c r="B31" t="s">
        <v>30</v>
      </c>
      <c r="C31" s="6">
        <v>50117</v>
      </c>
      <c r="D31" s="12">
        <v>2.16</v>
      </c>
    </row>
    <row r="32" spans="1:4" x14ac:dyDescent="0.35">
      <c r="A32">
        <v>31</v>
      </c>
      <c r="B32" t="s">
        <v>31</v>
      </c>
      <c r="C32" s="6">
        <v>40823</v>
      </c>
      <c r="D32" s="12">
        <v>1.76</v>
      </c>
    </row>
    <row r="33" spans="1:4" x14ac:dyDescent="0.35">
      <c r="A33">
        <v>32</v>
      </c>
      <c r="B33" t="s">
        <v>32</v>
      </c>
      <c r="C33" s="6">
        <v>66348</v>
      </c>
      <c r="D33" s="12">
        <v>2.85</v>
      </c>
    </row>
    <row r="34" spans="1:4" x14ac:dyDescent="0.35">
      <c r="A34">
        <v>33</v>
      </c>
      <c r="B34" t="s">
        <v>33</v>
      </c>
      <c r="C34" s="6">
        <v>125219</v>
      </c>
      <c r="D34" s="12">
        <v>5.42</v>
      </c>
    </row>
    <row r="35" spans="1:4" x14ac:dyDescent="0.35">
      <c r="A35">
        <v>34</v>
      </c>
      <c r="B35" t="s">
        <v>34</v>
      </c>
      <c r="C35" s="6">
        <v>116374</v>
      </c>
      <c r="D35" s="12">
        <v>5.0599999999999996</v>
      </c>
    </row>
    <row r="36" spans="1:4" x14ac:dyDescent="0.35">
      <c r="A36">
        <v>35</v>
      </c>
      <c r="B36" t="s">
        <v>35</v>
      </c>
      <c r="C36" s="6">
        <v>121668</v>
      </c>
      <c r="D36" s="12">
        <v>5.29</v>
      </c>
    </row>
    <row r="37" spans="1:4" x14ac:dyDescent="0.35">
      <c r="A37">
        <v>36</v>
      </c>
      <c r="B37" t="s">
        <v>36</v>
      </c>
      <c r="C37" s="6">
        <v>106349</v>
      </c>
      <c r="D37" s="12">
        <v>4.6100000000000003</v>
      </c>
    </row>
    <row r="38" spans="1:4" x14ac:dyDescent="0.35">
      <c r="A38">
        <v>37</v>
      </c>
      <c r="B38" t="s">
        <v>37</v>
      </c>
      <c r="C38" s="6">
        <v>50496</v>
      </c>
      <c r="D38" s="12">
        <v>2.1800000000000002</v>
      </c>
    </row>
    <row r="39" spans="1:4" x14ac:dyDescent="0.35">
      <c r="A39">
        <v>38</v>
      </c>
      <c r="B39" t="s">
        <v>67</v>
      </c>
      <c r="C39" s="6">
        <v>96441</v>
      </c>
      <c r="D39" s="12">
        <v>4.2</v>
      </c>
    </row>
    <row r="40" spans="1:4" x14ac:dyDescent="0.35">
      <c r="A40">
        <v>39</v>
      </c>
      <c r="B40" t="s">
        <v>38</v>
      </c>
      <c r="C40" s="6">
        <v>45972</v>
      </c>
      <c r="D40" s="12">
        <v>1.98</v>
      </c>
    </row>
    <row r="41" spans="1:4" x14ac:dyDescent="0.35">
      <c r="A41">
        <v>40</v>
      </c>
      <c r="B41" t="s">
        <v>39</v>
      </c>
      <c r="C41" s="6">
        <v>96724</v>
      </c>
      <c r="D41" s="12">
        <v>4.17</v>
      </c>
    </row>
    <row r="42" spans="1:4" x14ac:dyDescent="0.35">
      <c r="A42">
        <v>41</v>
      </c>
      <c r="B42" t="s">
        <v>40</v>
      </c>
      <c r="C42" s="6">
        <v>30413</v>
      </c>
      <c r="D42" s="12">
        <v>1.31</v>
      </c>
    </row>
    <row r="43" spans="1:4" x14ac:dyDescent="0.35">
      <c r="A43">
        <v>42</v>
      </c>
      <c r="B43" t="s">
        <v>41</v>
      </c>
      <c r="C43" s="6">
        <v>107052</v>
      </c>
      <c r="D43" s="12">
        <v>4.54</v>
      </c>
    </row>
    <row r="44" spans="1:4" x14ac:dyDescent="0.35">
      <c r="A44">
        <v>43</v>
      </c>
      <c r="B44" t="s">
        <v>42</v>
      </c>
      <c r="C44" s="6">
        <v>108178</v>
      </c>
      <c r="D44" s="12">
        <v>4.68</v>
      </c>
    </row>
    <row r="45" spans="1:4" x14ac:dyDescent="0.35">
      <c r="A45">
        <v>44</v>
      </c>
      <c r="B45" t="s">
        <v>43</v>
      </c>
      <c r="C45" s="6">
        <v>39939</v>
      </c>
      <c r="D45" s="12">
        <v>1.72</v>
      </c>
    </row>
    <row r="46" spans="1:4" x14ac:dyDescent="0.35">
      <c r="A46">
        <v>45</v>
      </c>
      <c r="B46" t="s">
        <v>44</v>
      </c>
      <c r="C46" s="6">
        <v>103500</v>
      </c>
      <c r="D46" s="12">
        <v>4.45</v>
      </c>
    </row>
    <row r="47" spans="1:4" x14ac:dyDescent="0.35">
      <c r="A47">
        <v>46</v>
      </c>
      <c r="B47" t="s">
        <v>45</v>
      </c>
      <c r="C47" s="6">
        <v>87112</v>
      </c>
      <c r="D47" s="12">
        <v>3.76</v>
      </c>
    </row>
    <row r="48" spans="1:4" x14ac:dyDescent="0.35">
      <c r="A48">
        <v>47</v>
      </c>
      <c r="B48" t="s">
        <v>46</v>
      </c>
      <c r="C48" s="6">
        <v>102387</v>
      </c>
      <c r="D48" s="12">
        <v>4.4000000000000004</v>
      </c>
    </row>
    <row r="49" spans="1:4" x14ac:dyDescent="0.35">
      <c r="A49">
        <v>48</v>
      </c>
      <c r="B49" t="s">
        <v>47</v>
      </c>
      <c r="C49" s="6">
        <v>459032</v>
      </c>
      <c r="D49" s="12">
        <v>19.28</v>
      </c>
    </row>
    <row r="50" spans="1:4" x14ac:dyDescent="0.35">
      <c r="A50">
        <v>49</v>
      </c>
      <c r="B50" t="s">
        <v>48</v>
      </c>
      <c r="C50" s="6">
        <v>434990</v>
      </c>
      <c r="D50" s="12">
        <v>18.350000000000001</v>
      </c>
    </row>
    <row r="51" spans="1:4" x14ac:dyDescent="0.35">
      <c r="A51">
        <v>50</v>
      </c>
      <c r="B51" t="s">
        <v>95</v>
      </c>
      <c r="C51" s="6">
        <v>390293</v>
      </c>
      <c r="D51" s="12">
        <v>16.79</v>
      </c>
    </row>
    <row r="52" spans="1:4" x14ac:dyDescent="0.35">
      <c r="A52">
        <v>51</v>
      </c>
      <c r="B52" t="s">
        <v>49</v>
      </c>
      <c r="C52" s="6">
        <v>156364</v>
      </c>
      <c r="D52" s="12">
        <v>6.74</v>
      </c>
    </row>
    <row r="53" spans="1:4" x14ac:dyDescent="0.35">
      <c r="A53">
        <v>52</v>
      </c>
      <c r="B53" t="s">
        <v>50</v>
      </c>
      <c r="C53" s="6">
        <v>112819</v>
      </c>
      <c r="D53" s="12">
        <v>5.0199999999999996</v>
      </c>
    </row>
    <row r="54" spans="1:4" x14ac:dyDescent="0.35">
      <c r="A54">
        <v>53</v>
      </c>
      <c r="B54" t="s">
        <v>51</v>
      </c>
      <c r="C54" s="6">
        <v>63586</v>
      </c>
      <c r="D54" s="12">
        <v>2.74</v>
      </c>
    </row>
    <row r="55" spans="1:4" x14ac:dyDescent="0.35">
      <c r="A55">
        <v>54</v>
      </c>
      <c r="B55" t="s">
        <v>52</v>
      </c>
      <c r="C55" s="6">
        <v>72441</v>
      </c>
      <c r="D55" s="12">
        <v>3.14</v>
      </c>
    </row>
    <row r="56" spans="1:4" x14ac:dyDescent="0.35">
      <c r="A56">
        <v>55</v>
      </c>
      <c r="B56" t="s">
        <v>53</v>
      </c>
      <c r="C56" s="6">
        <v>78936</v>
      </c>
      <c r="D56" s="12">
        <v>3.08</v>
      </c>
    </row>
    <row r="57" spans="1:4" x14ac:dyDescent="0.35">
      <c r="A57">
        <v>56</v>
      </c>
      <c r="B57" t="s">
        <v>54</v>
      </c>
      <c r="C57" s="6">
        <v>100172</v>
      </c>
      <c r="D57" s="12">
        <v>4.3600000000000003</v>
      </c>
    </row>
    <row r="58" spans="1:4" x14ac:dyDescent="0.35">
      <c r="A58">
        <v>57</v>
      </c>
      <c r="B58" s="3" t="s">
        <v>55</v>
      </c>
      <c r="C58" s="6">
        <v>102720</v>
      </c>
      <c r="D58" s="12">
        <v>4.68</v>
      </c>
    </row>
    <row r="59" spans="1:4" x14ac:dyDescent="0.35">
      <c r="A59">
        <v>58</v>
      </c>
      <c r="B59" t="s">
        <v>56</v>
      </c>
      <c r="C59" s="6">
        <v>116042</v>
      </c>
      <c r="D59" s="12">
        <v>5.05</v>
      </c>
    </row>
    <row r="60" spans="1:4" x14ac:dyDescent="0.35">
      <c r="A60">
        <v>59</v>
      </c>
      <c r="B60" t="s">
        <v>57</v>
      </c>
      <c r="C60" s="6">
        <v>107695</v>
      </c>
      <c r="D60" s="12">
        <v>4.6500000000000004</v>
      </c>
    </row>
    <row r="61" spans="1:4" x14ac:dyDescent="0.35">
      <c r="A61">
        <v>60</v>
      </c>
      <c r="B61" t="s">
        <v>58</v>
      </c>
      <c r="C61" s="6">
        <v>48065</v>
      </c>
      <c r="D61" s="12">
        <v>2.0699999999999998</v>
      </c>
    </row>
    <row r="62" spans="1:4" x14ac:dyDescent="0.35">
      <c r="A62">
        <v>61</v>
      </c>
      <c r="B62" t="s">
        <v>59</v>
      </c>
      <c r="C62" s="6">
        <v>65709</v>
      </c>
      <c r="D62" s="12">
        <v>2.83</v>
      </c>
    </row>
    <row r="63" spans="1:4" x14ac:dyDescent="0.35">
      <c r="A63">
        <v>62</v>
      </c>
      <c r="B63" t="s">
        <v>60</v>
      </c>
      <c r="C63" s="6">
        <v>55633</v>
      </c>
      <c r="D63" s="12">
        <v>2.39</v>
      </c>
    </row>
    <row r="64" spans="1:4" x14ac:dyDescent="0.35">
      <c r="A64">
        <v>63</v>
      </c>
      <c r="B64" t="s">
        <v>61</v>
      </c>
      <c r="C64" s="6">
        <v>73529</v>
      </c>
      <c r="D64" s="12">
        <v>3.19</v>
      </c>
    </row>
    <row r="65" spans="3:4" x14ac:dyDescent="0.35">
      <c r="C65">
        <f>SUBTOTAL(109,Danh_sách_các_đơn_vị_hành_chính_Việt_Nam_theo_Tổng_sản_phẩm_trên_địa_bàn__GRDP[Tổng GRDP
(tỉ VNĐ)])</f>
        <v>9665665</v>
      </c>
      <c r="D65" s="12">
        <f>SUBTOTAL(109,Danh_sách_các_đơn_vị_hành_chính_Việt_Nam_theo_Tổng_sản_phẩm_trên_địa_bàn__GRDP[Tổng GRDP
(tỉ USD)])</f>
        <v>416.61000000000007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5BC89-7AE9-47CB-993D-ECCDA40EAC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các đơn vị hành chính</vt:lpstr>
      <vt:lpstr>Table 4 (2)</vt:lpstr>
      <vt:lpstr>Load new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Ha</dc:creator>
  <cp:lastModifiedBy>Minh Ha</cp:lastModifiedBy>
  <dcterms:created xsi:type="dcterms:W3CDTF">2025-07-18T08:45:23Z</dcterms:created>
  <dcterms:modified xsi:type="dcterms:W3CDTF">2025-07-23T04:08:27Z</dcterms:modified>
</cp:coreProperties>
</file>