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workbookProtection workbookPassword="CC20" lockStructure="1"/>
  <bookViews>
    <workbookView xWindow="-105" yWindow="15" windowWidth="29040" windowHeight="9315"/>
  </bookViews>
  <sheets>
    <sheet name="NICU_ContMed" sheetId="1" r:id="rId1"/>
    <sheet name="RevisieLog" sheetId="3" r:id="rId2"/>
  </sheets>
  <definedNames>
    <definedName name="_xlnm._FilterDatabase" localSheetId="0" hidden="1">NICU_ContMed!$A$2:$AY$2</definedName>
    <definedName name="_xlnm._FilterDatabase" localSheetId="1" hidden="1">RevisieLog!$A$2:$T$1501</definedName>
    <definedName name="_xlnm.Print_Area" localSheetId="0">NICU_ContMed!$1:$2</definedName>
  </definedNames>
  <calcPr calcId="145621"/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3" i="1"/>
  <c r="A4" i="1" l="1"/>
  <c r="AT5" i="1" l="1"/>
  <c r="AS5" i="1"/>
  <c r="AR5" i="1"/>
  <c r="AQ5" i="1"/>
  <c r="AP5" i="1"/>
  <c r="AO5" i="1"/>
  <c r="AM5" i="1"/>
  <c r="AL5" i="1"/>
  <c r="AU5" i="1"/>
  <c r="AN5" i="1"/>
  <c r="AJ5" i="1"/>
  <c r="AV5" i="1" l="1"/>
  <c r="AI5" i="1" s="1"/>
  <c r="AQ26" i="1" l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4" i="1"/>
  <c r="AQ3" i="1"/>
  <c r="AQ27" i="1" l="1"/>
  <c r="AS4" i="1" l="1"/>
  <c r="AT4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U15" i="1"/>
  <c r="AS16" i="1"/>
  <c r="AT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AV7" i="1" l="1"/>
  <c r="AV26" i="1"/>
  <c r="AT27" i="1" l="1"/>
  <c r="AR4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 l="1"/>
  <c r="AR27" i="1"/>
  <c r="AV18" i="1" l="1"/>
  <c r="AV25" i="1" l="1"/>
  <c r="AV24" i="1"/>
  <c r="AV23" i="1"/>
  <c r="AV22" i="1"/>
  <c r="AV21" i="1"/>
  <c r="AV20" i="1"/>
  <c r="AV19" i="1"/>
  <c r="AV17" i="1"/>
  <c r="AV16" i="1"/>
  <c r="AV15" i="1"/>
  <c r="AV14" i="1"/>
  <c r="AV12" i="1"/>
  <c r="AV11" i="1"/>
  <c r="AV9" i="1"/>
  <c r="AV10" i="1" l="1"/>
  <c r="AV13" i="1"/>
  <c r="AU7" i="1" l="1"/>
  <c r="AU22" i="1"/>
  <c r="AU26" i="1"/>
  <c r="AU24" i="1"/>
  <c r="AU23" i="1"/>
  <c r="AU20" i="1"/>
  <c r="AU21" i="1"/>
  <c r="AU19" i="1"/>
  <c r="AU17" i="1"/>
  <c r="AU14" i="1"/>
  <c r="AU13" i="1"/>
  <c r="AU12" i="1"/>
  <c r="AU11" i="1"/>
  <c r="AU10" i="1"/>
  <c r="AU9" i="1"/>
  <c r="AV8" i="1" l="1"/>
  <c r="AU25" i="1"/>
  <c r="AU16" i="1"/>
  <c r="AU8" i="1" l="1"/>
  <c r="AU6" i="1"/>
  <c r="AV6" i="1"/>
  <c r="AU4" i="1" l="1"/>
  <c r="AV4" i="1"/>
  <c r="AV27" i="1" l="1"/>
  <c r="AU27" i="1"/>
  <c r="AJ8" i="1" l="1"/>
  <c r="AL8" i="1"/>
  <c r="AM8" i="1"/>
  <c r="AN8" i="1"/>
  <c r="AO8" i="1"/>
  <c r="AP8" i="1"/>
  <c r="AJ9" i="1"/>
  <c r="AL9" i="1"/>
  <c r="AM9" i="1"/>
  <c r="AN9" i="1"/>
  <c r="AO9" i="1"/>
  <c r="AP9" i="1"/>
  <c r="AJ10" i="1"/>
  <c r="AL10" i="1"/>
  <c r="AM10" i="1"/>
  <c r="AN10" i="1"/>
  <c r="AO10" i="1"/>
  <c r="AP10" i="1"/>
  <c r="AJ11" i="1"/>
  <c r="AL11" i="1"/>
  <c r="AM11" i="1"/>
  <c r="AN11" i="1"/>
  <c r="AO11" i="1"/>
  <c r="AP11" i="1"/>
  <c r="AJ12" i="1"/>
  <c r="AL12" i="1"/>
  <c r="AM12" i="1"/>
  <c r="AN12" i="1"/>
  <c r="AO12" i="1"/>
  <c r="AP12" i="1"/>
  <c r="AJ13" i="1"/>
  <c r="AL13" i="1"/>
  <c r="AM13" i="1"/>
  <c r="AN13" i="1"/>
  <c r="AO13" i="1"/>
  <c r="AP13" i="1"/>
  <c r="AJ14" i="1"/>
  <c r="AL14" i="1"/>
  <c r="AM14" i="1"/>
  <c r="AN14" i="1"/>
  <c r="AO14" i="1"/>
  <c r="AP14" i="1"/>
  <c r="AJ15" i="1"/>
  <c r="AL15" i="1"/>
  <c r="AM15" i="1"/>
  <c r="AN15" i="1"/>
  <c r="AO15" i="1"/>
  <c r="AP15" i="1"/>
  <c r="AJ16" i="1"/>
  <c r="AL16" i="1"/>
  <c r="AM16" i="1"/>
  <c r="AN16" i="1"/>
  <c r="AO16" i="1"/>
  <c r="AP16" i="1"/>
  <c r="AJ17" i="1"/>
  <c r="AL17" i="1"/>
  <c r="AM17" i="1"/>
  <c r="AN17" i="1"/>
  <c r="AO17" i="1"/>
  <c r="AP17" i="1"/>
  <c r="AJ18" i="1"/>
  <c r="AL18" i="1"/>
  <c r="AM18" i="1"/>
  <c r="AN18" i="1"/>
  <c r="AO18" i="1"/>
  <c r="AP18" i="1"/>
  <c r="AJ19" i="1"/>
  <c r="AL19" i="1"/>
  <c r="AM19" i="1"/>
  <c r="AN19" i="1"/>
  <c r="AO19" i="1"/>
  <c r="AP19" i="1"/>
  <c r="AJ20" i="1"/>
  <c r="AL20" i="1"/>
  <c r="AM20" i="1"/>
  <c r="AN20" i="1"/>
  <c r="AO20" i="1"/>
  <c r="AP20" i="1"/>
  <c r="AJ21" i="1"/>
  <c r="AL21" i="1"/>
  <c r="AM21" i="1"/>
  <c r="AN21" i="1"/>
  <c r="AO21" i="1"/>
  <c r="AP21" i="1"/>
  <c r="AJ22" i="1"/>
  <c r="AL22" i="1"/>
  <c r="AM22" i="1"/>
  <c r="AN22" i="1"/>
  <c r="AO22" i="1"/>
  <c r="AP22" i="1"/>
  <c r="AJ23" i="1"/>
  <c r="AL23" i="1"/>
  <c r="AM23" i="1"/>
  <c r="AN23" i="1"/>
  <c r="AO23" i="1"/>
  <c r="AP23" i="1"/>
  <c r="AJ24" i="1"/>
  <c r="AL24" i="1"/>
  <c r="AM24" i="1"/>
  <c r="AN24" i="1"/>
  <c r="AO24" i="1"/>
  <c r="AP24" i="1"/>
  <c r="AJ25" i="1"/>
  <c r="AL25" i="1"/>
  <c r="AM25" i="1"/>
  <c r="AN25" i="1"/>
  <c r="AO25" i="1"/>
  <c r="AP25" i="1"/>
  <c r="AJ26" i="1"/>
  <c r="AL26" i="1"/>
  <c r="AM26" i="1"/>
  <c r="AN26" i="1"/>
  <c r="AO26" i="1"/>
  <c r="AP26" i="1"/>
  <c r="AI26" i="1" l="1"/>
  <c r="AI25" i="1"/>
  <c r="AI24" i="1"/>
  <c r="AI23" i="1"/>
  <c r="AI21" i="1"/>
  <c r="AI14" i="1"/>
  <c r="AI17" i="1"/>
  <c r="AI9" i="1"/>
  <c r="AI19" i="1"/>
  <c r="AI13" i="1"/>
  <c r="AI10" i="1"/>
  <c r="AI22" i="1"/>
  <c r="AI20" i="1"/>
  <c r="AI18" i="1"/>
  <c r="AI16" i="1"/>
  <c r="AI12" i="1"/>
  <c r="AI8" i="1"/>
  <c r="AI15" i="1"/>
  <c r="AI11" i="1"/>
  <c r="AM3" i="1" l="1"/>
  <c r="AM4" i="1"/>
  <c r="AM6" i="1"/>
  <c r="AM7" i="1"/>
  <c r="AM27" i="1" l="1"/>
  <c r="AJ4" i="1" l="1"/>
  <c r="AL4" i="1"/>
  <c r="AN4" i="1"/>
  <c r="AO4" i="1"/>
  <c r="AP4" i="1"/>
  <c r="AJ6" i="1"/>
  <c r="AL6" i="1"/>
  <c r="AN6" i="1"/>
  <c r="AO6" i="1"/>
  <c r="AP6" i="1"/>
  <c r="AJ7" i="1"/>
  <c r="AO7" i="1"/>
  <c r="AP7" i="1"/>
  <c r="AL7" i="1"/>
  <c r="AN7" i="1"/>
  <c r="AL3" i="1"/>
  <c r="AN3" i="1"/>
  <c r="AO3" i="1"/>
  <c r="AP3" i="1"/>
  <c r="AJ3" i="1"/>
  <c r="AP27" i="1" l="1"/>
  <c r="AO27" i="1"/>
  <c r="AN27" i="1"/>
  <c r="AJ27" i="1"/>
  <c r="AL27" i="1"/>
  <c r="AI7" i="1"/>
  <c r="AI4" i="1"/>
  <c r="AI6" i="1"/>
  <c r="AI3" i="1"/>
  <c r="AI27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<sst xmlns="http://schemas.openxmlformats.org/spreadsheetml/2006/main" count="316" uniqueCount="165">
  <si>
    <t>Verwacht</t>
  </si>
  <si>
    <t>No</t>
  </si>
  <si>
    <t>adrenaline</t>
  </si>
  <si>
    <t>Gewicht</t>
  </si>
  <si>
    <t>Medicament</t>
  </si>
  <si>
    <t>Total</t>
  </si>
  <si>
    <t>Invoer</t>
  </si>
  <si>
    <t>Test Resultaten</t>
  </si>
  <si>
    <t>Medicament Volume</t>
  </si>
  <si>
    <t>Oplossing Volume</t>
  </si>
  <si>
    <t>Afspraak Tekst</t>
  </si>
  <si>
    <t>Etiket Tekst</t>
  </si>
  <si>
    <t>amiodarone</t>
  </si>
  <si>
    <t>mg</t>
  </si>
  <si>
    <t>24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</si>
  <si>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</si>
  <si>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</si>
  <si>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</si>
  <si>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</si>
  <si>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</si>
  <si>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</si>
  <si>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</si>
  <si>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</si>
  <si>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</si>
  <si>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</si>
  <si>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</si>
  <si>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</si>
  <si>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</si>
  <si>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</si>
  <si>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</si>
  <si>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</si>
  <si>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</si>
  <si>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</si>
  <si>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ml</t>
  </si>
  <si>
    <t>NaCl 0,9%</t>
  </si>
  <si>
    <t>IE</t>
  </si>
  <si>
    <t>labetalol</t>
  </si>
  <si>
    <t>Bereidings Tekst</t>
  </si>
  <si>
    <t>Dosering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</si>
  <si>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</si>
  <si>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</si>
  <si>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</si>
  <si>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</si>
  <si>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</si>
  <si>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</si>
  <si>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</si>
  <si>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</si>
  <si>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</si>
  <si>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</si>
  <si>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</si>
  <si>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</si>
  <si>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</si>
  <si>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</si>
  <si>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</si>
  <si>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</si>
  <si>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</si>
  <si>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</si>
  <si>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0,72 mg in 12 ml glucose 10%, 0,5 ml/uur = 0,1 microg/kg/min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</si>
  <si>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</si>
  <si>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108 mg in 12 ml glucose 10%, 0,5 ml/uur = 15 microg/kg/min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</si>
  <si>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</si>
  <si>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</si>
  <si>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</si>
  <si>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144 mg in 12 ml glucose 10%, 0,5 ml/uur = 20 microg/kg/min (in 24 uren)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</si>
  <si>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</si>
  <si>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</si>
  <si>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</si>
  <si>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240 mg in 12 ml , 0,5 ml/uur = 2 mg/kg/uur (in 24 uren)</t>
  </si>
  <si>
    <t>Zie Iprova document:
PP5231204_Epoprostenol Flolan iv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</si>
  <si>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</si>
  <si>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</si>
  <si>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</si>
  <si>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</si>
  <si>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</si>
  <si>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</si>
  <si>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12 IE in 12 ml NaCl 0,9%, 0,5 ml/uur = 0,1 IE/kg/uur (in 24 uren)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</si>
  <si>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</si>
  <si>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10,8 mg in 12 ml glucose 10%, 0,5 ml/uur = 1,5 microg/kg/min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</si>
  <si>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</si>
  <si>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360 mg in 12 ml glucose 10%, 0,5 ml/uur = 3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</si>
  <si>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</si>
  <si>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</si>
  <si>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</si>
  <si>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</si>
  <si>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</si>
  <si>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</si>
  <si>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</si>
  <si>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</si>
  <si>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</si>
  <si>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</si>
  <si>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</si>
  <si>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</si>
  <si>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</si>
  <si>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</si>
  <si>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</si>
  <si>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264 mg in 12 ml glucose 10%, 0,5 ml/uur = 2,2 mg/kg/uur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</si>
  <si>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</si>
  <si>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5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</si>
  <si>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</si>
  <si>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5 ml in 24 ml NaCl 0,9%, 1 ml/uur = 1 ml/uur (in 24 uren)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</si>
  <si>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</si>
  <si>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</si>
  <si>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</si>
  <si>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</si>
  <si>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</si>
  <si>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</si>
  <si>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</si>
  <si>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</si>
  <si>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</si>
  <si>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</si>
  <si>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</si>
  <si>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</si>
  <si>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</si>
  <si>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</si>
  <si>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</si>
  <si>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</si>
  <si>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</si>
  <si>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</si>
  <si>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</si>
  <si>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</si>
  <si>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</si>
  <si>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</si>
  <si>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</si>
  <si>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alprostadil</t>
  </si>
  <si>
    <t>20 uren</t>
  </si>
  <si>
    <t>glucose 10%</t>
  </si>
  <si>
    <t>bupivacaine 0,125% EPI</t>
  </si>
  <si>
    <t>bupivacaine 0,125%</t>
  </si>
  <si>
    <t>sufenta 0,5 mcg/ml bupivac 0,125%</t>
  </si>
  <si>
    <t>sufenta 0,5 mcg/ml bupivac 0,125% EPI</t>
  </si>
  <si>
    <t>2 ml/kg/dag EPIDURAAL</t>
  </si>
  <si>
    <t>glucose 5%</t>
  </si>
  <si>
    <t>0,05 - 0,1 microg/kg/min</t>
  </si>
  <si>
    <t>10 - 200 nanog/kg/min</t>
  </si>
  <si>
    <t>5 - 15 microg/kg/min</t>
  </si>
  <si>
    <t>0,25 - 2 microg/kg/uur</t>
  </si>
  <si>
    <t>2 - 20 microg/kg/min</t>
  </si>
  <si>
    <t>1 - 20 microg/kg/min</t>
  </si>
  <si>
    <t>0,5 - 2 mg/kg/uur</t>
  </si>
  <si>
    <t>5 - 40 nanog/kg/min</t>
  </si>
  <si>
    <t>0,1 - 1 mg/kg/min</t>
  </si>
  <si>
    <t>1 - 4 mg/kg/dag</t>
  </si>
  <si>
    <t>0,01 - 0,1 IE/kg/uur</t>
  </si>
  <si>
    <t>0,01 - 1,5 microg/kg/min</t>
  </si>
  <si>
    <t>0,25 - 3 mg/kg/uur</t>
  </si>
  <si>
    <t>5 - 7 mg/kg/uur</t>
  </si>
  <si>
    <t>0,05 - 0,5 mg/kg/uur</t>
  </si>
  <si>
    <t>0,25 - 0,75 microg/kg/min</t>
  </si>
  <si>
    <t>0,125 - 0,5 mg/kg/dag</t>
  </si>
  <si>
    <t>0,5 - 2 microg/kg/min</t>
  </si>
  <si>
    <t>0,5 - 8 microg/kg/min</t>
  </si>
  <si>
    <t>0,05 - 2 microg/kg/min</t>
  </si>
  <si>
    <t>0,3 - 2,2 mg/kg/uur</t>
  </si>
  <si>
    <t>datum</t>
  </si>
  <si>
    <t>versie</t>
  </si>
  <si>
    <t>gebruiker</t>
  </si>
  <si>
    <t>kolom</t>
  </si>
  <si>
    <t>rijen</t>
  </si>
  <si>
    <t>verandering</t>
  </si>
  <si>
    <t>v0.60-beta</t>
  </si>
  <si>
    <t>cwb</t>
  </si>
  <si>
    <t>normaal waarde</t>
  </si>
  <si>
    <t>alle</t>
  </si>
  <si>
    <t>normaal waarde met spatie voor en na streepje tussen min en max</t>
  </si>
  <si>
    <t>eenheid conform dosering eenheid (nanogram -&gt; nanog)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</si>
</sst>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5">
    <xf numFmtId="0" fontId="0" fillId="0" borderId="0" xfId="0"/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0" borderId="0" xfId="0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1" fillId="3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6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 wrapText="1"/>
    </xf>
    <xf numFmtId="0" fontId="0" fillId="0" borderId="1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14" fontId="0" fillId="0" borderId="0" xfId="0" applyNumberFormat="1"/>
    <xf numFmtId="0" fontId="0" fillId="0" borderId="0" xfId="0" quotePrefix="1"/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34"/>
  <sheetViews>
    <sheetView showZeros="0" tabSelected="1" zoomScale="70" zoomScaleNormal="70" workbookViewId="0"/>
  </sheetViews>
  <sheetFormatPr defaultRowHeight="15" x14ac:dyDescent="0.25"/>
  <cols>
    <col min="1" max="1" width="9.85546875" customWidth="1"/>
    <col min="2" max="2" width="10.7109375" customWidth="1"/>
    <col min="3" max="3" width="16.28515625" customWidth="1"/>
    <col min="4" max="4" width="12.28515625" customWidth="1"/>
    <col min="5" max="7" width="13" customWidth="1"/>
    <col min="8" max="8" width="11.7109375" bestFit="1" customWidth="1"/>
    <col min="9" max="9" width="12.42578125" bestFit="1" customWidth="1"/>
    <col min="10" max="10" width="18.85546875" bestFit="1" customWidth="1"/>
    <col min="11" max="11" width="15.85546875" bestFit="1" customWidth="1"/>
    <col min="12" max="12" width="13.85546875" bestFit="1" customWidth="1"/>
    <col min="13" max="13" width="13.140625" bestFit="1" customWidth="1"/>
    <col min="14" max="14" width="15.85546875" bestFit="1" customWidth="1"/>
    <col min="15" max="15" width="16" bestFit="1" customWidth="1"/>
    <col min="16" max="16" width="11.7109375" bestFit="1" customWidth="1"/>
    <col min="17" max="17" width="22" bestFit="1" customWidth="1"/>
    <col min="18" max="18" width="25.28515625" bestFit="1" customWidth="1"/>
    <col min="19" max="19" width="13.42578125" bestFit="1" customWidth="1"/>
    <col min="20" max="20" width="15.42578125" bestFit="1" customWidth="1"/>
    <col min="21" max="21" width="13" customWidth="1"/>
    <col min="22" max="22" width="12.5703125" bestFit="1" customWidth="1"/>
    <col min="23" max="23" width="31.140625" bestFit="1" customWidth="1"/>
    <col min="24" max="24" width="15.85546875" bestFit="1" customWidth="1"/>
    <col min="25" max="25" width="13.85546875" bestFit="1" customWidth="1"/>
    <col min="26" max="26" width="11.7109375" bestFit="1" customWidth="1"/>
    <col min="27" max="27" width="15.85546875" bestFit="1" customWidth="1"/>
    <col min="28" max="28" width="16" bestFit="1" customWidth="1"/>
    <col min="29" max="29" width="11.7109375" bestFit="1" customWidth="1"/>
    <col min="30" max="30" width="22" bestFit="1" customWidth="1"/>
    <col min="31" max="31" width="20.28515625" bestFit="1" customWidth="1"/>
    <col min="32" max="32" width="13.42578125" bestFit="1" customWidth="1"/>
    <col min="33" max="33" width="15.42578125" bestFit="1" customWidth="1"/>
    <col min="34" max="34" width="13" customWidth="1"/>
    <col min="35" max="35" width="19.710937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4" customFormat="1" ht="18.75" x14ac:dyDescent="0.3">
      <c r="A1" s="2"/>
      <c r="B1" s="22" t="s">
        <v>6</v>
      </c>
      <c r="C1" s="2"/>
      <c r="D1" s="2"/>
      <c r="E1" s="2"/>
      <c r="F1" s="2"/>
      <c r="G1" s="2"/>
      <c r="H1" s="15"/>
      <c r="I1" s="22" t="s">
        <v>0</v>
      </c>
      <c r="J1" s="2"/>
      <c r="K1" s="2"/>
      <c r="L1" s="2"/>
      <c r="M1" s="2"/>
      <c r="N1" s="2"/>
      <c r="O1" s="11"/>
      <c r="P1" s="18"/>
      <c r="Q1" s="2"/>
      <c r="R1" s="2"/>
      <c r="S1" s="2"/>
      <c r="T1" s="20"/>
      <c r="U1" s="2"/>
      <c r="V1" s="22" t="s">
        <v>32</v>
      </c>
      <c r="W1" s="2"/>
      <c r="X1" s="2"/>
      <c r="Y1" s="2"/>
      <c r="Z1" s="2"/>
      <c r="AA1" s="2"/>
      <c r="AB1" s="15"/>
      <c r="AC1" s="18"/>
      <c r="AD1" s="2"/>
      <c r="AE1" s="2"/>
      <c r="AF1" s="2"/>
      <c r="AG1" s="2"/>
      <c r="AH1" s="2"/>
      <c r="AI1" s="6" t="s">
        <v>7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s="1" customFormat="1" ht="30" customHeight="1" x14ac:dyDescent="0.25">
      <c r="A2" s="2" t="s">
        <v>1</v>
      </c>
      <c r="B2" s="3" t="s">
        <v>3</v>
      </c>
      <c r="C2" s="2" t="s">
        <v>4</v>
      </c>
      <c r="D2" s="2" t="s">
        <v>47</v>
      </c>
      <c r="E2" s="2" t="s">
        <v>48</v>
      </c>
      <c r="F2" s="2" t="s">
        <v>49</v>
      </c>
      <c r="G2" s="2" t="s">
        <v>50</v>
      </c>
      <c r="H2" s="15" t="s">
        <v>38</v>
      </c>
      <c r="I2" s="3" t="s">
        <v>3</v>
      </c>
      <c r="J2" s="2" t="s">
        <v>4</v>
      </c>
      <c r="K2" s="2" t="s">
        <v>47</v>
      </c>
      <c r="L2" s="2" t="s">
        <v>51</v>
      </c>
      <c r="M2" s="2" t="s">
        <v>48</v>
      </c>
      <c r="N2" s="2" t="s">
        <v>49</v>
      </c>
      <c r="O2" s="11" t="s">
        <v>50</v>
      </c>
      <c r="P2" s="18" t="s">
        <v>38</v>
      </c>
      <c r="Q2" s="2" t="s">
        <v>52</v>
      </c>
      <c r="R2" s="2" t="s">
        <v>53</v>
      </c>
      <c r="S2" s="2" t="s">
        <v>54</v>
      </c>
      <c r="T2" s="20" t="s">
        <v>8</v>
      </c>
      <c r="U2" s="2" t="s">
        <v>9</v>
      </c>
      <c r="V2" s="3" t="s">
        <v>3</v>
      </c>
      <c r="W2" s="2" t="s">
        <v>4</v>
      </c>
      <c r="X2" s="2" t="s">
        <v>47</v>
      </c>
      <c r="Y2" s="2" t="s">
        <v>51</v>
      </c>
      <c r="Z2" s="2" t="s">
        <v>48</v>
      </c>
      <c r="AA2" s="2" t="s">
        <v>49</v>
      </c>
      <c r="AB2" s="15" t="s">
        <v>50</v>
      </c>
      <c r="AC2" s="19" t="s">
        <v>38</v>
      </c>
      <c r="AD2" s="2" t="s">
        <v>52</v>
      </c>
      <c r="AE2" s="2" t="s">
        <v>53</v>
      </c>
      <c r="AF2" s="2" t="s">
        <v>54</v>
      </c>
      <c r="AG2" s="2" t="s">
        <v>8</v>
      </c>
      <c r="AH2" s="2" t="s">
        <v>9</v>
      </c>
      <c r="AI2" s="2" t="s">
        <v>55</v>
      </c>
      <c r="AJ2" s="2" t="s">
        <v>3</v>
      </c>
      <c r="AK2" s="2" t="s">
        <v>4</v>
      </c>
      <c r="AL2" s="2" t="s">
        <v>47</v>
      </c>
      <c r="AM2" s="2" t="s">
        <v>51</v>
      </c>
      <c r="AN2" s="2" t="s">
        <v>48</v>
      </c>
      <c r="AO2" s="2" t="s">
        <v>49</v>
      </c>
      <c r="AP2" s="2" t="s">
        <v>50</v>
      </c>
      <c r="AQ2" s="2" t="s">
        <v>38</v>
      </c>
      <c r="AR2" s="2" t="s">
        <v>52</v>
      </c>
      <c r="AS2" s="2" t="s">
        <v>53</v>
      </c>
      <c r="AT2" s="2" t="s">
        <v>54</v>
      </c>
      <c r="AU2" s="2" t="s">
        <v>8</v>
      </c>
      <c r="AV2" s="2" t="s">
        <v>9</v>
      </c>
      <c r="AW2" s="2" t="s">
        <v>10</v>
      </c>
      <c r="AX2" s="2" t="s">
        <v>11</v>
      </c>
      <c r="AY2" s="2" t="s">
        <v>37</v>
      </c>
    </row>
    <row r="3" spans="1:51" s="9" customFormat="1" ht="24.75" customHeight="1" x14ac:dyDescent="0.25">
      <c r="A3" s="9">
        <v>1</v>
      </c>
      <c r="B3" s="5">
        <v>1</v>
      </c>
      <c r="C3" s="10"/>
      <c r="D3" s="10"/>
      <c r="E3" s="10"/>
      <c r="F3" s="10"/>
      <c r="G3" s="10"/>
      <c r="H3" s="16">
        <v>0</v>
      </c>
      <c r="I3" s="24">
        <v>1</v>
      </c>
      <c r="J3" s="7"/>
      <c r="K3" s="7"/>
      <c r="L3" s="7"/>
      <c r="M3" s="7"/>
      <c r="N3" s="7">
        <v>0</v>
      </c>
      <c r="O3" s="7"/>
      <c r="P3" s="7"/>
      <c r="Q3" s="7"/>
      <c r="R3" s="7"/>
      <c r="S3" s="7"/>
      <c r="T3" s="7">
        <v>0</v>
      </c>
      <c r="U3" s="7"/>
      <c r="V3" s="4"/>
      <c r="AA3" s="9">
        <v>0</v>
      </c>
      <c r="AG3" s="9">
        <v>0</v>
      </c>
      <c r="AH3" s="9">
        <v>0</v>
      </c>
      <c r="AI3" s="9" t="b">
        <f t="shared" ref="AI3:AI26" si="0">AND(AJ3:AV3)</f>
        <v>0</v>
      </c>
      <c r="AJ3" s="9" t="b">
        <f t="shared" ref="AJ3:AJ26" si="1">I3=V3</f>
        <v>0</v>
      </c>
      <c r="AK3" s="9" t="b">
        <f>TRIM(J3)=TRIM(W3)</f>
        <v>1</v>
      </c>
      <c r="AL3" s="9" t="b">
        <f t="shared" ref="AL3:AL26" si="2">K3=X3</f>
        <v>1</v>
      </c>
      <c r="AM3" s="9" t="b">
        <f t="shared" ref="AM3:AM26" si="3">L3=Y3</f>
        <v>1</v>
      </c>
      <c r="AN3" s="9" t="b">
        <f t="shared" ref="AN3:AN26" si="4">M3=Z3</f>
        <v>1</v>
      </c>
      <c r="AO3" s="9" t="b">
        <f t="shared" ref="AO3:AO26" si="5">N3=AA3</f>
        <v>1</v>
      </c>
      <c r="AP3" s="9" t="b">
        <f t="shared" ref="AP3:AP26" si="6">O3=AB3</f>
        <v>1</v>
      </c>
      <c r="AQ3" s="9" t="b">
        <f t="shared" ref="AQ3:AQ26" si="7">P3=AC3</f>
        <v>1</v>
      </c>
      <c r="AR3" s="9" t="b">
        <f t="shared" ref="AR3:AR26" si="8">Q3=AD3</f>
        <v>1</v>
      </c>
      <c r="AS3" s="9" t="b">
        <f t="shared" ref="AS3:AS26" si="9">R3=AE3</f>
        <v>1</v>
      </c>
      <c r="AT3" s="9" t="b">
        <f t="shared" ref="AT3:AT26" si="10">S3=AF3</f>
        <v>1</v>
      </c>
      <c r="AU3" s="9" t="b">
        <f t="shared" ref="AU3:AU26" si="11">T3=AG3</f>
        <v>1</v>
      </c>
      <c r="AV3" s="9" t="b">
        <f t="shared" ref="AV3:AV26" si="12">U3=AH3</f>
        <v>1</v>
      </c>
    </row>
    <row r="4" spans="1:51" s="9" customFormat="1" ht="35.25" customHeight="1" x14ac:dyDescent="0.25">
      <c r="A4" s="9">
        <f t="shared" ref="A4:A26" si="13">A3+1</f>
        <v>2</v>
      </c>
      <c r="B4" s="5">
        <v>5</v>
      </c>
      <c r="C4" s="10" t="s">
        <v>2</v>
      </c>
      <c r="D4" s="10">
        <v>0.8</v>
      </c>
      <c r="E4" s="10"/>
      <c r="F4" s="10"/>
      <c r="G4" s="10"/>
      <c r="H4" s="16" t="s">
        <v>46</v>
      </c>
      <c r="I4" s="24">
        <v>5</v>
      </c>
      <c r="J4" s="7" t="s">
        <v>2</v>
      </c>
      <c r="K4" s="7">
        <v>0.8</v>
      </c>
      <c r="L4" s="7" t="s">
        <v>13</v>
      </c>
      <c r="M4" s="7" t="s">
        <v>125</v>
      </c>
      <c r="N4" s="7">
        <v>12</v>
      </c>
      <c r="O4" s="7">
        <v>0.5</v>
      </c>
      <c r="P4" s="7">
        <v>0.11</v>
      </c>
      <c r="Q4" s="7" t="s">
        <v>39</v>
      </c>
      <c r="R4" s="7" t="s">
        <v>132</v>
      </c>
      <c r="S4" s="7" t="s">
        <v>14</v>
      </c>
      <c r="T4" s="7">
        <v>8</v>
      </c>
      <c r="U4" s="7">
        <v>4</v>
      </c>
      <c r="V4" s="4"/>
      <c r="AI4" s="9" t="b">
        <f t="shared" si="0"/>
        <v>0</v>
      </c>
      <c r="AJ4" s="9" t="b">
        <f t="shared" si="1"/>
        <v>0</v>
      </c>
      <c r="AK4" s="9" t="b">
        <f t="shared" ref="AK4:AK27" si="14">TRIM(J4)=TRIM(W4)</f>
        <v>0</v>
      </c>
      <c r="AL4" s="9" t="b">
        <f t="shared" si="2"/>
        <v>0</v>
      </c>
      <c r="AM4" s="9" t="b">
        <f t="shared" si="3"/>
        <v>0</v>
      </c>
      <c r="AN4" s="9" t="b">
        <f t="shared" si="4"/>
        <v>0</v>
      </c>
      <c r="AO4" s="9" t="b">
        <f t="shared" si="5"/>
        <v>0</v>
      </c>
      <c r="AP4" s="9" t="b">
        <f t="shared" si="6"/>
        <v>0</v>
      </c>
      <c r="AQ4" s="9" t="b">
        <f t="shared" si="7"/>
        <v>0</v>
      </c>
      <c r="AR4" s="9" t="b">
        <f t="shared" si="8"/>
        <v>0</v>
      </c>
      <c r="AS4" s="9" t="b">
        <f t="shared" si="9"/>
        <v>0</v>
      </c>
      <c r="AT4" s="9" t="b">
        <f t="shared" si="10"/>
        <v>0</v>
      </c>
      <c r="AU4" s="9" t="b">
        <f t="shared" si="11"/>
        <v>0</v>
      </c>
      <c r="AV4" s="9" t="b">
        <f t="shared" si="12"/>
        <v>0</v>
      </c>
      <c r="AW4" s="9" t="s">
        <v>57</v>
      </c>
      <c r="AX4" s="9" t="s">
        <v>100</v>
      </c>
      <c r="AY4" s="9" t="s">
        <v>56</v>
      </c>
    </row>
    <row r="5" spans="1:51" s="9" customFormat="1" ht="45" customHeight="1" x14ac:dyDescent="0.25">
      <c r="A5" s="9">
        <f t="shared" si="13"/>
        <v>3</v>
      </c>
      <c r="B5" s="5">
        <v>5</v>
      </c>
      <c r="C5" s="10" t="s">
        <v>123</v>
      </c>
      <c r="D5" s="10">
        <v>0.48</v>
      </c>
      <c r="E5" s="10"/>
      <c r="F5" s="10"/>
      <c r="G5" s="10"/>
      <c r="H5" s="16" t="s">
        <v>46</v>
      </c>
      <c r="I5" s="24">
        <v>5</v>
      </c>
      <c r="J5" s="7" t="s">
        <v>123</v>
      </c>
      <c r="K5" s="7">
        <v>0.24</v>
      </c>
      <c r="L5" s="7" t="s">
        <v>13</v>
      </c>
      <c r="M5" s="7" t="s">
        <v>125</v>
      </c>
      <c r="N5" s="7">
        <v>12</v>
      </c>
      <c r="O5" s="7">
        <v>0.5</v>
      </c>
      <c r="P5" s="7">
        <v>33</v>
      </c>
      <c r="Q5" s="7" t="s">
        <v>40</v>
      </c>
      <c r="R5" s="7" t="s">
        <v>133</v>
      </c>
      <c r="S5" s="7" t="s">
        <v>14</v>
      </c>
      <c r="T5" s="7">
        <v>0.48</v>
      </c>
      <c r="U5" s="7">
        <v>11.52</v>
      </c>
      <c r="V5" s="4"/>
      <c r="AI5" s="9" t="b">
        <f t="shared" si="0"/>
        <v>0</v>
      </c>
      <c r="AJ5" s="9" t="b">
        <f t="shared" si="1"/>
        <v>0</v>
      </c>
      <c r="AK5" s="9" t="b">
        <f t="shared" si="14"/>
        <v>0</v>
      </c>
      <c r="AL5" s="9" t="b">
        <f t="shared" si="2"/>
        <v>0</v>
      </c>
      <c r="AM5" s="9" t="b">
        <f t="shared" si="3"/>
        <v>0</v>
      </c>
      <c r="AN5" s="9" t="b">
        <f t="shared" si="4"/>
        <v>0</v>
      </c>
      <c r="AO5" s="9" t="b">
        <f t="shared" si="5"/>
        <v>0</v>
      </c>
      <c r="AP5" s="9" t="b">
        <f t="shared" si="6"/>
        <v>0</v>
      </c>
      <c r="AQ5" s="9" t="b">
        <f t="shared" si="7"/>
        <v>0</v>
      </c>
      <c r="AR5" s="9" t="b">
        <f t="shared" si="8"/>
        <v>0</v>
      </c>
      <c r="AS5" s="9" t="b">
        <f t="shared" si="9"/>
        <v>0</v>
      </c>
      <c r="AT5" s="9" t="b">
        <f t="shared" si="10"/>
        <v>0</v>
      </c>
      <c r="AU5" s="9" t="b">
        <f t="shared" si="11"/>
        <v>0</v>
      </c>
      <c r="AV5" s="9" t="b">
        <f t="shared" si="12"/>
        <v>0</v>
      </c>
      <c r="AW5" s="9" t="s">
        <v>59</v>
      </c>
      <c r="AX5" s="9" t="s">
        <v>101</v>
      </c>
      <c r="AY5" s="9" t="s">
        <v>58</v>
      </c>
    </row>
    <row r="6" spans="1:51" s="9" customFormat="1" ht="45" customHeight="1" x14ac:dyDescent="0.25">
      <c r="A6" s="9">
        <f t="shared" si="13"/>
        <v>4</v>
      </c>
      <c r="B6" s="5">
        <v>5</v>
      </c>
      <c r="C6" s="10" t="s">
        <v>12</v>
      </c>
      <c r="D6" s="10">
        <v>120</v>
      </c>
      <c r="E6" s="10"/>
      <c r="F6" s="10"/>
      <c r="G6" s="10"/>
      <c r="H6" s="16" t="s">
        <v>46</v>
      </c>
      <c r="I6" s="24">
        <v>5</v>
      </c>
      <c r="J6" s="7" t="s">
        <v>12</v>
      </c>
      <c r="K6" s="7">
        <v>120</v>
      </c>
      <c r="L6" s="7" t="s">
        <v>13</v>
      </c>
      <c r="M6" s="7" t="s">
        <v>125</v>
      </c>
      <c r="N6" s="7">
        <v>12</v>
      </c>
      <c r="O6" s="7">
        <v>0.5</v>
      </c>
      <c r="P6" s="7">
        <v>17</v>
      </c>
      <c r="Q6" s="7" t="s">
        <v>39</v>
      </c>
      <c r="R6" s="7" t="s">
        <v>134</v>
      </c>
      <c r="S6" s="7" t="s">
        <v>14</v>
      </c>
      <c r="T6" s="7">
        <v>2.4</v>
      </c>
      <c r="U6" s="7">
        <v>9.6</v>
      </c>
      <c r="V6" s="4"/>
      <c r="AI6" s="9" t="b">
        <f t="shared" si="0"/>
        <v>0</v>
      </c>
      <c r="AJ6" s="9" t="b">
        <f t="shared" si="1"/>
        <v>0</v>
      </c>
      <c r="AK6" s="9" t="b">
        <f t="shared" si="14"/>
        <v>0</v>
      </c>
      <c r="AL6" s="9" t="b">
        <f t="shared" si="2"/>
        <v>0</v>
      </c>
      <c r="AM6" s="9" t="b">
        <f t="shared" si="3"/>
        <v>0</v>
      </c>
      <c r="AN6" s="9" t="b">
        <f t="shared" si="4"/>
        <v>0</v>
      </c>
      <c r="AO6" s="9" t="b">
        <f t="shared" si="5"/>
        <v>0</v>
      </c>
      <c r="AP6" s="9" t="b">
        <f t="shared" si="6"/>
        <v>0</v>
      </c>
      <c r="AQ6" s="9" t="b">
        <f t="shared" si="7"/>
        <v>0</v>
      </c>
      <c r="AR6" s="9" t="b">
        <f t="shared" si="8"/>
        <v>0</v>
      </c>
      <c r="AS6" s="9" t="b">
        <f t="shared" si="9"/>
        <v>0</v>
      </c>
      <c r="AT6" s="9" t="b">
        <f t="shared" si="10"/>
        <v>0</v>
      </c>
      <c r="AU6" s="9" t="b">
        <f t="shared" si="11"/>
        <v>0</v>
      </c>
      <c r="AV6" s="9" t="b">
        <f t="shared" si="12"/>
        <v>0</v>
      </c>
      <c r="AW6" s="9" t="s">
        <v>59</v>
      </c>
      <c r="AX6" s="9" t="s">
        <v>101</v>
      </c>
      <c r="AY6" s="9" t="s">
        <v>58</v>
      </c>
    </row>
    <row r="7" spans="1:51" s="9" customFormat="1" ht="45" customHeight="1" x14ac:dyDescent="0.25">
      <c r="A7" s="9">
        <f t="shared" si="13"/>
        <v>5</v>
      </c>
      <c r="B7" s="5">
        <v>5</v>
      </c>
      <c r="C7" s="10" t="s">
        <v>126</v>
      </c>
      <c r="D7" s="10">
        <v>10</v>
      </c>
      <c r="E7" s="10"/>
      <c r="F7" s="10"/>
      <c r="G7" s="10"/>
      <c r="H7" s="16" t="s">
        <v>46</v>
      </c>
      <c r="I7" s="24">
        <v>5</v>
      </c>
      <c r="J7" s="7" t="s">
        <v>127</v>
      </c>
      <c r="K7" s="7">
        <v>10</v>
      </c>
      <c r="L7" s="7" t="s">
        <v>33</v>
      </c>
      <c r="M7" s="7" t="s">
        <v>34</v>
      </c>
      <c r="N7" s="7">
        <v>24</v>
      </c>
      <c r="O7" s="7">
        <v>1</v>
      </c>
      <c r="P7" s="7">
        <v>2</v>
      </c>
      <c r="Q7" s="7" t="s">
        <v>122</v>
      </c>
      <c r="R7" s="7" t="s">
        <v>130</v>
      </c>
      <c r="S7" s="7" t="s">
        <v>14</v>
      </c>
      <c r="T7" s="7">
        <v>10</v>
      </c>
      <c r="U7" s="7">
        <v>14</v>
      </c>
      <c r="V7" s="4"/>
      <c r="AI7" s="9" t="b">
        <f t="shared" si="0"/>
        <v>0</v>
      </c>
      <c r="AJ7" s="9" t="b">
        <f t="shared" si="1"/>
        <v>0</v>
      </c>
      <c r="AK7" s="9" t="b">
        <f t="shared" si="14"/>
        <v>0</v>
      </c>
      <c r="AL7" s="9" t="b">
        <f t="shared" si="2"/>
        <v>0</v>
      </c>
      <c r="AM7" s="9" t="b">
        <f t="shared" si="3"/>
        <v>0</v>
      </c>
      <c r="AN7" s="9" t="b">
        <f t="shared" si="4"/>
        <v>0</v>
      </c>
      <c r="AO7" s="9" t="b">
        <f t="shared" si="5"/>
        <v>0</v>
      </c>
      <c r="AP7" s="9" t="b">
        <f t="shared" si="6"/>
        <v>0</v>
      </c>
      <c r="AQ7" s="9" t="b">
        <f t="shared" si="7"/>
        <v>0</v>
      </c>
      <c r="AR7" s="9" t="b">
        <f t="shared" si="8"/>
        <v>0</v>
      </c>
      <c r="AS7" s="9" t="b">
        <f t="shared" si="9"/>
        <v>0</v>
      </c>
      <c r="AT7" s="9" t="b">
        <f t="shared" si="10"/>
        <v>0</v>
      </c>
      <c r="AU7" s="9" t="b">
        <f t="shared" si="11"/>
        <v>0</v>
      </c>
      <c r="AV7" s="9" t="b">
        <f t="shared" si="12"/>
        <v>0</v>
      </c>
      <c r="AW7" s="9" t="s">
        <v>97</v>
      </c>
      <c r="AX7" s="9" t="s">
        <v>102</v>
      </c>
      <c r="AY7" s="9" t="s">
        <v>96</v>
      </c>
    </row>
    <row r="8" spans="1:51" s="9" customFormat="1" ht="45" customHeight="1" x14ac:dyDescent="0.25">
      <c r="A8" s="9">
        <f t="shared" si="13"/>
        <v>6</v>
      </c>
      <c r="B8" s="5">
        <v>5</v>
      </c>
      <c r="C8" s="10" t="s">
        <v>15</v>
      </c>
      <c r="D8" s="10">
        <v>0.3</v>
      </c>
      <c r="E8" s="10"/>
      <c r="F8" s="10"/>
      <c r="G8" s="10"/>
      <c r="H8" s="16" t="s">
        <v>46</v>
      </c>
      <c r="I8" s="24">
        <v>5</v>
      </c>
      <c r="J8" s="7" t="s">
        <v>15</v>
      </c>
      <c r="K8" s="7">
        <v>0.3</v>
      </c>
      <c r="L8" s="7" t="s">
        <v>13</v>
      </c>
      <c r="M8" s="7" t="s">
        <v>34</v>
      </c>
      <c r="N8" s="7">
        <v>12</v>
      </c>
      <c r="O8" s="7">
        <v>0.5</v>
      </c>
      <c r="P8" s="7">
        <v>2.5</v>
      </c>
      <c r="Q8" s="7" t="s">
        <v>41</v>
      </c>
      <c r="R8" s="7" t="s">
        <v>135</v>
      </c>
      <c r="S8" s="7" t="s">
        <v>14</v>
      </c>
      <c r="T8" s="7">
        <v>2</v>
      </c>
      <c r="U8" s="7">
        <v>10</v>
      </c>
      <c r="V8" s="4"/>
      <c r="AI8" s="9" t="b">
        <f t="shared" si="0"/>
        <v>0</v>
      </c>
      <c r="AJ8" s="9" t="b">
        <f t="shared" si="1"/>
        <v>0</v>
      </c>
      <c r="AK8" s="9" t="b">
        <f t="shared" si="14"/>
        <v>0</v>
      </c>
      <c r="AL8" s="9" t="b">
        <f t="shared" si="2"/>
        <v>0</v>
      </c>
      <c r="AM8" s="9" t="b">
        <f t="shared" si="3"/>
        <v>0</v>
      </c>
      <c r="AN8" s="9" t="b">
        <f t="shared" si="4"/>
        <v>0</v>
      </c>
      <c r="AO8" s="9" t="b">
        <f t="shared" si="5"/>
        <v>0</v>
      </c>
      <c r="AP8" s="9" t="b">
        <f t="shared" si="6"/>
        <v>0</v>
      </c>
      <c r="AQ8" s="9" t="b">
        <f t="shared" si="7"/>
        <v>0</v>
      </c>
      <c r="AR8" s="9" t="b">
        <f t="shared" si="8"/>
        <v>0</v>
      </c>
      <c r="AS8" s="9" t="b">
        <f t="shared" si="9"/>
        <v>0</v>
      </c>
      <c r="AT8" s="9" t="b">
        <f t="shared" si="10"/>
        <v>0</v>
      </c>
      <c r="AU8" s="9" t="b">
        <f t="shared" si="11"/>
        <v>0</v>
      </c>
      <c r="AV8" s="9" t="b">
        <f t="shared" si="12"/>
        <v>0</v>
      </c>
      <c r="AW8" s="9" t="s">
        <v>61</v>
      </c>
      <c r="AX8" s="9" t="s">
        <v>103</v>
      </c>
      <c r="AY8" s="9" t="s">
        <v>60</v>
      </c>
    </row>
    <row r="9" spans="1:51" s="9" customFormat="1" ht="45" customHeight="1" x14ac:dyDescent="0.25">
      <c r="A9" s="9">
        <f t="shared" si="13"/>
        <v>7</v>
      </c>
      <c r="B9" s="5">
        <v>5</v>
      </c>
      <c r="C9" s="10" t="s">
        <v>16</v>
      </c>
      <c r="D9" s="10">
        <v>144</v>
      </c>
      <c r="E9" s="10"/>
      <c r="F9" s="10"/>
      <c r="G9" s="10"/>
      <c r="H9" s="16" t="s">
        <v>46</v>
      </c>
      <c r="I9" s="24">
        <v>5</v>
      </c>
      <c r="J9" s="7" t="s">
        <v>16</v>
      </c>
      <c r="K9" s="7">
        <v>150</v>
      </c>
      <c r="L9" s="7" t="s">
        <v>13</v>
      </c>
      <c r="M9" s="7"/>
      <c r="N9" s="7">
        <v>12</v>
      </c>
      <c r="O9" s="7">
        <v>0.5</v>
      </c>
      <c r="P9" s="7">
        <v>21</v>
      </c>
      <c r="Q9" s="7" t="s">
        <v>39</v>
      </c>
      <c r="R9" s="7" t="s">
        <v>136</v>
      </c>
      <c r="S9" s="7" t="s">
        <v>14</v>
      </c>
      <c r="T9" s="7">
        <v>12</v>
      </c>
      <c r="U9" s="7">
        <v>0</v>
      </c>
      <c r="V9" s="4"/>
      <c r="AI9" s="9" t="b">
        <f t="shared" si="0"/>
        <v>0</v>
      </c>
      <c r="AJ9" s="9" t="b">
        <f t="shared" si="1"/>
        <v>0</v>
      </c>
      <c r="AK9" s="9" t="b">
        <f t="shared" si="14"/>
        <v>0</v>
      </c>
      <c r="AL9" s="9" t="b">
        <f t="shared" si="2"/>
        <v>0</v>
      </c>
      <c r="AM9" s="9" t="b">
        <f t="shared" si="3"/>
        <v>0</v>
      </c>
      <c r="AN9" s="9" t="b">
        <f t="shared" si="4"/>
        <v>1</v>
      </c>
      <c r="AO9" s="9" t="b">
        <f t="shared" si="5"/>
        <v>0</v>
      </c>
      <c r="AP9" s="9" t="b">
        <f t="shared" si="6"/>
        <v>0</v>
      </c>
      <c r="AQ9" s="9" t="b">
        <f t="shared" si="7"/>
        <v>0</v>
      </c>
      <c r="AR9" s="9" t="b">
        <f t="shared" si="8"/>
        <v>0</v>
      </c>
      <c r="AS9" s="9" t="b">
        <f t="shared" si="9"/>
        <v>0</v>
      </c>
      <c r="AT9" s="9" t="b">
        <f t="shared" si="10"/>
        <v>0</v>
      </c>
      <c r="AU9" s="9" t="b">
        <f t="shared" si="11"/>
        <v>0</v>
      </c>
      <c r="AV9" s="9" t="b">
        <f t="shared" si="12"/>
        <v>1</v>
      </c>
      <c r="AW9" s="9" t="s">
        <v>63</v>
      </c>
      <c r="AX9" s="9" t="s">
        <v>104</v>
      </c>
      <c r="AY9" s="9" t="s">
        <v>62</v>
      </c>
    </row>
    <row r="10" spans="1:51" s="9" customFormat="1" ht="45" customHeight="1" x14ac:dyDescent="0.25">
      <c r="A10" s="9">
        <f t="shared" si="13"/>
        <v>8</v>
      </c>
      <c r="B10" s="5">
        <v>5</v>
      </c>
      <c r="C10" s="10" t="s">
        <v>17</v>
      </c>
      <c r="D10" s="13">
        <v>144</v>
      </c>
      <c r="E10" s="10"/>
      <c r="F10" s="10"/>
      <c r="G10" s="10"/>
      <c r="H10" s="16" t="s">
        <v>46</v>
      </c>
      <c r="I10" s="24">
        <v>5</v>
      </c>
      <c r="J10" s="7" t="s">
        <v>17</v>
      </c>
      <c r="K10" s="7">
        <v>144</v>
      </c>
      <c r="L10" s="7" t="s">
        <v>13</v>
      </c>
      <c r="M10" s="7" t="s">
        <v>125</v>
      </c>
      <c r="N10" s="7">
        <v>12</v>
      </c>
      <c r="O10" s="7">
        <v>0.5</v>
      </c>
      <c r="P10" s="7">
        <v>20</v>
      </c>
      <c r="Q10" s="7" t="s">
        <v>39</v>
      </c>
      <c r="R10" s="7" t="s">
        <v>137</v>
      </c>
      <c r="S10" s="7" t="s">
        <v>14</v>
      </c>
      <c r="T10" s="7">
        <v>3.6</v>
      </c>
      <c r="U10" s="7">
        <v>8.4</v>
      </c>
      <c r="V10" s="4"/>
      <c r="AI10" s="9" t="b">
        <f t="shared" si="0"/>
        <v>0</v>
      </c>
      <c r="AJ10" s="9" t="b">
        <f t="shared" si="1"/>
        <v>0</v>
      </c>
      <c r="AK10" s="9" t="b">
        <f t="shared" si="14"/>
        <v>0</v>
      </c>
      <c r="AL10" s="9" t="b">
        <f t="shared" si="2"/>
        <v>0</v>
      </c>
      <c r="AM10" s="9" t="b">
        <f t="shared" si="3"/>
        <v>0</v>
      </c>
      <c r="AN10" s="9" t="b">
        <f t="shared" si="4"/>
        <v>0</v>
      </c>
      <c r="AO10" s="9" t="b">
        <f t="shared" si="5"/>
        <v>0</v>
      </c>
      <c r="AP10" s="9" t="b">
        <f t="shared" si="6"/>
        <v>0</v>
      </c>
      <c r="AQ10" s="9" t="b">
        <f t="shared" si="7"/>
        <v>0</v>
      </c>
      <c r="AR10" s="9" t="b">
        <f t="shared" si="8"/>
        <v>0</v>
      </c>
      <c r="AS10" s="9" t="b">
        <f t="shared" si="9"/>
        <v>0</v>
      </c>
      <c r="AT10" s="9" t="b">
        <f t="shared" si="10"/>
        <v>0</v>
      </c>
      <c r="AU10" s="9" t="b">
        <f t="shared" si="11"/>
        <v>0</v>
      </c>
      <c r="AV10" s="9" t="b">
        <f t="shared" si="12"/>
        <v>0</v>
      </c>
      <c r="AW10" s="9" t="s">
        <v>65</v>
      </c>
      <c r="AX10" s="9" t="s">
        <v>105</v>
      </c>
      <c r="AY10" s="9" t="s">
        <v>64</v>
      </c>
    </row>
    <row r="11" spans="1:51" s="9" customFormat="1" ht="45" customHeight="1" x14ac:dyDescent="0.25">
      <c r="A11" s="9">
        <f t="shared" si="13"/>
        <v>9</v>
      </c>
      <c r="B11" s="5">
        <v>5</v>
      </c>
      <c r="C11" s="10" t="s">
        <v>18</v>
      </c>
      <c r="D11" s="10">
        <v>48</v>
      </c>
      <c r="E11" s="10"/>
      <c r="F11" s="10"/>
      <c r="G11" s="10"/>
      <c r="H11" s="16" t="s">
        <v>46</v>
      </c>
      <c r="I11" s="24">
        <v>5</v>
      </c>
      <c r="J11" s="7" t="s">
        <v>18</v>
      </c>
      <c r="K11" s="7">
        <v>24</v>
      </c>
      <c r="L11" s="7" t="s">
        <v>13</v>
      </c>
      <c r="M11" s="7" t="s">
        <v>131</v>
      </c>
      <c r="N11" s="7">
        <v>12</v>
      </c>
      <c r="O11" s="7">
        <v>0.5</v>
      </c>
      <c r="P11" s="7">
        <v>0.2</v>
      </c>
      <c r="Q11" s="7" t="s">
        <v>42</v>
      </c>
      <c r="R11" s="7" t="s">
        <v>138</v>
      </c>
      <c r="S11" s="7" t="s">
        <v>14</v>
      </c>
      <c r="T11" s="7">
        <v>1.2</v>
      </c>
      <c r="U11" s="7">
        <v>10.8</v>
      </c>
      <c r="V11" s="4"/>
      <c r="AI11" s="9" t="b">
        <f t="shared" si="0"/>
        <v>0</v>
      </c>
      <c r="AJ11" s="9" t="b">
        <f t="shared" si="1"/>
        <v>0</v>
      </c>
      <c r="AK11" s="9" t="b">
        <f t="shared" si="14"/>
        <v>0</v>
      </c>
      <c r="AL11" s="9" t="b">
        <f t="shared" si="2"/>
        <v>0</v>
      </c>
      <c r="AM11" s="9" t="b">
        <f t="shared" si="3"/>
        <v>0</v>
      </c>
      <c r="AN11" s="9" t="b">
        <f t="shared" si="4"/>
        <v>0</v>
      </c>
      <c r="AO11" s="9" t="b">
        <f t="shared" si="5"/>
        <v>0</v>
      </c>
      <c r="AP11" s="9" t="b">
        <f t="shared" si="6"/>
        <v>0</v>
      </c>
      <c r="AQ11" s="9" t="b">
        <f t="shared" si="7"/>
        <v>0</v>
      </c>
      <c r="AR11" s="9" t="b">
        <f t="shared" si="8"/>
        <v>0</v>
      </c>
      <c r="AS11" s="9" t="b">
        <f t="shared" si="9"/>
        <v>0</v>
      </c>
      <c r="AT11" s="9" t="b">
        <f t="shared" si="10"/>
        <v>0</v>
      </c>
      <c r="AU11" s="9" t="b">
        <f t="shared" si="11"/>
        <v>0</v>
      </c>
      <c r="AV11" s="9" t="b">
        <f t="shared" si="12"/>
        <v>0</v>
      </c>
      <c r="AW11" s="9" t="s">
        <v>67</v>
      </c>
      <c r="AX11" s="9" t="s">
        <v>106</v>
      </c>
      <c r="AY11" s="9" t="s">
        <v>66</v>
      </c>
    </row>
    <row r="12" spans="1:51" s="9" customFormat="1" ht="45" customHeight="1" x14ac:dyDescent="0.25">
      <c r="A12" s="9">
        <f t="shared" si="13"/>
        <v>10</v>
      </c>
      <c r="B12" s="5">
        <v>5</v>
      </c>
      <c r="C12" s="10" t="s">
        <v>19</v>
      </c>
      <c r="D12" s="10">
        <v>0.24</v>
      </c>
      <c r="E12" s="10"/>
      <c r="F12" s="10"/>
      <c r="G12" s="10"/>
      <c r="H12" s="16" t="s">
        <v>46</v>
      </c>
      <c r="I12" s="24">
        <v>5</v>
      </c>
      <c r="J12" s="7" t="s">
        <v>19</v>
      </c>
      <c r="K12" s="7">
        <v>0.12</v>
      </c>
      <c r="L12" s="7" t="s">
        <v>13</v>
      </c>
      <c r="M12" s="7"/>
      <c r="N12" s="7">
        <v>12</v>
      </c>
      <c r="O12" s="7">
        <v>0.5</v>
      </c>
      <c r="P12" s="7">
        <v>17</v>
      </c>
      <c r="Q12" s="7" t="s">
        <v>40</v>
      </c>
      <c r="R12" s="7" t="s">
        <v>139</v>
      </c>
      <c r="S12" s="7" t="s">
        <v>14</v>
      </c>
      <c r="T12" s="7">
        <v>12</v>
      </c>
      <c r="U12" s="7">
        <v>0</v>
      </c>
      <c r="V12" s="4"/>
      <c r="AI12" s="9" t="b">
        <f t="shared" si="0"/>
        <v>0</v>
      </c>
      <c r="AJ12" s="9" t="b">
        <f t="shared" si="1"/>
        <v>0</v>
      </c>
      <c r="AK12" s="9" t="b">
        <f t="shared" si="14"/>
        <v>0</v>
      </c>
      <c r="AL12" s="9" t="b">
        <f t="shared" si="2"/>
        <v>0</v>
      </c>
      <c r="AM12" s="9" t="b">
        <f t="shared" si="3"/>
        <v>0</v>
      </c>
      <c r="AN12" s="9" t="b">
        <f t="shared" si="4"/>
        <v>1</v>
      </c>
      <c r="AO12" s="9" t="b">
        <f t="shared" si="5"/>
        <v>0</v>
      </c>
      <c r="AP12" s="9" t="b">
        <f t="shared" si="6"/>
        <v>0</v>
      </c>
      <c r="AQ12" s="9" t="b">
        <f t="shared" si="7"/>
        <v>0</v>
      </c>
      <c r="AR12" s="9" t="b">
        <f t="shared" si="8"/>
        <v>0</v>
      </c>
      <c r="AS12" s="9" t="b">
        <f t="shared" si="9"/>
        <v>0</v>
      </c>
      <c r="AT12" s="9" t="b">
        <f t="shared" si="10"/>
        <v>0</v>
      </c>
      <c r="AU12" s="9" t="b">
        <f t="shared" si="11"/>
        <v>0</v>
      </c>
      <c r="AV12" s="9" t="b">
        <f t="shared" si="12"/>
        <v>1</v>
      </c>
      <c r="AW12" s="9" t="s">
        <v>69</v>
      </c>
      <c r="AX12" s="9" t="s">
        <v>107</v>
      </c>
      <c r="AY12" s="9" t="s">
        <v>68</v>
      </c>
    </row>
    <row r="13" spans="1:51" s="9" customFormat="1" ht="45" customHeight="1" x14ac:dyDescent="0.25">
      <c r="A13" s="9">
        <f t="shared" si="13"/>
        <v>11</v>
      </c>
      <c r="B13" s="5">
        <v>5</v>
      </c>
      <c r="C13" s="10" t="s">
        <v>20</v>
      </c>
      <c r="D13" s="10">
        <v>240</v>
      </c>
      <c r="E13" s="10"/>
      <c r="F13" s="10"/>
      <c r="G13" s="10"/>
      <c r="H13" s="16" t="s">
        <v>46</v>
      </c>
      <c r="I13" s="24">
        <v>5</v>
      </c>
      <c r="J13" s="7" t="s">
        <v>20</v>
      </c>
      <c r="K13" s="7">
        <v>120</v>
      </c>
      <c r="L13" s="7" t="s">
        <v>13</v>
      </c>
      <c r="M13" s="7"/>
      <c r="N13" s="7">
        <v>12</v>
      </c>
      <c r="O13" s="7">
        <v>0.5</v>
      </c>
      <c r="P13" s="7">
        <v>1.7000000000000001E-2</v>
      </c>
      <c r="Q13" s="7" t="s">
        <v>43</v>
      </c>
      <c r="R13" s="7" t="s">
        <v>140</v>
      </c>
      <c r="S13" s="7" t="s">
        <v>14</v>
      </c>
      <c r="T13" s="7">
        <v>12</v>
      </c>
      <c r="U13" s="7">
        <v>0</v>
      </c>
      <c r="V13" s="4"/>
      <c r="AI13" s="9" t="b">
        <f t="shared" si="0"/>
        <v>0</v>
      </c>
      <c r="AJ13" s="9" t="b">
        <f t="shared" si="1"/>
        <v>0</v>
      </c>
      <c r="AK13" s="9" t="b">
        <f t="shared" si="14"/>
        <v>0</v>
      </c>
      <c r="AL13" s="9" t="b">
        <f t="shared" si="2"/>
        <v>0</v>
      </c>
      <c r="AM13" s="9" t="b">
        <f t="shared" si="3"/>
        <v>0</v>
      </c>
      <c r="AN13" s="9" t="b">
        <f t="shared" si="4"/>
        <v>1</v>
      </c>
      <c r="AO13" s="9" t="b">
        <f t="shared" si="5"/>
        <v>0</v>
      </c>
      <c r="AP13" s="9" t="b">
        <f t="shared" si="6"/>
        <v>0</v>
      </c>
      <c r="AQ13" s="9" t="b">
        <f t="shared" si="7"/>
        <v>0</v>
      </c>
      <c r="AR13" s="9" t="b">
        <f t="shared" si="8"/>
        <v>0</v>
      </c>
      <c r="AS13" s="9" t="b">
        <f t="shared" si="9"/>
        <v>0</v>
      </c>
      <c r="AT13" s="9" t="b">
        <f t="shared" si="10"/>
        <v>0</v>
      </c>
      <c r="AU13" s="9" t="b">
        <f t="shared" si="11"/>
        <v>0</v>
      </c>
      <c r="AV13" s="9" t="b">
        <f t="shared" si="12"/>
        <v>1</v>
      </c>
      <c r="AW13" s="9" t="s">
        <v>71</v>
      </c>
      <c r="AX13" s="9" t="s">
        <v>108</v>
      </c>
      <c r="AY13" s="9" t="s">
        <v>70</v>
      </c>
    </row>
    <row r="14" spans="1:51" s="9" customFormat="1" ht="45" customHeight="1" x14ac:dyDescent="0.25">
      <c r="A14" s="9">
        <f t="shared" si="13"/>
        <v>12</v>
      </c>
      <c r="B14" s="5">
        <v>5</v>
      </c>
      <c r="C14" s="10" t="s">
        <v>21</v>
      </c>
      <c r="D14" s="10">
        <v>20</v>
      </c>
      <c r="E14" s="10"/>
      <c r="F14" s="10"/>
      <c r="G14" s="10"/>
      <c r="H14" s="16" t="s">
        <v>46</v>
      </c>
      <c r="I14" s="24">
        <v>5</v>
      </c>
      <c r="J14" s="7" t="s">
        <v>21</v>
      </c>
      <c r="K14" s="7">
        <v>20</v>
      </c>
      <c r="L14" s="7" t="s">
        <v>13</v>
      </c>
      <c r="M14" s="7" t="s">
        <v>125</v>
      </c>
      <c r="N14" s="7">
        <v>12</v>
      </c>
      <c r="O14" s="7">
        <v>0.5</v>
      </c>
      <c r="P14" s="7">
        <v>4</v>
      </c>
      <c r="Q14" s="7" t="s">
        <v>44</v>
      </c>
      <c r="R14" s="7" t="s">
        <v>141</v>
      </c>
      <c r="S14" s="7" t="s">
        <v>14</v>
      </c>
      <c r="T14" s="7">
        <v>2</v>
      </c>
      <c r="U14" s="7">
        <v>10</v>
      </c>
      <c r="V14" s="4"/>
      <c r="AI14" s="9" t="b">
        <f t="shared" si="0"/>
        <v>0</v>
      </c>
      <c r="AJ14" s="9" t="b">
        <f t="shared" si="1"/>
        <v>0</v>
      </c>
      <c r="AK14" s="9" t="b">
        <f t="shared" si="14"/>
        <v>0</v>
      </c>
      <c r="AL14" s="9" t="b">
        <f t="shared" si="2"/>
        <v>0</v>
      </c>
      <c r="AM14" s="9" t="b">
        <f t="shared" si="3"/>
        <v>0</v>
      </c>
      <c r="AN14" s="9" t="b">
        <f t="shared" si="4"/>
        <v>0</v>
      </c>
      <c r="AO14" s="9" t="b">
        <f t="shared" si="5"/>
        <v>0</v>
      </c>
      <c r="AP14" s="9" t="b">
        <f t="shared" si="6"/>
        <v>0</v>
      </c>
      <c r="AQ14" s="9" t="b">
        <f t="shared" si="7"/>
        <v>0</v>
      </c>
      <c r="AR14" s="9" t="b">
        <f t="shared" si="8"/>
        <v>0</v>
      </c>
      <c r="AS14" s="9" t="b">
        <f t="shared" si="9"/>
        <v>0</v>
      </c>
      <c r="AT14" s="9" t="b">
        <f t="shared" si="10"/>
        <v>0</v>
      </c>
      <c r="AU14" s="9" t="b">
        <f t="shared" si="11"/>
        <v>0</v>
      </c>
      <c r="AV14" s="9" t="b">
        <f t="shared" si="12"/>
        <v>0</v>
      </c>
      <c r="AW14" s="9" t="s">
        <v>73</v>
      </c>
      <c r="AX14" s="9" t="s">
        <v>109</v>
      </c>
      <c r="AY14" s="9" t="s">
        <v>72</v>
      </c>
    </row>
    <row r="15" spans="1:51" s="9" customFormat="1" ht="45" customHeight="1" x14ac:dyDescent="0.25">
      <c r="A15" s="9">
        <f t="shared" si="13"/>
        <v>13</v>
      </c>
      <c r="B15" s="5">
        <v>5</v>
      </c>
      <c r="C15" s="10" t="s">
        <v>22</v>
      </c>
      <c r="D15" s="10">
        <v>12</v>
      </c>
      <c r="E15" s="10"/>
      <c r="F15" s="10"/>
      <c r="G15" s="10"/>
      <c r="H15" s="16" t="s">
        <v>46</v>
      </c>
      <c r="I15" s="24">
        <v>5</v>
      </c>
      <c r="J15" s="7" t="s">
        <v>22</v>
      </c>
      <c r="K15" s="7">
        <v>12</v>
      </c>
      <c r="L15" s="7" t="s">
        <v>35</v>
      </c>
      <c r="M15" s="7"/>
      <c r="N15" s="7">
        <v>12</v>
      </c>
      <c r="O15" s="7">
        <v>0.5</v>
      </c>
      <c r="P15" s="7">
        <v>0.1</v>
      </c>
      <c r="Q15" s="7" t="s">
        <v>45</v>
      </c>
      <c r="R15" s="7" t="s">
        <v>142</v>
      </c>
      <c r="S15" s="7" t="s">
        <v>14</v>
      </c>
      <c r="T15" s="7">
        <v>12</v>
      </c>
      <c r="U15" s="7">
        <v>0</v>
      </c>
      <c r="V15" s="4"/>
      <c r="AI15" s="9" t="b">
        <f t="shared" si="0"/>
        <v>0</v>
      </c>
      <c r="AJ15" s="9" t="b">
        <f t="shared" si="1"/>
        <v>0</v>
      </c>
      <c r="AK15" s="9" t="b">
        <f t="shared" si="14"/>
        <v>0</v>
      </c>
      <c r="AL15" s="9" t="b">
        <f t="shared" si="2"/>
        <v>0</v>
      </c>
      <c r="AM15" s="9" t="b">
        <f t="shared" si="3"/>
        <v>0</v>
      </c>
      <c r="AN15" s="9" t="b">
        <f t="shared" si="4"/>
        <v>1</v>
      </c>
      <c r="AO15" s="9" t="b">
        <f t="shared" si="5"/>
        <v>0</v>
      </c>
      <c r="AP15" s="9" t="b">
        <f t="shared" si="6"/>
        <v>0</v>
      </c>
      <c r="AQ15" s="9" t="b">
        <f t="shared" si="7"/>
        <v>0</v>
      </c>
      <c r="AR15" s="9" t="b">
        <f t="shared" si="8"/>
        <v>0</v>
      </c>
      <c r="AS15" s="9" t="b">
        <f t="shared" si="9"/>
        <v>0</v>
      </c>
      <c r="AT15" s="9" t="b">
        <f t="shared" si="10"/>
        <v>0</v>
      </c>
      <c r="AU15" s="9" t="b">
        <f t="shared" si="11"/>
        <v>0</v>
      </c>
      <c r="AV15" s="9" t="b">
        <f t="shared" si="12"/>
        <v>1</v>
      </c>
      <c r="AW15" s="9" t="s">
        <v>75</v>
      </c>
      <c r="AX15" s="9" t="s">
        <v>110</v>
      </c>
      <c r="AY15" s="9" t="s">
        <v>74</v>
      </c>
    </row>
    <row r="16" spans="1:51" s="9" customFormat="1" ht="45" customHeight="1" x14ac:dyDescent="0.25">
      <c r="A16" s="9">
        <f t="shared" si="13"/>
        <v>14</v>
      </c>
      <c r="B16" s="5">
        <v>5</v>
      </c>
      <c r="C16" s="10" t="s">
        <v>23</v>
      </c>
      <c r="D16" s="10">
        <v>10.8</v>
      </c>
      <c r="E16" s="10"/>
      <c r="F16" s="10"/>
      <c r="G16" s="10"/>
      <c r="H16" s="16" t="s">
        <v>46</v>
      </c>
      <c r="I16" s="24">
        <v>5</v>
      </c>
      <c r="J16" s="7" t="s">
        <v>23</v>
      </c>
      <c r="K16" s="7">
        <v>11</v>
      </c>
      <c r="L16" s="7" t="s">
        <v>13</v>
      </c>
      <c r="M16" s="7" t="s">
        <v>125</v>
      </c>
      <c r="N16" s="7">
        <v>12</v>
      </c>
      <c r="O16" s="7">
        <v>0.5</v>
      </c>
      <c r="P16" s="7">
        <v>1.5</v>
      </c>
      <c r="Q16" s="7" t="s">
        <v>39</v>
      </c>
      <c r="R16" s="7" t="s">
        <v>143</v>
      </c>
      <c r="S16" s="7" t="s">
        <v>14</v>
      </c>
      <c r="T16" s="7">
        <v>11</v>
      </c>
      <c r="U16" s="7">
        <v>1</v>
      </c>
      <c r="V16" s="4"/>
      <c r="AI16" s="9" t="b">
        <f t="shared" si="0"/>
        <v>0</v>
      </c>
      <c r="AJ16" s="9" t="b">
        <f t="shared" si="1"/>
        <v>0</v>
      </c>
      <c r="AK16" s="9" t="b">
        <f t="shared" si="14"/>
        <v>0</v>
      </c>
      <c r="AL16" s="9" t="b">
        <f t="shared" si="2"/>
        <v>0</v>
      </c>
      <c r="AM16" s="9" t="b">
        <f t="shared" si="3"/>
        <v>0</v>
      </c>
      <c r="AN16" s="9" t="b">
        <f t="shared" si="4"/>
        <v>0</v>
      </c>
      <c r="AO16" s="9" t="b">
        <f t="shared" si="5"/>
        <v>0</v>
      </c>
      <c r="AP16" s="9" t="b">
        <f t="shared" si="6"/>
        <v>0</v>
      </c>
      <c r="AQ16" s="9" t="b">
        <f t="shared" si="7"/>
        <v>0</v>
      </c>
      <c r="AR16" s="9" t="b">
        <f t="shared" si="8"/>
        <v>0</v>
      </c>
      <c r="AS16" s="9" t="b">
        <f t="shared" si="9"/>
        <v>0</v>
      </c>
      <c r="AT16" s="9" t="b">
        <f t="shared" si="10"/>
        <v>0</v>
      </c>
      <c r="AU16" s="9" t="b">
        <f t="shared" si="11"/>
        <v>0</v>
      </c>
      <c r="AV16" s="9" t="b">
        <f t="shared" si="12"/>
        <v>0</v>
      </c>
      <c r="AW16" s="9" t="s">
        <v>77</v>
      </c>
      <c r="AX16" s="9" t="s">
        <v>111</v>
      </c>
      <c r="AY16" s="9" t="s">
        <v>76</v>
      </c>
    </row>
    <row r="17" spans="1:51" s="9" customFormat="1" ht="45" customHeight="1" x14ac:dyDescent="0.25">
      <c r="A17" s="9">
        <f t="shared" si="13"/>
        <v>15</v>
      </c>
      <c r="B17" s="5">
        <v>5</v>
      </c>
      <c r="C17" s="10" t="s">
        <v>36</v>
      </c>
      <c r="D17" s="10">
        <v>120</v>
      </c>
      <c r="E17" s="10"/>
      <c r="F17" s="10"/>
      <c r="G17" s="10"/>
      <c r="H17" s="16" t="s">
        <v>46</v>
      </c>
      <c r="I17" s="24">
        <v>5</v>
      </c>
      <c r="J17" s="7" t="s">
        <v>36</v>
      </c>
      <c r="K17" s="7">
        <v>60</v>
      </c>
      <c r="L17" s="7" t="s">
        <v>13</v>
      </c>
      <c r="M17" s="7"/>
      <c r="N17" s="7">
        <v>12</v>
      </c>
      <c r="O17" s="7">
        <v>0.5</v>
      </c>
      <c r="P17" s="7">
        <v>0.5</v>
      </c>
      <c r="Q17" s="7" t="s">
        <v>42</v>
      </c>
      <c r="R17" s="7" t="s">
        <v>144</v>
      </c>
      <c r="S17" s="7" t="s">
        <v>14</v>
      </c>
      <c r="T17" s="7">
        <v>12</v>
      </c>
      <c r="U17" s="7">
        <v>0</v>
      </c>
      <c r="V17" s="4"/>
      <c r="AI17" s="9" t="b">
        <f t="shared" si="0"/>
        <v>0</v>
      </c>
      <c r="AJ17" s="9" t="b">
        <f t="shared" si="1"/>
        <v>0</v>
      </c>
      <c r="AK17" s="9" t="b">
        <f t="shared" si="14"/>
        <v>0</v>
      </c>
      <c r="AL17" s="9" t="b">
        <f t="shared" si="2"/>
        <v>0</v>
      </c>
      <c r="AM17" s="9" t="b">
        <f t="shared" si="3"/>
        <v>0</v>
      </c>
      <c r="AN17" s="9" t="b">
        <f t="shared" si="4"/>
        <v>1</v>
      </c>
      <c r="AO17" s="9" t="b">
        <f t="shared" si="5"/>
        <v>0</v>
      </c>
      <c r="AP17" s="9" t="b">
        <f t="shared" si="6"/>
        <v>0</v>
      </c>
      <c r="AQ17" s="9" t="b">
        <f t="shared" si="7"/>
        <v>0</v>
      </c>
      <c r="AR17" s="9" t="b">
        <f t="shared" si="8"/>
        <v>0</v>
      </c>
      <c r="AS17" s="9" t="b">
        <f t="shared" si="9"/>
        <v>0</v>
      </c>
      <c r="AT17" s="9" t="b">
        <f t="shared" si="10"/>
        <v>0</v>
      </c>
      <c r="AU17" s="9" t="b">
        <f t="shared" si="11"/>
        <v>0</v>
      </c>
      <c r="AV17" s="9" t="b">
        <f t="shared" si="12"/>
        <v>1</v>
      </c>
      <c r="AW17" s="9" t="s">
        <v>79</v>
      </c>
      <c r="AX17" s="9" t="s">
        <v>112</v>
      </c>
      <c r="AY17" s="9" t="s">
        <v>78</v>
      </c>
    </row>
    <row r="18" spans="1:51" s="9" customFormat="1" ht="45" customHeight="1" x14ac:dyDescent="0.25">
      <c r="A18" s="9">
        <f t="shared" si="13"/>
        <v>16</v>
      </c>
      <c r="B18" s="5">
        <v>5</v>
      </c>
      <c r="C18" s="10" t="s">
        <v>24</v>
      </c>
      <c r="D18" s="10">
        <v>840</v>
      </c>
      <c r="E18" s="10"/>
      <c r="F18" s="10"/>
      <c r="G18" s="10"/>
      <c r="H18" s="16" t="s">
        <v>46</v>
      </c>
      <c r="I18" s="24">
        <v>5</v>
      </c>
      <c r="J18" s="7" t="s">
        <v>24</v>
      </c>
      <c r="K18" s="7">
        <v>840</v>
      </c>
      <c r="L18" s="7" t="s">
        <v>13</v>
      </c>
      <c r="M18" s="7" t="s">
        <v>125</v>
      </c>
      <c r="N18" s="7">
        <v>48</v>
      </c>
      <c r="O18" s="7">
        <v>2</v>
      </c>
      <c r="P18" s="7">
        <v>7</v>
      </c>
      <c r="Q18" s="7" t="s">
        <v>42</v>
      </c>
      <c r="R18" s="7" t="s">
        <v>145</v>
      </c>
      <c r="S18" s="7" t="s">
        <v>14</v>
      </c>
      <c r="T18" s="7">
        <v>42</v>
      </c>
      <c r="U18" s="7">
        <v>6</v>
      </c>
      <c r="V18" s="4"/>
      <c r="AI18" s="9" t="b">
        <f t="shared" si="0"/>
        <v>0</v>
      </c>
      <c r="AJ18" s="9" t="b">
        <f t="shared" si="1"/>
        <v>0</v>
      </c>
      <c r="AK18" s="9" t="b">
        <f t="shared" si="14"/>
        <v>0</v>
      </c>
      <c r="AL18" s="9" t="b">
        <f t="shared" si="2"/>
        <v>0</v>
      </c>
      <c r="AM18" s="9" t="b">
        <f t="shared" si="3"/>
        <v>0</v>
      </c>
      <c r="AN18" s="9" t="b">
        <f t="shared" si="4"/>
        <v>0</v>
      </c>
      <c r="AO18" s="9" t="b">
        <f t="shared" si="5"/>
        <v>0</v>
      </c>
      <c r="AP18" s="9" t="b">
        <f t="shared" si="6"/>
        <v>0</v>
      </c>
      <c r="AQ18" s="9" t="b">
        <f t="shared" si="7"/>
        <v>0</v>
      </c>
      <c r="AR18" s="9" t="b">
        <f t="shared" si="8"/>
        <v>0</v>
      </c>
      <c r="AS18" s="9" t="b">
        <f t="shared" si="9"/>
        <v>0</v>
      </c>
      <c r="AT18" s="9" t="b">
        <f t="shared" si="10"/>
        <v>0</v>
      </c>
      <c r="AU18" s="9" t="b">
        <f t="shared" si="11"/>
        <v>0</v>
      </c>
      <c r="AV18" s="9" t="b">
        <f t="shared" si="12"/>
        <v>0</v>
      </c>
      <c r="AW18" s="9" t="s">
        <v>81</v>
      </c>
      <c r="AX18" s="9" t="s">
        <v>113</v>
      </c>
      <c r="AY18" s="9" t="s">
        <v>80</v>
      </c>
    </row>
    <row r="19" spans="1:51" s="9" customFormat="1" ht="45" customHeight="1" x14ac:dyDescent="0.25">
      <c r="A19" s="9">
        <f t="shared" si="13"/>
        <v>17</v>
      </c>
      <c r="B19" s="5">
        <v>5</v>
      </c>
      <c r="C19" s="10" t="s">
        <v>25</v>
      </c>
      <c r="D19" s="10">
        <v>60</v>
      </c>
      <c r="E19" s="10"/>
      <c r="F19" s="10"/>
      <c r="G19" s="10"/>
      <c r="H19" s="16" t="s">
        <v>46</v>
      </c>
      <c r="I19" s="24">
        <v>5</v>
      </c>
      <c r="J19" s="7" t="s">
        <v>25</v>
      </c>
      <c r="K19" s="7">
        <v>60</v>
      </c>
      <c r="L19" s="7" t="s">
        <v>13</v>
      </c>
      <c r="M19" s="7"/>
      <c r="N19" s="7">
        <v>12</v>
      </c>
      <c r="O19" s="7">
        <v>0.5</v>
      </c>
      <c r="P19" s="7">
        <v>0.5</v>
      </c>
      <c r="Q19" s="7" t="s">
        <v>42</v>
      </c>
      <c r="R19" s="7" t="s">
        <v>146</v>
      </c>
      <c r="S19" s="7" t="s">
        <v>14</v>
      </c>
      <c r="T19" s="7">
        <v>12</v>
      </c>
      <c r="U19" s="7">
        <v>0</v>
      </c>
      <c r="V19" s="4"/>
      <c r="AI19" s="9" t="b">
        <f t="shared" si="0"/>
        <v>0</v>
      </c>
      <c r="AJ19" s="9" t="b">
        <f t="shared" si="1"/>
        <v>0</v>
      </c>
      <c r="AK19" s="9" t="b">
        <f t="shared" si="14"/>
        <v>0</v>
      </c>
      <c r="AL19" s="9" t="b">
        <f t="shared" si="2"/>
        <v>0</v>
      </c>
      <c r="AM19" s="9" t="b">
        <f t="shared" si="3"/>
        <v>0</v>
      </c>
      <c r="AN19" s="9" t="b">
        <f t="shared" si="4"/>
        <v>1</v>
      </c>
      <c r="AO19" s="9" t="b">
        <f t="shared" si="5"/>
        <v>0</v>
      </c>
      <c r="AP19" s="9" t="b">
        <f t="shared" si="6"/>
        <v>0</v>
      </c>
      <c r="AQ19" s="9" t="b">
        <f t="shared" si="7"/>
        <v>0</v>
      </c>
      <c r="AR19" s="9" t="b">
        <f t="shared" si="8"/>
        <v>0</v>
      </c>
      <c r="AS19" s="9" t="b">
        <f t="shared" si="9"/>
        <v>0</v>
      </c>
      <c r="AT19" s="9" t="b">
        <f t="shared" si="10"/>
        <v>0</v>
      </c>
      <c r="AU19" s="9" t="b">
        <f t="shared" si="11"/>
        <v>0</v>
      </c>
      <c r="AV19" s="9" t="b">
        <f t="shared" si="12"/>
        <v>1</v>
      </c>
      <c r="AW19" s="9" t="s">
        <v>83</v>
      </c>
      <c r="AX19" s="9" t="s">
        <v>114</v>
      </c>
      <c r="AY19" s="9" t="s">
        <v>82</v>
      </c>
    </row>
    <row r="20" spans="1:51" s="9" customFormat="1" ht="45" customHeight="1" x14ac:dyDescent="0.25">
      <c r="A20" s="9">
        <f t="shared" si="13"/>
        <v>18</v>
      </c>
      <c r="B20" s="5">
        <v>5</v>
      </c>
      <c r="C20" s="10" t="s">
        <v>26</v>
      </c>
      <c r="D20" s="10">
        <v>5.4</v>
      </c>
      <c r="E20" s="10"/>
      <c r="F20" s="10"/>
      <c r="G20" s="10"/>
      <c r="H20" s="16" t="s">
        <v>46</v>
      </c>
      <c r="I20" s="24">
        <v>5</v>
      </c>
      <c r="J20" s="7" t="s">
        <v>26</v>
      </c>
      <c r="K20" s="7">
        <v>5.4</v>
      </c>
      <c r="L20" s="7" t="s">
        <v>13</v>
      </c>
      <c r="M20" s="7" t="s">
        <v>125</v>
      </c>
      <c r="N20" s="7">
        <v>12</v>
      </c>
      <c r="O20" s="7">
        <v>0.5</v>
      </c>
      <c r="P20" s="7">
        <v>0.75</v>
      </c>
      <c r="Q20" s="7" t="s">
        <v>39</v>
      </c>
      <c r="R20" s="7" t="s">
        <v>147</v>
      </c>
      <c r="S20" s="7" t="s">
        <v>14</v>
      </c>
      <c r="T20" s="7">
        <v>5.4</v>
      </c>
      <c r="U20" s="7">
        <v>6.6</v>
      </c>
      <c r="V20" s="4"/>
      <c r="AI20" s="9" t="b">
        <f t="shared" si="0"/>
        <v>0</v>
      </c>
      <c r="AJ20" s="9" t="b">
        <f t="shared" si="1"/>
        <v>0</v>
      </c>
      <c r="AK20" s="9" t="b">
        <f t="shared" si="14"/>
        <v>0</v>
      </c>
      <c r="AL20" s="9" t="b">
        <f t="shared" si="2"/>
        <v>0</v>
      </c>
      <c r="AM20" s="9" t="b">
        <f t="shared" si="3"/>
        <v>0</v>
      </c>
      <c r="AN20" s="9" t="b">
        <f t="shared" si="4"/>
        <v>0</v>
      </c>
      <c r="AO20" s="9" t="b">
        <f t="shared" si="5"/>
        <v>0</v>
      </c>
      <c r="AP20" s="9" t="b">
        <f t="shared" si="6"/>
        <v>0</v>
      </c>
      <c r="AQ20" s="9" t="b">
        <f t="shared" si="7"/>
        <v>0</v>
      </c>
      <c r="AR20" s="9" t="b">
        <f t="shared" si="8"/>
        <v>0</v>
      </c>
      <c r="AS20" s="9" t="b">
        <f t="shared" si="9"/>
        <v>0</v>
      </c>
      <c r="AT20" s="9" t="b">
        <f t="shared" si="10"/>
        <v>0</v>
      </c>
      <c r="AU20" s="9" t="b">
        <f t="shared" si="11"/>
        <v>0</v>
      </c>
      <c r="AV20" s="9" t="b">
        <f t="shared" si="12"/>
        <v>0</v>
      </c>
      <c r="AW20" s="9" t="s">
        <v>85</v>
      </c>
      <c r="AX20" s="9" t="s">
        <v>115</v>
      </c>
      <c r="AY20" s="9" t="s">
        <v>84</v>
      </c>
    </row>
    <row r="21" spans="1:51" s="9" customFormat="1" ht="45" customHeight="1" x14ac:dyDescent="0.25">
      <c r="A21" s="9">
        <f t="shared" si="13"/>
        <v>19</v>
      </c>
      <c r="B21" s="5">
        <v>5</v>
      </c>
      <c r="C21" s="10" t="s">
        <v>27</v>
      </c>
      <c r="D21" s="10">
        <v>2.5</v>
      </c>
      <c r="E21" s="10"/>
      <c r="F21" s="10"/>
      <c r="G21" s="10"/>
      <c r="H21" s="16" t="s">
        <v>46</v>
      </c>
      <c r="I21" s="24">
        <v>5</v>
      </c>
      <c r="J21" s="7" t="s">
        <v>27</v>
      </c>
      <c r="K21" s="7">
        <v>2.5</v>
      </c>
      <c r="L21" s="7" t="s">
        <v>13</v>
      </c>
      <c r="M21" s="7" t="s">
        <v>125</v>
      </c>
      <c r="N21" s="7">
        <v>12</v>
      </c>
      <c r="O21" s="7">
        <v>0.5</v>
      </c>
      <c r="P21" s="7">
        <v>0.5</v>
      </c>
      <c r="Q21" s="7" t="s">
        <v>44</v>
      </c>
      <c r="R21" s="7" t="s">
        <v>148</v>
      </c>
      <c r="S21" s="7" t="s">
        <v>14</v>
      </c>
      <c r="T21" s="7">
        <v>2.5</v>
      </c>
      <c r="U21" s="7">
        <v>9.5</v>
      </c>
      <c r="V21" s="4"/>
      <c r="AI21" s="9" t="b">
        <f t="shared" si="0"/>
        <v>0</v>
      </c>
      <c r="AJ21" s="9" t="b">
        <f t="shared" si="1"/>
        <v>0</v>
      </c>
      <c r="AK21" s="9" t="b">
        <f t="shared" si="14"/>
        <v>0</v>
      </c>
      <c r="AL21" s="9" t="b">
        <f t="shared" si="2"/>
        <v>0</v>
      </c>
      <c r="AM21" s="9" t="b">
        <f t="shared" si="3"/>
        <v>0</v>
      </c>
      <c r="AN21" s="9" t="b">
        <f t="shared" si="4"/>
        <v>0</v>
      </c>
      <c r="AO21" s="9" t="b">
        <f t="shared" si="5"/>
        <v>0</v>
      </c>
      <c r="AP21" s="9" t="b">
        <f t="shared" si="6"/>
        <v>0</v>
      </c>
      <c r="AQ21" s="9" t="b">
        <f t="shared" si="7"/>
        <v>0</v>
      </c>
      <c r="AR21" s="9" t="b">
        <f t="shared" si="8"/>
        <v>0</v>
      </c>
      <c r="AS21" s="9" t="b">
        <f t="shared" si="9"/>
        <v>0</v>
      </c>
      <c r="AT21" s="9" t="b">
        <f t="shared" si="10"/>
        <v>0</v>
      </c>
      <c r="AU21" s="9" t="b">
        <f t="shared" si="11"/>
        <v>0</v>
      </c>
      <c r="AV21" s="9" t="b">
        <f t="shared" si="12"/>
        <v>0</v>
      </c>
      <c r="AW21" s="9" t="s">
        <v>87</v>
      </c>
      <c r="AX21" s="9" t="s">
        <v>116</v>
      </c>
      <c r="AY21" s="9" t="s">
        <v>86</v>
      </c>
    </row>
    <row r="22" spans="1:51" s="9" customFormat="1" ht="45" customHeight="1" x14ac:dyDescent="0.25">
      <c r="A22" s="9">
        <f t="shared" si="13"/>
        <v>20</v>
      </c>
      <c r="B22" s="5">
        <v>5</v>
      </c>
      <c r="C22" s="10" t="s">
        <v>28</v>
      </c>
      <c r="D22" s="10">
        <v>14.4</v>
      </c>
      <c r="E22" s="10"/>
      <c r="F22" s="10"/>
      <c r="G22" s="10">
        <v>0.6</v>
      </c>
      <c r="H22" s="16" t="s">
        <v>46</v>
      </c>
      <c r="I22" s="24">
        <v>5</v>
      </c>
      <c r="J22" s="7" t="s">
        <v>28</v>
      </c>
      <c r="K22" s="7">
        <v>12</v>
      </c>
      <c r="L22" s="7" t="s">
        <v>13</v>
      </c>
      <c r="M22" s="7"/>
      <c r="N22" s="7">
        <v>12</v>
      </c>
      <c r="O22" s="7">
        <v>0.6</v>
      </c>
      <c r="P22" s="7">
        <v>2</v>
      </c>
      <c r="Q22" s="7" t="s">
        <v>39</v>
      </c>
      <c r="R22" s="7" t="s">
        <v>149</v>
      </c>
      <c r="S22" s="7" t="s">
        <v>124</v>
      </c>
      <c r="T22" s="7">
        <v>12</v>
      </c>
      <c r="U22" s="7">
        <v>0</v>
      </c>
      <c r="V22" s="4"/>
      <c r="AI22" s="9" t="b">
        <f t="shared" si="0"/>
        <v>0</v>
      </c>
      <c r="AJ22" s="9" t="b">
        <f t="shared" si="1"/>
        <v>0</v>
      </c>
      <c r="AK22" s="9" t="b">
        <f t="shared" si="14"/>
        <v>0</v>
      </c>
      <c r="AL22" s="9" t="b">
        <f t="shared" si="2"/>
        <v>0</v>
      </c>
      <c r="AM22" s="9" t="b">
        <f t="shared" si="3"/>
        <v>0</v>
      </c>
      <c r="AN22" s="9" t="b">
        <f t="shared" si="4"/>
        <v>1</v>
      </c>
      <c r="AO22" s="9" t="b">
        <f t="shared" si="5"/>
        <v>0</v>
      </c>
      <c r="AP22" s="9" t="b">
        <f t="shared" si="6"/>
        <v>0</v>
      </c>
      <c r="AQ22" s="9" t="b">
        <f t="shared" si="7"/>
        <v>0</v>
      </c>
      <c r="AR22" s="9" t="b">
        <f t="shared" si="8"/>
        <v>0</v>
      </c>
      <c r="AS22" s="9" t="b">
        <f t="shared" si="9"/>
        <v>0</v>
      </c>
      <c r="AT22" s="9" t="b">
        <f t="shared" si="10"/>
        <v>0</v>
      </c>
      <c r="AU22" s="9" t="b">
        <f t="shared" si="11"/>
        <v>0</v>
      </c>
      <c r="AV22" s="9" t="b">
        <f t="shared" si="12"/>
        <v>1</v>
      </c>
      <c r="AW22" s="9" t="s">
        <v>89</v>
      </c>
      <c r="AX22" s="9" t="s">
        <v>117</v>
      </c>
      <c r="AY22" s="9" t="s">
        <v>88</v>
      </c>
    </row>
    <row r="23" spans="1:51" s="9" customFormat="1" ht="45" customHeight="1" x14ac:dyDescent="0.25">
      <c r="A23" s="9">
        <f t="shared" si="13"/>
        <v>21</v>
      </c>
      <c r="B23" s="5">
        <v>5</v>
      </c>
      <c r="C23" s="10" t="s">
        <v>29</v>
      </c>
      <c r="D23" s="10">
        <v>57.6</v>
      </c>
      <c r="E23" s="10"/>
      <c r="F23" s="10"/>
      <c r="G23" s="10"/>
      <c r="H23" s="16" t="s">
        <v>46</v>
      </c>
      <c r="I23" s="24">
        <v>5</v>
      </c>
      <c r="J23" s="7" t="s">
        <v>29</v>
      </c>
      <c r="K23" s="7">
        <v>57.5</v>
      </c>
      <c r="L23" s="7" t="s">
        <v>13</v>
      </c>
      <c r="M23" s="7" t="s">
        <v>125</v>
      </c>
      <c r="N23" s="7">
        <v>12</v>
      </c>
      <c r="O23" s="7">
        <v>0.5</v>
      </c>
      <c r="P23" s="7">
        <v>8</v>
      </c>
      <c r="Q23" s="7" t="s">
        <v>39</v>
      </c>
      <c r="R23" s="7" t="s">
        <v>150</v>
      </c>
      <c r="S23" s="7" t="s">
        <v>14</v>
      </c>
      <c r="T23" s="7">
        <v>2.2999999999999998</v>
      </c>
      <c r="U23" s="7">
        <v>9.6999999999999993</v>
      </c>
      <c r="V23" s="4"/>
      <c r="AI23" s="9" t="b">
        <f t="shared" si="0"/>
        <v>0</v>
      </c>
      <c r="AJ23" s="9" t="b">
        <f t="shared" si="1"/>
        <v>0</v>
      </c>
      <c r="AK23" s="9" t="b">
        <f t="shared" si="14"/>
        <v>0</v>
      </c>
      <c r="AL23" s="9" t="b">
        <f t="shared" si="2"/>
        <v>0</v>
      </c>
      <c r="AM23" s="9" t="b">
        <f t="shared" si="3"/>
        <v>0</v>
      </c>
      <c r="AN23" s="9" t="b">
        <f t="shared" si="4"/>
        <v>0</v>
      </c>
      <c r="AO23" s="9" t="b">
        <f t="shared" si="5"/>
        <v>0</v>
      </c>
      <c r="AP23" s="9" t="b">
        <f t="shared" si="6"/>
        <v>0</v>
      </c>
      <c r="AQ23" s="9" t="b">
        <f t="shared" si="7"/>
        <v>0</v>
      </c>
      <c r="AR23" s="9" t="b">
        <f t="shared" si="8"/>
        <v>0</v>
      </c>
      <c r="AS23" s="9" t="b">
        <f t="shared" si="9"/>
        <v>0</v>
      </c>
      <c r="AT23" s="9" t="b">
        <f t="shared" si="10"/>
        <v>0</v>
      </c>
      <c r="AU23" s="9" t="b">
        <f t="shared" si="11"/>
        <v>0</v>
      </c>
      <c r="AV23" s="9" t="b">
        <f t="shared" si="12"/>
        <v>0</v>
      </c>
      <c r="AW23" s="9" t="s">
        <v>91</v>
      </c>
      <c r="AX23" s="9" t="s">
        <v>118</v>
      </c>
      <c r="AY23" s="9" t="s">
        <v>90</v>
      </c>
    </row>
    <row r="24" spans="1:51" s="9" customFormat="1" ht="45" customHeight="1" x14ac:dyDescent="0.25">
      <c r="A24" s="9">
        <f t="shared" si="13"/>
        <v>22</v>
      </c>
      <c r="B24" s="5">
        <v>5</v>
      </c>
      <c r="C24" s="10" t="s">
        <v>30</v>
      </c>
      <c r="D24" s="10">
        <v>14.4</v>
      </c>
      <c r="E24" s="10"/>
      <c r="F24" s="10"/>
      <c r="G24" s="10">
        <v>0.6</v>
      </c>
      <c r="H24" s="16" t="s">
        <v>46</v>
      </c>
      <c r="I24" s="24">
        <v>5</v>
      </c>
      <c r="J24" s="7" t="s">
        <v>30</v>
      </c>
      <c r="K24" s="7">
        <v>12</v>
      </c>
      <c r="L24" s="7" t="s">
        <v>13</v>
      </c>
      <c r="M24" s="7"/>
      <c r="N24" s="7">
        <v>12</v>
      </c>
      <c r="O24" s="7">
        <v>0.6</v>
      </c>
      <c r="P24" s="7">
        <v>2</v>
      </c>
      <c r="Q24" s="7" t="s">
        <v>39</v>
      </c>
      <c r="R24" s="7" t="s">
        <v>151</v>
      </c>
      <c r="S24" s="7" t="s">
        <v>124</v>
      </c>
      <c r="T24" s="7">
        <v>12</v>
      </c>
      <c r="U24" s="7">
        <v>0</v>
      </c>
      <c r="V24" s="4"/>
      <c r="AI24" s="9" t="b">
        <f t="shared" si="0"/>
        <v>0</v>
      </c>
      <c r="AJ24" s="9" t="b">
        <f t="shared" si="1"/>
        <v>0</v>
      </c>
      <c r="AK24" s="9" t="b">
        <f t="shared" si="14"/>
        <v>0</v>
      </c>
      <c r="AL24" s="9" t="b">
        <f t="shared" si="2"/>
        <v>0</v>
      </c>
      <c r="AM24" s="9" t="b">
        <f t="shared" si="3"/>
        <v>0</v>
      </c>
      <c r="AN24" s="9" t="b">
        <f t="shared" si="4"/>
        <v>1</v>
      </c>
      <c r="AO24" s="9" t="b">
        <f t="shared" si="5"/>
        <v>0</v>
      </c>
      <c r="AP24" s="9" t="b">
        <f t="shared" si="6"/>
        <v>0</v>
      </c>
      <c r="AQ24" s="9" t="b">
        <f t="shared" si="7"/>
        <v>0</v>
      </c>
      <c r="AR24" s="9" t="b">
        <f t="shared" si="8"/>
        <v>0</v>
      </c>
      <c r="AS24" s="9" t="b">
        <f t="shared" si="9"/>
        <v>0</v>
      </c>
      <c r="AT24" s="9" t="b">
        <f t="shared" si="10"/>
        <v>0</v>
      </c>
      <c r="AU24" s="9" t="b">
        <f t="shared" si="11"/>
        <v>0</v>
      </c>
      <c r="AV24" s="9" t="b">
        <f t="shared" si="12"/>
        <v>1</v>
      </c>
      <c r="AW24" s="9" t="s">
        <v>93</v>
      </c>
      <c r="AX24" s="9" t="s">
        <v>119</v>
      </c>
      <c r="AY24" s="9" t="s">
        <v>92</v>
      </c>
    </row>
    <row r="25" spans="1:51" s="9" customFormat="1" ht="45" customHeight="1" x14ac:dyDescent="0.25">
      <c r="A25" s="9">
        <f t="shared" si="13"/>
        <v>23</v>
      </c>
      <c r="B25" s="5">
        <v>5</v>
      </c>
      <c r="C25" s="10" t="s">
        <v>31</v>
      </c>
      <c r="D25" s="10">
        <v>240</v>
      </c>
      <c r="E25" s="10"/>
      <c r="F25" s="10"/>
      <c r="G25" s="10"/>
      <c r="H25" s="16" t="s">
        <v>46</v>
      </c>
      <c r="I25" s="24">
        <v>5</v>
      </c>
      <c r="J25" s="7" t="s">
        <v>31</v>
      </c>
      <c r="K25" s="7">
        <v>120</v>
      </c>
      <c r="L25" s="7" t="s">
        <v>13</v>
      </c>
      <c r="M25" s="7"/>
      <c r="N25" s="7">
        <v>12</v>
      </c>
      <c r="O25" s="7">
        <v>0.5</v>
      </c>
      <c r="P25" s="7">
        <v>1</v>
      </c>
      <c r="Q25" s="7" t="s">
        <v>42</v>
      </c>
      <c r="R25" s="7" t="s">
        <v>152</v>
      </c>
      <c r="S25" s="7" t="s">
        <v>14</v>
      </c>
      <c r="T25" s="7">
        <v>12</v>
      </c>
      <c r="U25" s="7">
        <v>0</v>
      </c>
      <c r="V25" s="4"/>
      <c r="AI25" s="9" t="b">
        <f t="shared" si="0"/>
        <v>0</v>
      </c>
      <c r="AJ25" s="9" t="b">
        <f t="shared" si="1"/>
        <v>0</v>
      </c>
      <c r="AK25" s="9" t="b">
        <f t="shared" si="14"/>
        <v>0</v>
      </c>
      <c r="AL25" s="9" t="b">
        <f t="shared" si="2"/>
        <v>0</v>
      </c>
      <c r="AM25" s="9" t="b">
        <f t="shared" si="3"/>
        <v>0</v>
      </c>
      <c r="AN25" s="9" t="b">
        <f t="shared" si="4"/>
        <v>1</v>
      </c>
      <c r="AO25" s="9" t="b">
        <f t="shared" si="5"/>
        <v>0</v>
      </c>
      <c r="AP25" s="9" t="b">
        <f t="shared" si="6"/>
        <v>0</v>
      </c>
      <c r="AQ25" s="9" t="b">
        <f t="shared" si="7"/>
        <v>0</v>
      </c>
      <c r="AR25" s="9" t="b">
        <f t="shared" si="8"/>
        <v>0</v>
      </c>
      <c r="AS25" s="9" t="b">
        <f t="shared" si="9"/>
        <v>0</v>
      </c>
      <c r="AT25" s="9" t="b">
        <f t="shared" si="10"/>
        <v>0</v>
      </c>
      <c r="AU25" s="9" t="b">
        <f t="shared" si="11"/>
        <v>0</v>
      </c>
      <c r="AV25" s="9" t="b">
        <f t="shared" si="12"/>
        <v>1</v>
      </c>
      <c r="AW25" s="9" t="s">
        <v>95</v>
      </c>
      <c r="AX25" s="9" t="s">
        <v>120</v>
      </c>
      <c r="AY25" s="9" t="s">
        <v>94</v>
      </c>
    </row>
    <row r="26" spans="1:51" s="9" customFormat="1" ht="45" customHeight="1" x14ac:dyDescent="0.25">
      <c r="A26" s="26">
        <f t="shared" si="13"/>
        <v>24</v>
      </c>
      <c r="B26" s="27">
        <v>5</v>
      </c>
      <c r="C26" s="28" t="s">
        <v>129</v>
      </c>
      <c r="D26" s="28">
        <v>10</v>
      </c>
      <c r="E26" s="28"/>
      <c r="F26" s="28"/>
      <c r="G26" s="28"/>
      <c r="H26" s="29" t="s">
        <v>46</v>
      </c>
      <c r="I26" s="30">
        <v>5</v>
      </c>
      <c r="J26" s="31" t="s">
        <v>128</v>
      </c>
      <c r="K26" s="31">
        <v>10</v>
      </c>
      <c r="L26" s="31" t="s">
        <v>33</v>
      </c>
      <c r="M26" s="31" t="s">
        <v>34</v>
      </c>
      <c r="N26" s="31">
        <v>24</v>
      </c>
      <c r="O26" s="31">
        <v>1</v>
      </c>
      <c r="P26" s="31">
        <v>2</v>
      </c>
      <c r="Q26" s="31" t="s">
        <v>122</v>
      </c>
      <c r="R26" s="31" t="s">
        <v>130</v>
      </c>
      <c r="S26" s="31" t="s">
        <v>14</v>
      </c>
      <c r="T26" s="31">
        <v>10</v>
      </c>
      <c r="U26" s="31">
        <v>14</v>
      </c>
      <c r="V26" s="32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 t="b">
        <f t="shared" si="0"/>
        <v>0</v>
      </c>
      <c r="AJ26" s="26" t="b">
        <f t="shared" si="1"/>
        <v>0</v>
      </c>
      <c r="AK26" s="26" t="b">
        <f t="shared" si="14"/>
        <v>0</v>
      </c>
      <c r="AL26" s="26" t="b">
        <f t="shared" si="2"/>
        <v>0</v>
      </c>
      <c r="AM26" s="26" t="b">
        <f t="shared" si="3"/>
        <v>0</v>
      </c>
      <c r="AN26" s="26" t="b">
        <f t="shared" si="4"/>
        <v>0</v>
      </c>
      <c r="AO26" s="26" t="b">
        <f t="shared" si="5"/>
        <v>0</v>
      </c>
      <c r="AP26" s="26" t="b">
        <f t="shared" si="6"/>
        <v>0</v>
      </c>
      <c r="AQ26" s="26" t="b">
        <f t="shared" si="7"/>
        <v>0</v>
      </c>
      <c r="AR26" s="26" t="b">
        <f t="shared" si="8"/>
        <v>0</v>
      </c>
      <c r="AS26" s="26" t="b">
        <f t="shared" si="9"/>
        <v>0</v>
      </c>
      <c r="AT26" s="26" t="b">
        <f t="shared" si="10"/>
        <v>0</v>
      </c>
      <c r="AU26" s="26" t="b">
        <f t="shared" si="11"/>
        <v>0</v>
      </c>
      <c r="AV26" s="26" t="b">
        <f t="shared" si="12"/>
        <v>0</v>
      </c>
      <c r="AW26" s="26" t="s">
        <v>99</v>
      </c>
      <c r="AX26" s="26" t="s">
        <v>121</v>
      </c>
      <c r="AY26" s="26" t="s">
        <v>98</v>
      </c>
    </row>
    <row r="27" spans="1:51" s="9" customFormat="1" x14ac:dyDescent="0.25">
      <c r="A27" s="9" t="s">
        <v>5</v>
      </c>
      <c r="B27" s="4"/>
      <c r="H27" s="17"/>
      <c r="O27" s="12"/>
      <c r="P27" s="12"/>
      <c r="T27" s="21"/>
      <c r="V27" s="25"/>
      <c r="AB27" s="17"/>
      <c r="AC27" s="23"/>
      <c r="AI27" s="9" t="b">
        <f t="shared" ref="AI27:AV27" si="15">AND(AI4:AI26)</f>
        <v>0</v>
      </c>
      <c r="AJ27" s="9" t="b">
        <f t="shared" si="15"/>
        <v>0</v>
      </c>
      <c r="AK27" s="9" t="b">
        <f t="shared" si="14"/>
        <v>1</v>
      </c>
      <c r="AL27" s="9" t="b">
        <f t="shared" si="15"/>
        <v>0</v>
      </c>
      <c r="AM27" s="9" t="b">
        <f t="shared" si="15"/>
        <v>0</v>
      </c>
      <c r="AN27" s="9" t="b">
        <f t="shared" si="15"/>
        <v>0</v>
      </c>
      <c r="AO27" s="9" t="b">
        <f t="shared" si="15"/>
        <v>0</v>
      </c>
      <c r="AP27" s="9" t="b">
        <f t="shared" si="15"/>
        <v>0</v>
      </c>
      <c r="AQ27" s="9" t="b">
        <f t="shared" si="15"/>
        <v>0</v>
      </c>
      <c r="AR27" s="9" t="b">
        <f t="shared" si="15"/>
        <v>0</v>
      </c>
      <c r="AS27" s="9" t="b">
        <f t="shared" si="15"/>
        <v>0</v>
      </c>
      <c r="AT27" s="9" t="b">
        <f t="shared" si="15"/>
        <v>0</v>
      </c>
      <c r="AU27" s="9" t="b">
        <f t="shared" si="15"/>
        <v>0</v>
      </c>
      <c r="AV27" s="9" t="b">
        <f t="shared" si="15"/>
        <v>0</v>
      </c>
    </row>
    <row r="28" spans="1:51" s="9" customFormat="1" x14ac:dyDescent="0.25">
      <c r="B28" s="4"/>
      <c r="H28" s="17"/>
      <c r="O28" s="12"/>
      <c r="P28" s="12"/>
      <c r="T28" s="21"/>
      <c r="V28" s="25"/>
      <c r="AB28" s="17"/>
      <c r="AC28" s="23"/>
    </row>
    <row r="29" spans="1:51" s="9" customFormat="1" x14ac:dyDescent="0.25">
      <c r="B29" s="4"/>
      <c r="H29" s="17"/>
      <c r="O29" s="12"/>
      <c r="P29" s="12"/>
      <c r="T29" s="21"/>
      <c r="V29" s="25"/>
      <c r="AB29" s="17"/>
      <c r="AC29" s="23"/>
    </row>
    <row r="30" spans="1:51" s="9" customFormat="1" x14ac:dyDescent="0.25">
      <c r="B30" s="4"/>
      <c r="H30" s="17"/>
      <c r="O30" s="12"/>
      <c r="P30" s="12"/>
      <c r="T30" s="21"/>
      <c r="V30" s="25"/>
      <c r="AB30" s="17"/>
      <c r="AC30" s="23"/>
    </row>
    <row r="31" spans="1:51" s="9" customFormat="1" x14ac:dyDescent="0.25">
      <c r="B31" s="4"/>
      <c r="H31" s="17"/>
      <c r="O31" s="12"/>
      <c r="P31" s="12"/>
      <c r="T31" s="21"/>
      <c r="V31" s="25"/>
      <c r="AB31" s="17"/>
      <c r="AC31" s="23"/>
    </row>
    <row r="32" spans="1:51" s="9" customFormat="1" x14ac:dyDescent="0.25">
      <c r="B32" s="4"/>
      <c r="H32" s="17"/>
      <c r="O32" s="12"/>
      <c r="P32" s="12"/>
      <c r="T32" s="21"/>
      <c r="V32" s="25"/>
      <c r="AB32" s="17"/>
      <c r="AC32" s="23"/>
    </row>
    <row r="33" spans="2:29" s="9" customFormat="1" x14ac:dyDescent="0.25">
      <c r="B33" s="4"/>
      <c r="H33" s="17"/>
      <c r="O33" s="12"/>
      <c r="P33" s="12"/>
      <c r="T33" s="21"/>
      <c r="V33" s="25"/>
      <c r="AB33" s="17"/>
      <c r="AC33" s="23"/>
    </row>
    <row r="34" spans="2:29" s="9" customFormat="1" x14ac:dyDescent="0.25">
      <c r="B34" s="4"/>
      <c r="H34" s="17"/>
      <c r="O34" s="12"/>
      <c r="P34" s="12"/>
      <c r="T34" s="21"/>
      <c r="V34" s="25"/>
      <c r="AB34" s="17"/>
      <c r="AC34" s="23"/>
    </row>
  </sheetData>
  <conditionalFormatting sqref="AI7:AJ26 AI3:AV3 AI4:AJ5 AL4:AV5 AL7:AV26 AK4:AK27">
    <cfRule type="cellIs" dxfId="5" priority="8" operator="equal">
      <formula>FALSE</formula>
    </cfRule>
    <cfRule type="cellIs" dxfId="4" priority="9" operator="equal">
      <formula>TRUE</formula>
    </cfRule>
  </conditionalFormatting>
  <conditionalFormatting sqref="AI27:AJ27 AL27:AV27">
    <cfRule type="cellIs" dxfId="3" priority="6" operator="equal">
      <formula>TRUE</formula>
    </cfRule>
    <cfRule type="cellIs" dxfId="2" priority="7" operator="equal">
      <formula>FALSE</formula>
    </cfRule>
  </conditionalFormatting>
  <conditionalFormatting sqref="AI6:AJ6 AL6:AV6">
    <cfRule type="cellIs" dxfId="1" priority="1" operator="equal">
      <formula>FALSE</formula>
    </cfRule>
    <cfRule type="cellIs" dxfId="0" priority="2" operator="equal">
      <formula>TRUE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319:F321"/>
  <sheetViews>
    <sheetView topLeftCell="A319" workbookViewId="0">
      <selection activeCell="E326" sqref="E326"/>
    </sheetView>
  </sheetViews>
  <sheetFormatPr defaultRowHeight="15" x14ac:dyDescent="0.25"/>
  <cols>
    <col min="1" max="1" width="12.7109375" customWidth="1"/>
    <col min="2" max="2" width="9.85546875" customWidth="1"/>
    <col min="3" max="3" width="28" customWidth="1"/>
    <col min="4" max="4" width="25.7109375" customWidth="1"/>
    <col min="5" max="5" width="12.5703125" customWidth="1"/>
    <col min="6" max="6" width="85.5703125" customWidth="1"/>
    <col min="7" max="7" width="32.7109375" customWidth="1"/>
    <col min="8" max="8" width="12.28515625" customWidth="1"/>
    <col min="9" max="9" width="13.140625" customWidth="1"/>
    <col min="10" max="10" width="12.28515625" customWidth="1"/>
    <col min="11" max="11" width="13.85546875" customWidth="1"/>
    <col min="12" max="14" width="12.28515625" customWidth="1"/>
    <col min="16" max="16" width="18" customWidth="1"/>
    <col min="17" max="17" width="15.5703125" customWidth="1"/>
    <col min="18" max="18" width="18.28515625" customWidth="1"/>
    <col min="19" max="19" width="13.5703125" customWidth="1"/>
    <col min="20" max="20" width="20.5703125" customWidth="1"/>
  </cols>
  <sheetData>
    <row r="319" spans="1:6" x14ac:dyDescent="0.25">
      <c r="A319" s="8" t="s">
        <v>153</v>
      </c>
      <c r="B319" s="8" t="s">
        <v>154</v>
      </c>
      <c r="C319" s="8" t="s">
        <v>155</v>
      </c>
      <c r="D319" s="8" t="s">
        <v>156</v>
      </c>
      <c r="E319" s="8" t="s">
        <v>157</v>
      </c>
      <c r="F319" s="8" t="s">
        <v>158</v>
      </c>
    </row>
    <row r="320" spans="1:6" x14ac:dyDescent="0.25">
      <c r="A320" s="33">
        <v>43753</v>
      </c>
      <c r="B320" s="34" t="s">
        <v>159</v>
      </c>
      <c r="C320" s="8" t="s">
        <v>160</v>
      </c>
      <c r="D320" s="8" t="s">
        <v>161</v>
      </c>
      <c r="E320" s="8" t="s">
        <v>162</v>
      </c>
      <c r="F320" s="8" t="s">
        <v>163</v>
      </c>
    </row>
    <row r="321" spans="1:6" x14ac:dyDescent="0.25">
      <c r="A321" s="33">
        <v>43753</v>
      </c>
      <c r="B321" s="34" t="s">
        <v>159</v>
      </c>
      <c r="C321" s="8" t="s">
        <v>160</v>
      </c>
      <c r="D321" s="8" t="s">
        <v>161</v>
      </c>
      <c r="E321" s="8" t="s">
        <v>162</v>
      </c>
      <c r="F321" s="8" t="s">
        <v>164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NICU_ContMed</vt:lpstr>
      <vt:lpstr>RevisieLog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2019-10-15T14:58:14Z</dcterms:modified>
</cp:coreProperties>
</file>