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<sst xmlns="http://schemas.openxmlformats.org/spreadsheetml/2006/main" count="38" uniqueCount="38">
  <si>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No of Ob</t>
  </si>
  <si>
    <t xml:space="preserve">               x</t>
  </si>
  <si>
    <t xml:space="preserve">     log x</t>
  </si>
  <si>
    <t xml:space="preserve">      1/x</t>
  </si>
  <si>
    <r>
      <rPr>
        <sz val="11"/>
        <color rgb="FF000000"/>
        <rFont val="Calibri"/>
        <family val="2"/>
        <charset val="1"/>
      </rPr>
      <t xml:space="preserve">     X-</t>
    </r>
    <r>
      <rPr>
        <u val="single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</si>
  <si>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    |x-</t>
    </r>
    <r>
      <rPr>
        <u val="single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|</t>
    </r>
  </si>
  <si>
    <r>
      <rPr>
        <sz val="11"/>
        <color rgb="FF000000"/>
        <rFont val="Calibri"/>
        <family val="2"/>
        <charset val="1"/>
      </rPr>
      <t xml:space="preserve">(x-</t>
    </r>
    <r>
      <rPr>
        <u val="single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)^2</t>
    </r>
  </si>
  <si>
    <t xml:space="preserve">Arithmetic Mean</t>
  </si>
  <si>
    <t xml:space="preserve">Geometric Mean</t>
  </si>
  <si>
    <t xml:space="preserve">sumof Logx = </t>
  </si>
  <si>
    <t xml:space="preserve">1/n  = </t>
  </si>
  <si>
    <t xml:space="preserve">1/n(sumof logx)</t>
  </si>
  <si>
    <t xml:space="preserve">Ans</t>
  </si>
  <si>
    <t xml:space="preserve">Harmonic Mean</t>
  </si>
  <si>
    <t xml:space="preserve">Median</t>
  </si>
  <si>
    <t xml:space="preserve">Mode</t>
  </si>
  <si>
    <t xml:space="preserve">Discilies </t>
  </si>
  <si>
    <t xml:space="preserve">D7</t>
  </si>
  <si>
    <t xml:space="preserve">Percentile</t>
  </si>
  <si>
    <t xml:space="preserve">P10</t>
  </si>
  <si>
    <t xml:space="preserve">P90</t>
  </si>
  <si>
    <t xml:space="preserve">Quartiles</t>
  </si>
  <si>
    <t xml:space="preserve">Q1</t>
  </si>
  <si>
    <t xml:space="preserve">Q2</t>
  </si>
  <si>
    <t xml:space="preserve">Q3</t>
  </si>
  <si>
    <t xml:space="preserve">Range</t>
  </si>
  <si>
    <t xml:space="preserve">Max</t>
  </si>
  <si>
    <t xml:space="preserve">MIN</t>
  </si>
  <si>
    <t xml:space="preserve">Max - Min</t>
  </si>
  <si>
    <t xml:space="preserve">IQR</t>
  </si>
  <si>
    <t xml:space="preserve">QD</t>
  </si>
  <si>
    <t xml:space="preserve">MD</t>
  </si>
  <si>
    <t xml:space="preserve">Varience </t>
  </si>
  <si>
    <t xml:space="preserve">Standard Deviation</t>
  </si>
  <si>
    <t xml:space="preserve">Coff of Varience </t>
  </si>
  <si>
    <t xml:space="preserve">KP Co-effieient of Skewness</t>
  </si>
  <si>
    <t xml:space="preserve">Bowley Co-effeient of Skewness</t>
  </si>
  <si>
    <t xml:space="preserve">Percentile coefficient of Kurtosis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</si>
</sst>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9"/>
      <color rgb="FF47494D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8"/>
      <color rgb="FF000000"/>
      <name val="Arial"/>
      <family val="2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EDFE0"/>
      </right>
      <top/>
      <bottom style="medium">
        <color rgb="FFDEDFE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749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1"/>
  <sheetViews>
    <sheetView showFormulas="false" showGridLines="true" showRowColHeaders="true" showZeros="true" rightToLeft="false" tabSelected="true" showOutlineSymbols="true" defaultGridColor="true" view="normal" topLeftCell="A129" colorId="64" zoomScale="100" zoomScaleNormal="100" zoomScalePageLayoutView="100" workbookViewId="0">
      <selection pane="topLeft" activeCell="E110" activeCellId="0" sqref="E110"/>
    </sheetView>
  </sheetViews>
  <sheetFormatPr defaultRowHeight="15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7.3"/>
    <col collapsed="false" customWidth="true" hidden="false" outlineLevel="0" max="3" min="3" style="0" width="18.19"/>
    <col collapsed="false" customWidth="true" hidden="false" outlineLevel="0" max="4" min="4" style="0" width="21.82"/>
    <col collapsed="false" customWidth="true" hidden="false" outlineLevel="0" max="5" min="5" style="0" width="21.28"/>
    <col collapsed="false" customWidth="true" hidden="false" outlineLevel="0" max="6" min="6" style="0" width="16.1"/>
    <col collapsed="false" customWidth="true" hidden="false" outlineLevel="0" max="7" min="7" style="0" width="8.53"/>
    <col collapsed="false" customWidth="true" hidden="false" outlineLevel="0" max="8" min="8" style="0" width="19.0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3.8" hidden="false" customHeight="false" outlineLevel="0" collapsed="false">
      <c r="A2" s="1" t="n">
        <v>20</v>
      </c>
      <c r="B2" s="2" t="n">
        <v>310</v>
      </c>
      <c r="C2" s="3" t="n">
        <f aca="false">LOG(B2)</f>
        <v>2.49136169383427</v>
      </c>
      <c r="D2" s="2" t="n">
        <f aca="false">1/B2</f>
        <v>0.0032258064516129</v>
      </c>
      <c r="E2" s="3" t="n">
        <f aca="false">B2 - C$104</f>
        <v>-448.09</v>
      </c>
      <c r="F2" s="0" t="n">
        <f aca="false">ABS(E2)</f>
        <v>448.09</v>
      </c>
      <c r="G2" s="3"/>
      <c r="H2" s="2" t="n">
        <f aca="false">F2*F2</f>
        <v>200784.6481</v>
      </c>
      <c r="I2" s="2"/>
      <c r="J2" s="3"/>
      <c r="K2" s="2"/>
      <c r="L2" s="2"/>
      <c r="M2" s="2"/>
      <c r="N2" s="4"/>
      <c r="O2" s="2"/>
      <c r="P2" s="2"/>
      <c r="Q2" s="2"/>
    </row>
    <row r="3" customFormat="false" ht="13.8" hidden="false" customHeight="false" outlineLevel="0" collapsed="false">
      <c r="A3" s="1" t="n">
        <v>1</v>
      </c>
      <c r="B3" s="2" t="n">
        <v>334</v>
      </c>
      <c r="C3" s="3" t="n">
        <f aca="false">LOG(B3)</f>
        <v>2.52374646681156</v>
      </c>
      <c r="D3" s="2" t="n">
        <f aca="false">1/B3</f>
        <v>0.0029940119760479</v>
      </c>
      <c r="E3" s="3" t="n">
        <f aca="false">B3 - C$104</f>
        <v>-424.09</v>
      </c>
      <c r="F3" s="0" t="n">
        <f aca="false">ABS(E3)</f>
        <v>424.09</v>
      </c>
      <c r="G3" s="3"/>
      <c r="H3" s="2" t="n">
        <f aca="false">F3*F3</f>
        <v>179852.3281</v>
      </c>
      <c r="I3" s="2"/>
      <c r="J3" s="3"/>
      <c r="K3" s="2"/>
      <c r="L3" s="2"/>
      <c r="M3" s="2"/>
      <c r="N3" s="4"/>
      <c r="O3" s="2"/>
      <c r="P3" s="2"/>
      <c r="Q3" s="2"/>
    </row>
    <row r="4" customFormat="false" ht="13.8" hidden="false" customHeight="false" outlineLevel="0" collapsed="false">
      <c r="A4" s="1" t="n">
        <v>2</v>
      </c>
      <c r="B4" s="2" t="n">
        <v>340</v>
      </c>
      <c r="C4" s="3" t="n">
        <f aca="false">LOG(B4)</f>
        <v>2.53147891704225</v>
      </c>
      <c r="D4" s="2" t="n">
        <f aca="false">1/B4</f>
        <v>0.00294117647058823</v>
      </c>
      <c r="E4" s="3" t="n">
        <f aca="false">B4 - C$104</f>
        <v>-418.09</v>
      </c>
      <c r="F4" s="0" t="n">
        <f aca="false">ABS(E4)</f>
        <v>418.09</v>
      </c>
      <c r="G4" s="3"/>
      <c r="H4" s="2" t="n">
        <f aca="false">F4*F4</f>
        <v>174799.2481</v>
      </c>
      <c r="I4" s="2"/>
      <c r="J4" s="3"/>
      <c r="K4" s="2"/>
      <c r="L4" s="2"/>
      <c r="M4" s="2"/>
      <c r="N4" s="3"/>
      <c r="O4" s="2"/>
      <c r="P4" s="2"/>
      <c r="Q4" s="2"/>
    </row>
    <row r="5" customFormat="false" ht="13.8" hidden="false" customHeight="false" outlineLevel="0" collapsed="false">
      <c r="A5" s="1" t="n">
        <v>84</v>
      </c>
      <c r="B5" s="2" t="n">
        <v>345</v>
      </c>
      <c r="C5" s="3" t="n">
        <f aca="false">LOG(B5)</f>
        <v>2.53781909507327</v>
      </c>
      <c r="D5" s="2" t="n">
        <f aca="false">1/B5</f>
        <v>0.00289855072463768</v>
      </c>
      <c r="E5" s="3" t="n">
        <f aca="false">B5 - C$104</f>
        <v>-413.09</v>
      </c>
      <c r="F5" s="0" t="n">
        <f aca="false">ABS(E5)</f>
        <v>413.09</v>
      </c>
      <c r="G5" s="3"/>
      <c r="H5" s="2" t="n">
        <f aca="false">F5*F5</f>
        <v>170643.3481</v>
      </c>
      <c r="I5" s="2"/>
      <c r="J5" s="3"/>
      <c r="K5" s="2"/>
      <c r="L5" s="2"/>
      <c r="M5" s="2"/>
      <c r="N5" s="4"/>
      <c r="O5" s="2"/>
      <c r="P5" s="2"/>
      <c r="Q5" s="2"/>
    </row>
    <row r="6" customFormat="false" ht="13.8" hidden="false" customHeight="false" outlineLevel="0" collapsed="false">
      <c r="A6" s="1" t="n">
        <v>88</v>
      </c>
      <c r="B6" s="2" t="n">
        <v>348</v>
      </c>
      <c r="C6" s="3" t="n">
        <f aca="false">LOG(B6)</f>
        <v>2.54157924394658</v>
      </c>
      <c r="D6" s="2" t="n">
        <f aca="false">1/B6</f>
        <v>0.0028735632183908</v>
      </c>
      <c r="E6" s="3" t="n">
        <f aca="false">B6 - C$104</f>
        <v>-410.09</v>
      </c>
      <c r="F6" s="0" t="n">
        <f aca="false">ABS(E6)</f>
        <v>410.09</v>
      </c>
      <c r="G6" s="3"/>
      <c r="H6" s="2" t="n">
        <f aca="false">F6*F6</f>
        <v>168173.8081</v>
      </c>
      <c r="I6" s="2"/>
      <c r="J6" s="3"/>
      <c r="K6" s="2"/>
      <c r="L6" s="2"/>
      <c r="M6" s="2"/>
      <c r="N6" s="4"/>
      <c r="O6" s="2"/>
      <c r="P6" s="2"/>
      <c r="Q6" s="2"/>
    </row>
    <row r="7" customFormat="false" ht="13.8" hidden="false" customHeight="false" outlineLevel="0" collapsed="false">
      <c r="A7" s="1" t="n">
        <v>78</v>
      </c>
      <c r="B7" s="2" t="n">
        <v>390</v>
      </c>
      <c r="C7" s="3" t="n">
        <f aca="false">LOG(B7)</f>
        <v>2.5910646070265</v>
      </c>
      <c r="D7" s="2" t="n">
        <f aca="false">1/B7</f>
        <v>0.00256410256410256</v>
      </c>
      <c r="E7" s="3" t="n">
        <f aca="false">B7 - C$104</f>
        <v>-368.09</v>
      </c>
      <c r="F7" s="0" t="n">
        <f aca="false">ABS(E7)</f>
        <v>368.09</v>
      </c>
      <c r="G7" s="3"/>
      <c r="H7" s="2" t="n">
        <f aca="false">F7*F7</f>
        <v>135490.2481</v>
      </c>
      <c r="I7" s="2"/>
      <c r="J7" s="3"/>
      <c r="K7" s="2"/>
      <c r="L7" s="2"/>
      <c r="M7" s="2"/>
      <c r="N7" s="4"/>
      <c r="O7" s="2"/>
      <c r="P7" s="2"/>
      <c r="Q7" s="2"/>
    </row>
    <row r="8" customFormat="false" ht="13.8" hidden="false" customHeight="false" outlineLevel="0" collapsed="false">
      <c r="A8" s="1" t="n">
        <v>89</v>
      </c>
      <c r="B8" s="2" t="n">
        <v>398</v>
      </c>
      <c r="C8" s="3" t="n">
        <f aca="false">LOG(B8)</f>
        <v>2.59988307207369</v>
      </c>
      <c r="D8" s="2" t="n">
        <f aca="false">1/B8</f>
        <v>0.00251256281407035</v>
      </c>
      <c r="E8" s="3" t="n">
        <f aca="false">B8 - C$104</f>
        <v>-360.09</v>
      </c>
      <c r="F8" s="0" t="n">
        <f aca="false">ABS(E8)</f>
        <v>360.09</v>
      </c>
      <c r="G8" s="3"/>
      <c r="H8" s="2" t="n">
        <f aca="false">F8*F8</f>
        <v>129664.8081</v>
      </c>
      <c r="I8" s="2"/>
      <c r="J8" s="3"/>
      <c r="K8" s="2"/>
      <c r="L8" s="2"/>
      <c r="M8" s="2"/>
      <c r="N8" s="4"/>
      <c r="O8" s="2"/>
      <c r="P8" s="2"/>
      <c r="Q8" s="2"/>
    </row>
    <row r="9" customFormat="false" ht="13.8" hidden="false" customHeight="false" outlineLevel="0" collapsed="false">
      <c r="A9" s="1" t="n">
        <v>72</v>
      </c>
      <c r="B9" s="2" t="n">
        <v>411</v>
      </c>
      <c r="C9" s="3" t="n">
        <f aca="false">LOG(B9)</f>
        <v>2.61384182187607</v>
      </c>
      <c r="D9" s="2" t="n">
        <f aca="false">1/B9</f>
        <v>0.0024330900243309</v>
      </c>
      <c r="E9" s="3" t="n">
        <f aca="false">B9 - C$104</f>
        <v>-347.09</v>
      </c>
      <c r="F9" s="0" t="n">
        <f aca="false">ABS(E9)</f>
        <v>347.09</v>
      </c>
      <c r="G9" s="3"/>
      <c r="H9" s="2" t="n">
        <f aca="false">F9*F9</f>
        <v>120471.4681</v>
      </c>
      <c r="I9" s="2"/>
      <c r="J9" s="3"/>
      <c r="K9" s="2"/>
      <c r="L9" s="2"/>
      <c r="M9" s="2"/>
      <c r="N9" s="4"/>
      <c r="O9" s="2"/>
      <c r="P9" s="2"/>
      <c r="Q9" s="2"/>
    </row>
    <row r="10" customFormat="false" ht="13.8" hidden="false" customHeight="false" outlineLevel="0" collapsed="false">
      <c r="A10" s="1" t="n">
        <v>94</v>
      </c>
      <c r="B10" s="2" t="n">
        <v>412</v>
      </c>
      <c r="C10" s="3" t="n">
        <f aca="false">LOG(B10)</f>
        <v>2.61489721603313</v>
      </c>
      <c r="D10" s="2" t="n">
        <f aca="false">1/B10</f>
        <v>0.00242718446601942</v>
      </c>
      <c r="E10" s="3" t="n">
        <f aca="false">B10 - C$104</f>
        <v>-346.09</v>
      </c>
      <c r="F10" s="0" t="n">
        <f aca="false">ABS(E10)</f>
        <v>346.09</v>
      </c>
      <c r="G10" s="3"/>
      <c r="H10" s="2" t="n">
        <f aca="false">F10*F10</f>
        <v>119778.2881</v>
      </c>
      <c r="I10" s="2"/>
      <c r="J10" s="3"/>
      <c r="K10" s="2"/>
      <c r="L10" s="2"/>
      <c r="M10" s="2"/>
      <c r="N10" s="4"/>
      <c r="O10" s="2"/>
      <c r="P10" s="2"/>
      <c r="Q10" s="2"/>
    </row>
    <row r="11" customFormat="false" ht="13.8" hidden="false" customHeight="false" outlineLevel="0" collapsed="false">
      <c r="A11" s="1" t="n">
        <v>58</v>
      </c>
      <c r="B11" s="2" t="n">
        <v>417</v>
      </c>
      <c r="C11" s="3" t="n">
        <f aca="false">LOG(B11)</f>
        <v>2.62013605497376</v>
      </c>
      <c r="D11" s="2" t="n">
        <f aca="false">1/B11</f>
        <v>0.00239808153477218</v>
      </c>
      <c r="E11" s="3" t="n">
        <f aca="false">B11 - C$104</f>
        <v>-341.09</v>
      </c>
      <c r="F11" s="0" t="n">
        <f aca="false">ABS(E11)</f>
        <v>341.09</v>
      </c>
      <c r="G11" s="3"/>
      <c r="H11" s="2" t="n">
        <f aca="false">F11*F11</f>
        <v>116342.3881</v>
      </c>
      <c r="I11" s="2"/>
      <c r="J11" s="3"/>
      <c r="K11" s="2"/>
      <c r="L11" s="2"/>
      <c r="M11" s="2"/>
      <c r="N11" s="4"/>
      <c r="O11" s="2"/>
      <c r="P11" s="2"/>
      <c r="Q11" s="2"/>
    </row>
    <row r="12" customFormat="false" ht="13.8" hidden="false" customHeight="false" outlineLevel="0" collapsed="false">
      <c r="A12" s="1" t="n">
        <v>95</v>
      </c>
      <c r="B12" s="2" t="n">
        <v>435</v>
      </c>
      <c r="C12" s="3" t="n">
        <f aca="false">LOG(B12)</f>
        <v>2.63848925695464</v>
      </c>
      <c r="D12" s="2" t="n">
        <f aca="false">1/B12</f>
        <v>0.00229885057471264</v>
      </c>
      <c r="E12" s="3" t="n">
        <f aca="false">B12 - C$104</f>
        <v>-323.09</v>
      </c>
      <c r="F12" s="0" t="n">
        <f aca="false">ABS(E12)</f>
        <v>323.09</v>
      </c>
      <c r="G12" s="3"/>
      <c r="H12" s="2" t="n">
        <f aca="false">F12*F12</f>
        <v>104387.1481</v>
      </c>
      <c r="I12" s="2"/>
      <c r="J12" s="3"/>
      <c r="K12" s="2"/>
      <c r="L12" s="2"/>
      <c r="M12" s="2"/>
      <c r="N12" s="4"/>
      <c r="O12" s="2"/>
      <c r="P12" s="2"/>
      <c r="Q12" s="2"/>
    </row>
    <row r="13" customFormat="false" ht="13.8" hidden="false" customHeight="false" outlineLevel="0" collapsed="false">
      <c r="A13" s="1" t="n">
        <v>79</v>
      </c>
      <c r="B13" s="2" t="n">
        <v>460</v>
      </c>
      <c r="C13" s="3" t="n">
        <f aca="false">LOG(B13)</f>
        <v>2.66275783168157</v>
      </c>
      <c r="D13" s="2" t="n">
        <f aca="false">1/B13</f>
        <v>0.00217391304347826</v>
      </c>
      <c r="E13" s="3" t="n">
        <f aca="false">B13 - C$104</f>
        <v>-298.09</v>
      </c>
      <c r="F13" s="0" t="n">
        <f aca="false">ABS(E13)</f>
        <v>298.09</v>
      </c>
      <c r="G13" s="3"/>
      <c r="H13" s="2" t="n">
        <f aca="false">F13*F13</f>
        <v>88857.6481</v>
      </c>
      <c r="I13" s="2"/>
      <c r="J13" s="3"/>
      <c r="K13" s="2"/>
      <c r="L13" s="2"/>
      <c r="M13" s="2"/>
      <c r="N13" s="4"/>
      <c r="O13" s="2"/>
      <c r="P13" s="2"/>
      <c r="Q13" s="2"/>
    </row>
    <row r="14" customFormat="false" ht="13.8" hidden="false" customHeight="false" outlineLevel="0" collapsed="false">
      <c r="A14" s="1" t="n">
        <v>80</v>
      </c>
      <c r="B14" s="2" t="n">
        <v>473</v>
      </c>
      <c r="C14" s="3" t="n">
        <f aca="false">LOG(B14)</f>
        <v>2.67486114073781</v>
      </c>
      <c r="D14" s="2" t="n">
        <f aca="false">1/B14</f>
        <v>0.00211416490486258</v>
      </c>
      <c r="E14" s="3" t="n">
        <f aca="false">B14 - C$104</f>
        <v>-285.09</v>
      </c>
      <c r="F14" s="0" t="n">
        <f aca="false">ABS(E14)</f>
        <v>285.09</v>
      </c>
      <c r="G14" s="3"/>
      <c r="H14" s="2" t="n">
        <f aca="false">F14*F14</f>
        <v>81276.3081</v>
      </c>
      <c r="I14" s="2"/>
      <c r="J14" s="3"/>
      <c r="K14" s="2"/>
      <c r="L14" s="2"/>
      <c r="M14" s="2"/>
      <c r="N14" s="4"/>
      <c r="O14" s="2"/>
      <c r="P14" s="2"/>
      <c r="Q14" s="2"/>
    </row>
    <row r="15" customFormat="false" ht="13.8" hidden="false" customHeight="false" outlineLevel="0" collapsed="false">
      <c r="A15" s="1" t="n">
        <v>15</v>
      </c>
      <c r="B15" s="2" t="n">
        <v>478</v>
      </c>
      <c r="C15" s="3" t="n">
        <f aca="false">LOG(B15)</f>
        <v>2.67942789661212</v>
      </c>
      <c r="D15" s="2" t="n">
        <f aca="false">1/B15</f>
        <v>0.00209205020920502</v>
      </c>
      <c r="E15" s="3" t="n">
        <f aca="false">B15 - C$104</f>
        <v>-280.09</v>
      </c>
      <c r="F15" s="0" t="n">
        <f aca="false">ABS(E15)</f>
        <v>280.09</v>
      </c>
      <c r="G15" s="3"/>
      <c r="H15" s="2" t="n">
        <f aca="false">F15*F15</f>
        <v>78450.4081</v>
      </c>
      <c r="I15" s="2"/>
      <c r="J15" s="3"/>
      <c r="K15" s="2"/>
      <c r="L15" s="2"/>
      <c r="M15" s="2"/>
      <c r="N15" s="4"/>
      <c r="O15" s="2"/>
      <c r="P15" s="2"/>
      <c r="Q15" s="2"/>
    </row>
    <row r="16" customFormat="false" ht="13.8" hidden="false" customHeight="false" outlineLevel="0" collapsed="false">
      <c r="A16" s="1" t="n">
        <v>14</v>
      </c>
      <c r="B16" s="2" t="n">
        <v>484</v>
      </c>
      <c r="C16" s="3" t="n">
        <f aca="false">LOG(B16)</f>
        <v>2.68484536164441</v>
      </c>
      <c r="D16" s="2" t="n">
        <f aca="false">1/B16</f>
        <v>0.00206611570247934</v>
      </c>
      <c r="E16" s="3" t="n">
        <f aca="false">B16 - C$104</f>
        <v>-274.09</v>
      </c>
      <c r="F16" s="0" t="n">
        <f aca="false">ABS(E16)</f>
        <v>274.09</v>
      </c>
      <c r="G16" s="3"/>
      <c r="H16" s="2" t="n">
        <f aca="false">F16*F16</f>
        <v>75125.3281</v>
      </c>
      <c r="I16" s="2"/>
      <c r="J16" s="3"/>
      <c r="K16" s="2"/>
      <c r="L16" s="2"/>
      <c r="M16" s="2"/>
      <c r="N16" s="4"/>
      <c r="O16" s="2"/>
      <c r="P16" s="2"/>
      <c r="Q16" s="2"/>
    </row>
    <row r="17" customFormat="false" ht="13.8" hidden="false" customHeight="false" outlineLevel="0" collapsed="false">
      <c r="A17" s="1" t="n">
        <v>59</v>
      </c>
      <c r="B17" s="2" t="n">
        <v>528</v>
      </c>
      <c r="C17" s="3" t="n">
        <f aca="false">LOG(B17)</f>
        <v>2.72263392253381</v>
      </c>
      <c r="D17" s="2" t="n">
        <f aca="false">1/B17</f>
        <v>0.00189393939393939</v>
      </c>
      <c r="E17" s="3" t="n">
        <f aca="false">B17 - C$104</f>
        <v>-230.09</v>
      </c>
      <c r="F17" s="0" t="n">
        <f aca="false">ABS(E17)</f>
        <v>230.09</v>
      </c>
      <c r="G17" s="3"/>
      <c r="H17" s="2" t="n">
        <f aca="false">F17*F17</f>
        <v>52941.4081</v>
      </c>
      <c r="I17" s="2"/>
      <c r="J17" s="3"/>
      <c r="K17" s="2"/>
      <c r="L17" s="2"/>
      <c r="M17" s="2"/>
      <c r="N17" s="4"/>
      <c r="O17" s="2"/>
      <c r="P17" s="2"/>
      <c r="Q17" s="2"/>
    </row>
    <row r="18" customFormat="false" ht="13.8" hidden="false" customHeight="false" outlineLevel="0" collapsed="false">
      <c r="A18" s="1" t="n">
        <v>100</v>
      </c>
      <c r="B18" s="2" t="n">
        <v>541</v>
      </c>
      <c r="C18" s="3" t="n">
        <f aca="false">LOG(B18)</f>
        <v>2.73319726510657</v>
      </c>
      <c r="D18" s="2" t="n">
        <f aca="false">1/B18</f>
        <v>0.00184842883548983</v>
      </c>
      <c r="E18" s="3" t="n">
        <f aca="false">B18 - C$104</f>
        <v>-217.09</v>
      </c>
      <c r="F18" s="0" t="n">
        <f aca="false">ABS(E18)</f>
        <v>217.09</v>
      </c>
      <c r="G18" s="3"/>
      <c r="H18" s="2" t="n">
        <f aca="false">F18*F18</f>
        <v>47128.0681</v>
      </c>
      <c r="I18" s="2"/>
      <c r="J18" s="3"/>
      <c r="K18" s="2"/>
      <c r="L18" s="2"/>
      <c r="M18" s="2"/>
      <c r="N18" s="4"/>
      <c r="O18" s="2"/>
      <c r="P18" s="2"/>
      <c r="Q18" s="2"/>
    </row>
    <row r="19" customFormat="false" ht="13.8" hidden="false" customHeight="false" outlineLevel="0" collapsed="false">
      <c r="A19" s="1" t="n">
        <v>12</v>
      </c>
      <c r="B19" s="2" t="n">
        <v>542</v>
      </c>
      <c r="C19" s="3" t="n">
        <f aca="false">LOG(B19)</f>
        <v>2.73399928653839</v>
      </c>
      <c r="D19" s="2" t="n">
        <f aca="false">1/B19</f>
        <v>0.0018450184501845</v>
      </c>
      <c r="E19" s="3" t="n">
        <f aca="false">B19 - C$104</f>
        <v>-216.09</v>
      </c>
      <c r="F19" s="0" t="n">
        <f aca="false">ABS(E19)</f>
        <v>216.09</v>
      </c>
      <c r="G19" s="3"/>
      <c r="H19" s="2" t="n">
        <f aca="false">F19*F19</f>
        <v>46694.8881</v>
      </c>
      <c r="I19" s="2"/>
      <c r="J19" s="3"/>
      <c r="K19" s="2"/>
      <c r="L19" s="2"/>
      <c r="M19" s="2"/>
      <c r="N19" s="4"/>
      <c r="O19" s="2"/>
      <c r="P19" s="2"/>
      <c r="Q19" s="2"/>
    </row>
    <row r="20" customFormat="false" ht="13.8" hidden="false" customHeight="false" outlineLevel="0" collapsed="false">
      <c r="A20" s="1" t="n">
        <v>86</v>
      </c>
      <c r="B20" s="2" t="n">
        <v>543</v>
      </c>
      <c r="C20" s="3" t="n">
        <f aca="false">LOG(B20)</f>
        <v>2.73479982958885</v>
      </c>
      <c r="D20" s="2" t="n">
        <f aca="false">1/B20</f>
        <v>0.00184162062615101</v>
      </c>
      <c r="E20" s="3" t="n">
        <f aca="false">B20 - C$104</f>
        <v>-215.09</v>
      </c>
      <c r="F20" s="0" t="n">
        <f aca="false">ABS(E20)</f>
        <v>215.09</v>
      </c>
      <c r="G20" s="3"/>
      <c r="H20" s="2" t="n">
        <f aca="false">F20*F20</f>
        <v>46263.7081</v>
      </c>
      <c r="I20" s="2"/>
      <c r="J20" s="3"/>
      <c r="K20" s="2"/>
      <c r="L20" s="2"/>
      <c r="M20" s="2"/>
      <c r="N20" s="4"/>
      <c r="O20" s="2"/>
      <c r="P20" s="2"/>
      <c r="Q20" s="2"/>
    </row>
    <row r="21" customFormat="false" ht="13.8" hidden="false" customHeight="false" outlineLevel="0" collapsed="false">
      <c r="A21" s="1" t="n">
        <v>77</v>
      </c>
      <c r="B21" s="2" t="n">
        <v>553</v>
      </c>
      <c r="C21" s="3" t="n">
        <f aca="false">LOG(B21)</f>
        <v>2.7427251313047</v>
      </c>
      <c r="D21" s="2" t="n">
        <f aca="false">1/B21</f>
        <v>0.00180831826401447</v>
      </c>
      <c r="E21" s="3" t="n">
        <f aca="false">B21 - C$104</f>
        <v>-205.09</v>
      </c>
      <c r="F21" s="0" t="n">
        <f aca="false">ABS(E21)</f>
        <v>205.09</v>
      </c>
      <c r="G21" s="3"/>
      <c r="H21" s="2" t="n">
        <f aca="false">F21*F21</f>
        <v>42061.9081</v>
      </c>
      <c r="I21" s="2"/>
      <c r="J21" s="3"/>
      <c r="K21" s="2"/>
      <c r="L21" s="2"/>
      <c r="M21" s="2"/>
      <c r="N21" s="3"/>
      <c r="O21" s="2"/>
      <c r="P21" s="2"/>
      <c r="Q21" s="2"/>
    </row>
    <row r="22" customFormat="false" ht="13.8" hidden="false" customHeight="false" outlineLevel="0" collapsed="false">
      <c r="A22" s="1" t="n">
        <v>83</v>
      </c>
      <c r="B22" s="2" t="n">
        <v>567</v>
      </c>
      <c r="C22" s="3" t="n">
        <f aca="false">LOG(B22)</f>
        <v>2.75358305889291</v>
      </c>
      <c r="D22" s="2" t="n">
        <f aca="false">1/B22</f>
        <v>0.0017636684303351</v>
      </c>
      <c r="E22" s="3" t="n">
        <f aca="false">B22 - C$104</f>
        <v>-191.09</v>
      </c>
      <c r="F22" s="0" t="n">
        <f aca="false">ABS(E22)</f>
        <v>191.09</v>
      </c>
      <c r="G22" s="3"/>
      <c r="H22" s="2" t="n">
        <f aca="false">F22*F22</f>
        <v>36515.3881</v>
      </c>
      <c r="I22" s="2"/>
      <c r="J22" s="3"/>
      <c r="K22" s="2"/>
      <c r="L22" s="2"/>
      <c r="M22" s="2"/>
      <c r="N22" s="4"/>
      <c r="O22" s="2"/>
      <c r="P22" s="2"/>
      <c r="Q22" s="2"/>
    </row>
    <row r="23" customFormat="false" ht="13.8" hidden="false" customHeight="false" outlineLevel="0" collapsed="false">
      <c r="A23" s="1" t="n">
        <v>90</v>
      </c>
      <c r="B23" s="2" t="n">
        <v>567</v>
      </c>
      <c r="C23" s="3" t="n">
        <f aca="false">LOG(B23)</f>
        <v>2.75358305889291</v>
      </c>
      <c r="D23" s="2" t="n">
        <f aca="false">1/B23</f>
        <v>0.0017636684303351</v>
      </c>
      <c r="E23" s="3" t="n">
        <f aca="false">B23 - C$104</f>
        <v>-191.09</v>
      </c>
      <c r="F23" s="0" t="n">
        <f aca="false">ABS(E23)</f>
        <v>191.09</v>
      </c>
      <c r="G23" s="3"/>
      <c r="H23" s="2" t="n">
        <f aca="false">F23*F23</f>
        <v>36515.3881</v>
      </c>
      <c r="I23" s="2"/>
      <c r="J23" s="3"/>
      <c r="K23" s="2"/>
      <c r="L23" s="2"/>
      <c r="M23" s="2"/>
      <c r="N23" s="4"/>
      <c r="O23" s="2"/>
      <c r="P23" s="2"/>
      <c r="Q23" s="2"/>
    </row>
    <row r="24" customFormat="false" ht="13.8" hidden="false" customHeight="false" outlineLevel="0" collapsed="false">
      <c r="A24" s="1" t="n">
        <v>13</v>
      </c>
      <c r="B24" s="2" t="n">
        <v>576</v>
      </c>
      <c r="C24" s="3" t="n">
        <f aca="false">LOG(B24)</f>
        <v>2.76042248342321</v>
      </c>
      <c r="D24" s="2" t="n">
        <f aca="false">1/B24</f>
        <v>0.00173611111111111</v>
      </c>
      <c r="E24" s="3" t="n">
        <f aca="false">B24 - C$104</f>
        <v>-182.09</v>
      </c>
      <c r="F24" s="0" t="n">
        <f aca="false">ABS(E24)</f>
        <v>182.09</v>
      </c>
      <c r="G24" s="3"/>
      <c r="H24" s="2" t="n">
        <f aca="false">F24*F24</f>
        <v>33156.7681</v>
      </c>
      <c r="I24" s="2"/>
      <c r="J24" s="3"/>
      <c r="K24" s="2"/>
      <c r="L24" s="2"/>
      <c r="M24" s="2"/>
      <c r="N24" s="4"/>
      <c r="O24" s="2"/>
      <c r="P24" s="2"/>
      <c r="Q24" s="2"/>
    </row>
    <row r="25" customFormat="false" ht="13.8" hidden="false" customHeight="false" outlineLevel="0" collapsed="false">
      <c r="A25" s="1" t="n">
        <v>51</v>
      </c>
      <c r="B25" s="2" t="n">
        <v>580</v>
      </c>
      <c r="C25" s="3" t="n">
        <f aca="false">LOG(B25)</f>
        <v>2.76342799356294</v>
      </c>
      <c r="D25" s="2" t="n">
        <f aca="false">1/B25</f>
        <v>0.00172413793103448</v>
      </c>
      <c r="E25" s="3" t="n">
        <f aca="false">B25 - C$104</f>
        <v>-178.09</v>
      </c>
      <c r="F25" s="0" t="n">
        <f aca="false">ABS(E25)</f>
        <v>178.09</v>
      </c>
      <c r="G25" s="3"/>
      <c r="H25" s="2" t="n">
        <f aca="false">F25*F25</f>
        <v>31716.0481</v>
      </c>
      <c r="I25" s="2"/>
      <c r="J25" s="3"/>
      <c r="K25" s="2"/>
      <c r="L25" s="2"/>
      <c r="M25" s="2"/>
      <c r="N25" s="4"/>
      <c r="O25" s="2"/>
      <c r="P25" s="2"/>
      <c r="Q25" s="2"/>
    </row>
    <row r="26" customFormat="false" ht="13.8" hidden="false" customHeight="false" outlineLevel="0" collapsed="false">
      <c r="A26" s="1" t="n">
        <v>16</v>
      </c>
      <c r="B26" s="2" t="n">
        <v>588</v>
      </c>
      <c r="C26" s="3" t="n">
        <f aca="false">LOG(B26)</f>
        <v>2.76937732607614</v>
      </c>
      <c r="D26" s="2" t="n">
        <f aca="false">1/B26</f>
        <v>0.00170068027210884</v>
      </c>
      <c r="E26" s="3" t="n">
        <f aca="false">B26 - C$104</f>
        <v>-170.09</v>
      </c>
      <c r="F26" s="0" t="n">
        <f aca="false">ABS(E26)</f>
        <v>170.09</v>
      </c>
      <c r="G26" s="3"/>
      <c r="H26" s="2" t="n">
        <f aca="false">F26*F26</f>
        <v>28930.6081</v>
      </c>
      <c r="I26" s="2"/>
      <c r="J26" s="3"/>
      <c r="K26" s="2"/>
      <c r="L26" s="2"/>
      <c r="M26" s="2"/>
      <c r="N26" s="4"/>
      <c r="O26" s="2"/>
      <c r="P26" s="2"/>
      <c r="Q26" s="2"/>
    </row>
    <row r="27" customFormat="false" ht="13.8" hidden="false" customHeight="false" outlineLevel="0" collapsed="false">
      <c r="A27" s="1" t="n">
        <v>17</v>
      </c>
      <c r="B27" s="2" t="n">
        <v>595</v>
      </c>
      <c r="C27" s="3" t="n">
        <f aca="false">LOG(B27)</f>
        <v>2.77451696572855</v>
      </c>
      <c r="D27" s="2" t="n">
        <f aca="false">1/B27</f>
        <v>0.00168067226890756</v>
      </c>
      <c r="E27" s="3" t="n">
        <f aca="false">B27 - C$104</f>
        <v>-163.09</v>
      </c>
      <c r="F27" s="0" t="n">
        <f aca="false">ABS(E27)</f>
        <v>163.09</v>
      </c>
      <c r="G27" s="3"/>
      <c r="H27" s="2" t="n">
        <f aca="false">F27*F27</f>
        <v>26598.3481</v>
      </c>
      <c r="I27" s="2"/>
      <c r="J27" s="3"/>
      <c r="K27" s="2"/>
      <c r="L27" s="2"/>
      <c r="M27" s="2"/>
      <c r="N27" s="4"/>
      <c r="O27" s="2"/>
      <c r="P27" s="2"/>
      <c r="Q27" s="2"/>
    </row>
    <row r="28" customFormat="false" ht="13.8" hidden="false" customHeight="false" outlineLevel="0" collapsed="false">
      <c r="A28" s="1" t="n">
        <v>53</v>
      </c>
      <c r="B28" s="2" t="n">
        <v>612</v>
      </c>
      <c r="C28" s="3" t="n">
        <f aca="false">LOG(B28)</f>
        <v>2.78675142214556</v>
      </c>
      <c r="D28" s="2" t="n">
        <f aca="false">1/B28</f>
        <v>0.00163398692810458</v>
      </c>
      <c r="E28" s="3" t="n">
        <f aca="false">B28 - C$104</f>
        <v>-146.09</v>
      </c>
      <c r="F28" s="0" t="n">
        <f aca="false">ABS(E28)</f>
        <v>146.09</v>
      </c>
      <c r="G28" s="3"/>
      <c r="H28" s="2" t="n">
        <f aca="false">F28*F28</f>
        <v>21342.2881</v>
      </c>
      <c r="I28" s="2"/>
      <c r="J28" s="3"/>
      <c r="K28" s="2"/>
      <c r="L28" s="2"/>
      <c r="M28" s="2"/>
      <c r="N28" s="3"/>
      <c r="O28" s="2"/>
      <c r="P28" s="2"/>
      <c r="Q28" s="2"/>
    </row>
    <row r="29" customFormat="false" ht="13.8" hidden="false" customHeight="false" outlineLevel="0" collapsed="false">
      <c r="A29" s="1" t="n">
        <v>57</v>
      </c>
      <c r="B29" s="2" t="n">
        <v>612</v>
      </c>
      <c r="C29" s="3" t="n">
        <f aca="false">LOG(B29)</f>
        <v>2.78675142214556</v>
      </c>
      <c r="D29" s="2" t="n">
        <f aca="false">1/B29</f>
        <v>0.00163398692810458</v>
      </c>
      <c r="E29" s="3" t="n">
        <f aca="false">B29 - C$104</f>
        <v>-146.09</v>
      </c>
      <c r="F29" s="0" t="n">
        <f aca="false">ABS(E29)</f>
        <v>146.09</v>
      </c>
      <c r="G29" s="3"/>
      <c r="H29" s="2" t="n">
        <f aca="false">F29*F29</f>
        <v>21342.2881</v>
      </c>
      <c r="I29" s="2"/>
      <c r="J29" s="3"/>
      <c r="K29" s="2"/>
      <c r="L29" s="2"/>
      <c r="M29" s="2"/>
      <c r="N29" s="4"/>
      <c r="O29" s="2"/>
      <c r="P29" s="2"/>
      <c r="Q29" s="2"/>
    </row>
    <row r="30" customFormat="false" ht="13.8" hidden="false" customHeight="false" outlineLevel="0" collapsed="false">
      <c r="A30" s="1" t="n">
        <v>39</v>
      </c>
      <c r="B30" s="2" t="n">
        <v>615</v>
      </c>
      <c r="C30" s="3" t="n">
        <f aca="false">LOG(B30)</f>
        <v>2.78887511577542</v>
      </c>
      <c r="D30" s="2" t="n">
        <f aca="false">1/B30</f>
        <v>0.0016260162601626</v>
      </c>
      <c r="E30" s="3" t="n">
        <f aca="false">B30 - C$104</f>
        <v>-143.09</v>
      </c>
      <c r="F30" s="0" t="n">
        <f aca="false">ABS(E30)</f>
        <v>143.09</v>
      </c>
      <c r="G30" s="3"/>
      <c r="H30" s="2" t="n">
        <f aca="false">F30*F30</f>
        <v>20474.7481</v>
      </c>
      <c r="I30" s="2"/>
      <c r="J30" s="3"/>
      <c r="K30" s="2"/>
      <c r="L30" s="2"/>
      <c r="M30" s="2"/>
      <c r="N30" s="4"/>
      <c r="O30" s="2"/>
      <c r="P30" s="2"/>
      <c r="Q30" s="2"/>
    </row>
    <row r="31" customFormat="false" ht="13.8" hidden="false" customHeight="false" outlineLevel="0" collapsed="false">
      <c r="A31" s="1" t="n">
        <v>75</v>
      </c>
      <c r="B31" s="2" t="n">
        <v>620</v>
      </c>
      <c r="C31" s="3" t="n">
        <f aca="false">LOG(B31)</f>
        <v>2.79239168949825</v>
      </c>
      <c r="D31" s="2" t="n">
        <f aca="false">1/B31</f>
        <v>0.00161290322580645</v>
      </c>
      <c r="E31" s="3" t="n">
        <f aca="false">B31 - C$104</f>
        <v>-138.09</v>
      </c>
      <c r="F31" s="0" t="n">
        <f aca="false">ABS(E31)</f>
        <v>138.09</v>
      </c>
      <c r="G31" s="3"/>
      <c r="H31" s="2" t="n">
        <f aca="false">F31*F31</f>
        <v>19068.8481</v>
      </c>
      <c r="I31" s="2"/>
      <c r="J31" s="3"/>
      <c r="K31" s="2"/>
      <c r="L31" s="2"/>
      <c r="M31" s="2"/>
      <c r="N31" s="4"/>
      <c r="O31" s="2"/>
      <c r="P31" s="2"/>
      <c r="Q31" s="2"/>
    </row>
    <row r="32" customFormat="false" ht="13.8" hidden="false" customHeight="false" outlineLevel="0" collapsed="false">
      <c r="A32" s="1" t="n">
        <v>9</v>
      </c>
      <c r="B32" s="2" t="n">
        <v>624</v>
      </c>
      <c r="C32" s="3" t="n">
        <f aca="false">LOG(B32)</f>
        <v>2.79518458968242</v>
      </c>
      <c r="D32" s="2" t="n">
        <f aca="false">1/B32</f>
        <v>0.0016025641025641</v>
      </c>
      <c r="E32" s="3" t="n">
        <f aca="false">B32 - C$104</f>
        <v>-134.09</v>
      </c>
      <c r="F32" s="0" t="n">
        <f aca="false">ABS(E32)</f>
        <v>134.09</v>
      </c>
      <c r="G32" s="3"/>
      <c r="H32" s="2" t="n">
        <f aca="false">F32*F32</f>
        <v>17980.1281</v>
      </c>
      <c r="I32" s="2"/>
      <c r="J32" s="3"/>
      <c r="K32" s="2"/>
      <c r="L32" s="2"/>
      <c r="M32" s="2"/>
      <c r="N32" s="4"/>
      <c r="O32" s="2"/>
      <c r="P32" s="2"/>
      <c r="Q32" s="2"/>
    </row>
    <row r="33" customFormat="false" ht="13.8" hidden="false" customHeight="false" outlineLevel="0" collapsed="false">
      <c r="A33" s="1" t="n">
        <v>11</v>
      </c>
      <c r="B33" s="2" t="n">
        <v>624</v>
      </c>
      <c r="C33" s="3" t="n">
        <f aca="false">LOG(B33)</f>
        <v>2.79518458968242</v>
      </c>
      <c r="D33" s="2" t="n">
        <f aca="false">1/B33</f>
        <v>0.0016025641025641</v>
      </c>
      <c r="E33" s="3" t="n">
        <f aca="false">B33 - C$104</f>
        <v>-134.09</v>
      </c>
      <c r="F33" s="0" t="n">
        <f aca="false">ABS(E33)</f>
        <v>134.09</v>
      </c>
      <c r="G33" s="3"/>
      <c r="H33" s="2" t="n">
        <f aca="false">F33*F33</f>
        <v>17980.1281</v>
      </c>
      <c r="I33" s="2"/>
      <c r="J33" s="3"/>
      <c r="K33" s="2"/>
      <c r="L33" s="2"/>
      <c r="M33" s="2"/>
      <c r="N33" s="4"/>
      <c r="O33" s="2"/>
      <c r="P33" s="2"/>
      <c r="Q33" s="2"/>
    </row>
    <row r="34" customFormat="false" ht="13.8" hidden="false" customHeight="false" outlineLevel="0" collapsed="false">
      <c r="A34" s="1" t="n">
        <v>82</v>
      </c>
      <c r="B34" s="2" t="n">
        <v>630</v>
      </c>
      <c r="C34" s="3" t="n">
        <f aca="false">LOG(B34)</f>
        <v>2.79934054945358</v>
      </c>
      <c r="D34" s="2" t="n">
        <f aca="false">1/B34</f>
        <v>0.00158730158730159</v>
      </c>
      <c r="E34" s="3" t="n">
        <f aca="false">B34 - C$104</f>
        <v>-128.09</v>
      </c>
      <c r="F34" s="0" t="n">
        <f aca="false">ABS(E34)</f>
        <v>128.09</v>
      </c>
      <c r="G34" s="3"/>
      <c r="H34" s="2" t="n">
        <f aca="false">F34*F34</f>
        <v>16407.0481</v>
      </c>
      <c r="I34" s="2"/>
      <c r="J34" s="3"/>
      <c r="K34" s="2"/>
      <c r="L34" s="2"/>
      <c r="M34" s="2"/>
      <c r="N34" s="4"/>
      <c r="O34" s="2"/>
      <c r="P34" s="2"/>
      <c r="Q34" s="2"/>
    </row>
    <row r="35" customFormat="false" ht="13.8" hidden="false" customHeight="false" outlineLevel="0" collapsed="false">
      <c r="A35" s="1" t="n">
        <v>81</v>
      </c>
      <c r="B35" s="2" t="n">
        <v>647</v>
      </c>
      <c r="C35" s="3" t="n">
        <f aca="false">LOG(B35)</f>
        <v>2.8109042806687</v>
      </c>
      <c r="D35" s="2" t="n">
        <f aca="false">1/B35</f>
        <v>0.00154559505409583</v>
      </c>
      <c r="E35" s="3" t="n">
        <f aca="false">B35 - C$104</f>
        <v>-111.09</v>
      </c>
      <c r="F35" s="0" t="n">
        <f aca="false">ABS(E35)</f>
        <v>111.09</v>
      </c>
      <c r="G35" s="3"/>
      <c r="H35" s="2" t="n">
        <f aca="false">F35*F35</f>
        <v>12340.9881</v>
      </c>
      <c r="I35" s="2"/>
      <c r="J35" s="3"/>
      <c r="K35" s="2"/>
      <c r="L35" s="2"/>
      <c r="M35" s="2"/>
      <c r="N35" s="4"/>
      <c r="O35" s="2"/>
      <c r="P35" s="2"/>
      <c r="Q35" s="2"/>
    </row>
    <row r="36" customFormat="false" ht="13.8" hidden="false" customHeight="false" outlineLevel="0" collapsed="false">
      <c r="A36" s="1" t="n">
        <v>97</v>
      </c>
      <c r="B36" s="2" t="n">
        <v>673</v>
      </c>
      <c r="C36" s="3" t="n">
        <f aca="false">LOG(B36)</f>
        <v>2.82801506422398</v>
      </c>
      <c r="D36" s="2" t="n">
        <f aca="false">1/B36</f>
        <v>0.00148588410104012</v>
      </c>
      <c r="E36" s="3" t="n">
        <f aca="false">B36 - C$104</f>
        <v>-85.09</v>
      </c>
      <c r="F36" s="0" t="n">
        <f aca="false">ABS(E36)</f>
        <v>85.09</v>
      </c>
      <c r="G36" s="3"/>
      <c r="H36" s="2" t="n">
        <f aca="false">F36*F36</f>
        <v>7240.30810000001</v>
      </c>
      <c r="I36" s="2"/>
      <c r="J36" s="3"/>
      <c r="K36" s="2"/>
      <c r="L36" s="2"/>
      <c r="M36" s="2"/>
      <c r="N36" s="4"/>
      <c r="O36" s="2"/>
      <c r="P36" s="2"/>
      <c r="Q36" s="2"/>
    </row>
    <row r="37" customFormat="false" ht="13.8" hidden="false" customHeight="false" outlineLevel="0" collapsed="false">
      <c r="A37" s="1" t="n">
        <v>87</v>
      </c>
      <c r="B37" s="2" t="n">
        <v>675</v>
      </c>
      <c r="C37" s="3" t="n">
        <f aca="false">LOG(B37)</f>
        <v>2.82930377283102</v>
      </c>
      <c r="D37" s="2" t="n">
        <f aca="false">1/B37</f>
        <v>0.00148148148148148</v>
      </c>
      <c r="E37" s="3" t="n">
        <f aca="false">B37 - C$104</f>
        <v>-83.09</v>
      </c>
      <c r="F37" s="0" t="n">
        <f aca="false">ABS(E37)</f>
        <v>83.09</v>
      </c>
      <c r="G37" s="3"/>
      <c r="H37" s="2" t="n">
        <f aca="false">F37*F37</f>
        <v>6903.94810000001</v>
      </c>
      <c r="I37" s="2"/>
      <c r="J37" s="3"/>
      <c r="K37" s="2"/>
      <c r="L37" s="2"/>
      <c r="M37" s="2"/>
      <c r="N37" s="4"/>
      <c r="O37" s="2"/>
      <c r="P37" s="2"/>
      <c r="Q37" s="2"/>
    </row>
    <row r="38" customFormat="false" ht="13.8" hidden="false" customHeight="false" outlineLevel="0" collapsed="false">
      <c r="A38" s="1" t="n">
        <v>43</v>
      </c>
      <c r="B38" s="2" t="n">
        <v>688</v>
      </c>
      <c r="C38" s="3" t="n">
        <f aca="false">LOG(B38)</f>
        <v>2.83758843823551</v>
      </c>
      <c r="D38" s="2" t="n">
        <f aca="false">1/B38</f>
        <v>0.00145348837209302</v>
      </c>
      <c r="E38" s="3" t="n">
        <f aca="false">B38 - C$104</f>
        <v>-70.09</v>
      </c>
      <c r="F38" s="0" t="n">
        <f aca="false">ABS(E38)</f>
        <v>70.09</v>
      </c>
      <c r="G38" s="3"/>
      <c r="H38" s="2" t="n">
        <f aca="false">F38*F38</f>
        <v>4912.6081</v>
      </c>
      <c r="I38" s="2"/>
      <c r="J38" s="3"/>
      <c r="K38" s="2"/>
      <c r="L38" s="2"/>
      <c r="M38" s="2"/>
      <c r="N38" s="3"/>
      <c r="O38" s="2"/>
      <c r="P38" s="2"/>
      <c r="Q38" s="2"/>
    </row>
    <row r="39" customFormat="false" ht="13.8" hidden="false" customHeight="false" outlineLevel="0" collapsed="false">
      <c r="A39" s="1" t="n">
        <v>18</v>
      </c>
      <c r="B39" s="2" t="n">
        <v>695</v>
      </c>
      <c r="C39" s="3" t="n">
        <f aca="false">LOG(B39)</f>
        <v>2.84198480459011</v>
      </c>
      <c r="D39" s="2" t="n">
        <f aca="false">1/B39</f>
        <v>0.00143884892086331</v>
      </c>
      <c r="E39" s="3" t="n">
        <f aca="false">B39 - C$104</f>
        <v>-63.09</v>
      </c>
      <c r="F39" s="0" t="n">
        <f aca="false">ABS(E39)</f>
        <v>63.09</v>
      </c>
      <c r="G39" s="3"/>
      <c r="H39" s="2" t="n">
        <f aca="false">F39*F39</f>
        <v>3980.3481</v>
      </c>
      <c r="I39" s="2"/>
      <c r="J39" s="3"/>
      <c r="K39" s="2"/>
      <c r="L39" s="2"/>
      <c r="M39" s="2"/>
      <c r="N39" s="4"/>
      <c r="O39" s="2"/>
      <c r="P39" s="2"/>
      <c r="Q39" s="2"/>
    </row>
    <row r="40" customFormat="false" ht="13.8" hidden="false" customHeight="false" outlineLevel="0" collapsed="false">
      <c r="A40" s="1" t="n">
        <v>52</v>
      </c>
      <c r="B40" s="2" t="n">
        <v>699</v>
      </c>
      <c r="C40" s="3" t="n">
        <f aca="false">LOG(B40)</f>
        <v>2.84447717574568</v>
      </c>
      <c r="D40" s="2" t="n">
        <f aca="false">1/B40</f>
        <v>0.00143061516452074</v>
      </c>
      <c r="E40" s="3" t="n">
        <f aca="false">B40 - C$104</f>
        <v>-59.09</v>
      </c>
      <c r="F40" s="0" t="n">
        <f aca="false">ABS(E40)</f>
        <v>59.09</v>
      </c>
      <c r="G40" s="3"/>
      <c r="H40" s="2" t="n">
        <f aca="false">F40*F40</f>
        <v>3491.6281</v>
      </c>
      <c r="I40" s="2"/>
      <c r="J40" s="3"/>
      <c r="K40" s="2"/>
      <c r="L40" s="2"/>
      <c r="M40" s="2"/>
      <c r="N40" s="3"/>
      <c r="O40" s="2"/>
      <c r="P40" s="2"/>
      <c r="Q40" s="2"/>
    </row>
    <row r="41" customFormat="false" ht="13.8" hidden="false" customHeight="false" outlineLevel="0" collapsed="false">
      <c r="A41" s="1" t="n">
        <v>45</v>
      </c>
      <c r="B41" s="2" t="n">
        <v>703</v>
      </c>
      <c r="C41" s="3" t="n">
        <f aca="false">LOG(B41)</f>
        <v>2.84695532501982</v>
      </c>
      <c r="D41" s="2" t="n">
        <f aca="false">1/B41</f>
        <v>0.00142247510668563</v>
      </c>
      <c r="E41" s="3" t="n">
        <f aca="false">B41 - C$104</f>
        <v>-55.09</v>
      </c>
      <c r="F41" s="0" t="n">
        <f aca="false">ABS(E41)</f>
        <v>55.09</v>
      </c>
      <c r="G41" s="3"/>
      <c r="H41" s="2" t="n">
        <f aca="false">F41*F41</f>
        <v>3034.9081</v>
      </c>
      <c r="I41" s="2"/>
      <c r="J41" s="3"/>
      <c r="K41" s="2"/>
      <c r="L41" s="2"/>
      <c r="M41" s="2"/>
      <c r="N41" s="4"/>
      <c r="O41" s="2"/>
      <c r="P41" s="2"/>
      <c r="Q41" s="2"/>
    </row>
    <row r="42" customFormat="false" ht="13.8" hidden="false" customHeight="false" outlineLevel="0" collapsed="false">
      <c r="A42" s="1" t="n">
        <v>49</v>
      </c>
      <c r="B42" s="2" t="n">
        <v>710</v>
      </c>
      <c r="C42" s="3" t="n">
        <f aca="false">LOG(B42)</f>
        <v>2.85125834871907</v>
      </c>
      <c r="D42" s="2" t="n">
        <f aca="false">1/B42</f>
        <v>0.00140845070422535</v>
      </c>
      <c r="E42" s="3" t="n">
        <f aca="false">B42 - C$104</f>
        <v>-48.09</v>
      </c>
      <c r="F42" s="0" t="n">
        <f aca="false">ABS(E42)</f>
        <v>48.09</v>
      </c>
      <c r="G42" s="3"/>
      <c r="H42" s="2" t="n">
        <f aca="false">F42*F42</f>
        <v>2312.6481</v>
      </c>
      <c r="I42" s="2"/>
      <c r="J42" s="3"/>
      <c r="K42" s="2"/>
      <c r="L42" s="2"/>
      <c r="M42" s="2"/>
      <c r="N42" s="4"/>
      <c r="O42" s="2"/>
      <c r="P42" s="2"/>
      <c r="Q42" s="2"/>
    </row>
    <row r="43" customFormat="false" ht="13.8" hidden="false" customHeight="false" outlineLevel="0" collapsed="false">
      <c r="A43" s="1" t="n">
        <v>62</v>
      </c>
      <c r="B43" s="2" t="n">
        <v>710</v>
      </c>
      <c r="C43" s="3" t="n">
        <f aca="false">LOG(B43)</f>
        <v>2.85125834871907</v>
      </c>
      <c r="D43" s="2" t="n">
        <f aca="false">1/B43</f>
        <v>0.00140845070422535</v>
      </c>
      <c r="E43" s="3" t="n">
        <f aca="false">B43 - C$104</f>
        <v>-48.09</v>
      </c>
      <c r="F43" s="0" t="n">
        <f aca="false">ABS(E43)</f>
        <v>48.09</v>
      </c>
      <c r="G43" s="3"/>
      <c r="H43" s="2" t="n">
        <f aca="false">F43*F43</f>
        <v>2312.6481</v>
      </c>
      <c r="I43" s="2"/>
      <c r="J43" s="3"/>
      <c r="K43" s="2"/>
      <c r="L43" s="2"/>
      <c r="M43" s="2"/>
      <c r="N43" s="4"/>
      <c r="O43" s="2"/>
      <c r="P43" s="2"/>
      <c r="Q43" s="2"/>
    </row>
    <row r="44" customFormat="false" ht="13.8" hidden="false" customHeight="false" outlineLevel="0" collapsed="false">
      <c r="A44" s="1" t="n">
        <v>46</v>
      </c>
      <c r="B44" s="2" t="n">
        <v>723</v>
      </c>
      <c r="C44" s="3" t="n">
        <f aca="false">LOG(B44)</f>
        <v>2.85913829729453</v>
      </c>
      <c r="D44" s="2" t="n">
        <f aca="false">1/B44</f>
        <v>0.00138312586445367</v>
      </c>
      <c r="E44" s="3" t="n">
        <f aca="false">B44 - C$104</f>
        <v>-35.09</v>
      </c>
      <c r="F44" s="0" t="n">
        <f aca="false">ABS(E44)</f>
        <v>35.09</v>
      </c>
      <c r="G44" s="3"/>
      <c r="H44" s="2" t="n">
        <f aca="false">F44*F44</f>
        <v>1231.3081</v>
      </c>
      <c r="I44" s="2"/>
      <c r="J44" s="3"/>
      <c r="K44" s="2"/>
      <c r="L44" s="2"/>
      <c r="M44" s="2"/>
      <c r="N44" s="4"/>
      <c r="O44" s="2"/>
      <c r="P44" s="2"/>
      <c r="Q44" s="2"/>
    </row>
    <row r="45" customFormat="false" ht="13.8" hidden="false" customHeight="false" outlineLevel="0" collapsed="false">
      <c r="A45" s="1" t="n">
        <v>47</v>
      </c>
      <c r="B45" s="2" t="n">
        <v>730</v>
      </c>
      <c r="C45" s="3" t="n">
        <f aca="false">LOG(B45)</f>
        <v>2.86332286012046</v>
      </c>
      <c r="D45" s="2" t="n">
        <f aca="false">1/B45</f>
        <v>0.00136986301369863</v>
      </c>
      <c r="E45" s="3" t="n">
        <f aca="false">B45 - C$104</f>
        <v>-28.09</v>
      </c>
      <c r="F45" s="0" t="n">
        <f aca="false">ABS(E45)</f>
        <v>28.09</v>
      </c>
      <c r="G45" s="3"/>
      <c r="H45" s="2" t="n">
        <f aca="false">F45*F45</f>
        <v>789.048100000002</v>
      </c>
      <c r="I45" s="2"/>
      <c r="J45" s="3"/>
      <c r="K45" s="2"/>
      <c r="L45" s="2"/>
      <c r="M45" s="2"/>
      <c r="N45" s="4"/>
      <c r="O45" s="2"/>
      <c r="P45" s="2"/>
      <c r="Q45" s="2"/>
    </row>
    <row r="46" customFormat="false" ht="13.8" hidden="false" customHeight="false" outlineLevel="0" collapsed="false">
      <c r="A46" s="1" t="n">
        <v>44</v>
      </c>
      <c r="B46" s="2" t="n">
        <v>741</v>
      </c>
      <c r="C46" s="3" t="n">
        <f aca="false">LOG(B46)</f>
        <v>2.86981820797933</v>
      </c>
      <c r="D46" s="2" t="n">
        <f aca="false">1/B46</f>
        <v>0.00134952766531714</v>
      </c>
      <c r="E46" s="3" t="n">
        <f aca="false">B46 - C$104</f>
        <v>-17.09</v>
      </c>
      <c r="F46" s="0" t="n">
        <f aca="false">ABS(E46)</f>
        <v>17.09</v>
      </c>
      <c r="G46" s="3"/>
      <c r="H46" s="2" t="n">
        <f aca="false">F46*F46</f>
        <v>292.068100000001</v>
      </c>
      <c r="I46" s="2"/>
      <c r="J46" s="3"/>
      <c r="K46" s="2"/>
      <c r="L46" s="2"/>
      <c r="M46" s="2"/>
      <c r="N46" s="4"/>
      <c r="O46" s="2"/>
      <c r="P46" s="2"/>
      <c r="Q46" s="2"/>
    </row>
    <row r="47" customFormat="false" ht="13.8" hidden="false" customHeight="false" outlineLevel="0" collapsed="false">
      <c r="A47" s="1" t="n">
        <v>3</v>
      </c>
      <c r="B47" s="2" t="n">
        <v>751</v>
      </c>
      <c r="C47" s="3" t="n">
        <f aca="false">LOG(B47)</f>
        <v>2.87563993700417</v>
      </c>
      <c r="D47" s="2" t="n">
        <f aca="false">1/B47</f>
        <v>0.00133155792276964</v>
      </c>
      <c r="E47" s="3" t="n">
        <f aca="false">B47 - C$104</f>
        <v>-7.09000000000003</v>
      </c>
      <c r="F47" s="0" t="n">
        <f aca="false">ABS(E47)</f>
        <v>7.09000000000003</v>
      </c>
      <c r="G47" s="3"/>
      <c r="H47" s="2" t="n">
        <f aca="false">F47*F47</f>
        <v>50.2681000000005</v>
      </c>
      <c r="I47" s="2"/>
      <c r="J47" s="3"/>
      <c r="K47" s="2"/>
      <c r="L47" s="2"/>
      <c r="M47" s="2"/>
      <c r="N47" s="4"/>
      <c r="O47" s="2"/>
      <c r="P47" s="2"/>
      <c r="Q47" s="2"/>
    </row>
    <row r="48" customFormat="false" ht="13.8" hidden="false" customHeight="false" outlineLevel="0" collapsed="false">
      <c r="A48" s="1" t="n">
        <v>37</v>
      </c>
      <c r="B48" s="2" t="n">
        <v>751</v>
      </c>
      <c r="C48" s="3" t="n">
        <f aca="false">LOG(B48)</f>
        <v>2.87563993700417</v>
      </c>
      <c r="D48" s="2" t="n">
        <f aca="false">1/B48</f>
        <v>0.00133155792276964</v>
      </c>
      <c r="E48" s="3" t="n">
        <f aca="false">B48 - C$104</f>
        <v>-7.09000000000003</v>
      </c>
      <c r="F48" s="0" t="n">
        <f aca="false">ABS(E48)</f>
        <v>7.09000000000003</v>
      </c>
      <c r="G48" s="3"/>
      <c r="H48" s="2" t="n">
        <f aca="false">F48*F48</f>
        <v>50.2681000000005</v>
      </c>
      <c r="I48" s="2"/>
      <c r="J48" s="3"/>
      <c r="K48" s="2"/>
      <c r="L48" s="2"/>
      <c r="M48" s="2"/>
      <c r="N48" s="4"/>
      <c r="O48" s="2"/>
      <c r="P48" s="2"/>
      <c r="Q48" s="2"/>
    </row>
    <row r="49" customFormat="false" ht="13.8" hidden="false" customHeight="false" outlineLevel="0" collapsed="false">
      <c r="A49" s="1" t="n">
        <v>65</v>
      </c>
      <c r="B49" s="2" t="n">
        <v>760</v>
      </c>
      <c r="C49" s="3" t="n">
        <f aca="false">LOG(B49)</f>
        <v>2.88081359228079</v>
      </c>
      <c r="D49" s="2" t="n">
        <f aca="false">1/B49</f>
        <v>0.00131578947368421</v>
      </c>
      <c r="E49" s="3" t="n">
        <f aca="false">B49 - C$104</f>
        <v>1.90999999999997</v>
      </c>
      <c r="F49" s="0" t="n">
        <f aca="false">ABS(E49)</f>
        <v>1.90999999999997</v>
      </c>
      <c r="G49" s="3"/>
      <c r="H49" s="2" t="n">
        <f aca="false">F49*F49</f>
        <v>3.64809999999988</v>
      </c>
      <c r="I49" s="2"/>
      <c r="J49" s="3"/>
      <c r="K49" s="2"/>
      <c r="L49" s="2"/>
      <c r="M49" s="2"/>
      <c r="N49" s="4"/>
      <c r="O49" s="2"/>
      <c r="P49" s="2"/>
      <c r="Q49" s="2"/>
    </row>
    <row r="50" customFormat="false" ht="13.8" hidden="false" customHeight="false" outlineLevel="0" collapsed="false">
      <c r="A50" s="1" t="n">
        <v>38</v>
      </c>
      <c r="B50" s="2" t="n">
        <v>765</v>
      </c>
      <c r="C50" s="3" t="n">
        <f aca="false">LOG(B50)</f>
        <v>2.88366143515362</v>
      </c>
      <c r="D50" s="2" t="n">
        <f aca="false">1/B50</f>
        <v>0.00130718954248366</v>
      </c>
      <c r="E50" s="3" t="n">
        <f aca="false">B50 - C$104</f>
        <v>6.90999999999997</v>
      </c>
      <c r="F50" s="0" t="n">
        <f aca="false">ABS(E50)</f>
        <v>6.90999999999997</v>
      </c>
      <c r="G50" s="3"/>
      <c r="H50" s="2" t="n">
        <f aca="false">F50*F50</f>
        <v>47.7480999999996</v>
      </c>
      <c r="I50" s="2"/>
      <c r="J50" s="3"/>
      <c r="K50" s="2"/>
      <c r="L50" s="2"/>
      <c r="M50" s="2"/>
      <c r="N50" s="4"/>
      <c r="O50" s="2"/>
      <c r="P50" s="2"/>
      <c r="Q50" s="2"/>
    </row>
    <row r="51" customFormat="false" ht="13.8" hidden="false" customHeight="false" outlineLevel="0" collapsed="false">
      <c r="A51" s="1" t="n">
        <v>50</v>
      </c>
      <c r="B51" s="2" t="n">
        <v>765</v>
      </c>
      <c r="C51" s="3" t="n">
        <f aca="false">LOG(B51)</f>
        <v>2.88366143515362</v>
      </c>
      <c r="D51" s="2" t="n">
        <f aca="false">1/B51</f>
        <v>0.00130718954248366</v>
      </c>
      <c r="E51" s="3" t="n">
        <f aca="false">B51 - C$104</f>
        <v>6.90999999999997</v>
      </c>
      <c r="F51" s="0" t="n">
        <f aca="false">ABS(E51)</f>
        <v>6.90999999999997</v>
      </c>
      <c r="G51" s="3"/>
      <c r="H51" s="2" t="n">
        <f aca="false">F51*F51</f>
        <v>47.7480999999996</v>
      </c>
      <c r="I51" s="2"/>
      <c r="J51" s="3"/>
      <c r="K51" s="2"/>
      <c r="L51" s="2"/>
      <c r="M51" s="2"/>
      <c r="N51" s="4"/>
      <c r="O51" s="2"/>
      <c r="P51" s="2"/>
      <c r="Q51" s="2"/>
    </row>
    <row r="52" customFormat="false" ht="13.8" hidden="false" customHeight="false" outlineLevel="0" collapsed="false">
      <c r="A52" s="1" t="n">
        <v>98</v>
      </c>
      <c r="B52" s="2" t="n">
        <v>765</v>
      </c>
      <c r="C52" s="3" t="n">
        <f aca="false">LOG(B52)</f>
        <v>2.88366143515362</v>
      </c>
      <c r="D52" s="2" t="n">
        <f aca="false">1/B52</f>
        <v>0.00130718954248366</v>
      </c>
      <c r="E52" s="3" t="n">
        <f aca="false">B52 - C$104</f>
        <v>6.90999999999997</v>
      </c>
      <c r="F52" s="0" t="n">
        <f aca="false">ABS(E52)</f>
        <v>6.90999999999997</v>
      </c>
      <c r="G52" s="3"/>
      <c r="H52" s="2" t="n">
        <f aca="false">F52*F52</f>
        <v>47.7480999999996</v>
      </c>
      <c r="I52" s="2"/>
      <c r="J52" s="3"/>
      <c r="K52" s="2"/>
      <c r="L52" s="2"/>
      <c r="M52" s="2"/>
      <c r="N52" s="4"/>
      <c r="O52" s="2"/>
      <c r="P52" s="2"/>
      <c r="Q52" s="2"/>
    </row>
    <row r="53" customFormat="false" ht="13.8" hidden="false" customHeight="false" outlineLevel="0" collapsed="false">
      <c r="A53" s="1" t="n">
        <v>33</v>
      </c>
      <c r="B53" s="2" t="n">
        <v>770</v>
      </c>
      <c r="C53" s="3" t="n">
        <f aca="false">LOG(B53)</f>
        <v>2.88649072517248</v>
      </c>
      <c r="D53" s="2" t="n">
        <f aca="false">1/B53</f>
        <v>0.0012987012987013</v>
      </c>
      <c r="E53" s="3" t="n">
        <f aca="false">B53 - C$104</f>
        <v>11.91</v>
      </c>
      <c r="F53" s="0" t="n">
        <f aca="false">ABS(E53)</f>
        <v>11.91</v>
      </c>
      <c r="G53" s="3"/>
      <c r="H53" s="2" t="n">
        <f aca="false">F53*F53</f>
        <v>141.848099999999</v>
      </c>
      <c r="I53" s="2"/>
      <c r="J53" s="3"/>
      <c r="K53" s="2"/>
      <c r="L53" s="2"/>
      <c r="M53" s="2"/>
      <c r="N53" s="4"/>
      <c r="O53" s="2"/>
      <c r="P53" s="2"/>
      <c r="Q53" s="2"/>
    </row>
    <row r="54" customFormat="false" ht="13.8" hidden="false" customHeight="false" outlineLevel="0" collapsed="false">
      <c r="A54" s="1" t="n">
        <v>35</v>
      </c>
      <c r="B54" s="2" t="n">
        <v>770</v>
      </c>
      <c r="C54" s="3" t="n">
        <f aca="false">LOG(B54)</f>
        <v>2.88649072517248</v>
      </c>
      <c r="D54" s="2" t="n">
        <f aca="false">1/B54</f>
        <v>0.0012987012987013</v>
      </c>
      <c r="E54" s="3" t="n">
        <f aca="false">B54 - C$104</f>
        <v>11.91</v>
      </c>
      <c r="F54" s="0" t="n">
        <f aca="false">ABS(E54)</f>
        <v>11.91</v>
      </c>
      <c r="G54" s="3"/>
      <c r="H54" s="2" t="n">
        <f aca="false">F54*F54</f>
        <v>141.848099999999</v>
      </c>
      <c r="I54" s="2"/>
      <c r="J54" s="3"/>
      <c r="K54" s="2"/>
      <c r="L54" s="2"/>
      <c r="M54" s="2"/>
      <c r="N54" s="4"/>
      <c r="O54" s="2"/>
      <c r="P54" s="2"/>
      <c r="Q54" s="2"/>
    </row>
    <row r="55" customFormat="false" ht="13.8" hidden="false" customHeight="false" outlineLevel="0" collapsed="false">
      <c r="A55" s="1" t="n">
        <v>60</v>
      </c>
      <c r="B55" s="2" t="n">
        <v>770</v>
      </c>
      <c r="C55" s="3" t="n">
        <f aca="false">LOG(B55)</f>
        <v>2.88649072517248</v>
      </c>
      <c r="D55" s="2" t="n">
        <f aca="false">1/B55</f>
        <v>0.0012987012987013</v>
      </c>
      <c r="E55" s="3" t="n">
        <f aca="false">B55 - C$104</f>
        <v>11.91</v>
      </c>
      <c r="F55" s="0" t="n">
        <f aca="false">ABS(E55)</f>
        <v>11.91</v>
      </c>
      <c r="G55" s="3"/>
      <c r="H55" s="2" t="n">
        <f aca="false">F55*F55</f>
        <v>141.848099999999</v>
      </c>
      <c r="I55" s="2"/>
      <c r="J55" s="3"/>
      <c r="K55" s="2"/>
      <c r="L55" s="2"/>
      <c r="M55" s="2"/>
      <c r="N55" s="4"/>
      <c r="O55" s="2"/>
      <c r="P55" s="2"/>
      <c r="Q55" s="2"/>
    </row>
    <row r="56" customFormat="false" ht="13.8" hidden="false" customHeight="false" outlineLevel="0" collapsed="false">
      <c r="A56" s="1" t="n">
        <v>41</v>
      </c>
      <c r="B56" s="2" t="n">
        <v>774</v>
      </c>
      <c r="C56" s="3" t="n">
        <f aca="false">LOG(B56)</f>
        <v>2.88874096068289</v>
      </c>
      <c r="D56" s="2" t="n">
        <f aca="false">1/B56</f>
        <v>0.00129198966408269</v>
      </c>
      <c r="E56" s="3" t="n">
        <f aca="false">B56 - C$104</f>
        <v>15.91</v>
      </c>
      <c r="F56" s="0" t="n">
        <f aca="false">ABS(E56)</f>
        <v>15.91</v>
      </c>
      <c r="G56" s="3"/>
      <c r="H56" s="2" t="n">
        <f aca="false">F56*F56</f>
        <v>253.128099999999</v>
      </c>
      <c r="I56" s="2"/>
      <c r="J56" s="3"/>
      <c r="K56" s="2"/>
      <c r="L56" s="2"/>
      <c r="M56" s="2"/>
      <c r="N56" s="4"/>
      <c r="O56" s="2"/>
      <c r="P56" s="2"/>
      <c r="Q56" s="2"/>
    </row>
    <row r="57" customFormat="false" ht="13.8" hidden="false" customHeight="false" outlineLevel="0" collapsed="false">
      <c r="A57" s="1" t="n">
        <v>48</v>
      </c>
      <c r="B57" s="2" t="n">
        <v>780</v>
      </c>
      <c r="C57" s="3" t="n">
        <f aca="false">LOG(B57)</f>
        <v>2.89209460269048</v>
      </c>
      <c r="D57" s="2" t="n">
        <f aca="false">1/B57</f>
        <v>0.00128205128205128</v>
      </c>
      <c r="E57" s="3" t="n">
        <f aca="false">B57 - C$104</f>
        <v>21.91</v>
      </c>
      <c r="F57" s="0" t="n">
        <f aca="false">ABS(E57)</f>
        <v>21.91</v>
      </c>
      <c r="G57" s="3"/>
      <c r="H57" s="2" t="n">
        <f aca="false">F57*F57</f>
        <v>480.048099999999</v>
      </c>
      <c r="I57" s="2"/>
      <c r="J57" s="3"/>
      <c r="K57" s="2"/>
      <c r="L57" s="2"/>
      <c r="M57" s="2"/>
      <c r="N57" s="4"/>
      <c r="O57" s="2"/>
      <c r="P57" s="2"/>
      <c r="Q57" s="2"/>
    </row>
    <row r="58" customFormat="false" ht="13.8" hidden="false" customHeight="false" outlineLevel="0" collapsed="false">
      <c r="A58" s="1" t="n">
        <v>61</v>
      </c>
      <c r="B58" s="2" t="n">
        <v>782</v>
      </c>
      <c r="C58" s="3" t="n">
        <f aca="false">LOG(B58)</f>
        <v>2.89320675305985</v>
      </c>
      <c r="D58" s="2" t="n">
        <f aca="false">1/B58</f>
        <v>0.00127877237851662</v>
      </c>
      <c r="E58" s="3" t="n">
        <f aca="false">B58 - C$104</f>
        <v>23.91</v>
      </c>
      <c r="F58" s="0" t="n">
        <f aca="false">ABS(E58)</f>
        <v>23.91</v>
      </c>
      <c r="G58" s="3"/>
      <c r="H58" s="2" t="n">
        <f aca="false">F58*F58</f>
        <v>571.688099999999</v>
      </c>
      <c r="I58" s="2"/>
      <c r="J58" s="3"/>
      <c r="K58" s="2"/>
      <c r="L58" s="2"/>
      <c r="M58" s="2"/>
      <c r="N58" s="4"/>
      <c r="O58" s="2"/>
      <c r="P58" s="2"/>
      <c r="Q58" s="2"/>
    </row>
    <row r="59" customFormat="false" ht="13.8" hidden="false" customHeight="false" outlineLevel="0" collapsed="false">
      <c r="A59" s="1" t="n">
        <v>40</v>
      </c>
      <c r="B59" s="2" t="n">
        <v>790</v>
      </c>
      <c r="C59" s="3" t="n">
        <f aca="false">LOG(B59)</f>
        <v>2.89762709129044</v>
      </c>
      <c r="D59" s="2" t="n">
        <f aca="false">1/B59</f>
        <v>0.00126582278481013</v>
      </c>
      <c r="E59" s="3" t="n">
        <f aca="false">B59 - C$104</f>
        <v>31.91</v>
      </c>
      <c r="F59" s="0" t="n">
        <f aca="false">ABS(E59)</f>
        <v>31.91</v>
      </c>
      <c r="G59" s="3"/>
      <c r="H59" s="2" t="n">
        <f aca="false">F59*F59</f>
        <v>1018.2481</v>
      </c>
      <c r="I59" s="2"/>
      <c r="J59" s="3"/>
      <c r="K59" s="2"/>
      <c r="L59" s="2"/>
      <c r="M59" s="2"/>
      <c r="N59" s="4"/>
      <c r="O59" s="2"/>
      <c r="P59" s="2"/>
      <c r="Q59" s="2"/>
    </row>
    <row r="60" customFormat="false" ht="13.8" hidden="false" customHeight="false" outlineLevel="0" collapsed="false">
      <c r="A60" s="1" t="n">
        <v>66</v>
      </c>
      <c r="B60" s="2" t="n">
        <v>790</v>
      </c>
      <c r="C60" s="3" t="n">
        <f aca="false">LOG(B60)</f>
        <v>2.89762709129044</v>
      </c>
      <c r="D60" s="2" t="n">
        <f aca="false">1/B60</f>
        <v>0.00126582278481013</v>
      </c>
      <c r="E60" s="3" t="n">
        <f aca="false">B60 - C$104</f>
        <v>31.91</v>
      </c>
      <c r="F60" s="0" t="n">
        <f aca="false">ABS(E60)</f>
        <v>31.91</v>
      </c>
      <c r="G60" s="3"/>
      <c r="H60" s="2" t="n">
        <f aca="false">F60*F60</f>
        <v>1018.2481</v>
      </c>
      <c r="I60" s="2"/>
      <c r="J60" s="3"/>
      <c r="K60" s="2"/>
      <c r="L60" s="2"/>
      <c r="M60" s="2"/>
      <c r="N60" s="4"/>
      <c r="O60" s="2"/>
      <c r="P60" s="2"/>
      <c r="Q60" s="2"/>
    </row>
    <row r="61" customFormat="false" ht="13.8" hidden="false" customHeight="false" outlineLevel="0" collapsed="false">
      <c r="A61" s="1" t="n">
        <v>54</v>
      </c>
      <c r="B61" s="2" t="n">
        <v>800</v>
      </c>
      <c r="C61" s="3" t="n">
        <f aca="false">LOG(B61)</f>
        <v>2.90308998699194</v>
      </c>
      <c r="D61" s="2" t="n">
        <f aca="false">1/B61</f>
        <v>0.00125</v>
      </c>
      <c r="E61" s="3" t="n">
        <f aca="false">B61 - C$104</f>
        <v>41.91</v>
      </c>
      <c r="F61" s="0" t="n">
        <f aca="false">ABS(E61)</f>
        <v>41.91</v>
      </c>
      <c r="G61" s="3"/>
      <c r="H61" s="2" t="n">
        <f aca="false">F61*F61</f>
        <v>1756.4481</v>
      </c>
      <c r="I61" s="2"/>
      <c r="J61" s="3"/>
      <c r="K61" s="2"/>
      <c r="L61" s="2"/>
      <c r="M61" s="2"/>
      <c r="N61" s="4"/>
      <c r="O61" s="2"/>
      <c r="P61" s="2"/>
      <c r="Q61" s="2"/>
    </row>
    <row r="62" customFormat="false" ht="13.8" hidden="false" customHeight="false" outlineLevel="0" collapsed="false">
      <c r="A62" s="1" t="n">
        <v>42</v>
      </c>
      <c r="B62" s="2" t="n">
        <v>803</v>
      </c>
      <c r="C62" s="3" t="n">
        <f aca="false">LOG(B62)</f>
        <v>2.90471554527868</v>
      </c>
      <c r="D62" s="2" t="n">
        <f aca="false">1/B62</f>
        <v>0.0012453300124533</v>
      </c>
      <c r="E62" s="3" t="n">
        <f aca="false">B62 - C$104</f>
        <v>44.91</v>
      </c>
      <c r="F62" s="0" t="n">
        <f aca="false">ABS(E62)</f>
        <v>44.91</v>
      </c>
      <c r="G62" s="3"/>
      <c r="H62" s="2" t="n">
        <f aca="false">F62*F62</f>
        <v>2016.9081</v>
      </c>
      <c r="I62" s="2"/>
      <c r="J62" s="3"/>
      <c r="K62" s="2"/>
      <c r="L62" s="2"/>
      <c r="M62" s="2"/>
      <c r="N62" s="4"/>
      <c r="O62" s="2"/>
      <c r="P62" s="2"/>
      <c r="Q62" s="2"/>
    </row>
    <row r="63" customFormat="false" ht="13.8" hidden="false" customHeight="false" outlineLevel="0" collapsed="false">
      <c r="A63" s="1" t="n">
        <v>55</v>
      </c>
      <c r="B63" s="2" t="n">
        <v>811</v>
      </c>
      <c r="C63" s="3" t="n">
        <f aca="false">LOG(B63)</f>
        <v>2.90902085421116</v>
      </c>
      <c r="D63" s="2" t="n">
        <f aca="false">1/B63</f>
        <v>0.00123304562268804</v>
      </c>
      <c r="E63" s="3" t="n">
        <f aca="false">B63 - C$104</f>
        <v>52.91</v>
      </c>
      <c r="F63" s="0" t="n">
        <f aca="false">ABS(E63)</f>
        <v>52.91</v>
      </c>
      <c r="G63" s="3"/>
      <c r="H63" s="2" t="n">
        <f aca="false">F63*F63</f>
        <v>2799.4681</v>
      </c>
      <c r="I63" s="2"/>
      <c r="J63" s="3"/>
      <c r="K63" s="2"/>
      <c r="L63" s="2"/>
      <c r="M63" s="2"/>
      <c r="N63" s="4"/>
      <c r="O63" s="2"/>
      <c r="P63" s="2"/>
      <c r="Q63" s="2"/>
    </row>
    <row r="64" customFormat="false" ht="13.8" hidden="false" customHeight="false" outlineLevel="0" collapsed="false">
      <c r="A64" s="1" t="n">
        <v>34</v>
      </c>
      <c r="B64" s="2" t="n">
        <v>814</v>
      </c>
      <c r="C64" s="3" t="n">
        <f aca="false">LOG(B64)</f>
        <v>2.9106244048892</v>
      </c>
      <c r="D64" s="2" t="n">
        <f aca="false">1/B64</f>
        <v>0.00122850122850123</v>
      </c>
      <c r="E64" s="3" t="n">
        <f aca="false">B64 - C$104</f>
        <v>55.91</v>
      </c>
      <c r="F64" s="0" t="n">
        <f aca="false">ABS(E64)</f>
        <v>55.91</v>
      </c>
      <c r="G64" s="3"/>
      <c r="H64" s="2" t="n">
        <f aca="false">F64*F64</f>
        <v>3125.9281</v>
      </c>
      <c r="I64" s="2"/>
      <c r="J64" s="3"/>
      <c r="K64" s="2"/>
      <c r="L64" s="2"/>
      <c r="M64" s="2"/>
      <c r="N64" s="4"/>
      <c r="O64" s="2"/>
      <c r="P64" s="2"/>
      <c r="Q64" s="2"/>
    </row>
    <row r="65" customFormat="false" ht="13.8" hidden="false" customHeight="false" outlineLevel="0" collapsed="false">
      <c r="A65" s="1" t="n">
        <v>22</v>
      </c>
      <c r="B65" s="2" t="n">
        <v>822</v>
      </c>
      <c r="C65" s="3" t="n">
        <f aca="false">LOG(B65)</f>
        <v>2.91487181754005</v>
      </c>
      <c r="D65" s="2" t="n">
        <f aca="false">1/B65</f>
        <v>0.00121654501216545</v>
      </c>
      <c r="E65" s="3" t="n">
        <f aca="false">B65 - C$104</f>
        <v>63.91</v>
      </c>
      <c r="F65" s="0" t="n">
        <f aca="false">ABS(E65)</f>
        <v>63.91</v>
      </c>
      <c r="G65" s="3"/>
      <c r="H65" s="2" t="n">
        <f aca="false">F65*F65</f>
        <v>4084.4881</v>
      </c>
      <c r="I65" s="2"/>
      <c r="J65" s="3"/>
      <c r="K65" s="2"/>
      <c r="L65" s="2"/>
      <c r="M65" s="2"/>
      <c r="N65" s="4"/>
      <c r="O65" s="2"/>
      <c r="P65" s="2"/>
      <c r="Q65" s="2"/>
    </row>
    <row r="66" customFormat="false" ht="13.8" hidden="false" customHeight="false" outlineLevel="0" collapsed="false">
      <c r="A66" s="1" t="n">
        <v>26</v>
      </c>
      <c r="B66" s="2" t="n">
        <v>832</v>
      </c>
      <c r="C66" s="3" t="n">
        <f aca="false">LOG(B66)</f>
        <v>2.92012332629072</v>
      </c>
      <c r="D66" s="2" t="n">
        <f aca="false">1/B66</f>
        <v>0.00120192307692308</v>
      </c>
      <c r="E66" s="3" t="n">
        <f aca="false">B66 - C$104</f>
        <v>73.91</v>
      </c>
      <c r="F66" s="0" t="n">
        <f aca="false">ABS(E66)</f>
        <v>73.91</v>
      </c>
      <c r="G66" s="3"/>
      <c r="H66" s="2" t="n">
        <f aca="false">F66*F66</f>
        <v>5462.6881</v>
      </c>
      <c r="I66" s="2"/>
      <c r="J66" s="3"/>
      <c r="K66" s="2"/>
      <c r="L66" s="2"/>
      <c r="M66" s="2"/>
      <c r="N66" s="4"/>
      <c r="O66" s="2"/>
      <c r="P66" s="2"/>
      <c r="Q66" s="2"/>
    </row>
    <row r="67" customFormat="false" ht="13.8" hidden="false" customHeight="false" outlineLevel="0" collapsed="false">
      <c r="A67" s="1" t="n">
        <v>27</v>
      </c>
      <c r="B67" s="2" t="n">
        <v>840</v>
      </c>
      <c r="C67" s="3" t="n">
        <f aca="false">LOG(B67)</f>
        <v>2.92427928606188</v>
      </c>
      <c r="D67" s="2" t="n">
        <f aca="false">1/B67</f>
        <v>0.00119047619047619</v>
      </c>
      <c r="E67" s="3" t="n">
        <f aca="false">B67 - C$104</f>
        <v>81.91</v>
      </c>
      <c r="F67" s="0" t="n">
        <f aca="false">ABS(E67)</f>
        <v>81.91</v>
      </c>
      <c r="G67" s="3"/>
      <c r="H67" s="2" t="n">
        <f aca="false">F67*F67</f>
        <v>6709.24809999999</v>
      </c>
      <c r="I67" s="2"/>
      <c r="J67" s="3"/>
      <c r="K67" s="2"/>
      <c r="L67" s="2"/>
      <c r="M67" s="2"/>
      <c r="N67" s="4"/>
      <c r="O67" s="2"/>
      <c r="P67" s="2"/>
      <c r="Q67" s="2"/>
    </row>
    <row r="68" customFormat="false" ht="13.8" hidden="false" customHeight="false" outlineLevel="0" collapsed="false">
      <c r="A68" s="1" t="n">
        <v>31</v>
      </c>
      <c r="B68" s="2" t="n">
        <v>848</v>
      </c>
      <c r="C68" s="3" t="n">
        <f aca="false">LOG(B68)</f>
        <v>2.92839585225671</v>
      </c>
      <c r="D68" s="2" t="n">
        <f aca="false">1/B68</f>
        <v>0.00117924528301887</v>
      </c>
      <c r="E68" s="3" t="n">
        <f aca="false">B68 - C$104</f>
        <v>89.91</v>
      </c>
      <c r="F68" s="0" t="n">
        <f aca="false">ABS(E68)</f>
        <v>89.91</v>
      </c>
      <c r="G68" s="3"/>
      <c r="H68" s="2" t="n">
        <f aca="false">F68*F68</f>
        <v>8083.80809999999</v>
      </c>
      <c r="I68" s="2"/>
      <c r="J68" s="3"/>
      <c r="K68" s="2"/>
      <c r="L68" s="2"/>
      <c r="M68" s="2"/>
      <c r="N68" s="4"/>
      <c r="O68" s="2"/>
      <c r="P68" s="2"/>
      <c r="Q68" s="2"/>
    </row>
    <row r="69" customFormat="false" ht="13.8" hidden="false" customHeight="false" outlineLevel="0" collapsed="false">
      <c r="A69" s="1" t="n">
        <v>19</v>
      </c>
      <c r="B69" s="2" t="n">
        <v>850</v>
      </c>
      <c r="C69" s="3" t="n">
        <f aca="false">LOG(B69)</f>
        <v>2.92941892571429</v>
      </c>
      <c r="D69" s="2" t="n">
        <f aca="false">1/B69</f>
        <v>0.00117647058823529</v>
      </c>
      <c r="E69" s="3" t="n">
        <f aca="false">B69 - C$104</f>
        <v>91.91</v>
      </c>
      <c r="F69" s="0" t="n">
        <f aca="false">ABS(E69)</f>
        <v>91.91</v>
      </c>
      <c r="G69" s="3"/>
      <c r="H69" s="2" t="n">
        <f aca="false">F69*F69</f>
        <v>8447.44809999999</v>
      </c>
      <c r="I69" s="2"/>
      <c r="J69" s="3"/>
      <c r="K69" s="2"/>
      <c r="L69" s="2"/>
      <c r="M69" s="2"/>
      <c r="N69" s="4"/>
      <c r="O69" s="2"/>
      <c r="P69" s="2"/>
      <c r="Q69" s="2"/>
    </row>
    <row r="70" customFormat="false" ht="13.8" hidden="false" customHeight="false" outlineLevel="0" collapsed="false">
      <c r="A70" s="1" t="n">
        <v>36</v>
      </c>
      <c r="B70" s="2" t="n">
        <v>850</v>
      </c>
      <c r="C70" s="3" t="n">
        <f aca="false">LOG(B70)</f>
        <v>2.92941892571429</v>
      </c>
      <c r="D70" s="2" t="n">
        <f aca="false">1/B70</f>
        <v>0.00117647058823529</v>
      </c>
      <c r="E70" s="3" t="n">
        <f aca="false">B70 - C$104</f>
        <v>91.91</v>
      </c>
      <c r="F70" s="0" t="n">
        <f aca="false">ABS(E70)</f>
        <v>91.91</v>
      </c>
      <c r="G70" s="3"/>
      <c r="H70" s="2" t="n">
        <f aca="false">F70*F70</f>
        <v>8447.44809999999</v>
      </c>
      <c r="I70" s="2"/>
      <c r="J70" s="3"/>
      <c r="K70" s="2"/>
      <c r="L70" s="2"/>
      <c r="M70" s="2"/>
      <c r="N70" s="4"/>
      <c r="O70" s="2"/>
      <c r="P70" s="2"/>
      <c r="Q70" s="2"/>
    </row>
    <row r="71" customFormat="false" ht="13.8" hidden="false" customHeight="false" outlineLevel="0" collapsed="false">
      <c r="A71" s="1" t="n">
        <v>76</v>
      </c>
      <c r="B71" s="2" t="n">
        <v>870</v>
      </c>
      <c r="C71" s="3" t="n">
        <f aca="false">LOG(B71)</f>
        <v>2.93951925261862</v>
      </c>
      <c r="D71" s="2" t="n">
        <f aca="false">1/B71</f>
        <v>0.00114942528735632</v>
      </c>
      <c r="E71" s="3" t="n">
        <f aca="false">B71 - C$104</f>
        <v>111.91</v>
      </c>
      <c r="F71" s="0" t="n">
        <f aca="false">ABS(E71)</f>
        <v>111.91</v>
      </c>
      <c r="G71" s="3"/>
      <c r="H71" s="2" t="n">
        <f aca="false">F71*F71</f>
        <v>12523.8481</v>
      </c>
      <c r="I71" s="2"/>
      <c r="J71" s="3"/>
      <c r="K71" s="2"/>
      <c r="L71" s="2"/>
      <c r="M71" s="2"/>
      <c r="N71" s="4"/>
      <c r="O71" s="2"/>
      <c r="P71" s="2"/>
      <c r="Q71" s="2"/>
    </row>
    <row r="72" customFormat="false" ht="13.8" hidden="false" customHeight="false" outlineLevel="0" collapsed="false">
      <c r="A72" s="1" t="n">
        <v>32</v>
      </c>
      <c r="B72" s="2" t="n">
        <v>890</v>
      </c>
      <c r="C72" s="3" t="n">
        <f aca="false">LOG(B72)</f>
        <v>2.94939000664491</v>
      </c>
      <c r="D72" s="2" t="n">
        <f aca="false">1/B72</f>
        <v>0.00112359550561798</v>
      </c>
      <c r="E72" s="3" t="n">
        <f aca="false">B72 - C$104</f>
        <v>131.91</v>
      </c>
      <c r="F72" s="0" t="n">
        <f aca="false">ABS(E72)</f>
        <v>131.91</v>
      </c>
      <c r="G72" s="3"/>
      <c r="H72" s="2" t="n">
        <f aca="false">F72*F72</f>
        <v>17400.2481</v>
      </c>
      <c r="I72" s="2"/>
      <c r="J72" s="3"/>
      <c r="K72" s="2"/>
      <c r="L72" s="2"/>
      <c r="M72" s="2"/>
      <c r="N72" s="4"/>
      <c r="O72" s="2"/>
      <c r="P72" s="2"/>
      <c r="Q72" s="2"/>
    </row>
    <row r="73" customFormat="false" ht="13.8" hidden="false" customHeight="false" outlineLevel="0" collapsed="false">
      <c r="A73" s="1" t="n">
        <v>56</v>
      </c>
      <c r="B73" s="2" t="n">
        <v>890</v>
      </c>
      <c r="C73" s="3" t="n">
        <f aca="false">LOG(B73)</f>
        <v>2.94939000664491</v>
      </c>
      <c r="D73" s="2" t="n">
        <f aca="false">1/B73</f>
        <v>0.00112359550561798</v>
      </c>
      <c r="E73" s="3" t="n">
        <f aca="false">B73 - C$104</f>
        <v>131.91</v>
      </c>
      <c r="F73" s="0" t="n">
        <f aca="false">ABS(E73)</f>
        <v>131.91</v>
      </c>
      <c r="G73" s="3"/>
      <c r="H73" s="2" t="n">
        <f aca="false">F73*F73</f>
        <v>17400.2481</v>
      </c>
      <c r="I73" s="2"/>
      <c r="J73" s="3"/>
      <c r="K73" s="2"/>
      <c r="L73" s="2"/>
      <c r="M73" s="2"/>
      <c r="N73" s="4"/>
      <c r="O73" s="2"/>
      <c r="P73" s="2"/>
      <c r="Q73" s="2"/>
    </row>
    <row r="74" customFormat="false" ht="13.8" hidden="false" customHeight="false" outlineLevel="0" collapsed="false">
      <c r="A74" s="1" t="n">
        <v>91</v>
      </c>
      <c r="B74" s="2" t="n">
        <v>900</v>
      </c>
      <c r="C74" s="3" t="n">
        <f aca="false">LOG(B74)</f>
        <v>2.95424250943932</v>
      </c>
      <c r="D74" s="2" t="n">
        <f aca="false">1/B74</f>
        <v>0.00111111111111111</v>
      </c>
      <c r="E74" s="3" t="n">
        <f aca="false">B74 - C$104</f>
        <v>141.91</v>
      </c>
      <c r="F74" s="0" t="n">
        <f aca="false">ABS(E74)</f>
        <v>141.91</v>
      </c>
      <c r="G74" s="3"/>
      <c r="H74" s="2" t="n">
        <f aca="false">F74*F74</f>
        <v>20138.4481</v>
      </c>
      <c r="I74" s="2"/>
      <c r="J74" s="3"/>
      <c r="K74" s="2"/>
      <c r="L74" s="2"/>
      <c r="M74" s="2"/>
      <c r="N74" s="4"/>
      <c r="O74" s="2"/>
      <c r="P74" s="2"/>
      <c r="Q74" s="2"/>
    </row>
    <row r="75" customFormat="false" ht="13.8" hidden="false" customHeight="false" outlineLevel="0" collapsed="false">
      <c r="A75" s="1" t="n">
        <v>25</v>
      </c>
      <c r="B75" s="2" t="n">
        <v>916</v>
      </c>
      <c r="C75" s="3" t="n">
        <f aca="false">LOG(B75)</f>
        <v>2.96189547366785</v>
      </c>
      <c r="D75" s="2" t="n">
        <f aca="false">1/B75</f>
        <v>0.00109170305676856</v>
      </c>
      <c r="E75" s="3" t="n">
        <f aca="false">B75 - C$104</f>
        <v>157.91</v>
      </c>
      <c r="F75" s="0" t="n">
        <f aca="false">ABS(E75)</f>
        <v>157.91</v>
      </c>
      <c r="G75" s="3"/>
      <c r="H75" s="2" t="n">
        <f aca="false">F75*F75</f>
        <v>24935.5681</v>
      </c>
      <c r="I75" s="2"/>
      <c r="J75" s="3"/>
      <c r="K75" s="2"/>
      <c r="L75" s="2"/>
      <c r="M75" s="2"/>
      <c r="N75" s="4"/>
      <c r="O75" s="2"/>
      <c r="P75" s="2"/>
      <c r="Q75" s="2"/>
    </row>
    <row r="76" customFormat="false" ht="13.8" hidden="false" customHeight="false" outlineLevel="0" collapsed="false">
      <c r="A76" s="1" t="n">
        <v>8</v>
      </c>
      <c r="B76" s="2" t="n">
        <v>935</v>
      </c>
      <c r="C76" s="3" t="n">
        <f aca="false">LOG(B76)</f>
        <v>2.97081161087252</v>
      </c>
      <c r="D76" s="2" t="n">
        <f aca="false">1/B76</f>
        <v>0.00106951871657754</v>
      </c>
      <c r="E76" s="3" t="n">
        <f aca="false">B76 - C$104</f>
        <v>176.91</v>
      </c>
      <c r="F76" s="0" t="n">
        <f aca="false">ABS(E76)</f>
        <v>176.91</v>
      </c>
      <c r="G76" s="3"/>
      <c r="H76" s="2" t="n">
        <f aca="false">F76*F76</f>
        <v>31297.1481</v>
      </c>
      <c r="I76" s="2"/>
      <c r="J76" s="3"/>
      <c r="K76" s="2"/>
      <c r="L76" s="2"/>
      <c r="M76" s="2"/>
      <c r="N76" s="4"/>
      <c r="O76" s="2"/>
      <c r="P76" s="2"/>
      <c r="Q76" s="2"/>
    </row>
    <row r="77" customFormat="false" ht="13.8" hidden="false" customHeight="false" outlineLevel="0" collapsed="false">
      <c r="A77" s="1" t="n">
        <v>10</v>
      </c>
      <c r="B77" s="2" t="n">
        <v>935</v>
      </c>
      <c r="C77" s="3" t="n">
        <f aca="false">LOG(B77)</f>
        <v>2.97081161087252</v>
      </c>
      <c r="D77" s="2" t="n">
        <f aca="false">1/B77</f>
        <v>0.00106951871657754</v>
      </c>
      <c r="E77" s="3" t="n">
        <f aca="false">B77 - C$104</f>
        <v>176.91</v>
      </c>
      <c r="F77" s="0" t="n">
        <f aca="false">ABS(E77)</f>
        <v>176.91</v>
      </c>
      <c r="G77" s="3"/>
      <c r="H77" s="2" t="n">
        <f aca="false">F77*F77</f>
        <v>31297.1481</v>
      </c>
      <c r="I77" s="2"/>
      <c r="J77" s="3"/>
      <c r="K77" s="2"/>
      <c r="L77" s="2"/>
      <c r="M77" s="2"/>
      <c r="N77" s="4"/>
      <c r="O77" s="2"/>
      <c r="P77" s="2"/>
      <c r="Q77" s="2"/>
    </row>
    <row r="78" customFormat="false" ht="13.8" hidden="false" customHeight="false" outlineLevel="0" collapsed="false">
      <c r="A78" s="1" t="n">
        <v>5</v>
      </c>
      <c r="B78" s="2" t="n">
        <v>950</v>
      </c>
      <c r="C78" s="3" t="n">
        <f aca="false">LOG(B78)</f>
        <v>2.97772360528885</v>
      </c>
      <c r="D78" s="2" t="n">
        <f aca="false">1/B78</f>
        <v>0.00105263157894737</v>
      </c>
      <c r="E78" s="3" t="n">
        <f aca="false">B78 - C$104</f>
        <v>191.91</v>
      </c>
      <c r="F78" s="0" t="n">
        <f aca="false">ABS(E78)</f>
        <v>191.91</v>
      </c>
      <c r="G78" s="3"/>
      <c r="H78" s="2" t="n">
        <f aca="false">F78*F78</f>
        <v>36829.4481</v>
      </c>
      <c r="I78" s="2"/>
      <c r="J78" s="3"/>
      <c r="K78" s="2"/>
      <c r="L78" s="2"/>
      <c r="M78" s="2"/>
      <c r="N78" s="4"/>
      <c r="O78" s="2"/>
      <c r="P78" s="2"/>
      <c r="Q78" s="2"/>
    </row>
    <row r="79" customFormat="false" ht="13.8" hidden="false" customHeight="false" outlineLevel="0" collapsed="false">
      <c r="A79" s="1" t="n">
        <v>6</v>
      </c>
      <c r="B79" s="2" t="n">
        <v>960</v>
      </c>
      <c r="C79" s="3" t="n">
        <f aca="false">LOG(B79)</f>
        <v>2.98227123303957</v>
      </c>
      <c r="D79" s="2" t="n">
        <f aca="false">1/B79</f>
        <v>0.00104166666666667</v>
      </c>
      <c r="E79" s="3" t="n">
        <f aca="false">B79 - C$104</f>
        <v>201.91</v>
      </c>
      <c r="F79" s="0" t="n">
        <f aca="false">ABS(E79)</f>
        <v>201.91</v>
      </c>
      <c r="G79" s="3"/>
      <c r="H79" s="2" t="n">
        <f aca="false">F79*F79</f>
        <v>40767.6481</v>
      </c>
      <c r="I79" s="2"/>
      <c r="J79" s="3"/>
      <c r="K79" s="2"/>
      <c r="L79" s="2"/>
      <c r="M79" s="2"/>
      <c r="N79" s="4"/>
      <c r="O79" s="2"/>
      <c r="P79" s="2"/>
      <c r="Q79" s="2"/>
    </row>
    <row r="80" customFormat="false" ht="13.8" hidden="false" customHeight="false" outlineLevel="0" collapsed="false">
      <c r="A80" s="1" t="n">
        <v>7</v>
      </c>
      <c r="B80" s="2" t="n">
        <v>960</v>
      </c>
      <c r="C80" s="3" t="n">
        <f aca="false">LOG(B80)</f>
        <v>2.98227123303957</v>
      </c>
      <c r="D80" s="2" t="n">
        <f aca="false">1/B80</f>
        <v>0.00104166666666667</v>
      </c>
      <c r="E80" s="3" t="n">
        <f aca="false">B80 - C$104</f>
        <v>201.91</v>
      </c>
      <c r="F80" s="0" t="n">
        <f aca="false">ABS(E80)</f>
        <v>201.91</v>
      </c>
      <c r="G80" s="3"/>
      <c r="H80" s="2" t="n">
        <f aca="false">F80*F80</f>
        <v>40767.6481</v>
      </c>
      <c r="I80" s="2"/>
      <c r="J80" s="3"/>
      <c r="K80" s="2"/>
      <c r="L80" s="2"/>
      <c r="M80" s="2"/>
      <c r="N80" s="4"/>
      <c r="O80" s="2"/>
      <c r="P80" s="2"/>
      <c r="Q80" s="2"/>
    </row>
    <row r="81" customFormat="false" ht="13.8" hidden="false" customHeight="false" outlineLevel="0" collapsed="false">
      <c r="A81" s="1" t="n">
        <v>4</v>
      </c>
      <c r="B81" s="2" t="n">
        <v>980</v>
      </c>
      <c r="C81" s="3" t="n">
        <f aca="false">LOG(B81)</f>
        <v>2.99122607569249</v>
      </c>
      <c r="D81" s="2" t="n">
        <f aca="false">1/B81</f>
        <v>0.00102040816326531</v>
      </c>
      <c r="E81" s="3" t="n">
        <f aca="false">B81 - C$104</f>
        <v>221.91</v>
      </c>
      <c r="F81" s="0" t="n">
        <f aca="false">ABS(E81)</f>
        <v>221.91</v>
      </c>
      <c r="G81" s="3"/>
      <c r="H81" s="2" t="n">
        <f aca="false">F81*F81</f>
        <v>49244.0481</v>
      </c>
      <c r="I81" s="2"/>
      <c r="J81" s="3"/>
      <c r="K81" s="2"/>
      <c r="L81" s="2"/>
      <c r="M81" s="2"/>
      <c r="N81" s="4"/>
      <c r="O81" s="2"/>
      <c r="P81" s="2"/>
      <c r="Q81" s="2"/>
    </row>
    <row r="82" customFormat="false" ht="13.8" hidden="false" customHeight="false" outlineLevel="0" collapsed="false">
      <c r="A82" s="1" t="n">
        <v>99</v>
      </c>
      <c r="B82" s="2" t="n">
        <v>984</v>
      </c>
      <c r="C82" s="3" t="n">
        <f aca="false">LOG(B82)</f>
        <v>2.99299509843134</v>
      </c>
      <c r="D82" s="2" t="n">
        <f aca="false">1/B82</f>
        <v>0.00101626016260163</v>
      </c>
      <c r="E82" s="3" t="n">
        <f aca="false">B82 - C$104</f>
        <v>225.91</v>
      </c>
      <c r="F82" s="0" t="n">
        <f aca="false">ABS(E82)</f>
        <v>225.91</v>
      </c>
      <c r="G82" s="3"/>
      <c r="H82" s="2" t="n">
        <f aca="false">F82*F82</f>
        <v>51035.3281</v>
      </c>
      <c r="I82" s="2"/>
      <c r="J82" s="3"/>
      <c r="K82" s="2"/>
      <c r="L82" s="2"/>
      <c r="M82" s="2"/>
      <c r="N82" s="4"/>
      <c r="O82" s="2"/>
      <c r="P82" s="2"/>
      <c r="Q82" s="2"/>
    </row>
    <row r="83" customFormat="false" ht="13.8" hidden="false" customHeight="false" outlineLevel="0" collapsed="false">
      <c r="A83" s="1" t="n">
        <v>93</v>
      </c>
      <c r="B83" s="2" t="n">
        <v>985</v>
      </c>
      <c r="C83" s="3" t="n">
        <f aca="false">LOG(B83)</f>
        <v>2.99343623049761</v>
      </c>
      <c r="D83" s="2" t="n">
        <f aca="false">1/B83</f>
        <v>0.00101522842639594</v>
      </c>
      <c r="E83" s="3" t="n">
        <f aca="false">B83 - C$104</f>
        <v>226.91</v>
      </c>
      <c r="F83" s="0" t="n">
        <f aca="false">ABS(E83)</f>
        <v>226.91</v>
      </c>
      <c r="G83" s="3"/>
      <c r="H83" s="2" t="n">
        <f aca="false">F83*F83</f>
        <v>51488.1481</v>
      </c>
      <c r="I83" s="2"/>
      <c r="J83" s="3"/>
      <c r="K83" s="2"/>
      <c r="L83" s="2"/>
      <c r="M83" s="2"/>
      <c r="N83" s="4"/>
      <c r="O83" s="2"/>
      <c r="P83" s="2"/>
      <c r="Q83" s="2"/>
    </row>
    <row r="84" customFormat="false" ht="13.8" hidden="false" customHeight="false" outlineLevel="0" collapsed="false">
      <c r="A84" s="1" t="n">
        <v>96</v>
      </c>
      <c r="B84" s="2" t="n">
        <v>992</v>
      </c>
      <c r="C84" s="3" t="n">
        <f aca="false">LOG(B84)</f>
        <v>2.99651167215418</v>
      </c>
      <c r="D84" s="2" t="n">
        <f aca="false">1/B84</f>
        <v>0.00100806451612903</v>
      </c>
      <c r="E84" s="3" t="n">
        <f aca="false">B84 - C$104</f>
        <v>233.91</v>
      </c>
      <c r="F84" s="0" t="n">
        <f aca="false">ABS(E84)</f>
        <v>233.91</v>
      </c>
      <c r="G84" s="3"/>
      <c r="H84" s="2" t="n">
        <f aca="false">F84*F84</f>
        <v>54713.8881</v>
      </c>
      <c r="I84" s="2"/>
      <c r="J84" s="3"/>
      <c r="K84" s="2"/>
      <c r="L84" s="2"/>
      <c r="M84" s="2"/>
      <c r="N84" s="4"/>
      <c r="O84" s="2"/>
      <c r="P84" s="2"/>
      <c r="Q84" s="2"/>
    </row>
    <row r="85" customFormat="false" ht="13.8" hidden="false" customHeight="false" outlineLevel="0" collapsed="false">
      <c r="A85" s="1" t="n">
        <v>28</v>
      </c>
      <c r="B85" s="2" t="n">
        <v>995</v>
      </c>
      <c r="C85" s="3" t="n">
        <f aca="false">LOG(B85)</f>
        <v>2.99782308074573</v>
      </c>
      <c r="D85" s="2" t="n">
        <f aca="false">1/B85</f>
        <v>0.00100502512562814</v>
      </c>
      <c r="E85" s="3" t="n">
        <f aca="false">B85 - C$104</f>
        <v>236.91</v>
      </c>
      <c r="F85" s="0" t="n">
        <f aca="false">ABS(E85)</f>
        <v>236.91</v>
      </c>
      <c r="G85" s="3"/>
      <c r="H85" s="2" t="n">
        <f aca="false">F85*F85</f>
        <v>56126.3481</v>
      </c>
      <c r="I85" s="2"/>
      <c r="J85" s="3"/>
      <c r="K85" s="2"/>
      <c r="L85" s="2"/>
      <c r="M85" s="2"/>
      <c r="N85" s="4"/>
      <c r="O85" s="2"/>
      <c r="P85" s="2"/>
      <c r="Q85" s="2"/>
    </row>
    <row r="86" customFormat="false" ht="13.8" hidden="false" customHeight="false" outlineLevel="0" collapsed="false">
      <c r="A86" s="1" t="n">
        <v>92</v>
      </c>
      <c r="B86" s="2" t="n">
        <v>998</v>
      </c>
      <c r="C86" s="3" t="n">
        <f aca="false">LOG(B86)</f>
        <v>2.99913054128737</v>
      </c>
      <c r="D86" s="2" t="n">
        <f aca="false">1/B86</f>
        <v>0.00100200400801603</v>
      </c>
      <c r="E86" s="3" t="n">
        <f aca="false">B86 - C$104</f>
        <v>239.91</v>
      </c>
      <c r="F86" s="0" t="n">
        <f aca="false">ABS(E86)</f>
        <v>239.91</v>
      </c>
      <c r="G86" s="3"/>
      <c r="H86" s="2" t="n">
        <f aca="false">F86*F86</f>
        <v>57556.8081</v>
      </c>
      <c r="I86" s="2"/>
      <c r="J86" s="3"/>
      <c r="K86" s="2"/>
      <c r="L86" s="2"/>
      <c r="M86" s="2"/>
      <c r="N86" s="4"/>
      <c r="O86" s="2"/>
      <c r="P86" s="2"/>
      <c r="Q86" s="2"/>
    </row>
    <row r="87" customFormat="false" ht="13.8" hidden="false" customHeight="false" outlineLevel="0" collapsed="false">
      <c r="A87" s="1" t="n">
        <v>21</v>
      </c>
      <c r="B87" s="2" t="n">
        <v>1020</v>
      </c>
      <c r="C87" s="3" t="n">
        <f aca="false">LOG(B87)</f>
        <v>3.00860017176192</v>
      </c>
      <c r="D87" s="2" t="n">
        <f aca="false">1/B87</f>
        <v>0.000980392156862745</v>
      </c>
      <c r="E87" s="3" t="n">
        <f aca="false">B87 - C$104</f>
        <v>261.91</v>
      </c>
      <c r="F87" s="0" t="n">
        <f aca="false">ABS(E87)</f>
        <v>261.91</v>
      </c>
      <c r="G87" s="3"/>
      <c r="H87" s="2" t="n">
        <f aca="false">F87*F87</f>
        <v>68596.8481</v>
      </c>
      <c r="I87" s="2"/>
      <c r="J87" s="3"/>
      <c r="K87" s="2"/>
      <c r="L87" s="2"/>
      <c r="M87" s="2"/>
      <c r="N87" s="4"/>
      <c r="O87" s="2"/>
      <c r="P87" s="2"/>
      <c r="Q87" s="2"/>
    </row>
    <row r="88" customFormat="false" ht="13.8" hidden="false" customHeight="false" outlineLevel="0" collapsed="false">
      <c r="A88" s="1" t="n">
        <v>63</v>
      </c>
      <c r="B88" s="2" t="n">
        <v>1030</v>
      </c>
      <c r="C88" s="3" t="n">
        <f aca="false">LOG(B88)</f>
        <v>3.01283722470517</v>
      </c>
      <c r="D88" s="2" t="n">
        <f aca="false">1/B88</f>
        <v>0.000970873786407767</v>
      </c>
      <c r="E88" s="3" t="n">
        <f aca="false">B88 - C$104</f>
        <v>271.91</v>
      </c>
      <c r="F88" s="0" t="n">
        <f aca="false">ABS(E88)</f>
        <v>271.91</v>
      </c>
      <c r="G88" s="3"/>
      <c r="H88" s="2" t="n">
        <f aca="false">F88*F88</f>
        <v>73935.0481</v>
      </c>
      <c r="I88" s="2"/>
      <c r="J88" s="3"/>
      <c r="K88" s="2"/>
      <c r="L88" s="2"/>
      <c r="M88" s="2"/>
      <c r="N88" s="4"/>
      <c r="O88" s="2"/>
      <c r="P88" s="2"/>
      <c r="Q88" s="2"/>
    </row>
    <row r="89" customFormat="false" ht="13.8" hidden="false" customHeight="false" outlineLevel="0" collapsed="false">
      <c r="A89" s="1" t="n">
        <v>73</v>
      </c>
      <c r="B89" s="2" t="n">
        <v>1080</v>
      </c>
      <c r="C89" s="3" t="n">
        <f aca="false">LOG(B89)</f>
        <v>3.03342375548695</v>
      </c>
      <c r="D89" s="2" t="n">
        <f aca="false">1/B89</f>
        <v>0.000925925925925926</v>
      </c>
      <c r="E89" s="3" t="n">
        <f aca="false">B89 - C$104</f>
        <v>321.91</v>
      </c>
      <c r="F89" s="0" t="n">
        <f aca="false">ABS(E89)</f>
        <v>321.91</v>
      </c>
      <c r="G89" s="3"/>
      <c r="H89" s="2" t="n">
        <f aca="false">F89*F89</f>
        <v>103626.0481</v>
      </c>
      <c r="I89" s="2"/>
      <c r="J89" s="3"/>
      <c r="K89" s="2"/>
      <c r="L89" s="2"/>
      <c r="M89" s="2"/>
      <c r="N89" s="4"/>
      <c r="O89" s="2"/>
      <c r="P89" s="2"/>
      <c r="Q89" s="2"/>
    </row>
    <row r="90" customFormat="false" ht="13.8" hidden="false" customHeight="false" outlineLevel="0" collapsed="false">
      <c r="A90" s="1" t="n">
        <v>74</v>
      </c>
      <c r="B90" s="2" t="n">
        <v>1080</v>
      </c>
      <c r="C90" s="3" t="n">
        <f aca="false">LOG(B90)</f>
        <v>3.03342375548695</v>
      </c>
      <c r="D90" s="2" t="n">
        <f aca="false">1/B90</f>
        <v>0.000925925925925926</v>
      </c>
      <c r="E90" s="3" t="n">
        <f aca="false">B90 - C$104</f>
        <v>321.91</v>
      </c>
      <c r="F90" s="0" t="n">
        <f aca="false">ABS(E90)</f>
        <v>321.91</v>
      </c>
      <c r="G90" s="3"/>
      <c r="H90" s="2" t="n">
        <f aca="false">F90*F90</f>
        <v>103626.0481</v>
      </c>
      <c r="I90" s="2"/>
      <c r="J90" s="3"/>
      <c r="K90" s="2"/>
      <c r="L90" s="2"/>
      <c r="M90" s="2"/>
      <c r="N90" s="4"/>
      <c r="O90" s="2"/>
      <c r="P90" s="2"/>
      <c r="Q90" s="2"/>
    </row>
    <row r="91" customFormat="false" ht="13.8" hidden="false" customHeight="false" outlineLevel="0" collapsed="false">
      <c r="A91" s="1" t="n">
        <v>29</v>
      </c>
      <c r="B91" s="2" t="n">
        <v>1090</v>
      </c>
      <c r="C91" s="3" t="n">
        <f aca="false">LOG(B91)</f>
        <v>3.03742649794062</v>
      </c>
      <c r="D91" s="2" t="n">
        <f aca="false">1/B91</f>
        <v>0.00091743119266055</v>
      </c>
      <c r="E91" s="3" t="n">
        <f aca="false">B91 - C$104</f>
        <v>331.91</v>
      </c>
      <c r="F91" s="0" t="n">
        <f aca="false">ABS(E91)</f>
        <v>331.91</v>
      </c>
      <c r="G91" s="3"/>
      <c r="H91" s="2" t="n">
        <f aca="false">F91*F91</f>
        <v>110164.2481</v>
      </c>
      <c r="I91" s="2"/>
      <c r="J91" s="3"/>
      <c r="K91" s="2"/>
      <c r="L91" s="2"/>
      <c r="M91" s="2"/>
      <c r="N91" s="4"/>
      <c r="O91" s="2"/>
      <c r="P91" s="2"/>
      <c r="Q91" s="2"/>
    </row>
    <row r="92" customFormat="false" ht="13.8" hidden="false" customHeight="false" outlineLevel="0" collapsed="false">
      <c r="A92" s="1" t="n">
        <v>69</v>
      </c>
      <c r="B92" s="2" t="n">
        <v>1090</v>
      </c>
      <c r="C92" s="3" t="n">
        <f aca="false">LOG(B92)</f>
        <v>3.03742649794062</v>
      </c>
      <c r="D92" s="2" t="n">
        <f aca="false">1/B92</f>
        <v>0.00091743119266055</v>
      </c>
      <c r="E92" s="3" t="n">
        <f aca="false">B92 - C$104</f>
        <v>331.91</v>
      </c>
      <c r="F92" s="0" t="n">
        <f aca="false">ABS(E92)</f>
        <v>331.91</v>
      </c>
      <c r="G92" s="3"/>
      <c r="H92" s="2" t="n">
        <f aca="false">F92*F92</f>
        <v>110164.2481</v>
      </c>
      <c r="I92" s="2"/>
      <c r="J92" s="3"/>
      <c r="K92" s="2"/>
      <c r="L92" s="2"/>
      <c r="M92" s="2"/>
      <c r="N92" s="4"/>
      <c r="O92" s="2"/>
      <c r="P92" s="2"/>
      <c r="Q92" s="2"/>
    </row>
    <row r="93" customFormat="false" ht="13.8" hidden="false" customHeight="false" outlineLevel="0" collapsed="false">
      <c r="A93" s="1" t="n">
        <v>24</v>
      </c>
      <c r="B93" s="2" t="n">
        <v>1100</v>
      </c>
      <c r="C93" s="3" t="n">
        <f aca="false">LOG(B93)</f>
        <v>3.04139268515822</v>
      </c>
      <c r="D93" s="2" t="n">
        <f aca="false">1/B93</f>
        <v>0.000909090909090909</v>
      </c>
      <c r="E93" s="3" t="n">
        <f aca="false">B93 - C$104</f>
        <v>341.91</v>
      </c>
      <c r="F93" s="0" t="n">
        <f aca="false">ABS(E93)</f>
        <v>341.91</v>
      </c>
      <c r="G93" s="3"/>
      <c r="H93" s="2" t="n">
        <f aca="false">F93*F93</f>
        <v>116902.4481</v>
      </c>
      <c r="I93" s="2"/>
      <c r="J93" s="3"/>
      <c r="K93" s="2"/>
      <c r="L93" s="2"/>
      <c r="M93" s="2"/>
      <c r="N93" s="4"/>
      <c r="O93" s="2"/>
      <c r="P93" s="2"/>
      <c r="Q93" s="2"/>
    </row>
    <row r="94" customFormat="false" ht="13.8" hidden="false" customHeight="false" outlineLevel="0" collapsed="false">
      <c r="A94" s="1" t="n">
        <v>30</v>
      </c>
      <c r="B94" s="2" t="n">
        <v>1100</v>
      </c>
      <c r="C94" s="3" t="n">
        <f aca="false">LOG(B94)</f>
        <v>3.04139268515822</v>
      </c>
      <c r="D94" s="2" t="n">
        <f aca="false">1/B94</f>
        <v>0.000909090909090909</v>
      </c>
      <c r="E94" s="3" t="n">
        <f aca="false">B94 - C$104</f>
        <v>341.91</v>
      </c>
      <c r="F94" s="0" t="n">
        <f aca="false">ABS(E94)</f>
        <v>341.91</v>
      </c>
      <c r="G94" s="3"/>
      <c r="H94" s="2" t="n">
        <f aca="false">F94*F94</f>
        <v>116902.4481</v>
      </c>
      <c r="I94" s="2"/>
      <c r="J94" s="3"/>
      <c r="K94" s="2"/>
      <c r="L94" s="2"/>
      <c r="M94" s="2"/>
      <c r="N94" s="4"/>
      <c r="O94" s="2"/>
      <c r="P94" s="2"/>
      <c r="Q94" s="2"/>
    </row>
    <row r="95" customFormat="false" ht="13.8" hidden="false" customHeight="false" outlineLevel="0" collapsed="false">
      <c r="A95" s="1" t="n">
        <v>64</v>
      </c>
      <c r="B95" s="2" t="n">
        <v>1110</v>
      </c>
      <c r="C95" s="3" t="n">
        <f aca="false">LOG(B95)</f>
        <v>3.04532297878666</v>
      </c>
      <c r="D95" s="2" t="n">
        <f aca="false">1/B95</f>
        <v>0.000900900900900901</v>
      </c>
      <c r="E95" s="3" t="n">
        <f aca="false">B95 - C$104</f>
        <v>351.91</v>
      </c>
      <c r="F95" s="0" t="n">
        <f aca="false">ABS(E95)</f>
        <v>351.91</v>
      </c>
      <c r="G95" s="3"/>
      <c r="H95" s="2" t="n">
        <f aca="false">F95*F95</f>
        <v>123840.6481</v>
      </c>
      <c r="I95" s="2"/>
      <c r="J95" s="3"/>
      <c r="K95" s="2"/>
      <c r="L95" s="2"/>
      <c r="M95" s="2"/>
      <c r="N95" s="4"/>
      <c r="O95" s="2"/>
      <c r="P95" s="2"/>
      <c r="Q95" s="2"/>
    </row>
    <row r="96" customFormat="false" ht="13.8" hidden="false" customHeight="false" outlineLevel="0" collapsed="false">
      <c r="A96" s="1" t="n">
        <v>23</v>
      </c>
      <c r="B96" s="2" t="n">
        <v>1120</v>
      </c>
      <c r="C96" s="3" t="n">
        <f aca="false">LOG(B96)</f>
        <v>3.04921802267018</v>
      </c>
      <c r="D96" s="2" t="n">
        <f aca="false">1/B96</f>
        <v>0.000892857142857143</v>
      </c>
      <c r="E96" s="3" t="n">
        <f aca="false">B96 - C$104</f>
        <v>361.91</v>
      </c>
      <c r="F96" s="0" t="n">
        <f aca="false">ABS(E96)</f>
        <v>361.91</v>
      </c>
      <c r="G96" s="3"/>
      <c r="H96" s="2" t="n">
        <f aca="false">F96*F96</f>
        <v>130978.8481</v>
      </c>
      <c r="I96" s="2"/>
      <c r="J96" s="3"/>
      <c r="K96" s="2"/>
      <c r="L96" s="2"/>
      <c r="M96" s="2"/>
      <c r="N96" s="4"/>
      <c r="O96" s="2"/>
      <c r="P96" s="2"/>
      <c r="Q96" s="2"/>
    </row>
    <row r="97" customFormat="false" ht="13.8" hidden="false" customHeight="false" outlineLevel="0" collapsed="false">
      <c r="A97" s="1" t="n">
        <v>85</v>
      </c>
      <c r="B97" s="2" t="n">
        <v>1140</v>
      </c>
      <c r="C97" s="3" t="n">
        <f aca="false">LOG(B97)</f>
        <v>3.05690485133647</v>
      </c>
      <c r="D97" s="2" t="n">
        <f aca="false">1/B97</f>
        <v>0.00087719298245614</v>
      </c>
      <c r="E97" s="3" t="n">
        <f aca="false">B97 - C$104</f>
        <v>381.91</v>
      </c>
      <c r="F97" s="0" t="n">
        <f aca="false">ABS(E97)</f>
        <v>381.91</v>
      </c>
      <c r="G97" s="3"/>
      <c r="H97" s="2" t="n">
        <f aca="false">F97*F97</f>
        <v>145855.2481</v>
      </c>
      <c r="I97" s="2"/>
      <c r="J97" s="3"/>
      <c r="K97" s="2"/>
      <c r="L97" s="2"/>
      <c r="M97" s="2"/>
      <c r="N97" s="4"/>
      <c r="O97" s="2"/>
      <c r="P97" s="2"/>
      <c r="Q97" s="2"/>
    </row>
    <row r="98" customFormat="false" ht="13.8" hidden="false" customHeight="false" outlineLevel="0" collapsed="false">
      <c r="A98" s="1" t="n">
        <v>68</v>
      </c>
      <c r="B98" s="2" t="n">
        <v>1160</v>
      </c>
      <c r="C98" s="3" t="n">
        <f aca="false">LOG(B98)</f>
        <v>3.06445798922692</v>
      </c>
      <c r="D98" s="2" t="n">
        <f aca="false">1/B98</f>
        <v>0.000862068965517241</v>
      </c>
      <c r="E98" s="3" t="n">
        <f aca="false">B98 - C$104</f>
        <v>401.91</v>
      </c>
      <c r="F98" s="0" t="n">
        <f aca="false">ABS(E98)</f>
        <v>401.91</v>
      </c>
      <c r="G98" s="3"/>
      <c r="H98" s="2" t="n">
        <f aca="false">F98*F98</f>
        <v>161531.6481</v>
      </c>
      <c r="I98" s="2"/>
      <c r="J98" s="3"/>
      <c r="K98" s="2"/>
      <c r="L98" s="2"/>
      <c r="M98" s="2"/>
      <c r="N98" s="4"/>
      <c r="O98" s="2"/>
      <c r="P98" s="2"/>
      <c r="Q98" s="2"/>
    </row>
    <row r="99" customFormat="false" ht="13.8" hidden="false" customHeight="false" outlineLevel="0" collapsed="false">
      <c r="A99" s="1" t="n">
        <v>70</v>
      </c>
      <c r="B99" s="2" t="n">
        <v>1160</v>
      </c>
      <c r="C99" s="3" t="n">
        <f aca="false">LOG(B99)</f>
        <v>3.06445798922692</v>
      </c>
      <c r="D99" s="2" t="n">
        <f aca="false">1/B99</f>
        <v>0.000862068965517241</v>
      </c>
      <c r="E99" s="3" t="n">
        <f aca="false">B99 - C$104</f>
        <v>401.91</v>
      </c>
      <c r="F99" s="0" t="n">
        <f aca="false">ABS(E99)</f>
        <v>401.91</v>
      </c>
      <c r="G99" s="3"/>
      <c r="H99" s="2" t="n">
        <f aca="false">F99*F99</f>
        <v>161531.6481</v>
      </c>
      <c r="I99" s="2"/>
      <c r="J99" s="3"/>
      <c r="K99" s="2"/>
      <c r="L99" s="2"/>
      <c r="M99" s="2"/>
      <c r="N99" s="4"/>
      <c r="O99" s="2"/>
      <c r="P99" s="2"/>
      <c r="Q99" s="2"/>
    </row>
    <row r="100" customFormat="false" ht="13.8" hidden="false" customHeight="false" outlineLevel="0" collapsed="false">
      <c r="A100" s="1" t="n">
        <v>71</v>
      </c>
      <c r="B100" s="2" t="n">
        <v>1160</v>
      </c>
      <c r="C100" s="3" t="n">
        <f aca="false">LOG(B100)</f>
        <v>3.06445798922692</v>
      </c>
      <c r="D100" s="2" t="n">
        <f aca="false">1/B100</f>
        <v>0.000862068965517241</v>
      </c>
      <c r="E100" s="3" t="n">
        <f aca="false">B100 - C$104</f>
        <v>401.91</v>
      </c>
      <c r="F100" s="0" t="n">
        <f aca="false">ABS(E100)</f>
        <v>401.91</v>
      </c>
      <c r="G100" s="3"/>
      <c r="H100" s="2" t="n">
        <f aca="false">F100*F100</f>
        <v>161531.6481</v>
      </c>
      <c r="I100" s="2"/>
      <c r="J100" s="3"/>
      <c r="K100" s="2"/>
      <c r="L100" s="2"/>
      <c r="M100" s="2"/>
      <c r="N100" s="4"/>
      <c r="O100" s="2"/>
      <c r="P100" s="2"/>
      <c r="Q100" s="2"/>
    </row>
    <row r="101" customFormat="false" ht="13.8" hidden="false" customHeight="false" outlineLevel="0" collapsed="false">
      <c r="A101" s="1" t="n">
        <v>67</v>
      </c>
      <c r="B101" s="2" t="n">
        <v>1230</v>
      </c>
      <c r="C101" s="3" t="n">
        <f aca="false">LOG(B101)</f>
        <v>3.0899051114394</v>
      </c>
      <c r="D101" s="2" t="n">
        <f aca="false">1/B101</f>
        <v>0.000813008130081301</v>
      </c>
      <c r="E101" s="3" t="n">
        <f aca="false">B101 - C$104</f>
        <v>471.91</v>
      </c>
      <c r="F101" s="0" t="n">
        <f aca="false">ABS(E101)</f>
        <v>471.91</v>
      </c>
      <c r="G101" s="5"/>
      <c r="H101" s="2" t="n">
        <f aca="false">F101*F101</f>
        <v>222699.0481</v>
      </c>
      <c r="I101" s="5"/>
      <c r="J101" s="5"/>
      <c r="K101" s="5"/>
      <c r="L101" s="5"/>
      <c r="M101" s="5"/>
      <c r="N101" s="5"/>
      <c r="O101" s="5"/>
      <c r="P101" s="5"/>
      <c r="Q101" s="5"/>
    </row>
    <row r="104" customFormat="false" ht="20.25" hidden="false" customHeight="true" outlineLevel="0" collapsed="false">
      <c r="A104" s="6" t="s">
        <v>7</v>
      </c>
      <c r="B104" s="6"/>
      <c r="C104" s="7" t="n">
        <f aca="false">SUM(B2:B101)/100</f>
        <v>758.09</v>
      </c>
    </row>
    <row r="105" customFormat="false" ht="27" hidden="false" customHeight="true" outlineLevel="0" collapsed="false">
      <c r="A105" s="6" t="s">
        <v>8</v>
      </c>
      <c r="B105" s="6"/>
      <c r="C105" s="6" t="s">
        <v>9</v>
      </c>
      <c r="D105" s="0" t="n">
        <f aca="false">SUM(C2:C101)</f>
        <v>285.802863118221</v>
      </c>
    </row>
    <row r="106" customFormat="false" ht="13.8" hidden="false" customHeight="false" outlineLevel="0" collapsed="false">
      <c r="A106" s="7"/>
      <c r="B106" s="7"/>
      <c r="C106" s="7" t="s">
        <v>10</v>
      </c>
      <c r="D106" s="8" t="n">
        <f aca="false">1/100</f>
        <v>0.01</v>
      </c>
    </row>
    <row r="107" customFormat="false" ht="13.8" hidden="false" customHeight="false" outlineLevel="0" collapsed="false">
      <c r="A107" s="7"/>
      <c r="B107" s="7"/>
      <c r="C107" s="7" t="s">
        <v>11</v>
      </c>
      <c r="D107" s="8" t="n">
        <f aca="false">D105*D106</f>
        <v>2.85802863118221</v>
      </c>
    </row>
    <row r="108" customFormat="false" ht="15" hidden="false" customHeight="false" outlineLevel="0" collapsed="false">
      <c r="A108" s="7"/>
      <c r="B108" s="7"/>
      <c r="C108" s="7"/>
    </row>
    <row r="109" customFormat="false" ht="13.8" hidden="false" customHeight="false" outlineLevel="0" collapsed="false">
      <c r="A109" s="7"/>
      <c r="B109" s="7"/>
      <c r="C109" s="9" t="s">
        <v>12</v>
      </c>
      <c r="D109" s="10" t="n">
        <f aca="false">10^D107</f>
        <v>721.155020289366</v>
      </c>
      <c r="E109" s="6"/>
      <c r="F109" s="7"/>
    </row>
    <row r="110" customFormat="false" ht="15" hidden="false" customHeight="false" outlineLevel="0" collapsed="false">
      <c r="A110" s="7"/>
      <c r="B110" s="7"/>
      <c r="C110" s="7"/>
      <c r="D110" s="7"/>
      <c r="E110" s="7"/>
    </row>
    <row r="111" customFormat="false" ht="24" hidden="false" customHeight="true" outlineLevel="0" collapsed="false">
      <c r="A111" s="6" t="s">
        <v>13</v>
      </c>
      <c r="B111" s="6"/>
      <c r="C111" s="7" t="n">
        <f aca="false">100/SUM(D2:D101)</f>
        <v>680.997516731302</v>
      </c>
      <c r="D111" s="7"/>
      <c r="E111" s="7"/>
    </row>
    <row r="112" customFormat="false" ht="34.5" hidden="false" customHeight="true" outlineLevel="0" collapsed="false">
      <c r="A112" s="6" t="s">
        <v>14</v>
      </c>
      <c r="B112" s="7"/>
      <c r="C112" s="11" t="n">
        <f aca="false">B51 + 0.5*(B52-B51)</f>
        <v>765</v>
      </c>
      <c r="D112" s="7"/>
      <c r="E112" s="11"/>
      <c r="F112" s="12"/>
    </row>
    <row r="113" customFormat="false" ht="15" hidden="false" customHeight="true" outlineLevel="0" collapsed="false">
      <c r="A113" s="7"/>
      <c r="B113" s="7"/>
      <c r="C113" s="7"/>
    </row>
    <row r="114" customFormat="false" ht="34.5" hidden="false" customHeight="true" outlineLevel="0" collapsed="false">
      <c r="A114" s="13" t="s">
        <v>15</v>
      </c>
      <c r="B114" s="14"/>
      <c r="C114" s="14" t="n">
        <f aca="false">MODE(B2:B101)</f>
        <v>765</v>
      </c>
    </row>
    <row r="115" customFormat="false" ht="15" hidden="false" customHeight="false" outlineLevel="0" collapsed="false">
      <c r="A115" s="7"/>
      <c r="B115" s="7"/>
      <c r="C115" s="7"/>
    </row>
    <row r="116" customFormat="false" ht="33.75" hidden="false" customHeight="true" outlineLevel="0" collapsed="false">
      <c r="A116" s="6" t="s">
        <v>16</v>
      </c>
      <c r="B116" s="7" t="s">
        <v>17</v>
      </c>
      <c r="C116" s="11" t="n">
        <f aca="false">B71+0.7*(B72-B72)</f>
        <v>870</v>
      </c>
    </row>
    <row r="117" customFormat="false" ht="46.5" hidden="false" customHeight="true" outlineLevel="0" collapsed="false">
      <c r="A117" s="6" t="s">
        <v>18</v>
      </c>
      <c r="B117" s="7" t="s">
        <v>19</v>
      </c>
      <c r="C117" s="11" t="n">
        <f aca="false">B11+0.1*(B12-B11)</f>
        <v>418.8</v>
      </c>
    </row>
    <row r="118" customFormat="false" ht="22.05" hidden="false" customHeight="false" outlineLevel="0" collapsed="false">
      <c r="A118" s="7"/>
      <c r="B118" s="7" t="s">
        <v>20</v>
      </c>
      <c r="C118" s="11" t="n">
        <f aca="false">B91+0.1*(B92-B91)</f>
        <v>1090</v>
      </c>
    </row>
    <row r="119" customFormat="false" ht="28.5" hidden="false" customHeight="true" outlineLevel="0" collapsed="false">
      <c r="A119" s="15" t="s">
        <v>21</v>
      </c>
      <c r="B119" s="0" t="s">
        <v>22</v>
      </c>
      <c r="C119" s="16" t="n">
        <f aca="false">B26+0.25*(B27-B26)</f>
        <v>589.75</v>
      </c>
    </row>
    <row r="120" customFormat="false" ht="22.5" hidden="false" customHeight="true" outlineLevel="0" collapsed="false">
      <c r="B120" s="0" t="s">
        <v>23</v>
      </c>
      <c r="C120" s="0" t="n">
        <f aca="false">B51+0.25*(B52-B51)</f>
        <v>765</v>
      </c>
    </row>
    <row r="121" customFormat="false" ht="23.25" hidden="false" customHeight="true" outlineLevel="0" collapsed="false">
      <c r="B121" s="0" t="s">
        <v>24</v>
      </c>
      <c r="C121" s="0" t="n">
        <f aca="false">B76+0.25*(B77-B76)</f>
        <v>935</v>
      </c>
    </row>
    <row r="123" customFormat="false" ht="24" hidden="false" customHeight="true" outlineLevel="0" collapsed="false">
      <c r="A123" s="15" t="s">
        <v>25</v>
      </c>
      <c r="B123" s="0" t="s">
        <v>26</v>
      </c>
      <c r="C123" s="0" t="n">
        <f aca="false">MAX(B2:B101)</f>
        <v>1230</v>
      </c>
    </row>
    <row r="124" customFormat="false" ht="24.75" hidden="false" customHeight="true" outlineLevel="0" collapsed="false">
      <c r="B124" s="0" t="s">
        <v>27</v>
      </c>
      <c r="C124" s="0" t="n">
        <f aca="false">MIN(B2:B101)</f>
        <v>310</v>
      </c>
    </row>
    <row r="125" customFormat="false" ht="25.5" hidden="false" customHeight="true" outlineLevel="0" collapsed="false">
      <c r="B125" s="0" t="s">
        <v>28</v>
      </c>
      <c r="C125" s="0" t="n">
        <f aca="false">C123-C124</f>
        <v>920</v>
      </c>
    </row>
    <row r="127" customFormat="false" ht="33.75" hidden="false" customHeight="true" outlineLevel="0" collapsed="false">
      <c r="A127" s="15" t="s">
        <v>29</v>
      </c>
      <c r="C127" s="0" t="n">
        <f aca="false">(C121-C119)</f>
        <v>345.25</v>
      </c>
    </row>
    <row r="128" customFormat="false" ht="30" hidden="false" customHeight="true" outlineLevel="0" collapsed="false">
      <c r="A128" s="15" t="s">
        <v>30</v>
      </c>
      <c r="C128" s="0" t="n">
        <f aca="false">C127/2</f>
        <v>172.625</v>
      </c>
    </row>
    <row r="129" customFormat="false" ht="30" hidden="false" customHeight="true" outlineLevel="0" collapsed="false">
      <c r="A129" s="15" t="s">
        <v>31</v>
      </c>
      <c r="C129" s="0" t="n">
        <f aca="false">SUM(F2:F101)/100</f>
        <v>183.6446</v>
      </c>
    </row>
    <row r="131" customFormat="false" ht="29.25" hidden="false" customHeight="true" outlineLevel="0" collapsed="false">
      <c r="A131" s="15" t="s">
        <v>32</v>
      </c>
      <c r="C131" s="0" t="n">
        <f aca="false">SUM(H2:H101)/100</f>
        <v>51164.1419</v>
      </c>
    </row>
    <row r="132" customFormat="false" ht="29.25" hidden="false" customHeight="true" outlineLevel="0" collapsed="false">
      <c r="A132" s="15" t="s">
        <v>33</v>
      </c>
      <c r="C132" s="0" t="n">
        <f aca="false">SQRT(C131)</f>
        <v>226.19492014632</v>
      </c>
    </row>
    <row r="135" customFormat="false" ht="31.5" hidden="false" customHeight="true" outlineLevel="0" collapsed="false">
      <c r="A135" s="15" t="s">
        <v>34</v>
      </c>
      <c r="C135" s="0" t="n">
        <f aca="false">C132/C104*100</f>
        <v>29.8374757807542</v>
      </c>
    </row>
    <row r="137" customFormat="false" ht="30.75" hidden="false" customHeight="true" outlineLevel="0" collapsed="false">
      <c r="A137" s="15" t="s">
        <v>35</v>
      </c>
      <c r="D137" s="0" t="n">
        <f aca="false">C104-E112/C132</f>
        <v>758.09</v>
      </c>
    </row>
    <row r="138" customFormat="false" ht="29.25" hidden="false" customHeight="true" outlineLevel="0" collapsed="false">
      <c r="A138" s="15" t="s">
        <v>36</v>
      </c>
      <c r="D138" s="0" t="n">
        <f aca="false">C119+C121-(2*C120)/C121-C119</f>
        <v>933.363636363636</v>
      </c>
    </row>
    <row r="141" customFormat="false" ht="37.5" hidden="false" customHeight="true" outlineLevel="0" collapsed="false">
      <c r="A141" s="15" t="s">
        <v>37</v>
      </c>
      <c r="D141" s="17" t="n">
        <f aca="false">C128/(C118-C117)</f>
        <v>0.257188617401669</v>
      </c>
      <c r="E141" s="17"/>
    </row>
    <row r="191" customFormat="false" ht="15.75" hidden="false" customHeight="false" outlineLevel="0" collapsed="false"/>
  </sheetData>
  <mergeCells count="3">
    <mergeCell ref="A104:B104"/>
    <mergeCell ref="A105:B105"/>
    <mergeCell ref="A111:B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2019-10-13T16:42:37Z</dcterms:created>
  <dc:creator>Windows User</dc:creator>
  <dc:description/>
  <dc:language>en-US</dc:language>
  <cp:lastModifiedBy/>
  <dcterms:modified xsi:type="dcterms:W3CDTF">2019-10-14T16:38:13Z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