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Kaggle\Water level of Riam Kanan Dam, South Kalimantan\"/>
    </mc:Choice>
  </mc:AlternateContent>
  <bookViews>
    <workbookView xWindow="0" yWindow="0" windowWidth="17256" windowHeight="5340" activeTab="2"/>
  </bookViews>
  <sheets>
    <sheet name="PIRAMIDE" sheetId="56954" r:id="rId1"/>
    <sheet name="DATA" sheetId="1542" r:id="rId2"/>
    <sheet name="CHART" sheetId="56956" r:id="rId3"/>
    <sheet name="formula" sheetId="5695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DATA!$A$5:$AT$371</definedName>
    <definedName name="_DMA7">[7]sept!$I$68</definedName>
    <definedName name="_xlnm.Print_Area" localSheetId="2">CHART!$A$1:$U$46</definedName>
    <definedName name="_xlnm.Print_Area" localSheetId="1">DATA!$A$1:$X$46</definedName>
    <definedName name="X">#REF!</definedName>
  </definedNames>
  <calcPr calcId="152511"/>
</workbook>
</file>

<file path=xl/calcChain.xml><?xml version="1.0" encoding="utf-8"?>
<calcChain xmlns="http://schemas.openxmlformats.org/spreadsheetml/2006/main">
  <c r="W374" i="1542" l="1"/>
  <c r="X374" i="1542"/>
  <c r="Y374" i="1542"/>
  <c r="Z374" i="1542"/>
  <c r="W373" i="1542"/>
  <c r="X373" i="1542"/>
  <c r="Y373" i="1542"/>
  <c r="Z373" i="1542"/>
  <c r="B7" i="1542"/>
  <c r="D7" i="1542"/>
  <c r="E7" i="1542"/>
  <c r="F7" i="1542"/>
  <c r="F373" i="1542"/>
  <c r="G7" i="1542"/>
  <c r="H7" i="1542"/>
  <c r="I7" i="1542"/>
  <c r="L7" i="1542"/>
  <c r="AI7" i="1542"/>
  <c r="B8" i="1542"/>
  <c r="D8" i="1542"/>
  <c r="E8" i="1542"/>
  <c r="F8" i="1542"/>
  <c r="G8" i="1542"/>
  <c r="H8" i="1542"/>
  <c r="I8" i="1542"/>
  <c r="L8" i="1542"/>
  <c r="AF8" i="1542"/>
  <c r="B9" i="1542"/>
  <c r="D9" i="1542"/>
  <c r="E9" i="1542"/>
  <c r="F9" i="1542"/>
  <c r="G9" i="1542"/>
  <c r="H9" i="1542"/>
  <c r="H374" i="1542"/>
  <c r="I9" i="1542"/>
  <c r="L9" i="1542"/>
  <c r="AD9" i="1542"/>
  <c r="AE9" i="1542"/>
  <c r="B10" i="1542"/>
  <c r="D10" i="1542"/>
  <c r="E10" i="1542"/>
  <c r="F10" i="1542"/>
  <c r="G10" i="1542"/>
  <c r="H10" i="1542"/>
  <c r="I10" i="1542"/>
  <c r="L10" i="1542"/>
  <c r="AD10" i="1542"/>
  <c r="AE10" i="1542"/>
  <c r="AI10" i="1542"/>
  <c r="B11" i="1542"/>
  <c r="D11" i="1542"/>
  <c r="E11" i="1542"/>
  <c r="F11" i="1542"/>
  <c r="G11" i="1542"/>
  <c r="H11" i="1542"/>
  <c r="I11" i="1542"/>
  <c r="L11" i="1542"/>
  <c r="AD11" i="1542"/>
  <c r="AE11" i="1542"/>
  <c r="AI11" i="1542"/>
  <c r="B12" i="1542"/>
  <c r="D12" i="1542"/>
  <c r="E12" i="1542"/>
  <c r="F12" i="1542"/>
  <c r="G12" i="1542"/>
  <c r="H12" i="1542"/>
  <c r="I12" i="1542"/>
  <c r="L12" i="1542"/>
  <c r="AD12" i="1542"/>
  <c r="AD13" i="1542"/>
  <c r="AD14" i="1542"/>
  <c r="AD15" i="1542"/>
  <c r="AD16" i="1542"/>
  <c r="AD17" i="1542"/>
  <c r="AD18" i="1542"/>
  <c r="AD19" i="1542"/>
  <c r="AD20" i="1542"/>
  <c r="AD21" i="1542"/>
  <c r="AD22" i="1542"/>
  <c r="AD23" i="1542"/>
  <c r="AD24" i="1542"/>
  <c r="AD25" i="1542"/>
  <c r="AD26" i="1542"/>
  <c r="AD27" i="1542"/>
  <c r="AD28" i="1542"/>
  <c r="AD29" i="1542"/>
  <c r="AD30" i="1542"/>
  <c r="AD31" i="1542"/>
  <c r="AD32" i="1542"/>
  <c r="AD33" i="1542"/>
  <c r="AD34" i="1542"/>
  <c r="AD35" i="1542"/>
  <c r="AD36" i="1542"/>
  <c r="AD37" i="1542"/>
  <c r="AD38" i="1542"/>
  <c r="AE12" i="1542"/>
  <c r="AE13" i="1542"/>
  <c r="AE14" i="1542"/>
  <c r="AE15" i="1542"/>
  <c r="AI12" i="1542"/>
  <c r="B13" i="1542"/>
  <c r="D13" i="1542"/>
  <c r="E13" i="1542"/>
  <c r="F13" i="1542"/>
  <c r="G13" i="1542"/>
  <c r="H13" i="1542"/>
  <c r="I13" i="1542"/>
  <c r="L13" i="1542"/>
  <c r="B14" i="1542"/>
  <c r="D14" i="1542"/>
  <c r="E14" i="1542"/>
  <c r="F14" i="1542"/>
  <c r="G14" i="1542"/>
  <c r="H14" i="1542"/>
  <c r="I14" i="1542"/>
  <c r="L14" i="1542"/>
  <c r="B15" i="1542"/>
  <c r="D15" i="1542"/>
  <c r="E15" i="1542"/>
  <c r="F15" i="1542"/>
  <c r="G15" i="1542"/>
  <c r="H15" i="1542"/>
  <c r="I15" i="1542"/>
  <c r="L15" i="1542"/>
  <c r="B16" i="1542"/>
  <c r="D16" i="1542"/>
  <c r="E16" i="1542"/>
  <c r="F16" i="1542"/>
  <c r="G16" i="1542"/>
  <c r="H16" i="1542"/>
  <c r="I16" i="1542"/>
  <c r="L16" i="1542"/>
  <c r="AE16" i="1542"/>
  <c r="AE17" i="1542"/>
  <c r="AE18" i="1542"/>
  <c r="AE19" i="1542"/>
  <c r="AE20" i="1542"/>
  <c r="AE21" i="1542"/>
  <c r="AE22" i="1542"/>
  <c r="AE23" i="1542"/>
  <c r="AE24" i="1542"/>
  <c r="AE25" i="1542"/>
  <c r="AE26" i="1542"/>
  <c r="AE27" i="1542"/>
  <c r="AE28" i="1542"/>
  <c r="AE29" i="1542"/>
  <c r="AE30" i="1542"/>
  <c r="AE31" i="1542"/>
  <c r="AE32" i="1542"/>
  <c r="AE33" i="1542"/>
  <c r="AE34" i="1542"/>
  <c r="AE35" i="1542"/>
  <c r="AE36" i="1542"/>
  <c r="AE37" i="1542"/>
  <c r="AE38" i="1542"/>
  <c r="B17" i="1542"/>
  <c r="D17" i="1542"/>
  <c r="E17" i="1542"/>
  <c r="F17" i="1542"/>
  <c r="G17" i="1542"/>
  <c r="H17" i="1542"/>
  <c r="I17" i="1542"/>
  <c r="L17" i="1542"/>
  <c r="B18" i="1542"/>
  <c r="D18" i="1542"/>
  <c r="E18" i="1542"/>
  <c r="F18" i="1542"/>
  <c r="G18" i="1542"/>
  <c r="H18" i="1542"/>
  <c r="I18" i="1542"/>
  <c r="L18" i="1542"/>
  <c r="B19" i="1542"/>
  <c r="D19" i="1542"/>
  <c r="E19" i="1542"/>
  <c r="F19" i="1542"/>
  <c r="G19" i="1542"/>
  <c r="H19" i="1542"/>
  <c r="I19" i="1542"/>
  <c r="L19" i="1542"/>
  <c r="B20" i="1542"/>
  <c r="D20" i="1542"/>
  <c r="E20" i="1542"/>
  <c r="F20" i="1542"/>
  <c r="G20" i="1542"/>
  <c r="H20" i="1542"/>
  <c r="I20" i="1542"/>
  <c r="L20" i="1542"/>
  <c r="B21" i="1542"/>
  <c r="D21" i="1542"/>
  <c r="E21" i="1542"/>
  <c r="F21" i="1542"/>
  <c r="G21" i="1542"/>
  <c r="H21" i="1542"/>
  <c r="I21" i="1542"/>
  <c r="L21" i="1542"/>
  <c r="B22" i="1542"/>
  <c r="D22" i="1542"/>
  <c r="E22" i="1542"/>
  <c r="F22" i="1542"/>
  <c r="G22" i="1542"/>
  <c r="H22" i="1542"/>
  <c r="I22" i="1542"/>
  <c r="L22" i="1542"/>
  <c r="B23" i="1542"/>
  <c r="D23" i="1542"/>
  <c r="E23" i="1542"/>
  <c r="F23" i="1542"/>
  <c r="G23" i="1542"/>
  <c r="H23" i="1542"/>
  <c r="I23" i="1542"/>
  <c r="L23" i="1542"/>
  <c r="B24" i="1542"/>
  <c r="D24" i="1542"/>
  <c r="E24" i="1542"/>
  <c r="F24" i="1542"/>
  <c r="G24" i="1542"/>
  <c r="H24" i="1542"/>
  <c r="I24" i="1542"/>
  <c r="L24" i="1542"/>
  <c r="B25" i="1542"/>
  <c r="D25" i="1542"/>
  <c r="E25" i="1542"/>
  <c r="F25" i="1542"/>
  <c r="G25" i="1542"/>
  <c r="H25" i="1542"/>
  <c r="I25" i="1542"/>
  <c r="L25" i="1542"/>
  <c r="B26" i="1542"/>
  <c r="D26" i="1542"/>
  <c r="E26" i="1542"/>
  <c r="F26" i="1542"/>
  <c r="G26" i="1542"/>
  <c r="H26" i="1542"/>
  <c r="I26" i="1542"/>
  <c r="L26" i="1542"/>
  <c r="B27" i="1542"/>
  <c r="D27" i="1542"/>
  <c r="E27" i="1542"/>
  <c r="F27" i="1542"/>
  <c r="G27" i="1542"/>
  <c r="H27" i="1542"/>
  <c r="I27" i="1542"/>
  <c r="L27" i="1542"/>
  <c r="B28" i="1542"/>
  <c r="D28" i="1542"/>
  <c r="E28" i="1542"/>
  <c r="F28" i="1542"/>
  <c r="G28" i="1542"/>
  <c r="H28" i="1542"/>
  <c r="I28" i="1542"/>
  <c r="L28" i="1542"/>
  <c r="B29" i="1542"/>
  <c r="D29" i="1542"/>
  <c r="E29" i="1542"/>
  <c r="F29" i="1542"/>
  <c r="G29" i="1542"/>
  <c r="H29" i="1542"/>
  <c r="I29" i="1542"/>
  <c r="L29" i="1542"/>
  <c r="B30" i="1542"/>
  <c r="D30" i="1542"/>
  <c r="E30" i="1542"/>
  <c r="F30" i="1542"/>
  <c r="G30" i="1542"/>
  <c r="H30" i="1542"/>
  <c r="I30" i="1542"/>
  <c r="L30" i="1542"/>
  <c r="B31" i="1542"/>
  <c r="D31" i="1542"/>
  <c r="E31" i="1542"/>
  <c r="F31" i="1542"/>
  <c r="G31" i="1542"/>
  <c r="H31" i="1542"/>
  <c r="I31" i="1542"/>
  <c r="L31" i="1542"/>
  <c r="B32" i="1542"/>
  <c r="D32" i="1542"/>
  <c r="E32" i="1542"/>
  <c r="F32" i="1542"/>
  <c r="G32" i="1542"/>
  <c r="H32" i="1542"/>
  <c r="I32" i="1542"/>
  <c r="L32" i="1542"/>
  <c r="B33" i="1542"/>
  <c r="D33" i="1542"/>
  <c r="E33" i="1542"/>
  <c r="F33" i="1542"/>
  <c r="G33" i="1542"/>
  <c r="H33" i="1542"/>
  <c r="I33" i="1542"/>
  <c r="L33" i="1542"/>
  <c r="B34" i="1542"/>
  <c r="D34" i="1542"/>
  <c r="E34" i="1542"/>
  <c r="F34" i="1542"/>
  <c r="G34" i="1542"/>
  <c r="H34" i="1542"/>
  <c r="I34" i="1542"/>
  <c r="L34" i="1542"/>
  <c r="B35" i="1542"/>
  <c r="D35" i="1542"/>
  <c r="E35" i="1542"/>
  <c r="F35" i="1542"/>
  <c r="G35" i="1542"/>
  <c r="H35" i="1542"/>
  <c r="I35" i="1542"/>
  <c r="L35" i="1542"/>
  <c r="B36" i="1542"/>
  <c r="D36" i="1542"/>
  <c r="E36" i="1542"/>
  <c r="F36" i="1542"/>
  <c r="G36" i="1542"/>
  <c r="H36" i="1542"/>
  <c r="I36" i="1542"/>
  <c r="L36" i="1542"/>
  <c r="B37" i="1542"/>
  <c r="D37" i="1542"/>
  <c r="E37" i="1542"/>
  <c r="F37" i="1542"/>
  <c r="G37" i="1542"/>
  <c r="H37" i="1542"/>
  <c r="I37" i="1542"/>
  <c r="L37" i="1542"/>
  <c r="B38" i="1542"/>
  <c r="D38" i="1542"/>
  <c r="E38" i="1542"/>
  <c r="F38" i="1542"/>
  <c r="G38" i="1542"/>
  <c r="H38" i="1542"/>
  <c r="I38" i="1542"/>
  <c r="L38" i="1542"/>
  <c r="B39" i="1542"/>
  <c r="D39" i="1542"/>
  <c r="E39" i="1542"/>
  <c r="F39" i="1542"/>
  <c r="G39" i="1542"/>
  <c r="H39" i="1542"/>
  <c r="I39" i="1542"/>
  <c r="L39" i="1542"/>
  <c r="B40" i="1542"/>
  <c r="D40" i="1542"/>
  <c r="E40" i="1542"/>
  <c r="F40" i="1542"/>
  <c r="G40" i="1542"/>
  <c r="H40" i="1542"/>
  <c r="I40" i="1542"/>
  <c r="L40" i="1542"/>
  <c r="B41" i="1542"/>
  <c r="D41" i="1542"/>
  <c r="E41" i="1542"/>
  <c r="F41" i="1542"/>
  <c r="G41" i="1542"/>
  <c r="H41" i="1542"/>
  <c r="I41" i="1542"/>
  <c r="L41" i="1542"/>
  <c r="B42" i="1542"/>
  <c r="D42" i="1542"/>
  <c r="E42" i="1542"/>
  <c r="F42" i="1542"/>
  <c r="G42" i="1542"/>
  <c r="H42" i="1542"/>
  <c r="I42" i="1542"/>
  <c r="L42" i="1542"/>
  <c r="B43" i="1542"/>
  <c r="D43" i="1542"/>
  <c r="E43" i="1542"/>
  <c r="F43" i="1542"/>
  <c r="G43" i="1542"/>
  <c r="H43" i="1542"/>
  <c r="I43" i="1542"/>
  <c r="L43" i="1542"/>
  <c r="B44" i="1542"/>
  <c r="D44" i="1542"/>
  <c r="E44" i="1542"/>
  <c r="F44" i="1542"/>
  <c r="G44" i="1542"/>
  <c r="H44" i="1542"/>
  <c r="I44" i="1542"/>
  <c r="L44" i="1542"/>
  <c r="B45" i="1542"/>
  <c r="D45" i="1542"/>
  <c r="E45" i="1542"/>
  <c r="F45" i="1542"/>
  <c r="G45" i="1542"/>
  <c r="H45" i="1542"/>
  <c r="I45" i="1542"/>
  <c r="L45" i="1542"/>
  <c r="B46" i="1542"/>
  <c r="D46" i="1542"/>
  <c r="E46" i="1542"/>
  <c r="F46" i="1542"/>
  <c r="G46" i="1542"/>
  <c r="H46" i="1542"/>
  <c r="I46" i="1542"/>
  <c r="L46" i="1542"/>
  <c r="B47" i="1542"/>
  <c r="D47" i="1542"/>
  <c r="E47" i="1542"/>
  <c r="F47" i="1542"/>
  <c r="G47" i="1542"/>
  <c r="H47" i="1542"/>
  <c r="I47" i="1542"/>
  <c r="L47" i="1542"/>
  <c r="B48" i="1542"/>
  <c r="D48" i="1542"/>
  <c r="E48" i="1542"/>
  <c r="F48" i="1542"/>
  <c r="G48" i="1542"/>
  <c r="H48" i="1542"/>
  <c r="I48" i="1542"/>
  <c r="L48" i="1542"/>
  <c r="B49" i="1542"/>
  <c r="D49" i="1542"/>
  <c r="E49" i="1542"/>
  <c r="F49" i="1542"/>
  <c r="G49" i="1542"/>
  <c r="H49" i="1542"/>
  <c r="I49" i="1542"/>
  <c r="L49" i="1542"/>
  <c r="B50" i="1542"/>
  <c r="D50" i="1542"/>
  <c r="E50" i="1542"/>
  <c r="F50" i="1542"/>
  <c r="G50" i="1542"/>
  <c r="H50" i="1542"/>
  <c r="I50" i="1542"/>
  <c r="L50" i="1542"/>
  <c r="B51" i="1542"/>
  <c r="D51" i="1542"/>
  <c r="E51" i="1542"/>
  <c r="F51" i="1542"/>
  <c r="G51" i="1542"/>
  <c r="H51" i="1542"/>
  <c r="I51" i="1542"/>
  <c r="L51" i="1542"/>
  <c r="B52" i="1542"/>
  <c r="D52" i="1542"/>
  <c r="E52" i="1542"/>
  <c r="F52" i="1542"/>
  <c r="G52" i="1542"/>
  <c r="H52" i="1542"/>
  <c r="I52" i="1542"/>
  <c r="L52" i="1542"/>
  <c r="B53" i="1542"/>
  <c r="D53" i="1542"/>
  <c r="E53" i="1542"/>
  <c r="F53" i="1542"/>
  <c r="G53" i="1542"/>
  <c r="H53" i="1542"/>
  <c r="I53" i="1542"/>
  <c r="L53" i="1542"/>
  <c r="B54" i="1542"/>
  <c r="D54" i="1542"/>
  <c r="E54" i="1542"/>
  <c r="F54" i="1542"/>
  <c r="G54" i="1542"/>
  <c r="H54" i="1542"/>
  <c r="I54" i="1542"/>
  <c r="L54" i="1542"/>
  <c r="B55" i="1542"/>
  <c r="D55" i="1542"/>
  <c r="E55" i="1542"/>
  <c r="F55" i="1542"/>
  <c r="G55" i="1542"/>
  <c r="H55" i="1542"/>
  <c r="I55" i="1542"/>
  <c r="L55" i="1542"/>
  <c r="B56" i="1542"/>
  <c r="D56" i="1542"/>
  <c r="E56" i="1542"/>
  <c r="F56" i="1542"/>
  <c r="G56" i="1542"/>
  <c r="H56" i="1542"/>
  <c r="I56" i="1542"/>
  <c r="L56" i="1542"/>
  <c r="B57" i="1542"/>
  <c r="D57" i="1542"/>
  <c r="E57" i="1542"/>
  <c r="F57" i="1542"/>
  <c r="G57" i="1542"/>
  <c r="H57" i="1542"/>
  <c r="I57" i="1542"/>
  <c r="L57" i="1542"/>
  <c r="B58" i="1542"/>
  <c r="D58" i="1542"/>
  <c r="E58" i="1542"/>
  <c r="F58" i="1542"/>
  <c r="G58" i="1542"/>
  <c r="H58" i="1542"/>
  <c r="I58" i="1542"/>
  <c r="L58" i="1542"/>
  <c r="B59" i="1542"/>
  <c r="D59" i="1542"/>
  <c r="E59" i="1542"/>
  <c r="F59" i="1542"/>
  <c r="G59" i="1542"/>
  <c r="H59" i="1542"/>
  <c r="I59" i="1542"/>
  <c r="L59" i="1542"/>
  <c r="B60" i="1542"/>
  <c r="D60" i="1542"/>
  <c r="E60" i="1542"/>
  <c r="F60" i="1542"/>
  <c r="G60" i="1542"/>
  <c r="H60" i="1542"/>
  <c r="I60" i="1542"/>
  <c r="L60" i="1542"/>
  <c r="B61" i="1542"/>
  <c r="D61" i="1542"/>
  <c r="E61" i="1542"/>
  <c r="F61" i="1542"/>
  <c r="G61" i="1542"/>
  <c r="H61" i="1542"/>
  <c r="I61" i="1542"/>
  <c r="L61" i="1542"/>
  <c r="B62" i="1542"/>
  <c r="D62" i="1542"/>
  <c r="E62" i="1542"/>
  <c r="F62" i="1542"/>
  <c r="G62" i="1542"/>
  <c r="H62" i="1542"/>
  <c r="I62" i="1542"/>
  <c r="L62" i="1542"/>
  <c r="B63" i="1542"/>
  <c r="D63" i="1542"/>
  <c r="E63" i="1542"/>
  <c r="F63" i="1542"/>
  <c r="G63" i="1542"/>
  <c r="H63" i="1542"/>
  <c r="I63" i="1542"/>
  <c r="L63" i="1542"/>
  <c r="B64" i="1542"/>
  <c r="D64" i="1542"/>
  <c r="E64" i="1542"/>
  <c r="F64" i="1542"/>
  <c r="G64" i="1542"/>
  <c r="H64" i="1542"/>
  <c r="I64" i="1542"/>
  <c r="L64" i="1542"/>
  <c r="B65" i="1542"/>
  <c r="D65" i="1542"/>
  <c r="E65" i="1542"/>
  <c r="F65" i="1542"/>
  <c r="G65" i="1542"/>
  <c r="H65" i="1542"/>
  <c r="I65" i="1542"/>
  <c r="L65" i="1542"/>
  <c r="B66" i="1542"/>
  <c r="D66" i="1542"/>
  <c r="E66" i="1542"/>
  <c r="F66" i="1542"/>
  <c r="G66" i="1542"/>
  <c r="H66" i="1542"/>
  <c r="I66" i="1542"/>
  <c r="L66" i="1542"/>
  <c r="B67" i="1542"/>
  <c r="D67" i="1542"/>
  <c r="E67" i="1542"/>
  <c r="F67" i="1542"/>
  <c r="G67" i="1542"/>
  <c r="H67" i="1542"/>
  <c r="I67" i="1542"/>
  <c r="L67" i="1542"/>
  <c r="B68" i="1542"/>
  <c r="D68" i="1542"/>
  <c r="E68" i="1542"/>
  <c r="F68" i="1542"/>
  <c r="G68" i="1542"/>
  <c r="H68" i="1542"/>
  <c r="I68" i="1542"/>
  <c r="L68" i="1542"/>
  <c r="B69" i="1542"/>
  <c r="D69" i="1542"/>
  <c r="E69" i="1542"/>
  <c r="F69" i="1542"/>
  <c r="G69" i="1542"/>
  <c r="H69" i="1542"/>
  <c r="I69" i="1542"/>
  <c r="L69" i="1542"/>
  <c r="B70" i="1542"/>
  <c r="D70" i="1542"/>
  <c r="E70" i="1542"/>
  <c r="F70" i="1542"/>
  <c r="G70" i="1542"/>
  <c r="H70" i="1542"/>
  <c r="I70" i="1542"/>
  <c r="L70" i="1542"/>
  <c r="B71" i="1542"/>
  <c r="D71" i="1542"/>
  <c r="E71" i="1542"/>
  <c r="F71" i="1542"/>
  <c r="G71" i="1542"/>
  <c r="H71" i="1542"/>
  <c r="I71" i="1542"/>
  <c r="L71" i="1542"/>
  <c r="B72" i="1542"/>
  <c r="D72" i="1542"/>
  <c r="E72" i="1542"/>
  <c r="F72" i="1542"/>
  <c r="G72" i="1542"/>
  <c r="H72" i="1542"/>
  <c r="I72" i="1542"/>
  <c r="L72" i="1542"/>
  <c r="B73" i="1542"/>
  <c r="D73" i="1542"/>
  <c r="E73" i="1542"/>
  <c r="F73" i="1542"/>
  <c r="G73" i="1542"/>
  <c r="H73" i="1542"/>
  <c r="I73" i="1542"/>
  <c r="L73" i="1542"/>
  <c r="B74" i="1542"/>
  <c r="D74" i="1542"/>
  <c r="E74" i="1542"/>
  <c r="F74" i="1542"/>
  <c r="G74" i="1542"/>
  <c r="H74" i="1542"/>
  <c r="I74" i="1542"/>
  <c r="L74" i="1542"/>
  <c r="B75" i="1542"/>
  <c r="D75" i="1542"/>
  <c r="E75" i="1542"/>
  <c r="F75" i="1542"/>
  <c r="G75" i="1542"/>
  <c r="H75" i="1542"/>
  <c r="I75" i="1542"/>
  <c r="L75" i="1542"/>
  <c r="B76" i="1542"/>
  <c r="D76" i="1542"/>
  <c r="E76" i="1542"/>
  <c r="F76" i="1542"/>
  <c r="G76" i="1542"/>
  <c r="H76" i="1542"/>
  <c r="I76" i="1542"/>
  <c r="L76" i="1542"/>
  <c r="B77" i="1542"/>
  <c r="D77" i="1542"/>
  <c r="E77" i="1542"/>
  <c r="F77" i="1542"/>
  <c r="G77" i="1542"/>
  <c r="H77" i="1542"/>
  <c r="I77" i="1542"/>
  <c r="L77" i="1542"/>
  <c r="B78" i="1542"/>
  <c r="D78" i="1542"/>
  <c r="E78" i="1542"/>
  <c r="F78" i="1542"/>
  <c r="G78" i="1542"/>
  <c r="H78" i="1542"/>
  <c r="I78" i="1542"/>
  <c r="L78" i="1542"/>
  <c r="B79" i="1542"/>
  <c r="D79" i="1542"/>
  <c r="E79" i="1542"/>
  <c r="F79" i="1542"/>
  <c r="G79" i="1542"/>
  <c r="H79" i="1542"/>
  <c r="I79" i="1542"/>
  <c r="L79" i="1542"/>
  <c r="B80" i="1542"/>
  <c r="D80" i="1542"/>
  <c r="E80" i="1542"/>
  <c r="F80" i="1542"/>
  <c r="G80" i="1542"/>
  <c r="H80" i="1542"/>
  <c r="I80" i="1542"/>
  <c r="L80" i="1542"/>
  <c r="B81" i="1542"/>
  <c r="D81" i="1542"/>
  <c r="E81" i="1542"/>
  <c r="F81" i="1542"/>
  <c r="G81" i="1542"/>
  <c r="H81" i="1542"/>
  <c r="I81" i="1542"/>
  <c r="L81" i="1542"/>
  <c r="B82" i="1542"/>
  <c r="D82" i="1542"/>
  <c r="E82" i="1542"/>
  <c r="F82" i="1542"/>
  <c r="G82" i="1542"/>
  <c r="H82" i="1542"/>
  <c r="I82" i="1542"/>
  <c r="L82" i="1542"/>
  <c r="B83" i="1542"/>
  <c r="D83" i="1542"/>
  <c r="E83" i="1542"/>
  <c r="F83" i="1542"/>
  <c r="G83" i="1542"/>
  <c r="H83" i="1542"/>
  <c r="I83" i="1542"/>
  <c r="L83" i="1542"/>
  <c r="B84" i="1542"/>
  <c r="D84" i="1542"/>
  <c r="E84" i="1542"/>
  <c r="F84" i="1542"/>
  <c r="G84" i="1542"/>
  <c r="H84" i="1542"/>
  <c r="I84" i="1542"/>
  <c r="L84" i="1542"/>
  <c r="B85" i="1542"/>
  <c r="D85" i="1542"/>
  <c r="E85" i="1542"/>
  <c r="F85" i="1542"/>
  <c r="G85" i="1542"/>
  <c r="H85" i="1542"/>
  <c r="I85" i="1542"/>
  <c r="L85" i="1542"/>
  <c r="B86" i="1542"/>
  <c r="D86" i="1542"/>
  <c r="E86" i="1542"/>
  <c r="F86" i="1542"/>
  <c r="G86" i="1542"/>
  <c r="H86" i="1542"/>
  <c r="I86" i="1542"/>
  <c r="L86" i="1542"/>
  <c r="B87" i="1542"/>
  <c r="D87" i="1542"/>
  <c r="E87" i="1542"/>
  <c r="F87" i="1542"/>
  <c r="G87" i="1542"/>
  <c r="H87" i="1542"/>
  <c r="I87" i="1542"/>
  <c r="L87" i="1542"/>
  <c r="B88" i="1542"/>
  <c r="D88" i="1542"/>
  <c r="E88" i="1542"/>
  <c r="F88" i="1542"/>
  <c r="G88" i="1542"/>
  <c r="H88" i="1542"/>
  <c r="I88" i="1542"/>
  <c r="L88" i="1542"/>
  <c r="B89" i="1542"/>
  <c r="D89" i="1542"/>
  <c r="E89" i="1542"/>
  <c r="F89" i="1542"/>
  <c r="G89" i="1542"/>
  <c r="H89" i="1542"/>
  <c r="I89" i="1542"/>
  <c r="L89" i="1542"/>
  <c r="B90" i="1542"/>
  <c r="D90" i="1542"/>
  <c r="E90" i="1542"/>
  <c r="F90" i="1542"/>
  <c r="G90" i="1542"/>
  <c r="H90" i="1542"/>
  <c r="I90" i="1542"/>
  <c r="L90" i="1542"/>
  <c r="B91" i="1542"/>
  <c r="D91" i="1542"/>
  <c r="E91" i="1542"/>
  <c r="F91" i="1542"/>
  <c r="G91" i="1542"/>
  <c r="H91" i="1542"/>
  <c r="I91" i="1542"/>
  <c r="L91" i="1542"/>
  <c r="B92" i="1542"/>
  <c r="D92" i="1542"/>
  <c r="E92" i="1542"/>
  <c r="F92" i="1542"/>
  <c r="G92" i="1542"/>
  <c r="H92" i="1542"/>
  <c r="I92" i="1542"/>
  <c r="L92" i="1542"/>
  <c r="B93" i="1542"/>
  <c r="D93" i="1542"/>
  <c r="E93" i="1542"/>
  <c r="F93" i="1542"/>
  <c r="G93" i="1542"/>
  <c r="H93" i="1542"/>
  <c r="I93" i="1542"/>
  <c r="L93" i="1542"/>
  <c r="B94" i="1542"/>
  <c r="D94" i="1542"/>
  <c r="E94" i="1542"/>
  <c r="F94" i="1542"/>
  <c r="G94" i="1542"/>
  <c r="H94" i="1542"/>
  <c r="I94" i="1542"/>
  <c r="L94" i="1542"/>
  <c r="B95" i="1542"/>
  <c r="D95" i="1542"/>
  <c r="E95" i="1542"/>
  <c r="F95" i="1542"/>
  <c r="G95" i="1542"/>
  <c r="H95" i="1542"/>
  <c r="I95" i="1542"/>
  <c r="L95" i="1542"/>
  <c r="B96" i="1542"/>
  <c r="D96" i="1542"/>
  <c r="E96" i="1542"/>
  <c r="F96" i="1542"/>
  <c r="G96" i="1542"/>
  <c r="H96" i="1542"/>
  <c r="I96" i="1542"/>
  <c r="L96" i="1542"/>
  <c r="B97" i="1542"/>
  <c r="D97" i="1542"/>
  <c r="E97" i="1542"/>
  <c r="F97" i="1542"/>
  <c r="G97" i="1542"/>
  <c r="H97" i="1542"/>
  <c r="I97" i="1542"/>
  <c r="L97" i="1542"/>
  <c r="B98" i="1542"/>
  <c r="D98" i="1542"/>
  <c r="E98" i="1542"/>
  <c r="F98" i="1542"/>
  <c r="G98" i="1542"/>
  <c r="H98" i="1542"/>
  <c r="I98" i="1542"/>
  <c r="L98" i="1542"/>
  <c r="B99" i="1542"/>
  <c r="D99" i="1542"/>
  <c r="E99" i="1542"/>
  <c r="F99" i="1542"/>
  <c r="G99" i="1542"/>
  <c r="H99" i="1542"/>
  <c r="I99" i="1542"/>
  <c r="L99" i="1542"/>
  <c r="AG99" i="1542"/>
  <c r="B100" i="1542"/>
  <c r="D100" i="1542"/>
  <c r="E100" i="1542"/>
  <c r="F100" i="1542"/>
  <c r="G100" i="1542"/>
  <c r="H100" i="1542"/>
  <c r="I100" i="1542"/>
  <c r="L100" i="1542"/>
  <c r="B101" i="1542"/>
  <c r="D101" i="1542"/>
  <c r="E101" i="1542"/>
  <c r="F101" i="1542"/>
  <c r="G101" i="1542"/>
  <c r="H101" i="1542"/>
  <c r="I101" i="1542"/>
  <c r="L101" i="1542"/>
  <c r="B102" i="1542"/>
  <c r="D102" i="1542"/>
  <c r="E102" i="1542"/>
  <c r="F102" i="1542"/>
  <c r="G102" i="1542"/>
  <c r="H102" i="1542"/>
  <c r="I102" i="1542"/>
  <c r="L102" i="1542"/>
  <c r="B103" i="1542"/>
  <c r="D103" i="1542"/>
  <c r="E103" i="1542"/>
  <c r="F103" i="1542"/>
  <c r="G103" i="1542"/>
  <c r="H103" i="1542"/>
  <c r="I103" i="1542"/>
  <c r="L103" i="1542"/>
  <c r="B104" i="1542"/>
  <c r="D104" i="1542"/>
  <c r="E104" i="1542"/>
  <c r="F104" i="1542"/>
  <c r="G104" i="1542"/>
  <c r="H104" i="1542"/>
  <c r="I104" i="1542"/>
  <c r="L104" i="1542"/>
  <c r="B105" i="1542"/>
  <c r="D105" i="1542"/>
  <c r="E105" i="1542"/>
  <c r="F105" i="1542"/>
  <c r="G105" i="1542"/>
  <c r="H105" i="1542"/>
  <c r="I105" i="1542"/>
  <c r="L105" i="1542"/>
  <c r="B106" i="1542"/>
  <c r="D106" i="1542"/>
  <c r="E106" i="1542"/>
  <c r="F106" i="1542"/>
  <c r="G106" i="1542"/>
  <c r="H106" i="1542"/>
  <c r="I106" i="1542"/>
  <c r="L106" i="1542"/>
  <c r="B107" i="1542"/>
  <c r="D107" i="1542"/>
  <c r="E107" i="1542"/>
  <c r="F107" i="1542"/>
  <c r="G107" i="1542"/>
  <c r="H107" i="1542"/>
  <c r="I107" i="1542"/>
  <c r="L107" i="1542"/>
  <c r="B108" i="1542"/>
  <c r="D108" i="1542"/>
  <c r="E108" i="1542"/>
  <c r="F108" i="1542"/>
  <c r="G108" i="1542"/>
  <c r="H108" i="1542"/>
  <c r="I108" i="1542"/>
  <c r="L108" i="1542"/>
  <c r="B109" i="1542"/>
  <c r="D109" i="1542"/>
  <c r="E109" i="1542"/>
  <c r="F109" i="1542"/>
  <c r="G109" i="1542"/>
  <c r="H109" i="1542"/>
  <c r="I109" i="1542"/>
  <c r="L109" i="1542"/>
  <c r="B110" i="1542"/>
  <c r="D110" i="1542"/>
  <c r="E110" i="1542"/>
  <c r="F110" i="1542"/>
  <c r="G110" i="1542"/>
  <c r="H110" i="1542"/>
  <c r="I110" i="1542"/>
  <c r="L110" i="1542"/>
  <c r="B111" i="1542"/>
  <c r="D111" i="1542"/>
  <c r="E111" i="1542"/>
  <c r="F111" i="1542"/>
  <c r="G111" i="1542"/>
  <c r="H111" i="1542"/>
  <c r="I111" i="1542"/>
  <c r="L111" i="1542"/>
  <c r="B112" i="1542"/>
  <c r="D112" i="1542"/>
  <c r="E112" i="1542"/>
  <c r="F112" i="1542"/>
  <c r="G112" i="1542"/>
  <c r="H112" i="1542"/>
  <c r="I112" i="1542"/>
  <c r="L112" i="1542"/>
  <c r="B113" i="1542"/>
  <c r="D113" i="1542"/>
  <c r="E113" i="1542"/>
  <c r="F113" i="1542"/>
  <c r="G113" i="1542"/>
  <c r="H113" i="1542"/>
  <c r="I113" i="1542"/>
  <c r="L113" i="1542"/>
  <c r="B114" i="1542"/>
  <c r="D114" i="1542"/>
  <c r="E114" i="1542"/>
  <c r="F114" i="1542"/>
  <c r="G114" i="1542"/>
  <c r="H114" i="1542"/>
  <c r="I114" i="1542"/>
  <c r="L114" i="1542"/>
  <c r="B115" i="1542"/>
  <c r="D115" i="1542"/>
  <c r="E115" i="1542"/>
  <c r="F115" i="1542"/>
  <c r="G115" i="1542"/>
  <c r="H115" i="1542"/>
  <c r="I115" i="1542"/>
  <c r="L115" i="1542"/>
  <c r="B116" i="1542"/>
  <c r="D116" i="1542"/>
  <c r="E116" i="1542"/>
  <c r="F116" i="1542"/>
  <c r="G116" i="1542"/>
  <c r="H116" i="1542"/>
  <c r="I116" i="1542"/>
  <c r="L116" i="1542"/>
  <c r="B117" i="1542"/>
  <c r="D117" i="1542"/>
  <c r="E117" i="1542"/>
  <c r="F117" i="1542"/>
  <c r="G117" i="1542"/>
  <c r="H117" i="1542"/>
  <c r="I117" i="1542"/>
  <c r="L117" i="1542"/>
  <c r="B118" i="1542"/>
  <c r="D118" i="1542"/>
  <c r="E118" i="1542"/>
  <c r="F118" i="1542"/>
  <c r="G118" i="1542"/>
  <c r="H118" i="1542"/>
  <c r="I118" i="1542"/>
  <c r="L118" i="1542"/>
  <c r="B119" i="1542"/>
  <c r="D119" i="1542"/>
  <c r="E119" i="1542"/>
  <c r="F119" i="1542"/>
  <c r="G119" i="1542"/>
  <c r="H119" i="1542"/>
  <c r="I119" i="1542"/>
  <c r="L119" i="1542"/>
  <c r="B120" i="1542"/>
  <c r="D120" i="1542"/>
  <c r="E120" i="1542"/>
  <c r="F120" i="1542"/>
  <c r="G120" i="1542"/>
  <c r="H120" i="1542"/>
  <c r="I120" i="1542"/>
  <c r="L120" i="1542"/>
  <c r="B121" i="1542"/>
  <c r="D121" i="1542"/>
  <c r="E121" i="1542"/>
  <c r="F121" i="1542"/>
  <c r="G121" i="1542"/>
  <c r="H121" i="1542"/>
  <c r="I121" i="1542"/>
  <c r="L121" i="1542"/>
  <c r="B122" i="1542"/>
  <c r="D122" i="1542"/>
  <c r="E122" i="1542"/>
  <c r="F122" i="1542"/>
  <c r="G122" i="1542"/>
  <c r="H122" i="1542"/>
  <c r="I122" i="1542"/>
  <c r="L122" i="1542"/>
  <c r="B123" i="1542"/>
  <c r="D123" i="1542"/>
  <c r="E123" i="1542"/>
  <c r="F123" i="1542"/>
  <c r="G123" i="1542"/>
  <c r="H123" i="1542"/>
  <c r="I123" i="1542"/>
  <c r="L123" i="1542"/>
  <c r="B124" i="1542"/>
  <c r="D124" i="1542"/>
  <c r="E124" i="1542"/>
  <c r="F124" i="1542"/>
  <c r="G124" i="1542"/>
  <c r="H124" i="1542"/>
  <c r="I124" i="1542"/>
  <c r="L124" i="1542"/>
  <c r="B125" i="1542"/>
  <c r="D125" i="1542"/>
  <c r="E125" i="1542"/>
  <c r="F125" i="1542"/>
  <c r="G125" i="1542"/>
  <c r="H125" i="1542"/>
  <c r="I125" i="1542"/>
  <c r="L125" i="1542"/>
  <c r="B126" i="1542"/>
  <c r="D126" i="1542"/>
  <c r="E126" i="1542"/>
  <c r="F126" i="1542"/>
  <c r="G126" i="1542"/>
  <c r="H126" i="1542"/>
  <c r="I126" i="1542"/>
  <c r="L126" i="1542"/>
  <c r="B127" i="1542"/>
  <c r="D127" i="1542"/>
  <c r="E127" i="1542"/>
  <c r="F127" i="1542"/>
  <c r="G127" i="1542"/>
  <c r="H127" i="1542"/>
  <c r="I127" i="1542"/>
  <c r="L127" i="1542"/>
  <c r="B128" i="1542"/>
  <c r="D128" i="1542"/>
  <c r="E128" i="1542"/>
  <c r="F128" i="1542"/>
  <c r="G128" i="1542"/>
  <c r="H128" i="1542"/>
  <c r="I128" i="1542"/>
  <c r="L128" i="1542"/>
  <c r="AG128" i="1542"/>
  <c r="B129" i="1542"/>
  <c r="D129" i="1542"/>
  <c r="E129" i="1542"/>
  <c r="F129" i="1542"/>
  <c r="G129" i="1542"/>
  <c r="H129" i="1542"/>
  <c r="I129" i="1542"/>
  <c r="L129" i="1542"/>
  <c r="AG129" i="1542"/>
  <c r="B130" i="1542"/>
  <c r="D130" i="1542"/>
  <c r="E130" i="1542"/>
  <c r="F130" i="1542"/>
  <c r="G130" i="1542"/>
  <c r="H130" i="1542"/>
  <c r="I130" i="1542"/>
  <c r="L130" i="1542"/>
  <c r="B131" i="1542"/>
  <c r="D131" i="1542"/>
  <c r="E131" i="1542"/>
  <c r="F131" i="1542"/>
  <c r="G131" i="1542"/>
  <c r="H131" i="1542"/>
  <c r="I131" i="1542"/>
  <c r="L131" i="1542"/>
  <c r="B132" i="1542"/>
  <c r="D132" i="1542"/>
  <c r="E132" i="1542"/>
  <c r="F132" i="1542"/>
  <c r="G132" i="1542"/>
  <c r="H132" i="1542"/>
  <c r="I132" i="1542"/>
  <c r="L132" i="1542"/>
  <c r="B133" i="1542"/>
  <c r="D133" i="1542"/>
  <c r="E133" i="1542"/>
  <c r="F133" i="1542"/>
  <c r="G133" i="1542"/>
  <c r="H133" i="1542"/>
  <c r="I133" i="1542"/>
  <c r="L133" i="1542"/>
  <c r="B134" i="1542"/>
  <c r="D134" i="1542"/>
  <c r="E134" i="1542"/>
  <c r="F134" i="1542"/>
  <c r="G134" i="1542"/>
  <c r="H134" i="1542"/>
  <c r="I134" i="1542"/>
  <c r="L134" i="1542"/>
  <c r="B135" i="1542"/>
  <c r="D135" i="1542"/>
  <c r="E135" i="1542"/>
  <c r="F135" i="1542"/>
  <c r="G135" i="1542"/>
  <c r="H135" i="1542"/>
  <c r="I135" i="1542"/>
  <c r="L135" i="1542"/>
  <c r="B136" i="1542"/>
  <c r="D136" i="1542"/>
  <c r="E136" i="1542"/>
  <c r="F136" i="1542"/>
  <c r="G136" i="1542"/>
  <c r="H136" i="1542"/>
  <c r="I136" i="1542"/>
  <c r="L136" i="1542"/>
  <c r="B137" i="1542"/>
  <c r="D137" i="1542"/>
  <c r="E137" i="1542"/>
  <c r="F137" i="1542"/>
  <c r="G137" i="1542"/>
  <c r="H137" i="1542"/>
  <c r="I137" i="1542"/>
  <c r="L137" i="1542"/>
  <c r="B138" i="1542"/>
  <c r="D138" i="1542"/>
  <c r="E138" i="1542"/>
  <c r="F138" i="1542"/>
  <c r="G138" i="1542"/>
  <c r="H138" i="1542"/>
  <c r="I138" i="1542"/>
  <c r="L138" i="1542"/>
  <c r="B139" i="1542"/>
  <c r="D139" i="1542"/>
  <c r="E139" i="1542"/>
  <c r="F139" i="1542"/>
  <c r="G139" i="1542"/>
  <c r="H139" i="1542"/>
  <c r="I139" i="1542"/>
  <c r="L139" i="1542"/>
  <c r="B140" i="1542"/>
  <c r="D140" i="1542"/>
  <c r="E140" i="1542"/>
  <c r="F140" i="1542"/>
  <c r="G140" i="1542"/>
  <c r="H140" i="1542"/>
  <c r="I140" i="1542"/>
  <c r="L140" i="1542"/>
  <c r="B141" i="1542"/>
  <c r="D141" i="1542"/>
  <c r="E141" i="1542"/>
  <c r="F141" i="1542"/>
  <c r="G141" i="1542"/>
  <c r="H141" i="1542"/>
  <c r="I141" i="1542"/>
  <c r="L141" i="1542"/>
  <c r="B142" i="1542"/>
  <c r="D142" i="1542"/>
  <c r="E142" i="1542"/>
  <c r="F142" i="1542"/>
  <c r="G142" i="1542"/>
  <c r="H142" i="1542"/>
  <c r="I142" i="1542"/>
  <c r="L142" i="1542"/>
  <c r="B143" i="1542"/>
  <c r="D143" i="1542"/>
  <c r="E143" i="1542"/>
  <c r="F143" i="1542"/>
  <c r="G143" i="1542"/>
  <c r="H143" i="1542"/>
  <c r="I143" i="1542"/>
  <c r="L143" i="1542"/>
  <c r="B144" i="1542"/>
  <c r="D144" i="1542"/>
  <c r="E144" i="1542"/>
  <c r="F144" i="1542"/>
  <c r="G144" i="1542"/>
  <c r="H144" i="1542"/>
  <c r="I144" i="1542"/>
  <c r="L144" i="1542"/>
  <c r="B145" i="1542"/>
  <c r="D145" i="1542"/>
  <c r="E145" i="1542"/>
  <c r="F145" i="1542"/>
  <c r="G145" i="1542"/>
  <c r="H145" i="1542"/>
  <c r="I145" i="1542"/>
  <c r="L145" i="1542"/>
  <c r="B146" i="1542"/>
  <c r="D146" i="1542"/>
  <c r="E146" i="1542"/>
  <c r="F146" i="1542"/>
  <c r="G146" i="1542"/>
  <c r="H146" i="1542"/>
  <c r="I146" i="1542"/>
  <c r="L146" i="1542"/>
  <c r="B147" i="1542"/>
  <c r="D147" i="1542"/>
  <c r="E147" i="1542"/>
  <c r="F147" i="1542"/>
  <c r="G147" i="1542"/>
  <c r="H147" i="1542"/>
  <c r="I147" i="1542"/>
  <c r="L147" i="1542"/>
  <c r="B148" i="1542"/>
  <c r="D148" i="1542"/>
  <c r="E148" i="1542"/>
  <c r="F148" i="1542"/>
  <c r="G148" i="1542"/>
  <c r="H148" i="1542"/>
  <c r="I148" i="1542"/>
  <c r="L148" i="1542"/>
  <c r="B149" i="1542"/>
  <c r="D149" i="1542"/>
  <c r="E149" i="1542"/>
  <c r="F149" i="1542"/>
  <c r="G149" i="1542"/>
  <c r="H149" i="1542"/>
  <c r="I149" i="1542"/>
  <c r="L149" i="1542"/>
  <c r="B150" i="1542"/>
  <c r="D150" i="1542"/>
  <c r="E150" i="1542"/>
  <c r="F150" i="1542"/>
  <c r="G150" i="1542"/>
  <c r="H150" i="1542"/>
  <c r="I150" i="1542"/>
  <c r="L150" i="1542"/>
  <c r="B151" i="1542"/>
  <c r="D151" i="1542"/>
  <c r="E151" i="1542"/>
  <c r="F151" i="1542"/>
  <c r="G151" i="1542"/>
  <c r="H151" i="1542"/>
  <c r="I151" i="1542"/>
  <c r="L151" i="1542"/>
  <c r="B152" i="1542"/>
  <c r="D152" i="1542"/>
  <c r="E152" i="1542"/>
  <c r="F152" i="1542"/>
  <c r="G152" i="1542"/>
  <c r="H152" i="1542"/>
  <c r="I152" i="1542"/>
  <c r="L152" i="1542"/>
  <c r="B153" i="1542"/>
  <c r="D153" i="1542"/>
  <c r="E153" i="1542"/>
  <c r="F153" i="1542"/>
  <c r="G153" i="1542"/>
  <c r="H153" i="1542"/>
  <c r="I153" i="1542"/>
  <c r="L153" i="1542"/>
  <c r="B154" i="1542"/>
  <c r="D154" i="1542"/>
  <c r="E154" i="1542"/>
  <c r="F154" i="1542"/>
  <c r="G154" i="1542"/>
  <c r="H154" i="1542"/>
  <c r="I154" i="1542"/>
  <c r="L154" i="1542"/>
  <c r="B155" i="1542"/>
  <c r="D155" i="1542"/>
  <c r="E155" i="1542"/>
  <c r="F155" i="1542"/>
  <c r="G155" i="1542"/>
  <c r="H155" i="1542"/>
  <c r="I155" i="1542"/>
  <c r="L155" i="1542"/>
  <c r="B156" i="1542"/>
  <c r="D156" i="1542"/>
  <c r="E156" i="1542"/>
  <c r="F156" i="1542"/>
  <c r="G156" i="1542"/>
  <c r="H156" i="1542"/>
  <c r="I156" i="1542"/>
  <c r="L156" i="1542"/>
  <c r="B157" i="1542"/>
  <c r="D157" i="1542"/>
  <c r="E157" i="1542"/>
  <c r="F157" i="1542"/>
  <c r="G157" i="1542"/>
  <c r="H157" i="1542"/>
  <c r="I157" i="1542"/>
  <c r="L157" i="1542"/>
  <c r="B158" i="1542"/>
  <c r="D158" i="1542"/>
  <c r="E158" i="1542"/>
  <c r="F158" i="1542"/>
  <c r="G158" i="1542"/>
  <c r="H158" i="1542"/>
  <c r="I158" i="1542"/>
  <c r="L158" i="1542"/>
  <c r="B159" i="1542"/>
  <c r="D159" i="1542"/>
  <c r="E159" i="1542"/>
  <c r="F159" i="1542"/>
  <c r="G159" i="1542"/>
  <c r="H159" i="1542"/>
  <c r="I159" i="1542"/>
  <c r="L159" i="1542"/>
  <c r="B160" i="1542"/>
  <c r="D160" i="1542"/>
  <c r="E160" i="1542"/>
  <c r="F160" i="1542"/>
  <c r="G160" i="1542"/>
  <c r="H160" i="1542"/>
  <c r="I160" i="1542"/>
  <c r="L160" i="1542"/>
  <c r="B161" i="1542"/>
  <c r="D161" i="1542"/>
  <c r="E161" i="1542"/>
  <c r="F161" i="1542"/>
  <c r="G161" i="1542"/>
  <c r="H161" i="1542"/>
  <c r="I161" i="1542"/>
  <c r="L161" i="1542"/>
  <c r="B162" i="1542"/>
  <c r="D162" i="1542"/>
  <c r="E162" i="1542"/>
  <c r="F162" i="1542"/>
  <c r="G162" i="1542"/>
  <c r="H162" i="1542"/>
  <c r="I162" i="1542"/>
  <c r="L162" i="1542"/>
  <c r="B163" i="1542"/>
  <c r="D163" i="1542"/>
  <c r="E163" i="1542"/>
  <c r="F163" i="1542"/>
  <c r="G163" i="1542"/>
  <c r="H163" i="1542"/>
  <c r="I163" i="1542"/>
  <c r="L163" i="1542"/>
  <c r="B164" i="1542"/>
  <c r="D164" i="1542"/>
  <c r="E164" i="1542"/>
  <c r="F164" i="1542"/>
  <c r="G164" i="1542"/>
  <c r="H164" i="1542"/>
  <c r="I164" i="1542"/>
  <c r="L164" i="1542"/>
  <c r="B165" i="1542"/>
  <c r="D165" i="1542"/>
  <c r="E165" i="1542"/>
  <c r="F165" i="1542"/>
  <c r="G165" i="1542"/>
  <c r="H165" i="1542"/>
  <c r="I165" i="1542"/>
  <c r="L165" i="1542"/>
  <c r="B166" i="1542"/>
  <c r="D166" i="1542"/>
  <c r="E166" i="1542"/>
  <c r="F166" i="1542"/>
  <c r="G166" i="1542"/>
  <c r="H166" i="1542"/>
  <c r="I166" i="1542"/>
  <c r="L166" i="1542"/>
  <c r="B167" i="1542"/>
  <c r="D167" i="1542"/>
  <c r="E167" i="1542"/>
  <c r="F167" i="1542"/>
  <c r="G167" i="1542"/>
  <c r="H167" i="1542"/>
  <c r="I167" i="1542"/>
  <c r="L167" i="1542"/>
  <c r="B168" i="1542"/>
  <c r="D168" i="1542"/>
  <c r="E168" i="1542"/>
  <c r="F168" i="1542"/>
  <c r="G168" i="1542"/>
  <c r="H168" i="1542"/>
  <c r="I168" i="1542"/>
  <c r="L168" i="1542"/>
  <c r="B169" i="1542"/>
  <c r="D169" i="1542"/>
  <c r="E169" i="1542"/>
  <c r="F169" i="1542"/>
  <c r="G169" i="1542"/>
  <c r="H169" i="1542"/>
  <c r="I169" i="1542"/>
  <c r="L169" i="1542"/>
  <c r="B170" i="1542"/>
  <c r="D170" i="1542"/>
  <c r="E170" i="1542"/>
  <c r="F170" i="1542"/>
  <c r="G170" i="1542"/>
  <c r="H170" i="1542"/>
  <c r="I170" i="1542"/>
  <c r="L170" i="1542"/>
  <c r="B171" i="1542"/>
  <c r="D171" i="1542"/>
  <c r="E171" i="1542"/>
  <c r="F171" i="1542"/>
  <c r="G171" i="1542"/>
  <c r="H171" i="1542"/>
  <c r="I171" i="1542"/>
  <c r="L171" i="1542"/>
  <c r="B172" i="1542"/>
  <c r="D172" i="1542"/>
  <c r="E172" i="1542"/>
  <c r="F172" i="1542"/>
  <c r="G172" i="1542"/>
  <c r="H172" i="1542"/>
  <c r="I172" i="1542"/>
  <c r="L172" i="1542"/>
  <c r="B173" i="1542"/>
  <c r="D173" i="1542"/>
  <c r="E173" i="1542"/>
  <c r="F173" i="1542"/>
  <c r="G173" i="1542"/>
  <c r="H173" i="1542"/>
  <c r="I173" i="1542"/>
  <c r="L173" i="1542"/>
  <c r="B174" i="1542"/>
  <c r="D174" i="1542"/>
  <c r="E174" i="1542"/>
  <c r="F174" i="1542"/>
  <c r="G174" i="1542"/>
  <c r="H174" i="1542"/>
  <c r="I174" i="1542"/>
  <c r="L174" i="1542"/>
  <c r="B175" i="1542"/>
  <c r="D175" i="1542"/>
  <c r="E175" i="1542"/>
  <c r="F175" i="1542"/>
  <c r="G175" i="1542"/>
  <c r="H175" i="1542"/>
  <c r="I175" i="1542"/>
  <c r="L175" i="1542"/>
  <c r="B176" i="1542"/>
  <c r="D176" i="1542"/>
  <c r="E176" i="1542"/>
  <c r="F176" i="1542"/>
  <c r="G176" i="1542"/>
  <c r="H176" i="1542"/>
  <c r="I176" i="1542"/>
  <c r="L176" i="1542"/>
  <c r="AD176" i="1542"/>
  <c r="B177" i="1542"/>
  <c r="D177" i="1542"/>
  <c r="E177" i="1542"/>
  <c r="F177" i="1542"/>
  <c r="G177" i="1542"/>
  <c r="H177" i="1542"/>
  <c r="I177" i="1542"/>
  <c r="L177" i="1542"/>
  <c r="AD177" i="1542"/>
  <c r="AD178" i="1542"/>
  <c r="AD179" i="1542"/>
  <c r="AD180" i="1542"/>
  <c r="AD181" i="1542"/>
  <c r="B178" i="1542"/>
  <c r="D178" i="1542"/>
  <c r="E178" i="1542"/>
  <c r="F178" i="1542"/>
  <c r="G178" i="1542"/>
  <c r="H178" i="1542"/>
  <c r="I178" i="1542"/>
  <c r="L178" i="1542"/>
  <c r="B179" i="1542"/>
  <c r="D179" i="1542"/>
  <c r="E179" i="1542"/>
  <c r="F179" i="1542"/>
  <c r="G179" i="1542"/>
  <c r="H179" i="1542"/>
  <c r="I179" i="1542"/>
  <c r="L179" i="1542"/>
  <c r="B180" i="1542"/>
  <c r="D180" i="1542"/>
  <c r="E180" i="1542"/>
  <c r="F180" i="1542"/>
  <c r="G180" i="1542"/>
  <c r="H180" i="1542"/>
  <c r="I180" i="1542"/>
  <c r="L180" i="1542"/>
  <c r="B181" i="1542"/>
  <c r="D181" i="1542"/>
  <c r="E181" i="1542"/>
  <c r="F181" i="1542"/>
  <c r="G181" i="1542"/>
  <c r="H181" i="1542"/>
  <c r="I181" i="1542"/>
  <c r="L181" i="1542"/>
  <c r="B182" i="1542"/>
  <c r="D182" i="1542"/>
  <c r="E182" i="1542"/>
  <c r="F182" i="1542"/>
  <c r="G182" i="1542"/>
  <c r="H182" i="1542"/>
  <c r="I182" i="1542"/>
  <c r="L182" i="1542"/>
  <c r="AD182" i="1542"/>
  <c r="BD182" i="1542"/>
  <c r="CI182" i="1542"/>
  <c r="DM182" i="1542"/>
  <c r="B183" i="1542"/>
  <c r="D183" i="1542"/>
  <c r="E183" i="1542"/>
  <c r="F183" i="1542"/>
  <c r="G183" i="1542"/>
  <c r="H183" i="1542"/>
  <c r="I183" i="1542"/>
  <c r="L183" i="1542"/>
  <c r="AD183" i="1542"/>
  <c r="AD184" i="1542"/>
  <c r="AD185" i="1542"/>
  <c r="AD186" i="1542"/>
  <c r="AD187" i="1542"/>
  <c r="AD188" i="1542"/>
  <c r="B184" i="1542"/>
  <c r="D184" i="1542"/>
  <c r="E184" i="1542"/>
  <c r="F184" i="1542"/>
  <c r="G184" i="1542"/>
  <c r="H184" i="1542"/>
  <c r="I184" i="1542"/>
  <c r="L184" i="1542"/>
  <c r="AE184" i="1542"/>
  <c r="B185" i="1542"/>
  <c r="D185" i="1542"/>
  <c r="E185" i="1542"/>
  <c r="F185" i="1542"/>
  <c r="G185" i="1542"/>
  <c r="H185" i="1542"/>
  <c r="I185" i="1542"/>
  <c r="L185" i="1542"/>
  <c r="AE185" i="1542"/>
  <c r="AE186" i="1542"/>
  <c r="B186" i="1542"/>
  <c r="D186" i="1542"/>
  <c r="E186" i="1542"/>
  <c r="F186" i="1542"/>
  <c r="G186" i="1542"/>
  <c r="H186" i="1542"/>
  <c r="I186" i="1542"/>
  <c r="L186" i="1542"/>
  <c r="B187" i="1542"/>
  <c r="D187" i="1542"/>
  <c r="E187" i="1542"/>
  <c r="F187" i="1542"/>
  <c r="G187" i="1542"/>
  <c r="H187" i="1542"/>
  <c r="I187" i="1542"/>
  <c r="L187" i="1542"/>
  <c r="AE187" i="1542"/>
  <c r="AE188" i="1542"/>
  <c r="B188" i="1542"/>
  <c r="D188" i="1542"/>
  <c r="E188" i="1542"/>
  <c r="F188" i="1542"/>
  <c r="G188" i="1542"/>
  <c r="H188" i="1542"/>
  <c r="I188" i="1542"/>
  <c r="K188" i="1542"/>
  <c r="L188" i="1542"/>
  <c r="B189" i="1542"/>
  <c r="D189" i="1542"/>
  <c r="E189" i="1542"/>
  <c r="F189" i="1542"/>
  <c r="G189" i="1542"/>
  <c r="H189" i="1542"/>
  <c r="I189" i="1542"/>
  <c r="K189" i="1542"/>
  <c r="K374" i="1542"/>
  <c r="L189" i="1542"/>
  <c r="B190" i="1542"/>
  <c r="D190" i="1542"/>
  <c r="E190" i="1542"/>
  <c r="F190" i="1542"/>
  <c r="G190" i="1542"/>
  <c r="H190" i="1542"/>
  <c r="I190" i="1542"/>
  <c r="K190" i="1542"/>
  <c r="L190" i="1542"/>
  <c r="B191" i="1542"/>
  <c r="D191" i="1542"/>
  <c r="E191" i="1542"/>
  <c r="F191" i="1542"/>
  <c r="G191" i="1542"/>
  <c r="H191" i="1542"/>
  <c r="I191" i="1542"/>
  <c r="K191" i="1542"/>
  <c r="L191" i="1542"/>
  <c r="B192" i="1542"/>
  <c r="D192" i="1542"/>
  <c r="E192" i="1542"/>
  <c r="F192" i="1542"/>
  <c r="G192" i="1542"/>
  <c r="H192" i="1542"/>
  <c r="I192" i="1542"/>
  <c r="K192" i="1542"/>
  <c r="L192" i="1542"/>
  <c r="B193" i="1542"/>
  <c r="D193" i="1542"/>
  <c r="E193" i="1542"/>
  <c r="F193" i="1542"/>
  <c r="G193" i="1542"/>
  <c r="H193" i="1542"/>
  <c r="I193" i="1542"/>
  <c r="K193" i="1542"/>
  <c r="L193" i="1542"/>
  <c r="B194" i="1542"/>
  <c r="D194" i="1542"/>
  <c r="E194" i="1542"/>
  <c r="F194" i="1542"/>
  <c r="G194" i="1542"/>
  <c r="H194" i="1542"/>
  <c r="I194" i="1542"/>
  <c r="K194" i="1542"/>
  <c r="L194" i="1542"/>
  <c r="B195" i="1542"/>
  <c r="D195" i="1542"/>
  <c r="E195" i="1542"/>
  <c r="F195" i="1542"/>
  <c r="G195" i="1542"/>
  <c r="H195" i="1542"/>
  <c r="I195" i="1542"/>
  <c r="K195" i="1542"/>
  <c r="L195" i="1542"/>
  <c r="B196" i="1542"/>
  <c r="D196" i="1542"/>
  <c r="E196" i="1542"/>
  <c r="F196" i="1542"/>
  <c r="G196" i="1542"/>
  <c r="H196" i="1542"/>
  <c r="I196" i="1542"/>
  <c r="K196" i="1542"/>
  <c r="L196" i="1542"/>
  <c r="B197" i="1542"/>
  <c r="D197" i="1542"/>
  <c r="E197" i="1542"/>
  <c r="F197" i="1542"/>
  <c r="G197" i="1542"/>
  <c r="H197" i="1542"/>
  <c r="I197" i="1542"/>
  <c r="K197" i="1542"/>
  <c r="L197" i="1542"/>
  <c r="B198" i="1542"/>
  <c r="D198" i="1542"/>
  <c r="E198" i="1542"/>
  <c r="F198" i="1542"/>
  <c r="G198" i="1542"/>
  <c r="H198" i="1542"/>
  <c r="I198" i="1542"/>
  <c r="K198" i="1542"/>
  <c r="L198" i="1542"/>
  <c r="B199" i="1542"/>
  <c r="D199" i="1542"/>
  <c r="E199" i="1542"/>
  <c r="F199" i="1542"/>
  <c r="G199" i="1542"/>
  <c r="H199" i="1542"/>
  <c r="I199" i="1542"/>
  <c r="K199" i="1542"/>
  <c r="L199" i="1542"/>
  <c r="B200" i="1542"/>
  <c r="D200" i="1542"/>
  <c r="E200" i="1542"/>
  <c r="F200" i="1542"/>
  <c r="G200" i="1542"/>
  <c r="H200" i="1542"/>
  <c r="I200" i="1542"/>
  <c r="K200" i="1542"/>
  <c r="L200" i="1542"/>
  <c r="B201" i="1542"/>
  <c r="D201" i="1542"/>
  <c r="E201" i="1542"/>
  <c r="F201" i="1542"/>
  <c r="G201" i="1542"/>
  <c r="H201" i="1542"/>
  <c r="I201" i="1542"/>
  <c r="K201" i="1542"/>
  <c r="L201" i="1542"/>
  <c r="B202" i="1542"/>
  <c r="D202" i="1542"/>
  <c r="E202" i="1542"/>
  <c r="F202" i="1542"/>
  <c r="G202" i="1542"/>
  <c r="H202" i="1542"/>
  <c r="I202" i="1542"/>
  <c r="K202" i="1542"/>
  <c r="L202" i="1542"/>
  <c r="B203" i="1542"/>
  <c r="D203" i="1542"/>
  <c r="E203" i="1542"/>
  <c r="F203" i="1542"/>
  <c r="G203" i="1542"/>
  <c r="H203" i="1542"/>
  <c r="I203" i="1542"/>
  <c r="K203" i="1542"/>
  <c r="L203" i="1542"/>
  <c r="B204" i="1542"/>
  <c r="D204" i="1542"/>
  <c r="E204" i="1542"/>
  <c r="F204" i="1542"/>
  <c r="G204" i="1542"/>
  <c r="H204" i="1542"/>
  <c r="I204" i="1542"/>
  <c r="K204" i="1542"/>
  <c r="L204" i="1542"/>
  <c r="B205" i="1542"/>
  <c r="D205" i="1542"/>
  <c r="E205" i="1542"/>
  <c r="F205" i="1542"/>
  <c r="G205" i="1542"/>
  <c r="H205" i="1542"/>
  <c r="I205" i="1542"/>
  <c r="K205" i="1542"/>
  <c r="L205" i="1542"/>
  <c r="B206" i="1542"/>
  <c r="D206" i="1542"/>
  <c r="E206" i="1542"/>
  <c r="F206" i="1542"/>
  <c r="G206" i="1542"/>
  <c r="H206" i="1542"/>
  <c r="I206" i="1542"/>
  <c r="K206" i="1542"/>
  <c r="L206" i="1542"/>
  <c r="AC206" i="1542"/>
  <c r="B207" i="1542"/>
  <c r="D207" i="1542"/>
  <c r="E207" i="1542"/>
  <c r="F207" i="1542"/>
  <c r="G207" i="1542"/>
  <c r="H207" i="1542"/>
  <c r="I207" i="1542"/>
  <c r="K207" i="1542"/>
  <c r="L207" i="1542"/>
  <c r="AC207" i="1542"/>
  <c r="B208" i="1542"/>
  <c r="D208" i="1542"/>
  <c r="E208" i="1542"/>
  <c r="F208" i="1542"/>
  <c r="G208" i="1542"/>
  <c r="H208" i="1542"/>
  <c r="I208" i="1542"/>
  <c r="K208" i="1542"/>
  <c r="L208" i="1542"/>
  <c r="AC208" i="1542"/>
  <c r="B209" i="1542"/>
  <c r="D209" i="1542"/>
  <c r="E209" i="1542"/>
  <c r="F209" i="1542"/>
  <c r="G209" i="1542"/>
  <c r="H209" i="1542"/>
  <c r="I209" i="1542"/>
  <c r="K209" i="1542"/>
  <c r="L209" i="1542"/>
  <c r="AC209" i="1542"/>
  <c r="B210" i="1542"/>
  <c r="D210" i="1542"/>
  <c r="E210" i="1542"/>
  <c r="F210" i="1542"/>
  <c r="G210" i="1542"/>
  <c r="H210" i="1542"/>
  <c r="I210" i="1542"/>
  <c r="K210" i="1542"/>
  <c r="L210" i="1542"/>
  <c r="AC210" i="1542"/>
  <c r="B211" i="1542"/>
  <c r="D211" i="1542"/>
  <c r="E211" i="1542"/>
  <c r="F211" i="1542"/>
  <c r="G211" i="1542"/>
  <c r="H211" i="1542"/>
  <c r="I211" i="1542"/>
  <c r="K211" i="1542"/>
  <c r="L211" i="1542"/>
  <c r="AC211" i="1542"/>
  <c r="B212" i="1542"/>
  <c r="D212" i="1542"/>
  <c r="E212" i="1542"/>
  <c r="F212" i="1542"/>
  <c r="G212" i="1542"/>
  <c r="H212" i="1542"/>
  <c r="I212" i="1542"/>
  <c r="K212" i="1542"/>
  <c r="L212" i="1542"/>
  <c r="AC212" i="1542"/>
  <c r="B213" i="1542"/>
  <c r="D213" i="1542"/>
  <c r="E213" i="1542"/>
  <c r="F213" i="1542"/>
  <c r="G213" i="1542"/>
  <c r="H213" i="1542"/>
  <c r="I213" i="1542"/>
  <c r="K213" i="1542"/>
  <c r="L213" i="1542"/>
  <c r="AC213" i="1542"/>
  <c r="B214" i="1542"/>
  <c r="D214" i="1542"/>
  <c r="E214" i="1542"/>
  <c r="F214" i="1542"/>
  <c r="G214" i="1542"/>
  <c r="H214" i="1542"/>
  <c r="I214" i="1542"/>
  <c r="K214" i="1542"/>
  <c r="L214" i="1542"/>
  <c r="AC214" i="1542"/>
  <c r="B215" i="1542"/>
  <c r="D215" i="1542"/>
  <c r="E215" i="1542"/>
  <c r="F215" i="1542"/>
  <c r="G215" i="1542"/>
  <c r="H215" i="1542"/>
  <c r="I215" i="1542"/>
  <c r="K215" i="1542"/>
  <c r="L215" i="1542"/>
  <c r="AC215" i="1542"/>
  <c r="B216" i="1542"/>
  <c r="D216" i="1542"/>
  <c r="E216" i="1542"/>
  <c r="F216" i="1542"/>
  <c r="G216" i="1542"/>
  <c r="H216" i="1542"/>
  <c r="I216" i="1542"/>
  <c r="K216" i="1542"/>
  <c r="L216" i="1542"/>
  <c r="AC216" i="1542"/>
  <c r="B217" i="1542"/>
  <c r="D217" i="1542"/>
  <c r="E217" i="1542"/>
  <c r="F217" i="1542"/>
  <c r="G217" i="1542"/>
  <c r="H217" i="1542"/>
  <c r="I217" i="1542"/>
  <c r="K217" i="1542"/>
  <c r="L217" i="1542"/>
  <c r="AC217" i="1542"/>
  <c r="B218" i="1542"/>
  <c r="D218" i="1542"/>
  <c r="E218" i="1542"/>
  <c r="F218" i="1542"/>
  <c r="G218" i="1542"/>
  <c r="H218" i="1542"/>
  <c r="I218" i="1542"/>
  <c r="K218" i="1542"/>
  <c r="L218" i="1542"/>
  <c r="B219" i="1542"/>
  <c r="D219" i="1542"/>
  <c r="E219" i="1542"/>
  <c r="F219" i="1542"/>
  <c r="G219" i="1542"/>
  <c r="H219" i="1542"/>
  <c r="I219" i="1542"/>
  <c r="K219" i="1542"/>
  <c r="L219" i="1542"/>
  <c r="AC219" i="1542"/>
  <c r="B220" i="1542"/>
  <c r="D220" i="1542"/>
  <c r="E220" i="1542"/>
  <c r="F220" i="1542"/>
  <c r="G220" i="1542"/>
  <c r="H220" i="1542"/>
  <c r="I220" i="1542"/>
  <c r="K220" i="1542"/>
  <c r="L220" i="1542"/>
  <c r="B221" i="1542"/>
  <c r="D221" i="1542"/>
  <c r="E221" i="1542"/>
  <c r="F221" i="1542"/>
  <c r="G221" i="1542"/>
  <c r="H221" i="1542"/>
  <c r="I221" i="1542"/>
  <c r="K221" i="1542"/>
  <c r="L221" i="1542"/>
  <c r="B222" i="1542"/>
  <c r="D222" i="1542"/>
  <c r="E222" i="1542"/>
  <c r="F222" i="1542"/>
  <c r="G222" i="1542"/>
  <c r="H222" i="1542"/>
  <c r="I222" i="1542"/>
  <c r="K222" i="1542"/>
  <c r="L222" i="1542"/>
  <c r="B223" i="1542"/>
  <c r="D223" i="1542"/>
  <c r="E223" i="1542"/>
  <c r="F223" i="1542"/>
  <c r="G223" i="1542"/>
  <c r="H223" i="1542"/>
  <c r="I223" i="1542"/>
  <c r="K223" i="1542"/>
  <c r="L223" i="1542"/>
  <c r="B224" i="1542"/>
  <c r="D224" i="1542"/>
  <c r="E224" i="1542"/>
  <c r="F224" i="1542"/>
  <c r="G224" i="1542"/>
  <c r="H224" i="1542"/>
  <c r="I224" i="1542"/>
  <c r="K224" i="1542"/>
  <c r="L224" i="1542"/>
  <c r="B225" i="1542"/>
  <c r="D225" i="1542"/>
  <c r="E225" i="1542"/>
  <c r="F225" i="1542"/>
  <c r="G225" i="1542"/>
  <c r="H225" i="1542"/>
  <c r="I225" i="1542"/>
  <c r="K225" i="1542"/>
  <c r="L225" i="1542"/>
  <c r="B226" i="1542"/>
  <c r="D226" i="1542"/>
  <c r="E226" i="1542"/>
  <c r="F226" i="1542"/>
  <c r="G226" i="1542"/>
  <c r="H226" i="1542"/>
  <c r="I226" i="1542"/>
  <c r="K226" i="1542"/>
  <c r="L226" i="1542"/>
  <c r="B227" i="1542"/>
  <c r="D227" i="1542"/>
  <c r="E227" i="1542"/>
  <c r="F227" i="1542"/>
  <c r="G227" i="1542"/>
  <c r="H227" i="1542"/>
  <c r="I227" i="1542"/>
  <c r="K227" i="1542"/>
  <c r="L227" i="1542"/>
  <c r="B228" i="1542"/>
  <c r="D228" i="1542"/>
  <c r="E228" i="1542"/>
  <c r="F228" i="1542"/>
  <c r="G228" i="1542"/>
  <c r="H228" i="1542"/>
  <c r="I228" i="1542"/>
  <c r="K228" i="1542"/>
  <c r="L228" i="1542"/>
  <c r="B229" i="1542"/>
  <c r="D229" i="1542"/>
  <c r="E229" i="1542"/>
  <c r="F229" i="1542"/>
  <c r="G229" i="1542"/>
  <c r="H229" i="1542"/>
  <c r="I229" i="1542"/>
  <c r="K229" i="1542"/>
  <c r="L229" i="1542"/>
  <c r="B230" i="1542"/>
  <c r="D230" i="1542"/>
  <c r="E230" i="1542"/>
  <c r="F230" i="1542"/>
  <c r="G230" i="1542"/>
  <c r="H230" i="1542"/>
  <c r="I230" i="1542"/>
  <c r="K230" i="1542"/>
  <c r="L230" i="1542"/>
  <c r="B231" i="1542"/>
  <c r="D231" i="1542"/>
  <c r="E231" i="1542"/>
  <c r="F231" i="1542"/>
  <c r="G231" i="1542"/>
  <c r="H231" i="1542"/>
  <c r="I231" i="1542"/>
  <c r="K231" i="1542"/>
  <c r="L231" i="1542"/>
  <c r="B232" i="1542"/>
  <c r="D232" i="1542"/>
  <c r="E232" i="1542"/>
  <c r="F232" i="1542"/>
  <c r="G232" i="1542"/>
  <c r="H232" i="1542"/>
  <c r="I232" i="1542"/>
  <c r="K232" i="1542"/>
  <c r="L232" i="1542"/>
  <c r="B233" i="1542"/>
  <c r="D233" i="1542"/>
  <c r="E233" i="1542"/>
  <c r="F233" i="1542"/>
  <c r="G233" i="1542"/>
  <c r="H233" i="1542"/>
  <c r="I233" i="1542"/>
  <c r="K233" i="1542"/>
  <c r="L233" i="1542"/>
  <c r="B234" i="1542"/>
  <c r="D234" i="1542"/>
  <c r="E234" i="1542"/>
  <c r="F234" i="1542"/>
  <c r="G234" i="1542"/>
  <c r="H234" i="1542"/>
  <c r="I234" i="1542"/>
  <c r="K234" i="1542"/>
  <c r="L234" i="1542"/>
  <c r="B235" i="1542"/>
  <c r="D235" i="1542"/>
  <c r="E235" i="1542"/>
  <c r="F235" i="1542"/>
  <c r="G235" i="1542"/>
  <c r="H235" i="1542"/>
  <c r="I235" i="1542"/>
  <c r="K235" i="1542"/>
  <c r="L235" i="1542"/>
  <c r="B236" i="1542"/>
  <c r="D236" i="1542"/>
  <c r="E236" i="1542"/>
  <c r="F236" i="1542"/>
  <c r="G236" i="1542"/>
  <c r="H236" i="1542"/>
  <c r="I236" i="1542"/>
  <c r="K236" i="1542"/>
  <c r="L236" i="1542"/>
  <c r="B237" i="1542"/>
  <c r="D237" i="1542"/>
  <c r="E237" i="1542"/>
  <c r="F237" i="1542"/>
  <c r="G237" i="1542"/>
  <c r="H237" i="1542"/>
  <c r="I237" i="1542"/>
  <c r="K237" i="1542"/>
  <c r="L237" i="1542"/>
  <c r="B238" i="1542"/>
  <c r="D238" i="1542"/>
  <c r="E238" i="1542"/>
  <c r="F238" i="1542"/>
  <c r="G238" i="1542"/>
  <c r="H238" i="1542"/>
  <c r="I238" i="1542"/>
  <c r="K238" i="1542"/>
  <c r="L238" i="1542"/>
  <c r="B239" i="1542"/>
  <c r="D239" i="1542"/>
  <c r="E239" i="1542"/>
  <c r="F239" i="1542"/>
  <c r="G239" i="1542"/>
  <c r="H239" i="1542"/>
  <c r="I239" i="1542"/>
  <c r="K239" i="1542"/>
  <c r="L239" i="1542"/>
  <c r="B240" i="1542"/>
  <c r="D240" i="1542"/>
  <c r="E240" i="1542"/>
  <c r="F240" i="1542"/>
  <c r="G240" i="1542"/>
  <c r="H240" i="1542"/>
  <c r="I240" i="1542"/>
  <c r="K240" i="1542"/>
  <c r="L240" i="1542"/>
  <c r="B241" i="1542"/>
  <c r="D241" i="1542"/>
  <c r="E241" i="1542"/>
  <c r="F241" i="1542"/>
  <c r="G241" i="1542"/>
  <c r="H241" i="1542"/>
  <c r="I241" i="1542"/>
  <c r="K241" i="1542"/>
  <c r="L241" i="1542"/>
  <c r="B242" i="1542"/>
  <c r="D242" i="1542"/>
  <c r="E242" i="1542"/>
  <c r="F242" i="1542"/>
  <c r="G242" i="1542"/>
  <c r="H242" i="1542"/>
  <c r="I242" i="1542"/>
  <c r="K242" i="1542"/>
  <c r="L242" i="1542"/>
  <c r="B243" i="1542"/>
  <c r="D243" i="1542"/>
  <c r="E243" i="1542"/>
  <c r="F243" i="1542"/>
  <c r="G243" i="1542"/>
  <c r="H243" i="1542"/>
  <c r="I243" i="1542"/>
  <c r="K243" i="1542"/>
  <c r="L243" i="1542"/>
  <c r="B244" i="1542"/>
  <c r="D244" i="1542"/>
  <c r="E244" i="1542"/>
  <c r="F244" i="1542"/>
  <c r="G244" i="1542"/>
  <c r="H244" i="1542"/>
  <c r="I244" i="1542"/>
  <c r="K244" i="1542"/>
  <c r="L244" i="1542"/>
  <c r="B245" i="1542"/>
  <c r="D245" i="1542"/>
  <c r="E245" i="1542"/>
  <c r="F245" i="1542"/>
  <c r="G245" i="1542"/>
  <c r="H245" i="1542"/>
  <c r="I245" i="1542"/>
  <c r="K245" i="1542"/>
  <c r="L245" i="1542"/>
  <c r="B246" i="1542"/>
  <c r="D246" i="1542"/>
  <c r="E246" i="1542"/>
  <c r="F246" i="1542"/>
  <c r="G246" i="1542"/>
  <c r="H246" i="1542"/>
  <c r="I246" i="1542"/>
  <c r="K246" i="1542"/>
  <c r="L246" i="1542"/>
  <c r="B247" i="1542"/>
  <c r="D247" i="1542"/>
  <c r="E247" i="1542"/>
  <c r="F247" i="1542"/>
  <c r="G247" i="1542"/>
  <c r="H247" i="1542"/>
  <c r="I247" i="1542"/>
  <c r="K247" i="1542"/>
  <c r="L247" i="1542"/>
  <c r="B248" i="1542"/>
  <c r="D248" i="1542"/>
  <c r="E248" i="1542"/>
  <c r="F248" i="1542"/>
  <c r="G248" i="1542"/>
  <c r="H248" i="1542"/>
  <c r="I248" i="1542"/>
  <c r="K248" i="1542"/>
  <c r="L248" i="1542"/>
  <c r="B249" i="1542"/>
  <c r="D249" i="1542"/>
  <c r="E249" i="1542"/>
  <c r="F249" i="1542"/>
  <c r="G249" i="1542"/>
  <c r="H249" i="1542"/>
  <c r="I249" i="1542"/>
  <c r="K249" i="1542"/>
  <c r="L249" i="1542"/>
  <c r="B250" i="1542"/>
  <c r="D250" i="1542"/>
  <c r="E250" i="1542"/>
  <c r="F250" i="1542"/>
  <c r="G250" i="1542"/>
  <c r="H250" i="1542"/>
  <c r="I250" i="1542"/>
  <c r="L250" i="1542"/>
  <c r="B251" i="1542"/>
  <c r="D251" i="1542"/>
  <c r="E251" i="1542"/>
  <c r="F251" i="1542"/>
  <c r="G251" i="1542"/>
  <c r="H251" i="1542"/>
  <c r="I251" i="1542"/>
  <c r="L251" i="1542"/>
  <c r="B252" i="1542"/>
  <c r="D252" i="1542"/>
  <c r="E252" i="1542"/>
  <c r="F252" i="1542"/>
  <c r="G252" i="1542"/>
  <c r="H252" i="1542"/>
  <c r="I252" i="1542"/>
  <c r="L252" i="1542"/>
  <c r="B253" i="1542"/>
  <c r="D253" i="1542"/>
  <c r="E253" i="1542"/>
  <c r="F253" i="1542"/>
  <c r="G253" i="1542"/>
  <c r="H253" i="1542"/>
  <c r="I253" i="1542"/>
  <c r="L253" i="1542"/>
  <c r="B254" i="1542"/>
  <c r="D254" i="1542"/>
  <c r="E254" i="1542"/>
  <c r="F254" i="1542"/>
  <c r="G254" i="1542"/>
  <c r="H254" i="1542"/>
  <c r="I254" i="1542"/>
  <c r="L254" i="1542"/>
  <c r="B255" i="1542"/>
  <c r="D255" i="1542"/>
  <c r="E255" i="1542"/>
  <c r="F255" i="1542"/>
  <c r="G255" i="1542"/>
  <c r="H255" i="1542"/>
  <c r="I255" i="1542"/>
  <c r="L255" i="1542"/>
  <c r="B256" i="1542"/>
  <c r="D256" i="1542"/>
  <c r="E256" i="1542"/>
  <c r="F256" i="1542"/>
  <c r="G256" i="1542"/>
  <c r="H256" i="1542"/>
  <c r="I256" i="1542"/>
  <c r="L256" i="1542"/>
  <c r="B257" i="1542"/>
  <c r="D257" i="1542"/>
  <c r="E257" i="1542"/>
  <c r="F257" i="1542"/>
  <c r="G257" i="1542"/>
  <c r="H257" i="1542"/>
  <c r="I257" i="1542"/>
  <c r="L257" i="1542"/>
  <c r="B258" i="1542"/>
  <c r="D258" i="1542"/>
  <c r="E258" i="1542"/>
  <c r="F258" i="1542"/>
  <c r="G258" i="1542"/>
  <c r="H258" i="1542"/>
  <c r="I258" i="1542"/>
  <c r="L258" i="1542"/>
  <c r="B259" i="1542"/>
  <c r="D259" i="1542"/>
  <c r="E259" i="1542"/>
  <c r="F259" i="1542"/>
  <c r="G259" i="1542"/>
  <c r="H259" i="1542"/>
  <c r="I259" i="1542"/>
  <c r="L259" i="1542"/>
  <c r="B260" i="1542"/>
  <c r="D260" i="1542"/>
  <c r="E260" i="1542"/>
  <c r="F260" i="1542"/>
  <c r="G260" i="1542"/>
  <c r="H260" i="1542"/>
  <c r="I260" i="1542"/>
  <c r="L260" i="1542"/>
  <c r="B261" i="1542"/>
  <c r="D261" i="1542"/>
  <c r="E261" i="1542"/>
  <c r="F261" i="1542"/>
  <c r="G261" i="1542"/>
  <c r="H261" i="1542"/>
  <c r="I261" i="1542"/>
  <c r="L261" i="1542"/>
  <c r="B262" i="1542"/>
  <c r="D262" i="1542"/>
  <c r="E262" i="1542"/>
  <c r="F262" i="1542"/>
  <c r="G262" i="1542"/>
  <c r="H262" i="1542"/>
  <c r="I262" i="1542"/>
  <c r="L262" i="1542"/>
  <c r="B263" i="1542"/>
  <c r="D263" i="1542"/>
  <c r="E263" i="1542"/>
  <c r="F263" i="1542"/>
  <c r="G263" i="1542"/>
  <c r="H263" i="1542"/>
  <c r="I263" i="1542"/>
  <c r="L263" i="1542"/>
  <c r="B264" i="1542"/>
  <c r="D264" i="1542"/>
  <c r="E264" i="1542"/>
  <c r="F264" i="1542"/>
  <c r="G264" i="1542"/>
  <c r="H264" i="1542"/>
  <c r="I264" i="1542"/>
  <c r="L264" i="1542"/>
  <c r="B265" i="1542"/>
  <c r="D265" i="1542"/>
  <c r="E265" i="1542"/>
  <c r="F265" i="1542"/>
  <c r="G265" i="1542"/>
  <c r="H265" i="1542"/>
  <c r="I265" i="1542"/>
  <c r="L265" i="1542"/>
  <c r="B266" i="1542"/>
  <c r="D266" i="1542"/>
  <c r="E266" i="1542"/>
  <c r="F266" i="1542"/>
  <c r="G266" i="1542"/>
  <c r="H266" i="1542"/>
  <c r="I266" i="1542"/>
  <c r="L266" i="1542"/>
  <c r="B267" i="1542"/>
  <c r="D267" i="1542"/>
  <c r="E267" i="1542"/>
  <c r="F267" i="1542"/>
  <c r="G267" i="1542"/>
  <c r="H267" i="1542"/>
  <c r="I267" i="1542"/>
  <c r="L267" i="1542"/>
  <c r="B268" i="1542"/>
  <c r="D268" i="1542"/>
  <c r="E268" i="1542"/>
  <c r="F268" i="1542"/>
  <c r="G268" i="1542"/>
  <c r="H268" i="1542"/>
  <c r="I268" i="1542"/>
  <c r="L268" i="1542"/>
  <c r="B269" i="1542"/>
  <c r="D269" i="1542"/>
  <c r="E269" i="1542"/>
  <c r="F269" i="1542"/>
  <c r="G269" i="1542"/>
  <c r="H269" i="1542"/>
  <c r="I269" i="1542"/>
  <c r="L269" i="1542"/>
  <c r="B270" i="1542"/>
  <c r="D270" i="1542"/>
  <c r="E270" i="1542"/>
  <c r="F270" i="1542"/>
  <c r="G270" i="1542"/>
  <c r="H270" i="1542"/>
  <c r="I270" i="1542"/>
  <c r="L270" i="1542"/>
  <c r="B271" i="1542"/>
  <c r="D271" i="1542"/>
  <c r="E271" i="1542"/>
  <c r="F271" i="1542"/>
  <c r="G271" i="1542"/>
  <c r="H271" i="1542"/>
  <c r="I271" i="1542"/>
  <c r="L271" i="1542"/>
  <c r="B272" i="1542"/>
  <c r="D272" i="1542"/>
  <c r="E272" i="1542"/>
  <c r="F272" i="1542"/>
  <c r="G272" i="1542"/>
  <c r="H272" i="1542"/>
  <c r="I272" i="1542"/>
  <c r="L272" i="1542"/>
  <c r="B273" i="1542"/>
  <c r="D273" i="1542"/>
  <c r="E273" i="1542"/>
  <c r="F273" i="1542"/>
  <c r="G273" i="1542"/>
  <c r="H273" i="1542"/>
  <c r="I273" i="1542"/>
  <c r="L273" i="1542"/>
  <c r="B274" i="1542"/>
  <c r="D274" i="1542"/>
  <c r="E274" i="1542"/>
  <c r="F274" i="1542"/>
  <c r="G274" i="1542"/>
  <c r="H274" i="1542"/>
  <c r="I274" i="1542"/>
  <c r="L274" i="1542"/>
  <c r="B275" i="1542"/>
  <c r="D275" i="1542"/>
  <c r="E275" i="1542"/>
  <c r="F275" i="1542"/>
  <c r="G275" i="1542"/>
  <c r="H275" i="1542"/>
  <c r="I275" i="1542"/>
  <c r="L275" i="1542"/>
  <c r="B276" i="1542"/>
  <c r="D276" i="1542"/>
  <c r="E276" i="1542"/>
  <c r="F276" i="1542"/>
  <c r="G276" i="1542"/>
  <c r="H276" i="1542"/>
  <c r="I276" i="1542"/>
  <c r="L276" i="1542"/>
  <c r="B277" i="1542"/>
  <c r="D277" i="1542"/>
  <c r="E277" i="1542"/>
  <c r="F277" i="1542"/>
  <c r="G277" i="1542"/>
  <c r="H277" i="1542"/>
  <c r="I277" i="1542"/>
  <c r="L277" i="1542"/>
  <c r="B278" i="1542"/>
  <c r="D278" i="1542"/>
  <c r="E278" i="1542"/>
  <c r="F278" i="1542"/>
  <c r="G278" i="1542"/>
  <c r="H278" i="1542"/>
  <c r="I278" i="1542"/>
  <c r="L278" i="1542"/>
  <c r="B279" i="1542"/>
  <c r="D279" i="1542"/>
  <c r="E279" i="1542"/>
  <c r="F279" i="1542"/>
  <c r="G279" i="1542"/>
  <c r="H279" i="1542"/>
  <c r="I279" i="1542"/>
  <c r="L279" i="1542"/>
  <c r="B280" i="1542"/>
  <c r="D280" i="1542"/>
  <c r="E280" i="1542"/>
  <c r="F280" i="1542"/>
  <c r="G280" i="1542"/>
  <c r="H280" i="1542"/>
  <c r="I280" i="1542"/>
  <c r="L280" i="1542"/>
  <c r="B281" i="1542"/>
  <c r="D281" i="1542"/>
  <c r="E281" i="1542"/>
  <c r="F281" i="1542"/>
  <c r="G281" i="1542"/>
  <c r="H281" i="1542"/>
  <c r="I281" i="1542"/>
  <c r="L281" i="1542"/>
  <c r="B282" i="1542"/>
  <c r="D282" i="1542"/>
  <c r="E282" i="1542"/>
  <c r="F282" i="1542"/>
  <c r="G282" i="1542"/>
  <c r="H282" i="1542"/>
  <c r="I282" i="1542"/>
  <c r="L282" i="1542"/>
  <c r="B283" i="1542"/>
  <c r="D283" i="1542"/>
  <c r="E283" i="1542"/>
  <c r="F283" i="1542"/>
  <c r="G283" i="1542"/>
  <c r="H283" i="1542"/>
  <c r="I283" i="1542"/>
  <c r="L283" i="1542"/>
  <c r="B284" i="1542"/>
  <c r="D284" i="1542"/>
  <c r="E284" i="1542"/>
  <c r="F284" i="1542"/>
  <c r="G284" i="1542"/>
  <c r="H284" i="1542"/>
  <c r="I284" i="1542"/>
  <c r="L284" i="1542"/>
  <c r="B285" i="1542"/>
  <c r="D285" i="1542"/>
  <c r="E285" i="1542"/>
  <c r="F285" i="1542"/>
  <c r="G285" i="1542"/>
  <c r="H285" i="1542"/>
  <c r="I285" i="1542"/>
  <c r="L285" i="1542"/>
  <c r="B286" i="1542"/>
  <c r="D286" i="1542"/>
  <c r="E286" i="1542"/>
  <c r="F286" i="1542"/>
  <c r="G286" i="1542"/>
  <c r="H286" i="1542"/>
  <c r="I286" i="1542"/>
  <c r="L286" i="1542"/>
  <c r="B287" i="1542"/>
  <c r="D287" i="1542"/>
  <c r="E287" i="1542"/>
  <c r="F287" i="1542"/>
  <c r="G287" i="1542"/>
  <c r="H287" i="1542"/>
  <c r="I287" i="1542"/>
  <c r="L287" i="1542"/>
  <c r="B288" i="1542"/>
  <c r="D288" i="1542"/>
  <c r="E288" i="1542"/>
  <c r="F288" i="1542"/>
  <c r="G288" i="1542"/>
  <c r="H288" i="1542"/>
  <c r="I288" i="1542"/>
  <c r="L288" i="1542"/>
  <c r="B289" i="1542"/>
  <c r="D289" i="1542"/>
  <c r="E289" i="1542"/>
  <c r="F289" i="1542"/>
  <c r="G289" i="1542"/>
  <c r="H289" i="1542"/>
  <c r="I289" i="1542"/>
  <c r="L289" i="1542"/>
  <c r="B290" i="1542"/>
  <c r="D290" i="1542"/>
  <c r="E290" i="1542"/>
  <c r="F290" i="1542"/>
  <c r="G290" i="1542"/>
  <c r="H290" i="1542"/>
  <c r="I290" i="1542"/>
  <c r="L290" i="1542"/>
  <c r="B291" i="1542"/>
  <c r="D291" i="1542"/>
  <c r="E291" i="1542"/>
  <c r="F291" i="1542"/>
  <c r="G291" i="1542"/>
  <c r="H291" i="1542"/>
  <c r="I291" i="1542"/>
  <c r="L291" i="1542"/>
  <c r="B292" i="1542"/>
  <c r="D292" i="1542"/>
  <c r="E292" i="1542"/>
  <c r="F292" i="1542"/>
  <c r="G292" i="1542"/>
  <c r="H292" i="1542"/>
  <c r="I292" i="1542"/>
  <c r="L292" i="1542"/>
  <c r="B293" i="1542"/>
  <c r="D293" i="1542"/>
  <c r="E293" i="1542"/>
  <c r="F293" i="1542"/>
  <c r="G293" i="1542"/>
  <c r="H293" i="1542"/>
  <c r="I293" i="1542"/>
  <c r="L293" i="1542"/>
  <c r="B294" i="1542"/>
  <c r="D294" i="1542"/>
  <c r="E294" i="1542"/>
  <c r="F294" i="1542"/>
  <c r="G294" i="1542"/>
  <c r="H294" i="1542"/>
  <c r="I294" i="1542"/>
  <c r="L294" i="1542"/>
  <c r="B295" i="1542"/>
  <c r="D295" i="1542"/>
  <c r="E295" i="1542"/>
  <c r="F295" i="1542"/>
  <c r="G295" i="1542"/>
  <c r="H295" i="1542"/>
  <c r="I295" i="1542"/>
  <c r="L295" i="1542"/>
  <c r="B296" i="1542"/>
  <c r="D296" i="1542"/>
  <c r="E296" i="1542"/>
  <c r="F296" i="1542"/>
  <c r="G296" i="1542"/>
  <c r="H296" i="1542"/>
  <c r="I296" i="1542"/>
  <c r="L296" i="1542"/>
  <c r="B297" i="1542"/>
  <c r="D297" i="1542"/>
  <c r="E297" i="1542"/>
  <c r="F297" i="1542"/>
  <c r="G297" i="1542"/>
  <c r="H297" i="1542"/>
  <c r="I297" i="1542"/>
  <c r="L297" i="1542"/>
  <c r="B298" i="1542"/>
  <c r="D298" i="1542"/>
  <c r="E298" i="1542"/>
  <c r="F298" i="1542"/>
  <c r="G298" i="1542"/>
  <c r="H298" i="1542"/>
  <c r="I298" i="1542"/>
  <c r="L298" i="1542"/>
  <c r="B299" i="1542"/>
  <c r="D299" i="1542"/>
  <c r="E299" i="1542"/>
  <c r="F299" i="1542"/>
  <c r="G299" i="1542"/>
  <c r="H299" i="1542"/>
  <c r="I299" i="1542"/>
  <c r="L299" i="1542"/>
  <c r="B300" i="1542"/>
  <c r="D300" i="1542"/>
  <c r="E300" i="1542"/>
  <c r="F300" i="1542"/>
  <c r="G300" i="1542"/>
  <c r="H300" i="1542"/>
  <c r="I300" i="1542"/>
  <c r="L300" i="1542"/>
  <c r="B301" i="1542"/>
  <c r="D301" i="1542"/>
  <c r="E301" i="1542"/>
  <c r="F301" i="1542"/>
  <c r="G301" i="1542"/>
  <c r="H301" i="1542"/>
  <c r="I301" i="1542"/>
  <c r="L301" i="1542"/>
  <c r="B302" i="1542"/>
  <c r="D302" i="1542"/>
  <c r="E302" i="1542"/>
  <c r="F302" i="1542"/>
  <c r="G302" i="1542"/>
  <c r="H302" i="1542"/>
  <c r="I302" i="1542"/>
  <c r="L302" i="1542"/>
  <c r="B303" i="1542"/>
  <c r="D303" i="1542"/>
  <c r="E303" i="1542"/>
  <c r="F303" i="1542"/>
  <c r="G303" i="1542"/>
  <c r="H303" i="1542"/>
  <c r="I303" i="1542"/>
  <c r="L303" i="1542"/>
  <c r="B304" i="1542"/>
  <c r="D304" i="1542"/>
  <c r="E304" i="1542"/>
  <c r="F304" i="1542"/>
  <c r="G304" i="1542"/>
  <c r="H304" i="1542"/>
  <c r="I304" i="1542"/>
  <c r="L304" i="1542"/>
  <c r="B305" i="1542"/>
  <c r="D305" i="1542"/>
  <c r="E305" i="1542"/>
  <c r="F305" i="1542"/>
  <c r="G305" i="1542"/>
  <c r="H305" i="1542"/>
  <c r="I305" i="1542"/>
  <c r="L305" i="1542"/>
  <c r="B306" i="1542"/>
  <c r="D306" i="1542"/>
  <c r="E306" i="1542"/>
  <c r="F306" i="1542"/>
  <c r="G306" i="1542"/>
  <c r="H306" i="1542"/>
  <c r="I306" i="1542"/>
  <c r="L306" i="1542"/>
  <c r="B307" i="1542"/>
  <c r="D307" i="1542"/>
  <c r="E307" i="1542"/>
  <c r="F307" i="1542"/>
  <c r="G307" i="1542"/>
  <c r="H307" i="1542"/>
  <c r="I307" i="1542"/>
  <c r="L307" i="1542"/>
  <c r="B308" i="1542"/>
  <c r="D308" i="1542"/>
  <c r="E308" i="1542"/>
  <c r="F308" i="1542"/>
  <c r="G308" i="1542"/>
  <c r="H308" i="1542"/>
  <c r="I308" i="1542"/>
  <c r="L308" i="1542"/>
  <c r="B309" i="1542"/>
  <c r="D309" i="1542"/>
  <c r="E309" i="1542"/>
  <c r="F309" i="1542"/>
  <c r="G309" i="1542"/>
  <c r="H309" i="1542"/>
  <c r="I309" i="1542"/>
  <c r="K309" i="1542"/>
  <c r="L309" i="1542"/>
  <c r="B310" i="1542"/>
  <c r="D310" i="1542"/>
  <c r="E310" i="1542"/>
  <c r="F310" i="1542"/>
  <c r="G310" i="1542"/>
  <c r="H310" i="1542"/>
  <c r="I310" i="1542"/>
  <c r="K310" i="1542"/>
  <c r="L310" i="1542"/>
  <c r="B311" i="1542"/>
  <c r="D311" i="1542"/>
  <c r="E311" i="1542"/>
  <c r="F311" i="1542"/>
  <c r="G311" i="1542"/>
  <c r="H311" i="1542"/>
  <c r="I311" i="1542"/>
  <c r="K311" i="1542"/>
  <c r="L311" i="1542"/>
  <c r="B312" i="1542"/>
  <c r="D312" i="1542"/>
  <c r="E312" i="1542"/>
  <c r="F312" i="1542"/>
  <c r="G312" i="1542"/>
  <c r="H312" i="1542"/>
  <c r="I312" i="1542"/>
  <c r="K312" i="1542"/>
  <c r="L312" i="1542"/>
  <c r="B313" i="1542"/>
  <c r="D313" i="1542"/>
  <c r="E313" i="1542"/>
  <c r="F313" i="1542"/>
  <c r="G313" i="1542"/>
  <c r="H313" i="1542"/>
  <c r="I313" i="1542"/>
  <c r="K313" i="1542"/>
  <c r="L313" i="1542"/>
  <c r="B314" i="1542"/>
  <c r="D314" i="1542"/>
  <c r="E314" i="1542"/>
  <c r="F314" i="1542"/>
  <c r="G314" i="1542"/>
  <c r="H314" i="1542"/>
  <c r="I314" i="1542"/>
  <c r="K314" i="1542"/>
  <c r="L314" i="1542"/>
  <c r="B315" i="1542"/>
  <c r="D315" i="1542"/>
  <c r="E315" i="1542"/>
  <c r="F315" i="1542"/>
  <c r="G315" i="1542"/>
  <c r="H315" i="1542"/>
  <c r="I315" i="1542"/>
  <c r="K315" i="1542"/>
  <c r="L315" i="1542"/>
  <c r="B316" i="1542"/>
  <c r="D316" i="1542"/>
  <c r="E316" i="1542"/>
  <c r="F316" i="1542"/>
  <c r="G316" i="1542"/>
  <c r="H316" i="1542"/>
  <c r="I316" i="1542"/>
  <c r="K316" i="1542"/>
  <c r="L316" i="1542"/>
  <c r="B317" i="1542"/>
  <c r="D317" i="1542"/>
  <c r="E317" i="1542"/>
  <c r="F317" i="1542"/>
  <c r="G317" i="1542"/>
  <c r="H317" i="1542"/>
  <c r="I317" i="1542"/>
  <c r="K317" i="1542"/>
  <c r="L317" i="1542"/>
  <c r="B318" i="1542"/>
  <c r="D318" i="1542"/>
  <c r="E318" i="1542"/>
  <c r="F318" i="1542"/>
  <c r="G318" i="1542"/>
  <c r="H318" i="1542"/>
  <c r="I318" i="1542"/>
  <c r="K318" i="1542"/>
  <c r="L318" i="1542"/>
  <c r="B319" i="1542"/>
  <c r="D319" i="1542"/>
  <c r="E319" i="1542"/>
  <c r="F319" i="1542"/>
  <c r="G319" i="1542"/>
  <c r="H319" i="1542"/>
  <c r="I319" i="1542"/>
  <c r="K319" i="1542"/>
  <c r="L319" i="1542"/>
  <c r="B320" i="1542"/>
  <c r="D320" i="1542"/>
  <c r="E320" i="1542"/>
  <c r="F320" i="1542"/>
  <c r="G320" i="1542"/>
  <c r="H320" i="1542"/>
  <c r="I320" i="1542"/>
  <c r="K320" i="1542"/>
  <c r="L320" i="1542"/>
  <c r="B321" i="1542"/>
  <c r="D321" i="1542"/>
  <c r="E321" i="1542"/>
  <c r="F321" i="1542"/>
  <c r="G321" i="1542"/>
  <c r="H321" i="1542"/>
  <c r="I321" i="1542"/>
  <c r="K321" i="1542"/>
  <c r="L321" i="1542"/>
  <c r="B322" i="1542"/>
  <c r="D322" i="1542"/>
  <c r="E322" i="1542"/>
  <c r="F322" i="1542"/>
  <c r="G322" i="1542"/>
  <c r="H322" i="1542"/>
  <c r="I322" i="1542"/>
  <c r="K322" i="1542"/>
  <c r="L322" i="1542"/>
  <c r="B323" i="1542"/>
  <c r="D323" i="1542"/>
  <c r="E323" i="1542"/>
  <c r="F323" i="1542"/>
  <c r="G323" i="1542"/>
  <c r="H323" i="1542"/>
  <c r="I323" i="1542"/>
  <c r="K323" i="1542"/>
  <c r="L323" i="1542"/>
  <c r="B324" i="1542"/>
  <c r="D324" i="1542"/>
  <c r="E324" i="1542"/>
  <c r="F324" i="1542"/>
  <c r="G324" i="1542"/>
  <c r="H324" i="1542"/>
  <c r="I324" i="1542"/>
  <c r="K324" i="1542"/>
  <c r="L324" i="1542"/>
  <c r="B325" i="1542"/>
  <c r="D325" i="1542"/>
  <c r="E325" i="1542"/>
  <c r="F325" i="1542"/>
  <c r="G325" i="1542"/>
  <c r="H325" i="1542"/>
  <c r="I325" i="1542"/>
  <c r="K325" i="1542"/>
  <c r="L325" i="1542"/>
  <c r="B326" i="1542"/>
  <c r="D326" i="1542"/>
  <c r="D374" i="1542"/>
  <c r="E326" i="1542"/>
  <c r="F326" i="1542"/>
  <c r="G326" i="1542"/>
  <c r="H326" i="1542"/>
  <c r="I326" i="1542"/>
  <c r="K326" i="1542"/>
  <c r="L326" i="1542"/>
  <c r="B327" i="1542"/>
  <c r="D327" i="1542"/>
  <c r="E327" i="1542"/>
  <c r="F327" i="1542"/>
  <c r="G327" i="1542"/>
  <c r="H327" i="1542"/>
  <c r="I327" i="1542"/>
  <c r="K327" i="1542"/>
  <c r="L327" i="1542"/>
  <c r="B328" i="1542"/>
  <c r="D328" i="1542"/>
  <c r="E328" i="1542"/>
  <c r="F328" i="1542"/>
  <c r="G328" i="1542"/>
  <c r="H328" i="1542"/>
  <c r="I328" i="1542"/>
  <c r="K328" i="1542"/>
  <c r="L328" i="1542"/>
  <c r="B329" i="1542"/>
  <c r="D329" i="1542"/>
  <c r="E329" i="1542"/>
  <c r="F329" i="1542"/>
  <c r="G329" i="1542"/>
  <c r="H329" i="1542"/>
  <c r="I329" i="1542"/>
  <c r="K329" i="1542"/>
  <c r="L329" i="1542"/>
  <c r="B330" i="1542"/>
  <c r="D330" i="1542"/>
  <c r="E330" i="1542"/>
  <c r="F330" i="1542"/>
  <c r="G330" i="1542"/>
  <c r="H330" i="1542"/>
  <c r="I330" i="1542"/>
  <c r="K330" i="1542"/>
  <c r="L330" i="1542"/>
  <c r="B331" i="1542"/>
  <c r="D331" i="1542"/>
  <c r="E331" i="1542"/>
  <c r="F331" i="1542"/>
  <c r="G331" i="1542"/>
  <c r="H331" i="1542"/>
  <c r="I331" i="1542"/>
  <c r="K331" i="1542"/>
  <c r="L331" i="1542"/>
  <c r="B332" i="1542"/>
  <c r="D332" i="1542"/>
  <c r="E332" i="1542"/>
  <c r="F332" i="1542"/>
  <c r="G332" i="1542"/>
  <c r="H332" i="1542"/>
  <c r="I332" i="1542"/>
  <c r="K332" i="1542"/>
  <c r="L332" i="1542"/>
  <c r="B333" i="1542"/>
  <c r="D333" i="1542"/>
  <c r="E333" i="1542"/>
  <c r="F333" i="1542"/>
  <c r="G333" i="1542"/>
  <c r="H333" i="1542"/>
  <c r="I333" i="1542"/>
  <c r="K333" i="1542"/>
  <c r="L333" i="1542"/>
  <c r="B334" i="1542"/>
  <c r="D334" i="1542"/>
  <c r="E334" i="1542"/>
  <c r="F334" i="1542"/>
  <c r="G334" i="1542"/>
  <c r="H334" i="1542"/>
  <c r="I334" i="1542"/>
  <c r="K334" i="1542"/>
  <c r="L334" i="1542"/>
  <c r="B335" i="1542"/>
  <c r="D335" i="1542"/>
  <c r="E335" i="1542"/>
  <c r="F335" i="1542"/>
  <c r="G335" i="1542"/>
  <c r="H335" i="1542"/>
  <c r="I335" i="1542"/>
  <c r="K335" i="1542"/>
  <c r="B336" i="1542"/>
  <c r="D336" i="1542"/>
  <c r="E336" i="1542"/>
  <c r="F336" i="1542"/>
  <c r="G336" i="1542"/>
  <c r="H336" i="1542"/>
  <c r="I336" i="1542"/>
  <c r="K336" i="1542"/>
  <c r="L336" i="1542"/>
  <c r="B337" i="1542"/>
  <c r="D337" i="1542"/>
  <c r="E337" i="1542"/>
  <c r="F337" i="1542"/>
  <c r="G337" i="1542"/>
  <c r="H337" i="1542"/>
  <c r="I337" i="1542"/>
  <c r="K337" i="1542"/>
  <c r="L337" i="1542"/>
  <c r="B338" i="1542"/>
  <c r="D338" i="1542"/>
  <c r="E338" i="1542"/>
  <c r="F338" i="1542"/>
  <c r="G338" i="1542"/>
  <c r="H338" i="1542"/>
  <c r="I338" i="1542"/>
  <c r="K338" i="1542"/>
  <c r="L338" i="1542"/>
  <c r="B339" i="1542"/>
  <c r="D339" i="1542"/>
  <c r="E339" i="1542"/>
  <c r="F339" i="1542"/>
  <c r="G339" i="1542"/>
  <c r="H339" i="1542"/>
  <c r="I339" i="1542"/>
  <c r="K339" i="1542"/>
  <c r="L339" i="1542"/>
  <c r="B340" i="1542"/>
  <c r="D340" i="1542"/>
  <c r="E340" i="1542"/>
  <c r="F340" i="1542"/>
  <c r="G340" i="1542"/>
  <c r="H340" i="1542"/>
  <c r="I340" i="1542"/>
  <c r="K340" i="1542"/>
  <c r="L340" i="1542"/>
  <c r="B341" i="1542"/>
  <c r="D341" i="1542"/>
  <c r="E341" i="1542"/>
  <c r="F341" i="1542"/>
  <c r="G341" i="1542"/>
  <c r="H341" i="1542"/>
  <c r="I341" i="1542"/>
  <c r="K341" i="1542"/>
  <c r="L341" i="1542"/>
  <c r="B342" i="1542"/>
  <c r="D342" i="1542"/>
  <c r="E342" i="1542"/>
  <c r="F342" i="1542"/>
  <c r="G342" i="1542"/>
  <c r="H342" i="1542"/>
  <c r="I342" i="1542"/>
  <c r="K342" i="1542"/>
  <c r="L342" i="1542"/>
  <c r="B343" i="1542"/>
  <c r="D343" i="1542"/>
  <c r="E343" i="1542"/>
  <c r="F343" i="1542"/>
  <c r="G343" i="1542"/>
  <c r="H343" i="1542"/>
  <c r="I343" i="1542"/>
  <c r="K343" i="1542"/>
  <c r="L343" i="1542"/>
  <c r="B344" i="1542"/>
  <c r="D344" i="1542"/>
  <c r="E344" i="1542"/>
  <c r="F344" i="1542"/>
  <c r="G344" i="1542"/>
  <c r="H344" i="1542"/>
  <c r="I344" i="1542"/>
  <c r="K344" i="1542"/>
  <c r="L344" i="1542"/>
  <c r="B345" i="1542"/>
  <c r="D345" i="1542"/>
  <c r="E345" i="1542"/>
  <c r="F345" i="1542"/>
  <c r="G345" i="1542"/>
  <c r="H345" i="1542"/>
  <c r="I345" i="1542"/>
  <c r="K345" i="1542"/>
  <c r="L345" i="1542"/>
  <c r="B346" i="1542"/>
  <c r="D346" i="1542"/>
  <c r="E346" i="1542"/>
  <c r="F346" i="1542"/>
  <c r="G346" i="1542"/>
  <c r="H346" i="1542"/>
  <c r="I346" i="1542"/>
  <c r="K346" i="1542"/>
  <c r="L346" i="1542"/>
  <c r="B347" i="1542"/>
  <c r="D347" i="1542"/>
  <c r="E347" i="1542"/>
  <c r="F347" i="1542"/>
  <c r="G347" i="1542"/>
  <c r="H347" i="1542"/>
  <c r="I347" i="1542"/>
  <c r="K347" i="1542"/>
  <c r="L347" i="1542"/>
  <c r="B348" i="1542"/>
  <c r="D348" i="1542"/>
  <c r="E348" i="1542"/>
  <c r="F348" i="1542"/>
  <c r="G348" i="1542"/>
  <c r="H348" i="1542"/>
  <c r="I348" i="1542"/>
  <c r="K348" i="1542"/>
  <c r="L348" i="1542"/>
  <c r="B349" i="1542"/>
  <c r="D349" i="1542"/>
  <c r="E349" i="1542"/>
  <c r="F349" i="1542"/>
  <c r="G349" i="1542"/>
  <c r="H349" i="1542"/>
  <c r="I349" i="1542"/>
  <c r="K349" i="1542"/>
  <c r="L349" i="1542"/>
  <c r="B350" i="1542"/>
  <c r="D350" i="1542"/>
  <c r="E350" i="1542"/>
  <c r="F350" i="1542"/>
  <c r="G350" i="1542"/>
  <c r="H350" i="1542"/>
  <c r="I350" i="1542"/>
  <c r="K350" i="1542"/>
  <c r="L350" i="1542"/>
  <c r="B351" i="1542"/>
  <c r="D351" i="1542"/>
  <c r="E351" i="1542"/>
  <c r="F351" i="1542"/>
  <c r="G351" i="1542"/>
  <c r="H351" i="1542"/>
  <c r="I351" i="1542"/>
  <c r="K351" i="1542"/>
  <c r="L351" i="1542"/>
  <c r="B352" i="1542"/>
  <c r="D352" i="1542"/>
  <c r="E352" i="1542"/>
  <c r="F352" i="1542"/>
  <c r="G352" i="1542"/>
  <c r="H352" i="1542"/>
  <c r="I352" i="1542"/>
  <c r="K352" i="1542"/>
  <c r="L352" i="1542"/>
  <c r="B353" i="1542"/>
  <c r="D353" i="1542"/>
  <c r="E353" i="1542"/>
  <c r="F353" i="1542"/>
  <c r="G353" i="1542"/>
  <c r="H353" i="1542"/>
  <c r="I353" i="1542"/>
  <c r="K353" i="1542"/>
  <c r="L353" i="1542"/>
  <c r="B354" i="1542"/>
  <c r="D354" i="1542"/>
  <c r="E354" i="1542"/>
  <c r="F354" i="1542"/>
  <c r="G354" i="1542"/>
  <c r="H354" i="1542"/>
  <c r="I354" i="1542"/>
  <c r="K354" i="1542"/>
  <c r="L354" i="1542"/>
  <c r="B355" i="1542"/>
  <c r="D355" i="1542"/>
  <c r="E355" i="1542"/>
  <c r="F355" i="1542"/>
  <c r="G355" i="1542"/>
  <c r="H355" i="1542"/>
  <c r="I355" i="1542"/>
  <c r="K355" i="1542"/>
  <c r="L355" i="1542"/>
  <c r="B356" i="1542"/>
  <c r="D356" i="1542"/>
  <c r="E356" i="1542"/>
  <c r="F356" i="1542"/>
  <c r="G356" i="1542"/>
  <c r="H356" i="1542"/>
  <c r="I356" i="1542"/>
  <c r="K356" i="1542"/>
  <c r="L356" i="1542"/>
  <c r="B357" i="1542"/>
  <c r="D357" i="1542"/>
  <c r="E357" i="1542"/>
  <c r="F357" i="1542"/>
  <c r="G357" i="1542"/>
  <c r="H357" i="1542"/>
  <c r="I357" i="1542"/>
  <c r="K357" i="1542"/>
  <c r="L357" i="1542"/>
  <c r="B358" i="1542"/>
  <c r="D358" i="1542"/>
  <c r="E358" i="1542"/>
  <c r="F358" i="1542"/>
  <c r="G358" i="1542"/>
  <c r="H358" i="1542"/>
  <c r="I358" i="1542"/>
  <c r="K358" i="1542"/>
  <c r="L358" i="1542"/>
  <c r="B359" i="1542"/>
  <c r="D359" i="1542"/>
  <c r="E359" i="1542"/>
  <c r="F359" i="1542"/>
  <c r="G359" i="1542"/>
  <c r="H359" i="1542"/>
  <c r="I359" i="1542"/>
  <c r="K359" i="1542"/>
  <c r="L359" i="1542"/>
  <c r="B360" i="1542"/>
  <c r="D360" i="1542"/>
  <c r="E360" i="1542"/>
  <c r="F360" i="1542"/>
  <c r="G360" i="1542"/>
  <c r="H360" i="1542"/>
  <c r="I360" i="1542"/>
  <c r="K360" i="1542"/>
  <c r="L360" i="1542"/>
  <c r="B361" i="1542"/>
  <c r="D361" i="1542"/>
  <c r="E361" i="1542"/>
  <c r="F361" i="1542"/>
  <c r="G361" i="1542"/>
  <c r="H361" i="1542"/>
  <c r="I361" i="1542"/>
  <c r="K361" i="1542"/>
  <c r="L361" i="1542"/>
  <c r="B362" i="1542"/>
  <c r="D362" i="1542"/>
  <c r="E362" i="1542"/>
  <c r="F362" i="1542"/>
  <c r="G362" i="1542"/>
  <c r="H362" i="1542"/>
  <c r="I362" i="1542"/>
  <c r="K362" i="1542"/>
  <c r="L362" i="1542"/>
  <c r="B363" i="1542"/>
  <c r="D363" i="1542"/>
  <c r="E363" i="1542"/>
  <c r="F363" i="1542"/>
  <c r="G363" i="1542"/>
  <c r="H363" i="1542"/>
  <c r="I363" i="1542"/>
  <c r="K363" i="1542"/>
  <c r="L363" i="1542"/>
  <c r="B364" i="1542"/>
  <c r="D364" i="1542"/>
  <c r="E364" i="1542"/>
  <c r="F364" i="1542"/>
  <c r="G364" i="1542"/>
  <c r="H364" i="1542"/>
  <c r="I364" i="1542"/>
  <c r="K364" i="1542"/>
  <c r="L364" i="1542"/>
  <c r="B365" i="1542"/>
  <c r="D365" i="1542"/>
  <c r="E365" i="1542"/>
  <c r="F365" i="1542"/>
  <c r="G365" i="1542"/>
  <c r="H365" i="1542"/>
  <c r="I365" i="1542"/>
  <c r="K365" i="1542"/>
  <c r="L365" i="1542"/>
  <c r="B366" i="1542"/>
  <c r="D366" i="1542"/>
  <c r="E366" i="1542"/>
  <c r="F366" i="1542"/>
  <c r="G366" i="1542"/>
  <c r="H366" i="1542"/>
  <c r="I366" i="1542"/>
  <c r="K366" i="1542"/>
  <c r="L366" i="1542"/>
  <c r="B367" i="1542"/>
  <c r="D367" i="1542"/>
  <c r="E367" i="1542"/>
  <c r="F367" i="1542"/>
  <c r="G367" i="1542"/>
  <c r="H367" i="1542"/>
  <c r="I367" i="1542"/>
  <c r="K367" i="1542"/>
  <c r="L367" i="1542"/>
  <c r="B368" i="1542"/>
  <c r="D368" i="1542"/>
  <c r="E368" i="1542"/>
  <c r="F368" i="1542"/>
  <c r="G368" i="1542"/>
  <c r="H368" i="1542"/>
  <c r="I368" i="1542"/>
  <c r="K368" i="1542"/>
  <c r="L368" i="1542"/>
  <c r="B369" i="1542"/>
  <c r="D369" i="1542"/>
  <c r="E369" i="1542"/>
  <c r="F369" i="1542"/>
  <c r="G369" i="1542"/>
  <c r="H369" i="1542"/>
  <c r="I369" i="1542"/>
  <c r="K369" i="1542"/>
  <c r="L369" i="1542"/>
  <c r="B370" i="1542"/>
  <c r="D370" i="1542"/>
  <c r="E370" i="1542"/>
  <c r="F370" i="1542"/>
  <c r="G370" i="1542"/>
  <c r="H370" i="1542"/>
  <c r="I370" i="1542"/>
  <c r="L370" i="1542"/>
  <c r="B371" i="1542"/>
  <c r="D371" i="1542"/>
  <c r="E371" i="1542"/>
  <c r="F371" i="1542"/>
  <c r="G371" i="1542"/>
  <c r="H371" i="1542"/>
  <c r="I371" i="1542"/>
  <c r="K371" i="1542"/>
  <c r="L371" i="1542"/>
  <c r="C373" i="1542"/>
  <c r="J373" i="1542"/>
  <c r="M373" i="1542"/>
  <c r="N373" i="1542"/>
  <c r="O373" i="1542"/>
  <c r="P373" i="1542"/>
  <c r="Q373" i="1542"/>
  <c r="R373" i="1542"/>
  <c r="S373" i="1542"/>
  <c r="T373" i="1542"/>
  <c r="U373" i="1542"/>
  <c r="V373" i="1542"/>
  <c r="C374" i="1542"/>
  <c r="J374" i="1542"/>
  <c r="M374" i="1542"/>
  <c r="N374" i="1542"/>
  <c r="O374" i="1542"/>
  <c r="P374" i="1542"/>
  <c r="Q374" i="1542"/>
  <c r="R374" i="1542"/>
  <c r="S374" i="1542"/>
  <c r="T374" i="1542"/>
  <c r="U374" i="1542"/>
  <c r="V374" i="1542"/>
  <c r="A8" i="56954"/>
  <c r="P8" i="56954"/>
  <c r="A9" i="56954"/>
  <c r="P9" i="56954"/>
  <c r="A10" i="56954"/>
  <c r="P10" i="56954"/>
  <c r="A11" i="56954"/>
  <c r="P11" i="56954"/>
  <c r="A12" i="56954"/>
  <c r="P12" i="56954"/>
  <c r="A13" i="56954"/>
  <c r="P13" i="56954"/>
  <c r="A14" i="56954"/>
  <c r="P14" i="56954"/>
  <c r="A15" i="56954"/>
  <c r="P15" i="56954"/>
  <c r="A16" i="56954"/>
  <c r="P16" i="56954"/>
  <c r="A17" i="56954"/>
  <c r="P17" i="56954"/>
  <c r="A18" i="56954"/>
  <c r="P18" i="56954"/>
  <c r="A19" i="56954"/>
  <c r="P19" i="56954"/>
  <c r="A20" i="56954"/>
  <c r="P20" i="56954"/>
  <c r="A21" i="56954"/>
  <c r="P21" i="56954"/>
  <c r="A22" i="56954"/>
  <c r="P22" i="56954"/>
  <c r="A23" i="56954"/>
  <c r="P23" i="56954"/>
  <c r="A24" i="56954"/>
  <c r="P24" i="56954"/>
  <c r="I374" i="1542"/>
  <c r="B373" i="1542"/>
  <c r="H373" i="1542"/>
  <c r="D373" i="1542"/>
  <c r="B374" i="1542"/>
  <c r="L374" i="1542"/>
  <c r="G373" i="1542"/>
  <c r="G374" i="1542"/>
  <c r="F374" i="1542"/>
  <c r="I373" i="1542"/>
  <c r="E374" i="1542"/>
  <c r="AG160" i="1542"/>
  <c r="AE189" i="1542"/>
  <c r="AE190" i="1542"/>
  <c r="AE191" i="1542"/>
  <c r="AE192" i="1542"/>
  <c r="AE193" i="1542"/>
  <c r="AE194" i="1542"/>
  <c r="AE195" i="1542"/>
  <c r="AE196" i="1542"/>
  <c r="AE197" i="1542"/>
  <c r="AE198" i="1542"/>
  <c r="AE199" i="1542"/>
  <c r="AE200" i="1542"/>
  <c r="AE201" i="1542"/>
  <c r="AE202" i="1542"/>
  <c r="AE203" i="1542"/>
  <c r="AE204" i="1542"/>
  <c r="AE205" i="1542"/>
  <c r="AE206" i="1542"/>
  <c r="AE207" i="1542"/>
  <c r="AE208" i="1542"/>
  <c r="AE209" i="1542"/>
  <c r="AE210" i="1542"/>
  <c r="AE211" i="1542"/>
  <c r="AE212" i="1542"/>
  <c r="AE213" i="1542"/>
  <c r="AE214" i="1542"/>
  <c r="AE215" i="1542"/>
  <c r="AE216" i="1542"/>
  <c r="AE217" i="1542"/>
  <c r="AE218" i="1542"/>
  <c r="AE219" i="1542"/>
  <c r="AI13" i="1542"/>
  <c r="AD189" i="1542"/>
  <c r="AD190" i="1542"/>
  <c r="AD191" i="1542"/>
  <c r="AD192" i="1542"/>
  <c r="AD193" i="1542"/>
  <c r="AD194" i="1542"/>
  <c r="AD195" i="1542"/>
  <c r="AD196" i="1542"/>
  <c r="AD197" i="1542"/>
  <c r="AD198" i="1542"/>
  <c r="AD199" i="1542"/>
  <c r="AD200" i="1542"/>
  <c r="AD201" i="1542"/>
  <c r="AD202" i="1542"/>
  <c r="AD203" i="1542"/>
  <c r="AD204" i="1542"/>
  <c r="AD205" i="1542"/>
  <c r="AD206" i="1542"/>
  <c r="AD207" i="1542"/>
  <c r="AD208" i="1542"/>
  <c r="AD209" i="1542"/>
  <c r="AD210" i="1542"/>
  <c r="AD211" i="1542"/>
  <c r="AD212" i="1542"/>
  <c r="AD213" i="1542"/>
  <c r="AD214" i="1542"/>
  <c r="AD215" i="1542"/>
  <c r="AD216" i="1542"/>
  <c r="AD217" i="1542"/>
  <c r="AD218" i="1542"/>
  <c r="AD219" i="1542"/>
  <c r="AG159" i="1542"/>
  <c r="AG8" i="1542"/>
  <c r="AD39" i="1542"/>
  <c r="AD40" i="1542"/>
  <c r="AD41" i="1542"/>
  <c r="AD42" i="1542"/>
  <c r="AD43" i="1542"/>
  <c r="AD44" i="1542"/>
  <c r="AD45" i="1542"/>
  <c r="AD46" i="1542"/>
  <c r="AD47" i="1542"/>
  <c r="AD48" i="1542"/>
  <c r="AD49" i="1542"/>
  <c r="AD50" i="1542"/>
  <c r="AD51" i="1542"/>
  <c r="AD52" i="1542"/>
  <c r="AD53" i="1542"/>
  <c r="AD54" i="1542"/>
  <c r="AD55" i="1542"/>
  <c r="AD56" i="1542"/>
  <c r="AD57" i="1542"/>
  <c r="AD58" i="1542"/>
  <c r="AD59" i="1542"/>
  <c r="AD60" i="1542"/>
  <c r="AD61" i="1542"/>
  <c r="AD62" i="1542"/>
  <c r="AD63" i="1542"/>
  <c r="AD64" i="1542"/>
  <c r="AD65" i="1542"/>
  <c r="AD66" i="1542"/>
  <c r="AE39" i="1542"/>
  <c r="AE40" i="1542"/>
  <c r="AE41" i="1542"/>
  <c r="AE42" i="1542"/>
  <c r="AE43" i="1542"/>
  <c r="AE44" i="1542"/>
  <c r="AE45" i="1542"/>
  <c r="AE46" i="1542"/>
  <c r="AE47" i="1542"/>
  <c r="AE48" i="1542"/>
  <c r="AE49" i="1542"/>
  <c r="AE50" i="1542"/>
  <c r="AE51" i="1542"/>
  <c r="AE52" i="1542"/>
  <c r="AE53" i="1542"/>
  <c r="AE54" i="1542"/>
  <c r="AE55" i="1542"/>
  <c r="AE56" i="1542"/>
  <c r="AE57" i="1542"/>
  <c r="AE58" i="1542"/>
  <c r="AE59" i="1542"/>
  <c r="AE60" i="1542"/>
  <c r="AE61" i="1542"/>
  <c r="AE62" i="1542"/>
  <c r="AE63" i="1542"/>
  <c r="AE64" i="1542"/>
  <c r="AE65" i="1542"/>
  <c r="AE66" i="1542"/>
  <c r="AG9" i="1542"/>
  <c r="AI8" i="1542"/>
  <c r="L373" i="1542"/>
  <c r="K373" i="1542"/>
  <c r="E373" i="1542"/>
  <c r="AD220" i="1542"/>
  <c r="AD221" i="1542"/>
  <c r="AD222" i="1542"/>
  <c r="AD223" i="1542"/>
  <c r="AD224" i="1542"/>
  <c r="AD225" i="1542"/>
  <c r="AD226" i="1542"/>
  <c r="AD227" i="1542"/>
  <c r="AD228" i="1542"/>
  <c r="AD229" i="1542"/>
  <c r="AD230" i="1542"/>
  <c r="AD231" i="1542"/>
  <c r="AD232" i="1542"/>
  <c r="AD233" i="1542"/>
  <c r="AD234" i="1542"/>
  <c r="AD235" i="1542"/>
  <c r="AD236" i="1542"/>
  <c r="AD237" i="1542"/>
  <c r="AD238" i="1542"/>
  <c r="AD239" i="1542"/>
  <c r="AD240" i="1542"/>
  <c r="AD241" i="1542"/>
  <c r="AD242" i="1542"/>
  <c r="AD243" i="1542"/>
  <c r="AD244" i="1542"/>
  <c r="AD245" i="1542"/>
  <c r="AD246" i="1542"/>
  <c r="AD247" i="1542"/>
  <c r="AD248" i="1542"/>
  <c r="AD249" i="1542"/>
  <c r="AD250" i="1542"/>
  <c r="AG220" i="1542"/>
  <c r="AG189" i="1542"/>
  <c r="AG39" i="1542"/>
  <c r="AD67" i="1542"/>
  <c r="AD68" i="1542"/>
  <c r="AD69" i="1542"/>
  <c r="AD70" i="1542"/>
  <c r="AD71" i="1542"/>
  <c r="AD72" i="1542"/>
  <c r="AD73" i="1542"/>
  <c r="AD74" i="1542"/>
  <c r="AD75" i="1542"/>
  <c r="AD76" i="1542"/>
  <c r="AD77" i="1542"/>
  <c r="AD78" i="1542"/>
  <c r="AD79" i="1542"/>
  <c r="AD80" i="1542"/>
  <c r="AD81" i="1542"/>
  <c r="AD82" i="1542"/>
  <c r="AD83" i="1542"/>
  <c r="AD84" i="1542"/>
  <c r="AD85" i="1542"/>
  <c r="AD86" i="1542"/>
  <c r="AD87" i="1542"/>
  <c r="AD88" i="1542"/>
  <c r="AD89" i="1542"/>
  <c r="AD90" i="1542"/>
  <c r="AD91" i="1542"/>
  <c r="AD92" i="1542"/>
  <c r="AD93" i="1542"/>
  <c r="AD94" i="1542"/>
  <c r="AD95" i="1542"/>
  <c r="AD96" i="1542"/>
  <c r="AD97" i="1542"/>
  <c r="AG190" i="1542"/>
  <c r="AE220" i="1542"/>
  <c r="AE221" i="1542"/>
  <c r="AE222" i="1542"/>
  <c r="AE223" i="1542"/>
  <c r="AE224" i="1542"/>
  <c r="AE225" i="1542"/>
  <c r="AE226" i="1542"/>
  <c r="AE227" i="1542"/>
  <c r="AE228" i="1542"/>
  <c r="AE229" i="1542"/>
  <c r="AE230" i="1542"/>
  <c r="AE231" i="1542"/>
  <c r="AE232" i="1542"/>
  <c r="AE233" i="1542"/>
  <c r="AE234" i="1542"/>
  <c r="AE235" i="1542"/>
  <c r="AE236" i="1542"/>
  <c r="AE237" i="1542"/>
  <c r="AE238" i="1542"/>
  <c r="AE239" i="1542"/>
  <c r="AE240" i="1542"/>
  <c r="AE241" i="1542"/>
  <c r="AE242" i="1542"/>
  <c r="AE243" i="1542"/>
  <c r="AE244" i="1542"/>
  <c r="AE245" i="1542"/>
  <c r="AE246" i="1542"/>
  <c r="AE247" i="1542"/>
  <c r="AE248" i="1542"/>
  <c r="AE249" i="1542"/>
  <c r="AE250" i="1542"/>
  <c r="AG221" i="1542"/>
  <c r="AI14" i="1542"/>
  <c r="AG40" i="1542"/>
  <c r="AG68" i="1542"/>
  <c r="AE67" i="1542"/>
  <c r="AE68" i="1542"/>
  <c r="AE69" i="1542"/>
  <c r="AE70" i="1542"/>
  <c r="AE71" i="1542"/>
  <c r="AE72" i="1542"/>
  <c r="AE73" i="1542"/>
  <c r="AE74" i="1542"/>
  <c r="AE75" i="1542"/>
  <c r="AE76" i="1542"/>
  <c r="AE77" i="1542"/>
  <c r="AE78" i="1542"/>
  <c r="AE79" i="1542"/>
  <c r="AE80" i="1542"/>
  <c r="AE81" i="1542"/>
  <c r="AE82" i="1542"/>
  <c r="AE83" i="1542"/>
  <c r="AE84" i="1542"/>
  <c r="AE85" i="1542"/>
  <c r="AE86" i="1542"/>
  <c r="AE87" i="1542"/>
  <c r="AE88" i="1542"/>
  <c r="AE89" i="1542"/>
  <c r="AE90" i="1542"/>
  <c r="AE91" i="1542"/>
  <c r="AE92" i="1542"/>
  <c r="AE93" i="1542"/>
  <c r="AE94" i="1542"/>
  <c r="AE95" i="1542"/>
  <c r="AI9" i="1542"/>
  <c r="AI15" i="1542"/>
  <c r="AE251" i="1542"/>
  <c r="AE252" i="1542"/>
  <c r="AE253" i="1542"/>
  <c r="AE254" i="1542"/>
  <c r="AE255" i="1542"/>
  <c r="AE256" i="1542"/>
  <c r="AE257" i="1542"/>
  <c r="AE258" i="1542"/>
  <c r="AE259" i="1542"/>
  <c r="AE260" i="1542"/>
  <c r="AE261" i="1542"/>
  <c r="AE262" i="1542"/>
  <c r="AE263" i="1542"/>
  <c r="AE264" i="1542"/>
  <c r="AE265" i="1542"/>
  <c r="AE266" i="1542"/>
  <c r="AE267" i="1542"/>
  <c r="AE268" i="1542"/>
  <c r="AE269" i="1542"/>
  <c r="AE270" i="1542"/>
  <c r="AE271" i="1542"/>
  <c r="AE272" i="1542"/>
  <c r="AE273" i="1542"/>
  <c r="AE274" i="1542"/>
  <c r="AE275" i="1542"/>
  <c r="AE276" i="1542"/>
  <c r="AE277" i="1542"/>
  <c r="AE278" i="1542"/>
  <c r="AE279" i="1542"/>
  <c r="AE280" i="1542"/>
  <c r="AG98" i="1542"/>
  <c r="AG67" i="1542"/>
  <c r="AD98" i="1542"/>
  <c r="AD99" i="1542"/>
  <c r="AD100" i="1542"/>
  <c r="AD101" i="1542"/>
  <c r="AD102" i="1542"/>
  <c r="AD103" i="1542"/>
  <c r="AD104" i="1542"/>
  <c r="AD105" i="1542"/>
  <c r="AD106" i="1542"/>
  <c r="AD107" i="1542"/>
  <c r="AD108" i="1542"/>
  <c r="AD109" i="1542"/>
  <c r="AD110" i="1542"/>
  <c r="AD111" i="1542"/>
  <c r="AD112" i="1542"/>
  <c r="AD113" i="1542"/>
  <c r="AD251" i="1542"/>
  <c r="AD252" i="1542"/>
  <c r="AD253" i="1542"/>
  <c r="AD254" i="1542"/>
  <c r="AD255" i="1542"/>
  <c r="AD256" i="1542"/>
  <c r="AD257" i="1542"/>
  <c r="AD258" i="1542"/>
  <c r="AD259" i="1542"/>
  <c r="AD260" i="1542"/>
  <c r="AD261" i="1542"/>
  <c r="AD262" i="1542"/>
  <c r="AD263" i="1542"/>
  <c r="AD264" i="1542"/>
  <c r="AD265" i="1542"/>
  <c r="AD266" i="1542"/>
  <c r="AD267" i="1542"/>
  <c r="AD268" i="1542"/>
  <c r="AD269" i="1542"/>
  <c r="AD270" i="1542"/>
  <c r="AD271" i="1542"/>
  <c r="AD272" i="1542"/>
  <c r="AD273" i="1542"/>
  <c r="AD274" i="1542"/>
  <c r="AD275" i="1542"/>
  <c r="AD276" i="1542"/>
  <c r="AD277" i="1542"/>
  <c r="AD278" i="1542"/>
  <c r="AD279" i="1542"/>
  <c r="AD280" i="1542"/>
  <c r="AG251" i="1542"/>
  <c r="AI16" i="1542"/>
  <c r="AE281" i="1542"/>
  <c r="AE282" i="1542"/>
  <c r="AE283" i="1542"/>
  <c r="AE284" i="1542"/>
  <c r="AE285" i="1542"/>
  <c r="AE286" i="1542"/>
  <c r="AE287" i="1542"/>
  <c r="AE288" i="1542"/>
  <c r="AE289" i="1542"/>
  <c r="AE290" i="1542"/>
  <c r="AE291" i="1542"/>
  <c r="AE292" i="1542"/>
  <c r="AE293" i="1542"/>
  <c r="AE294" i="1542"/>
  <c r="AE295" i="1542"/>
  <c r="AE296" i="1542"/>
  <c r="AE297" i="1542"/>
  <c r="AE298" i="1542"/>
  <c r="AE299" i="1542"/>
  <c r="AE300" i="1542"/>
  <c r="AE301" i="1542"/>
  <c r="AE302" i="1542"/>
  <c r="AE303" i="1542"/>
  <c r="AE304" i="1542"/>
  <c r="AE305" i="1542"/>
  <c r="AE306" i="1542"/>
  <c r="AE307" i="1542"/>
  <c r="AE308" i="1542"/>
  <c r="AE309" i="1542"/>
  <c r="AE310" i="1542"/>
  <c r="AE311" i="1542"/>
  <c r="AG282" i="1542"/>
  <c r="AD281" i="1542"/>
  <c r="AD282" i="1542"/>
  <c r="AD283" i="1542"/>
  <c r="AD284" i="1542"/>
  <c r="AD285" i="1542"/>
  <c r="AD286" i="1542"/>
  <c r="AD287" i="1542"/>
  <c r="AD288" i="1542"/>
  <c r="AD289" i="1542"/>
  <c r="AD290" i="1542"/>
  <c r="AD291" i="1542"/>
  <c r="AD292" i="1542"/>
  <c r="AD293" i="1542"/>
  <c r="AD294" i="1542"/>
  <c r="AD295" i="1542"/>
  <c r="AD296" i="1542"/>
  <c r="AD297" i="1542"/>
  <c r="AD298" i="1542"/>
  <c r="AD299" i="1542"/>
  <c r="AD300" i="1542"/>
  <c r="AD301" i="1542"/>
  <c r="AD302" i="1542"/>
  <c r="AD303" i="1542"/>
  <c r="AD304" i="1542"/>
  <c r="AD305" i="1542"/>
  <c r="AD306" i="1542"/>
  <c r="AD307" i="1542"/>
  <c r="AD308" i="1542"/>
  <c r="AD309" i="1542"/>
  <c r="AD310" i="1542"/>
  <c r="AD311" i="1542"/>
  <c r="AG252" i="1542"/>
  <c r="AD312" i="1542"/>
  <c r="AD313" i="1542"/>
  <c r="AD314" i="1542"/>
  <c r="AD315" i="1542"/>
  <c r="AD316" i="1542"/>
  <c r="AD317" i="1542"/>
  <c r="AD318" i="1542"/>
  <c r="AD319" i="1542"/>
  <c r="AD320" i="1542"/>
  <c r="AD321" i="1542"/>
  <c r="AD322" i="1542"/>
  <c r="AD323" i="1542"/>
  <c r="AD324" i="1542"/>
  <c r="AD325" i="1542"/>
  <c r="AD326" i="1542"/>
  <c r="AD327" i="1542"/>
  <c r="AD328" i="1542"/>
  <c r="AD329" i="1542"/>
  <c r="AD330" i="1542"/>
  <c r="AD331" i="1542"/>
  <c r="AD332" i="1542"/>
  <c r="AD333" i="1542"/>
  <c r="AD334" i="1542"/>
  <c r="AD335" i="1542"/>
  <c r="AD336" i="1542"/>
  <c r="AD337" i="1542"/>
  <c r="AD338" i="1542"/>
  <c r="AD339" i="1542"/>
  <c r="AD340" i="1542"/>
  <c r="AD341" i="1542"/>
  <c r="AD342" i="1542"/>
  <c r="AD343" i="1542"/>
  <c r="AD344" i="1542"/>
  <c r="AD345" i="1542"/>
  <c r="AD346" i="1542"/>
  <c r="AD347" i="1542"/>
  <c r="AD348" i="1542"/>
  <c r="AD349" i="1542"/>
  <c r="AD350" i="1542"/>
  <c r="AD351" i="1542"/>
  <c r="AD352" i="1542"/>
  <c r="AD353" i="1542"/>
  <c r="AD354" i="1542"/>
  <c r="AD355" i="1542"/>
  <c r="AD356" i="1542"/>
  <c r="AD357" i="1542"/>
  <c r="AD358" i="1542"/>
  <c r="AD359" i="1542"/>
  <c r="AD360" i="1542"/>
  <c r="AD361" i="1542"/>
  <c r="AD362" i="1542"/>
  <c r="AD363" i="1542"/>
  <c r="AD364" i="1542"/>
  <c r="AD365" i="1542"/>
  <c r="AD366" i="1542"/>
  <c r="AD367" i="1542"/>
  <c r="AD368" i="1542"/>
  <c r="AD369" i="1542"/>
  <c r="AD370" i="1542"/>
  <c r="AD371" i="1542"/>
  <c r="AG281" i="1542"/>
  <c r="AI17" i="1542"/>
  <c r="AE312" i="1542"/>
  <c r="AE313" i="1542"/>
  <c r="AE314" i="1542"/>
  <c r="AE315" i="1542"/>
  <c r="AE316" i="1542"/>
  <c r="AE317" i="1542"/>
  <c r="AE318" i="1542"/>
  <c r="AE319" i="1542"/>
  <c r="AE320" i="1542"/>
  <c r="AE321" i="1542"/>
  <c r="AE322" i="1542"/>
  <c r="AE323" i="1542"/>
  <c r="AE324" i="1542"/>
  <c r="AE325" i="1542"/>
  <c r="AE326" i="1542"/>
  <c r="AE327" i="1542"/>
  <c r="AE328" i="1542"/>
  <c r="AE329" i="1542"/>
  <c r="AE330" i="1542"/>
  <c r="AE331" i="1542"/>
  <c r="AE332" i="1542"/>
  <c r="AE333" i="1542"/>
  <c r="AE334" i="1542"/>
  <c r="AE335" i="1542"/>
  <c r="AE336" i="1542"/>
  <c r="AE337" i="1542"/>
  <c r="AE338" i="1542"/>
  <c r="AE339" i="1542"/>
  <c r="AE340" i="1542"/>
  <c r="AE341" i="1542"/>
  <c r="AI18" i="1542"/>
  <c r="AE342" i="1542"/>
  <c r="AE343" i="1542"/>
  <c r="AE344" i="1542"/>
  <c r="AE345" i="1542"/>
  <c r="AE346" i="1542"/>
  <c r="AE347" i="1542"/>
  <c r="AE348" i="1542"/>
  <c r="AE349" i="1542"/>
  <c r="AE350" i="1542"/>
  <c r="AE351" i="1542"/>
  <c r="AE352" i="1542"/>
  <c r="AE353" i="1542"/>
  <c r="AE354" i="1542"/>
  <c r="AE355" i="1542"/>
  <c r="AE356" i="1542"/>
  <c r="AE357" i="1542"/>
  <c r="AE358" i="1542"/>
  <c r="AE359" i="1542"/>
  <c r="AE360" i="1542"/>
  <c r="AE361" i="1542"/>
  <c r="AE362" i="1542"/>
  <c r="AE363" i="1542"/>
  <c r="AE364" i="1542"/>
  <c r="AE365" i="1542"/>
  <c r="AE366" i="1542"/>
  <c r="AE367" i="1542"/>
  <c r="AE368" i="1542"/>
  <c r="AE369" i="1542"/>
  <c r="AE370" i="1542"/>
  <c r="AE371" i="1542"/>
  <c r="AG313" i="1542"/>
  <c r="AG312" i="1542"/>
</calcChain>
</file>

<file path=xl/comments1.xml><?xml version="1.0" encoding="utf-8"?>
<comments xmlns="http://schemas.openxmlformats.org/spreadsheetml/2006/main">
  <authors>
    <author>Personal</author>
  </authors>
  <commentList>
    <comment ref="J10" authorId="0" shape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<sst xmlns="http://schemas.openxmlformats.org/spreadsheetml/2006/main" count="157" uniqueCount="64">
  <si>
    <t>TGL/BULAN</t>
  </si>
  <si>
    <t>TAHUN</t>
  </si>
  <si>
    <t>KETERANGAN</t>
  </si>
  <si>
    <t>BATAS ATAS</t>
  </si>
  <si>
    <t>BATAS BAWAH</t>
  </si>
  <si>
    <t>JANUARI</t>
  </si>
  <si>
    <t>DELTA</t>
  </si>
  <si>
    <t>Terjadi  Pelimpasan Januari 99</t>
  </si>
  <si>
    <t>sda</t>
  </si>
  <si>
    <t>FEBRUARI</t>
  </si>
  <si>
    <t>Terjadi  Pelimpasan Februari 99</t>
  </si>
  <si>
    <t>29 Feb.96 : 58.10 M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</si>
  <si>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</si>
  <si>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</si>
  <si>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</si>
  <si>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</si>
  <si>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</si>
  <si>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</si>
  <si>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</si>
  <si>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</si>
  <si>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Terakhir pkl 11:00 AM</t>
  </si>
  <si>
    <t>NOPEMBER</t>
  </si>
  <si>
    <t>DESEMBER</t>
  </si>
  <si>
    <t>58,7658,70</t>
  </si>
  <si>
    <t>PROPOSED RESERVOIR OPERATION RULE ATP &gt; - 70 MW</t>
  </si>
  <si>
    <t>W.L ( EL.m )</t>
  </si>
  <si>
    <t>JAN</t>
  </si>
  <si>
    <t>PEB</t>
  </si>
  <si>
    <t>M E I</t>
  </si>
  <si>
    <t>AGUST</t>
  </si>
  <si>
    <t>DES</t>
  </si>
  <si>
    <t xml:space="preserve">SEPT </t>
  </si>
  <si>
    <t>OKT</t>
  </si>
  <si>
    <t>NOP</t>
  </si>
  <si>
    <t>-</t>
  </si>
  <si>
    <t>BULAN</t>
  </si>
  <si>
    <t>270 MWh - 550 MWh / hari</t>
  </si>
  <si>
    <t>550  MWh / Hari</t>
  </si>
  <si>
    <t>470  MWh / Hari</t>
  </si>
  <si>
    <t>165 MWh / Hari</t>
  </si>
  <si>
    <t>240  MWh / Hari</t>
  </si>
  <si>
    <t>370  MWh / Hari</t>
  </si>
  <si>
    <t>215 MWh / Hari</t>
  </si>
  <si>
    <t>190 MWh / Hari</t>
  </si>
  <si>
    <t>Batas minimum  53,00</t>
  </si>
  <si>
    <t>Operasi PLTA Ir. P. M . NOOR</t>
  </si>
  <si>
    <t>Riam Kanan</t>
  </si>
  <si>
    <t>BATAS MAKSIMUM 59,86</t>
  </si>
  <si>
    <t>EL MAX</t>
  </si>
  <si>
    <t>EL MIN</t>
  </si>
  <si>
    <t>chart</t>
  </si>
  <si>
    <t>Add</t>
  </si>
  <si>
    <t>Data range</t>
  </si>
  <si>
    <t>Name</t>
  </si>
  <si>
    <t>Value</t>
  </si>
  <si>
    <t>Oke</t>
  </si>
  <si>
    <t>Series</t>
  </si>
  <si>
    <t>Promise</t>
  </si>
  <si>
    <t>tambah chart</t>
  </si>
  <si>
    <t>Name chart  / Tahun berikutnya,dsb</t>
  </si>
  <si>
    <t xml:space="preserve">              PT PLN (PERSERO) WKSKT</t>
  </si>
  <si>
    <t>UNIT PLTA IR.PM.NOOR</t>
  </si>
  <si>
    <t xml:space="preserve">                     SEKTOR BARITO</t>
  </si>
  <si>
    <t>PLTA Ir. PANGERAN MOCH. 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</si>
</sst>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76" formatCode="0.000"/>
    <numFmt numFmtId="177" formatCode="m/d/yy\ h:mm\ AM/PM"/>
    <numFmt numFmtId="178" formatCode="_(* #,##0.000_);_(* \(#,##0.000\);_(* &quot;-&quot;_);_(@_)"/>
    <numFmt numFmtId="179" formatCode="_(* #,##0.000_);_(* \(#,##0.000\);_(* &quot;-&quot;???_);_(@_)"/>
    <numFmt numFmtId="180" formatCode="_(* #,##0.00000_);_(* \(#,##0.00000\);_(* &quot;-&quot;???_);_(@_)"/>
    <numFmt numFmtId="181" formatCode="_(* #,##0.00000_);_(* \(#,##0.00000\);_(* &quot;-&quot;?????_);_(@_)"/>
    <numFmt numFmtId="182" formatCode="#,##0.000"/>
    <numFmt numFmtId="184" formatCode="dd\-mmmm"/>
    <numFmt numFmtId="186" formatCode="_(* #,##0.00_);_(* \(#,##0.00\);_(* &quot;-&quot;_);_(@_)"/>
  </numFmts>
  <fonts count="4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9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8"/>
      <color indexed="10"/>
      <name val="Book Antiqua"/>
      <family val="1"/>
    </font>
    <font>
      <sz val="8"/>
      <color indexed="10"/>
      <name val="Book Antiqua"/>
      <family val="1"/>
    </font>
    <font>
      <sz val="7"/>
      <name val="Arial"/>
      <family val="2"/>
    </font>
    <font>
      <b/>
      <sz val="7"/>
      <name val="Arial"/>
      <family val="2"/>
    </font>
    <font>
      <sz val="6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indexed="15"/>
      <name val="Arial"/>
      <family val="2"/>
    </font>
    <font>
      <b/>
      <sz val="11"/>
      <color indexed="14"/>
      <name val="Arial"/>
      <family val="2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2"/>
      <color indexed="11"/>
      <name val="Arial"/>
      <family val="2"/>
    </font>
    <font>
      <b/>
      <sz val="11"/>
      <color indexed="16"/>
      <name val="Arial"/>
      <family val="2"/>
    </font>
    <font>
      <b/>
      <sz val="10"/>
      <color indexed="16"/>
      <name val="Arial"/>
      <family val="2"/>
    </font>
    <font>
      <b/>
      <sz val="10"/>
      <color indexed="63"/>
      <name val="Arial"/>
      <family val="2"/>
    </font>
    <font>
      <b/>
      <sz val="6"/>
      <name val="Arial Narrow"/>
      <family val="2"/>
    </font>
    <font>
      <b/>
      <sz val="12"/>
      <name val="Arial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sz val="8"/>
      <color indexed="55"/>
      <name val="Arial Narrow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48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35"/>
      </bottom>
      <diagonal/>
    </border>
    <border>
      <left/>
      <right/>
      <top style="hair">
        <color indexed="35"/>
      </top>
      <bottom style="hair">
        <color indexed="35"/>
      </bottom>
      <diagonal/>
    </border>
    <border>
      <left/>
      <right/>
      <top style="hair">
        <color indexed="35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3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 style="hair">
        <color indexed="35"/>
      </left>
      <right/>
      <top style="hair">
        <color indexed="35"/>
      </top>
      <bottom style="hair">
        <color indexed="35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35"/>
      </right>
      <top style="thin">
        <color indexed="64"/>
      </top>
      <bottom/>
      <diagonal/>
    </border>
    <border>
      <left style="hair">
        <color indexed="35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centerContinuous"/>
    </xf>
    <xf numFmtId="0" fontId="1" fillId="0" borderId="0" xfId="0" quotePrefix="1" applyFont="1" applyBorder="1" applyAlignment="1">
      <alignment horizontal="centerContinuous"/>
    </xf>
    <xf numFmtId="0" fontId="1" fillId="0" borderId="0" xfId="0" quotePrefix="1" applyFont="1" applyBorder="1" applyAlignment="1"/>
    <xf numFmtId="0" fontId="1" fillId="0" borderId="0" xfId="0" quotePrefix="1" applyFont="1" applyAlignment="1"/>
    <xf numFmtId="0" fontId="0" fillId="0" borderId="0" xfId="0" applyAlignment="1"/>
    <xf numFmtId="0" fontId="0" fillId="0" borderId="1" xfId="0" applyBorder="1"/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2" borderId="2" xfId="0" applyFont="1" applyFill="1" applyBorder="1"/>
    <xf numFmtId="178" fontId="8" fillId="2" borderId="2" xfId="2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10" fillId="0" borderId="0" xfId="0" applyFont="1" applyAlignment="1">
      <alignment horizontal="center"/>
    </xf>
    <xf numFmtId="180" fontId="3" fillId="3" borderId="0" xfId="0" applyNumberFormat="1" applyFont="1" applyFill="1"/>
    <xf numFmtId="0" fontId="0" fillId="0" borderId="4" xfId="0" applyBorder="1"/>
    <xf numFmtId="0" fontId="3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181" fontId="0" fillId="0" borderId="0" xfId="0" applyNumberFormat="1"/>
    <xf numFmtId="180" fontId="3" fillId="3" borderId="0" xfId="0" applyNumberFormat="1" applyFont="1" applyFill="1" applyAlignment="1">
      <alignment horizontal="center"/>
    </xf>
    <xf numFmtId="179" fontId="0" fillId="0" borderId="0" xfId="0" applyNumberFormat="1"/>
    <xf numFmtId="0" fontId="12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0" fillId="2" borderId="7" xfId="0" applyFill="1" applyBorder="1"/>
    <xf numFmtId="180" fontId="10" fillId="3" borderId="0" xfId="0" applyNumberFormat="1" applyFont="1" applyFill="1"/>
    <xf numFmtId="180" fontId="3" fillId="0" borderId="0" xfId="0" applyNumberFormat="1" applyFont="1"/>
    <xf numFmtId="176" fontId="13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176" fontId="15" fillId="0" borderId="0" xfId="0" applyNumberFormat="1" applyFont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180" fontId="16" fillId="0" borderId="0" xfId="0" applyNumberFormat="1" applyFont="1" applyAlignment="1">
      <alignment horizontal="center" vertical="center"/>
    </xf>
    <xf numFmtId="180" fontId="17" fillId="0" borderId="0" xfId="0" applyNumberFormat="1" applyFont="1" applyAlignment="1">
      <alignment vertical="center"/>
    </xf>
    <xf numFmtId="177" fontId="15" fillId="0" borderId="4" xfId="0" applyNumberFormat="1" applyFont="1" applyBorder="1" applyAlignment="1">
      <alignment vertical="center"/>
    </xf>
    <xf numFmtId="176" fontId="17" fillId="0" borderId="0" xfId="0" applyNumberFormat="1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78" fontId="15" fillId="0" borderId="0" xfId="2" applyNumberFormat="1" applyFont="1" applyAlignment="1">
      <alignment vertical="center"/>
    </xf>
    <xf numFmtId="0" fontId="15" fillId="0" borderId="0" xfId="0" applyFont="1" applyBorder="1" applyAlignment="1">
      <alignment vertical="center"/>
    </xf>
    <xf numFmtId="176" fontId="6" fillId="0" borderId="0" xfId="0" applyNumberFormat="1" applyFont="1" applyBorder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/>
    </xf>
    <xf numFmtId="0" fontId="15" fillId="0" borderId="0" xfId="0" quotePrefix="1" applyFont="1" applyBorder="1" applyAlignment="1">
      <alignment horizontal="center" vertical="center"/>
    </xf>
    <xf numFmtId="178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0" fillId="0" borderId="5" xfId="0" applyBorder="1"/>
    <xf numFmtId="0" fontId="0" fillId="2" borderId="9" xfId="0" applyFill="1" applyBorder="1"/>
    <xf numFmtId="176" fontId="15" fillId="2" borderId="3" xfId="0" applyNumberFormat="1" applyFont="1" applyFill="1" applyBorder="1" applyAlignment="1">
      <alignment vertical="center"/>
    </xf>
    <xf numFmtId="176" fontId="15" fillId="0" borderId="4" xfId="0" applyNumberFormat="1" applyFont="1" applyBorder="1" applyAlignment="1">
      <alignment vertical="center"/>
    </xf>
    <xf numFmtId="184" fontId="6" fillId="0" borderId="0" xfId="0" quotePrefix="1" applyNumberFormat="1" applyFont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186" fontId="0" fillId="0" borderId="0" xfId="2" applyNumberFormat="1" applyFont="1" applyBorder="1" applyAlignment="1">
      <alignment horizontal="center"/>
    </xf>
    <xf numFmtId="0" fontId="0" fillId="0" borderId="10" xfId="0" applyBorder="1"/>
    <xf numFmtId="0" fontId="1" fillId="4" borderId="11" xfId="0" applyFont="1" applyFill="1" applyBorder="1"/>
    <xf numFmtId="0" fontId="1" fillId="4" borderId="0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26" fillId="5" borderId="0" xfId="0" applyFont="1" applyFill="1"/>
    <xf numFmtId="0" fontId="26" fillId="5" borderId="14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5" borderId="15" xfId="0" applyFont="1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5" borderId="14" xfId="0" applyFont="1" applyFill="1" applyBorder="1"/>
    <xf numFmtId="0" fontId="1" fillId="6" borderId="11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1" xfId="0" applyFont="1" applyFill="1" applyBorder="1"/>
    <xf numFmtId="0" fontId="1" fillId="6" borderId="13" xfId="0" applyFont="1" applyFill="1" applyBorder="1"/>
    <xf numFmtId="0" fontId="1" fillId="5" borderId="12" xfId="0" applyFont="1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1" fillId="7" borderId="0" xfId="0" applyFont="1" applyFill="1" applyBorder="1"/>
    <xf numFmtId="0" fontId="1" fillId="7" borderId="15" xfId="0" applyFont="1" applyFill="1" applyBorder="1"/>
    <xf numFmtId="0" fontId="1" fillId="4" borderId="0" xfId="0" applyFont="1" applyFill="1"/>
    <xf numFmtId="0" fontId="1" fillId="4" borderId="10" xfId="0" applyFont="1" applyFill="1" applyBorder="1"/>
    <xf numFmtId="0" fontId="1" fillId="8" borderId="0" xfId="0" applyFont="1" applyFill="1"/>
    <xf numFmtId="0" fontId="1" fillId="8" borderId="12" xfId="0" applyFont="1" applyFill="1" applyBorder="1"/>
    <xf numFmtId="0" fontId="1" fillId="8" borderId="18" xfId="0" applyFont="1" applyFill="1" applyBorder="1"/>
    <xf numFmtId="0" fontId="1" fillId="8" borderId="13" xfId="0" applyFont="1" applyFill="1" applyBorder="1"/>
    <xf numFmtId="0" fontId="27" fillId="0" borderId="19" xfId="0" applyFont="1" applyBorder="1" applyAlignment="1">
      <alignment horizontal="center"/>
    </xf>
    <xf numFmtId="0" fontId="28" fillId="0" borderId="20" xfId="0" applyFont="1" applyBorder="1"/>
    <xf numFmtId="0" fontId="28" fillId="0" borderId="10" xfId="0" applyFont="1" applyBorder="1"/>
    <xf numFmtId="0" fontId="28" fillId="0" borderId="21" xfId="0" applyFont="1" applyBorder="1"/>
    <xf numFmtId="0" fontId="28" fillId="0" borderId="22" xfId="0" applyFont="1" applyBorder="1" applyAlignment="1">
      <alignment horizontal="center"/>
    </xf>
    <xf numFmtId="0" fontId="1" fillId="8" borderId="15" xfId="0" applyFont="1" applyFill="1" applyBorder="1"/>
    <xf numFmtId="0" fontId="1" fillId="4" borderId="23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5" xfId="0" applyFont="1" applyFill="1" applyBorder="1"/>
    <xf numFmtId="0" fontId="1" fillId="9" borderId="16" xfId="0" applyFont="1" applyFill="1" applyBorder="1"/>
    <xf numFmtId="0" fontId="1" fillId="9" borderId="0" xfId="0" applyFont="1" applyFill="1"/>
    <xf numFmtId="0" fontId="1" fillId="9" borderId="11" xfId="0" applyFont="1" applyFill="1" applyBorder="1"/>
    <xf numFmtId="0" fontId="1" fillId="9" borderId="14" xfId="0" applyFont="1" applyFill="1" applyBorder="1"/>
    <xf numFmtId="0" fontId="1" fillId="9" borderId="23" xfId="0" applyFont="1" applyFill="1" applyBorder="1"/>
    <xf numFmtId="0" fontId="1" fillId="9" borderId="12" xfId="0" applyFont="1" applyFill="1" applyBorder="1"/>
    <xf numFmtId="0" fontId="32" fillId="4" borderId="14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4" borderId="12" xfId="0" applyFont="1" applyFill="1" applyBorder="1" applyAlignment="1">
      <alignment horizontal="center"/>
    </xf>
    <xf numFmtId="186" fontId="32" fillId="4" borderId="24" xfId="2" applyNumberFormat="1" applyFont="1" applyFill="1" applyBorder="1" applyAlignment="1">
      <alignment horizontal="center"/>
    </xf>
    <xf numFmtId="186" fontId="32" fillId="4" borderId="25" xfId="2" applyNumberFormat="1" applyFont="1" applyFill="1" applyBorder="1" applyAlignment="1">
      <alignment horizontal="center"/>
    </xf>
    <xf numFmtId="186" fontId="32" fillId="4" borderId="9" xfId="2" applyNumberFormat="1" applyFont="1" applyFill="1" applyBorder="1" applyAlignment="1">
      <alignment horizontal="center"/>
    </xf>
    <xf numFmtId="186" fontId="32" fillId="4" borderId="16" xfId="2" applyNumberFormat="1" applyFont="1" applyFill="1" applyBorder="1" applyAlignment="1">
      <alignment horizontal="center"/>
    </xf>
    <xf numFmtId="186" fontId="32" fillId="4" borderId="17" xfId="2" applyNumberFormat="1" applyFont="1" applyFill="1" applyBorder="1" applyAlignment="1">
      <alignment horizontal="center"/>
    </xf>
    <xf numFmtId="186" fontId="32" fillId="4" borderId="15" xfId="2" applyNumberFormat="1" applyFont="1" applyFill="1" applyBorder="1" applyAlignment="1">
      <alignment horizontal="center"/>
    </xf>
    <xf numFmtId="186" fontId="32" fillId="8" borderId="16" xfId="2" applyNumberFormat="1" applyFont="1" applyFill="1" applyBorder="1" applyAlignment="1">
      <alignment horizontal="center"/>
    </xf>
    <xf numFmtId="186" fontId="32" fillId="8" borderId="17" xfId="2" applyNumberFormat="1" applyFont="1" applyFill="1" applyBorder="1" applyAlignment="1">
      <alignment horizontal="center"/>
    </xf>
    <xf numFmtId="186" fontId="32" fillId="8" borderId="15" xfId="2" applyNumberFormat="1" applyFont="1" applyFill="1" applyBorder="1" applyAlignment="1">
      <alignment horizontal="center"/>
    </xf>
    <xf numFmtId="186" fontId="32" fillId="8" borderId="24" xfId="2" applyNumberFormat="1" applyFont="1" applyFill="1" applyBorder="1" applyAlignment="1">
      <alignment horizontal="center"/>
    </xf>
    <xf numFmtId="186" fontId="32" fillId="8" borderId="25" xfId="2" applyNumberFormat="1" applyFont="1" applyFill="1" applyBorder="1" applyAlignment="1">
      <alignment horizontal="center"/>
    </xf>
    <xf numFmtId="186" fontId="32" fillId="8" borderId="9" xfId="2" applyNumberFormat="1" applyFont="1" applyFill="1" applyBorder="1" applyAlignment="1">
      <alignment horizontal="center"/>
    </xf>
    <xf numFmtId="186" fontId="32" fillId="10" borderId="16" xfId="2" applyNumberFormat="1" applyFont="1" applyFill="1" applyBorder="1" applyAlignment="1">
      <alignment horizontal="center"/>
    </xf>
    <xf numFmtId="186" fontId="32" fillId="10" borderId="17" xfId="2" applyNumberFormat="1" applyFont="1" applyFill="1" applyBorder="1" applyAlignment="1">
      <alignment horizontal="center"/>
    </xf>
    <xf numFmtId="186" fontId="32" fillId="10" borderId="15" xfId="2" applyNumberFormat="1" applyFont="1" applyFill="1" applyBorder="1" applyAlignment="1">
      <alignment horizontal="center"/>
    </xf>
    <xf numFmtId="186" fontId="32" fillId="10" borderId="24" xfId="2" applyNumberFormat="1" applyFont="1" applyFill="1" applyBorder="1" applyAlignment="1">
      <alignment horizontal="center"/>
    </xf>
    <xf numFmtId="186" fontId="32" fillId="10" borderId="25" xfId="2" applyNumberFormat="1" applyFont="1" applyFill="1" applyBorder="1" applyAlignment="1">
      <alignment horizontal="center"/>
    </xf>
    <xf numFmtId="186" fontId="32" fillId="10" borderId="9" xfId="2" applyNumberFormat="1" applyFont="1" applyFill="1" applyBorder="1" applyAlignment="1">
      <alignment horizontal="center"/>
    </xf>
    <xf numFmtId="186" fontId="32" fillId="7" borderId="16" xfId="2" applyNumberFormat="1" applyFont="1" applyFill="1" applyBorder="1" applyAlignment="1">
      <alignment horizontal="center"/>
    </xf>
    <xf numFmtId="186" fontId="32" fillId="7" borderId="17" xfId="2" applyNumberFormat="1" applyFont="1" applyFill="1" applyBorder="1" applyAlignment="1">
      <alignment horizontal="center"/>
    </xf>
    <xf numFmtId="186" fontId="32" fillId="7" borderId="15" xfId="2" applyNumberFormat="1" applyFont="1" applyFill="1" applyBorder="1" applyAlignment="1">
      <alignment horizontal="center"/>
    </xf>
    <xf numFmtId="186" fontId="32" fillId="7" borderId="25" xfId="2" applyNumberFormat="1" applyFont="1" applyFill="1" applyBorder="1" applyAlignment="1">
      <alignment horizontal="center"/>
    </xf>
    <xf numFmtId="186" fontId="32" fillId="7" borderId="9" xfId="2" applyNumberFormat="1" applyFont="1" applyFill="1" applyBorder="1" applyAlignment="1">
      <alignment horizontal="center"/>
    </xf>
    <xf numFmtId="186" fontId="32" fillId="4" borderId="26" xfId="2" applyNumberFormat="1" applyFont="1" applyFill="1" applyBorder="1" applyAlignment="1">
      <alignment horizontal="center"/>
    </xf>
    <xf numFmtId="186" fontId="32" fillId="4" borderId="27" xfId="2" applyNumberFormat="1" applyFont="1" applyFill="1" applyBorder="1" applyAlignment="1">
      <alignment horizontal="center"/>
    </xf>
    <xf numFmtId="186" fontId="32" fillId="4" borderId="28" xfId="2" applyNumberFormat="1" applyFont="1" applyFill="1" applyBorder="1" applyAlignment="1">
      <alignment horizontal="center"/>
    </xf>
    <xf numFmtId="0" fontId="1" fillId="11" borderId="16" xfId="0" applyFont="1" applyFill="1" applyBorder="1"/>
    <xf numFmtId="0" fontId="1" fillId="11" borderId="11" xfId="0" applyFont="1" applyFill="1" applyBorder="1"/>
    <xf numFmtId="0" fontId="1" fillId="11" borderId="14" xfId="0" applyFont="1" applyFill="1" applyBorder="1"/>
    <xf numFmtId="0" fontId="1" fillId="11" borderId="0" xfId="0" applyFont="1" applyFill="1"/>
    <xf numFmtId="0" fontId="1" fillId="11" borderId="18" xfId="0" applyFont="1" applyFill="1" applyBorder="1"/>
    <xf numFmtId="0" fontId="1" fillId="11" borderId="13" xfId="0" applyFont="1" applyFill="1" applyBorder="1"/>
    <xf numFmtId="0" fontId="33" fillId="6" borderId="14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33" fillId="6" borderId="12" xfId="0" applyFont="1" applyFill="1" applyBorder="1" applyAlignment="1">
      <alignment horizontal="center"/>
    </xf>
    <xf numFmtId="186" fontId="33" fillId="6" borderId="24" xfId="2" applyNumberFormat="1" applyFont="1" applyFill="1" applyBorder="1" applyAlignment="1">
      <alignment horizontal="center"/>
    </xf>
    <xf numFmtId="186" fontId="33" fillId="6" borderId="25" xfId="2" applyNumberFormat="1" applyFont="1" applyFill="1" applyBorder="1" applyAlignment="1">
      <alignment horizontal="center"/>
    </xf>
    <xf numFmtId="186" fontId="33" fillId="6" borderId="9" xfId="2" applyNumberFormat="1" applyFont="1" applyFill="1" applyBorder="1" applyAlignment="1">
      <alignment horizontal="center"/>
    </xf>
    <xf numFmtId="186" fontId="33" fillId="6" borderId="16" xfId="2" applyNumberFormat="1" applyFont="1" applyFill="1" applyBorder="1" applyAlignment="1">
      <alignment horizontal="center"/>
    </xf>
    <xf numFmtId="186" fontId="33" fillId="6" borderId="17" xfId="2" applyNumberFormat="1" applyFont="1" applyFill="1" applyBorder="1" applyAlignment="1">
      <alignment horizontal="center"/>
    </xf>
    <xf numFmtId="186" fontId="33" fillId="6" borderId="15" xfId="2" applyNumberFormat="1" applyFont="1" applyFill="1" applyBorder="1" applyAlignment="1">
      <alignment horizontal="center"/>
    </xf>
    <xf numFmtId="186" fontId="33" fillId="11" borderId="16" xfId="2" applyNumberFormat="1" applyFont="1" applyFill="1" applyBorder="1" applyAlignment="1">
      <alignment horizontal="center"/>
    </xf>
    <xf numFmtId="186" fontId="33" fillId="11" borderId="17" xfId="2" applyNumberFormat="1" applyFont="1" applyFill="1" applyBorder="1" applyAlignment="1">
      <alignment horizontal="center"/>
    </xf>
    <xf numFmtId="186" fontId="33" fillId="11" borderId="15" xfId="2" applyNumberFormat="1" applyFont="1" applyFill="1" applyBorder="1" applyAlignment="1">
      <alignment horizontal="center"/>
    </xf>
    <xf numFmtId="186" fontId="33" fillId="11" borderId="24" xfId="2" applyNumberFormat="1" applyFont="1" applyFill="1" applyBorder="1" applyAlignment="1">
      <alignment horizontal="center"/>
    </xf>
    <xf numFmtId="186" fontId="33" fillId="11" borderId="25" xfId="2" applyNumberFormat="1" applyFont="1" applyFill="1" applyBorder="1" applyAlignment="1">
      <alignment horizontal="center"/>
    </xf>
    <xf numFmtId="186" fontId="33" fillId="11" borderId="9" xfId="2" applyNumberFormat="1" applyFont="1" applyFill="1" applyBorder="1" applyAlignment="1">
      <alignment horizontal="center"/>
    </xf>
    <xf numFmtId="186" fontId="33" fillId="9" borderId="24" xfId="2" applyNumberFormat="1" applyFont="1" applyFill="1" applyBorder="1" applyAlignment="1">
      <alignment horizontal="center"/>
    </xf>
    <xf numFmtId="186" fontId="33" fillId="9" borderId="25" xfId="2" applyNumberFormat="1" applyFont="1" applyFill="1" applyBorder="1" applyAlignment="1">
      <alignment horizontal="center"/>
    </xf>
    <xf numFmtId="186" fontId="33" fillId="9" borderId="9" xfId="2" applyNumberFormat="1" applyFont="1" applyFill="1" applyBorder="1" applyAlignment="1">
      <alignment horizontal="center"/>
    </xf>
    <xf numFmtId="186" fontId="33" fillId="10" borderId="16" xfId="2" applyNumberFormat="1" applyFont="1" applyFill="1" applyBorder="1" applyAlignment="1">
      <alignment horizontal="center"/>
    </xf>
    <xf numFmtId="186" fontId="33" fillId="10" borderId="17" xfId="2" applyNumberFormat="1" applyFont="1" applyFill="1" applyBorder="1" applyAlignment="1">
      <alignment horizontal="center"/>
    </xf>
    <xf numFmtId="186" fontId="33" fillId="10" borderId="15" xfId="2" applyNumberFormat="1" applyFont="1" applyFill="1" applyBorder="1" applyAlignment="1">
      <alignment horizontal="center"/>
    </xf>
    <xf numFmtId="186" fontId="33" fillId="10" borderId="24" xfId="2" applyNumberFormat="1" applyFont="1" applyFill="1" applyBorder="1" applyAlignment="1">
      <alignment horizontal="center"/>
    </xf>
    <xf numFmtId="186" fontId="33" fillId="10" borderId="25" xfId="2" applyNumberFormat="1" applyFont="1" applyFill="1" applyBorder="1" applyAlignment="1">
      <alignment horizontal="center"/>
    </xf>
    <xf numFmtId="186" fontId="33" fillId="10" borderId="9" xfId="2" applyNumberFormat="1" applyFont="1" applyFill="1" applyBorder="1" applyAlignment="1">
      <alignment horizontal="center"/>
    </xf>
    <xf numFmtId="186" fontId="33" fillId="7" borderId="16" xfId="2" applyNumberFormat="1" applyFont="1" applyFill="1" applyBorder="1" applyAlignment="1">
      <alignment horizontal="center"/>
    </xf>
    <xf numFmtId="186" fontId="33" fillId="7" borderId="17" xfId="2" applyNumberFormat="1" applyFont="1" applyFill="1" applyBorder="1" applyAlignment="1">
      <alignment horizontal="center"/>
    </xf>
    <xf numFmtId="186" fontId="33" fillId="7" borderId="15" xfId="2" applyNumberFormat="1" applyFont="1" applyFill="1" applyBorder="1" applyAlignment="1">
      <alignment horizontal="center"/>
    </xf>
    <xf numFmtId="186" fontId="33" fillId="7" borderId="25" xfId="2" applyNumberFormat="1" applyFont="1" applyFill="1" applyBorder="1" applyAlignment="1">
      <alignment horizontal="center"/>
    </xf>
    <xf numFmtId="186" fontId="33" fillId="7" borderId="9" xfId="2" applyNumberFormat="1" applyFont="1" applyFill="1" applyBorder="1" applyAlignment="1">
      <alignment horizontal="center"/>
    </xf>
    <xf numFmtId="186" fontId="33" fillId="4" borderId="16" xfId="2" applyNumberFormat="1" applyFont="1" applyFill="1" applyBorder="1" applyAlignment="1">
      <alignment horizontal="center"/>
    </xf>
    <xf numFmtId="186" fontId="33" fillId="4" borderId="25" xfId="2" applyNumberFormat="1" applyFont="1" applyFill="1" applyBorder="1" applyAlignment="1">
      <alignment horizontal="center"/>
    </xf>
    <xf numFmtId="186" fontId="33" fillId="4" borderId="9" xfId="2" applyNumberFormat="1" applyFont="1" applyFill="1" applyBorder="1" applyAlignment="1">
      <alignment horizontal="center"/>
    </xf>
    <xf numFmtId="186" fontId="33" fillId="4" borderId="26" xfId="2" applyNumberFormat="1" applyFont="1" applyFill="1" applyBorder="1" applyAlignment="1">
      <alignment horizontal="center"/>
    </xf>
    <xf numFmtId="186" fontId="33" fillId="4" borderId="27" xfId="2" applyNumberFormat="1" applyFont="1" applyFill="1" applyBorder="1" applyAlignment="1">
      <alignment horizontal="center"/>
    </xf>
    <xf numFmtId="186" fontId="33" fillId="4" borderId="28" xfId="2" applyNumberFormat="1" applyFont="1" applyFill="1" applyBorder="1" applyAlignment="1">
      <alignment horizontal="center"/>
    </xf>
    <xf numFmtId="0" fontId="1" fillId="0" borderId="10" xfId="0" applyFont="1" applyBorder="1"/>
    <xf numFmtId="186" fontId="10" fillId="0" borderId="3" xfId="2" applyNumberFormat="1" applyFont="1" applyBorder="1"/>
    <xf numFmtId="186" fontId="10" fillId="0" borderId="4" xfId="2" applyNumberFormat="1" applyFont="1" applyBorder="1"/>
    <xf numFmtId="186" fontId="3" fillId="2" borderId="2" xfId="2" applyNumberFormat="1" applyFont="1" applyFill="1" applyBorder="1"/>
    <xf numFmtId="186" fontId="8" fillId="2" borderId="2" xfId="2" applyNumberFormat="1" applyFont="1" applyFill="1" applyBorder="1"/>
    <xf numFmtId="0" fontId="34" fillId="0" borderId="0" xfId="0" applyFont="1" applyAlignment="1">
      <alignment vertical="center"/>
    </xf>
    <xf numFmtId="186" fontId="10" fillId="2" borderId="2" xfId="2" applyNumberFormat="1" applyFont="1" applyFill="1" applyBorder="1" applyAlignment="1">
      <alignment horizontal="center" vertical="center"/>
    </xf>
    <xf numFmtId="186" fontId="10" fillId="0" borderId="5" xfId="2" applyNumberFormat="1" applyFont="1" applyBorder="1" applyAlignment="1">
      <alignment horizontal="center" vertical="center"/>
    </xf>
    <xf numFmtId="178" fontId="18" fillId="0" borderId="0" xfId="2" applyNumberFormat="1" applyFont="1" applyAlignment="1">
      <alignment vertical="center"/>
    </xf>
    <xf numFmtId="186" fontId="10" fillId="0" borderId="0" xfId="2" applyNumberFormat="1" applyFont="1" applyFill="1" applyBorder="1"/>
    <xf numFmtId="186" fontId="10" fillId="0" borderId="0" xfId="2" applyNumberFormat="1" applyFont="1" applyBorder="1" applyAlignment="1">
      <alignment horizontal="center" vertical="center"/>
    </xf>
    <xf numFmtId="43" fontId="10" fillId="0" borderId="0" xfId="0" applyNumberFormat="1" applyFont="1" applyAlignment="1">
      <alignment horizontal="center"/>
    </xf>
    <xf numFmtId="186" fontId="3" fillId="0" borderId="3" xfId="2" applyNumberFormat="1" applyFont="1" applyBorder="1"/>
    <xf numFmtId="186" fontId="3" fillId="0" borderId="4" xfId="2" applyNumberFormat="1" applyFont="1" applyBorder="1"/>
    <xf numFmtId="0" fontId="36" fillId="0" borderId="0" xfId="0" applyFont="1" applyAlignment="1">
      <alignment horizontal="center" vertical="center"/>
    </xf>
    <xf numFmtId="176" fontId="36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184" fontId="7" fillId="0" borderId="0" xfId="0" quotePrefix="1" applyNumberFormat="1" applyFont="1" applyBorder="1" applyAlignment="1">
      <alignment horizontal="center" vertical="center"/>
    </xf>
    <xf numFmtId="184" fontId="6" fillId="0" borderId="0" xfId="0" quotePrefix="1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" fontId="3" fillId="3" borderId="0" xfId="0" quotePrefix="1" applyNumberFormat="1" applyFont="1" applyFill="1" applyBorder="1" applyAlignment="1">
      <alignment horizontal="center" vertical="center"/>
    </xf>
    <xf numFmtId="1" fontId="22" fillId="0" borderId="0" xfId="0" quotePrefix="1" applyNumberFormat="1" applyFont="1" applyFill="1" applyBorder="1" applyAlignment="1">
      <alignment horizontal="center" vertical="center"/>
    </xf>
    <xf numFmtId="1" fontId="22" fillId="12" borderId="0" xfId="0" quotePrefix="1" applyNumberFormat="1" applyFont="1" applyFill="1" applyBorder="1" applyAlignment="1">
      <alignment horizontal="center" vertical="center"/>
    </xf>
    <xf numFmtId="176" fontId="7" fillId="12" borderId="29" xfId="0" quotePrefix="1" applyNumberFormat="1" applyFont="1" applyFill="1" applyBorder="1" applyAlignment="1">
      <alignment horizontal="center" vertical="center"/>
    </xf>
    <xf numFmtId="176" fontId="7" fillId="0" borderId="29" xfId="0" quotePrefix="1" applyNumberFormat="1" applyFont="1" applyFill="1" applyBorder="1" applyAlignment="1">
      <alignment horizontal="center" vertical="center"/>
    </xf>
    <xf numFmtId="176" fontId="7" fillId="0" borderId="29" xfId="0" applyNumberFormat="1" applyFont="1" applyFill="1" applyBorder="1" applyAlignment="1">
      <alignment horizontal="center" vertical="center"/>
    </xf>
    <xf numFmtId="176" fontId="7" fillId="12" borderId="29" xfId="0" applyNumberFormat="1" applyFont="1" applyFill="1" applyBorder="1" applyAlignment="1">
      <alignment horizontal="center" vertical="center"/>
    </xf>
    <xf numFmtId="176" fontId="7" fillId="0" borderId="29" xfId="0" quotePrefix="1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176" fontId="6" fillId="12" borderId="29" xfId="0" quotePrefix="1" applyNumberFormat="1" applyFont="1" applyFill="1" applyBorder="1" applyAlignment="1">
      <alignment horizontal="center" vertical="center"/>
    </xf>
    <xf numFmtId="176" fontId="6" fillId="0" borderId="29" xfId="0" quotePrefix="1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12" borderId="29" xfId="0" applyNumberFormat="1" applyFont="1" applyFill="1" applyBorder="1" applyAlignment="1">
      <alignment horizontal="center" vertical="center"/>
    </xf>
    <xf numFmtId="176" fontId="6" fillId="0" borderId="29" xfId="0" quotePrefix="1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6" fontId="38" fillId="12" borderId="29" xfId="0" quotePrefix="1" applyNumberFormat="1" applyFont="1" applyFill="1" applyBorder="1" applyAlignment="1">
      <alignment horizontal="center" vertical="center"/>
    </xf>
    <xf numFmtId="176" fontId="3" fillId="0" borderId="29" xfId="1" applyNumberFormat="1" applyFont="1" applyBorder="1" applyAlignment="1">
      <alignment horizontal="center"/>
    </xf>
    <xf numFmtId="176" fontId="7" fillId="12" borderId="29" xfId="2" applyNumberFormat="1" applyFont="1" applyFill="1" applyBorder="1" applyAlignment="1">
      <alignment horizontal="center"/>
    </xf>
    <xf numFmtId="182" fontId="6" fillId="12" borderId="29" xfId="2" applyNumberFormat="1" applyFont="1" applyFill="1" applyBorder="1" applyAlignment="1">
      <alignment horizontal="center"/>
    </xf>
    <xf numFmtId="176" fontId="6" fillId="12" borderId="29" xfId="2" applyNumberFormat="1" applyFont="1" applyFill="1" applyBorder="1" applyAlignment="1">
      <alignment horizontal="center"/>
    </xf>
    <xf numFmtId="16" fontId="39" fillId="0" borderId="0" xfId="0" applyNumberFormat="1" applyFont="1"/>
    <xf numFmtId="0" fontId="40" fillId="0" borderId="0" xfId="0" applyFont="1" applyAlignment="1">
      <alignment horizontal="center"/>
    </xf>
    <xf numFmtId="0" fontId="41" fillId="0" borderId="0" xfId="0" applyFont="1"/>
    <xf numFmtId="0" fontId="0" fillId="0" borderId="3" xfId="0" applyFill="1" applyBorder="1"/>
    <xf numFmtId="176" fontId="15" fillId="0" borderId="3" xfId="0" applyNumberFormat="1" applyFont="1" applyFill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42" fillId="0" borderId="29" xfId="0" applyNumberFormat="1" applyFont="1" applyFill="1" applyBorder="1" applyAlignment="1">
      <alignment horizontal="center" vertical="center"/>
    </xf>
    <xf numFmtId="0" fontId="35" fillId="0" borderId="0" xfId="0" applyFont="1"/>
    <xf numFmtId="0" fontId="25" fillId="0" borderId="0" xfId="0" applyFont="1"/>
    <xf numFmtId="0" fontId="3" fillId="4" borderId="17" xfId="0" applyFont="1" applyFill="1" applyBorder="1" applyAlignment="1">
      <alignment horizontal="center"/>
    </xf>
    <xf numFmtId="176" fontId="7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42" fillId="0" borderId="0" xfId="0" applyNumberFormat="1" applyFont="1" applyFill="1" applyBorder="1" applyAlignment="1">
      <alignment horizontal="center" vertical="center"/>
    </xf>
    <xf numFmtId="0" fontId="0" fillId="0" borderId="30" xfId="0" applyBorder="1"/>
    <xf numFmtId="1" fontId="22" fillId="16" borderId="0" xfId="0" quotePrefix="1" applyNumberFormat="1" applyFont="1" applyFill="1" applyBorder="1" applyAlignment="1">
      <alignment horizontal="center" vertical="center"/>
    </xf>
    <xf numFmtId="176" fontId="7" fillId="16" borderId="0" xfId="0" applyNumberFormat="1" applyFont="1" applyFill="1" applyBorder="1" applyAlignment="1">
      <alignment horizontal="center" vertical="center"/>
    </xf>
    <xf numFmtId="176" fontId="6" fillId="16" borderId="0" xfId="0" applyNumberFormat="1" applyFont="1" applyFill="1" applyBorder="1" applyAlignment="1">
      <alignment horizontal="center" vertical="center"/>
    </xf>
    <xf numFmtId="176" fontId="42" fillId="16" borderId="0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186" fontId="27" fillId="0" borderId="34" xfId="2" applyNumberFormat="1" applyFont="1" applyBorder="1" applyAlignment="1">
      <alignment horizontal="center"/>
    </xf>
    <xf numFmtId="186" fontId="27" fillId="0" borderId="35" xfId="2" applyNumberFormat="1" applyFont="1" applyBorder="1" applyAlignment="1">
      <alignment horizontal="center"/>
    </xf>
    <xf numFmtId="186" fontId="27" fillId="0" borderId="36" xfId="2" applyNumberFormat="1" applyFont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38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9" fillId="9" borderId="11" xfId="0" applyFont="1" applyFill="1" applyBorder="1" applyAlignment="1">
      <alignment horizontal="center"/>
    </xf>
    <xf numFmtId="0" fontId="29" fillId="9" borderId="23" xfId="0" applyFont="1" applyFill="1" applyBorder="1" applyAlignment="1">
      <alignment horizontal="center"/>
    </xf>
    <xf numFmtId="0" fontId="25" fillId="4" borderId="11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25" fillId="11" borderId="11" xfId="0" applyFont="1" applyFill="1" applyBorder="1" applyAlignment="1">
      <alignment horizontal="center"/>
    </xf>
    <xf numFmtId="0" fontId="25" fillId="11" borderId="23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0" fillId="13" borderId="32" xfId="0" applyFont="1" applyFill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/>
    </xf>
    <xf numFmtId="0" fontId="31" fillId="4" borderId="11" xfId="0" applyFont="1" applyFill="1" applyBorder="1" applyAlignment="1">
      <alignment horizontal="center"/>
    </xf>
    <xf numFmtId="0" fontId="31" fillId="4" borderId="0" xfId="0" applyFont="1" applyFill="1" applyAlignment="1">
      <alignment horizontal="center"/>
    </xf>
    <xf numFmtId="0" fontId="31" fillId="4" borderId="23" xfId="0" applyFont="1" applyFill="1" applyBorder="1" applyAlignment="1">
      <alignment horizontal="center"/>
    </xf>
    <xf numFmtId="0" fontId="25" fillId="6" borderId="11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14" borderId="2" xfId="0" applyFont="1" applyFill="1" applyBorder="1" applyAlignment="1">
      <alignment horizontal="center" vertical="center"/>
    </xf>
    <xf numFmtId="0" fontId="4" fillId="14" borderId="40" xfId="0" applyFont="1" applyFill="1" applyBorder="1" applyAlignment="1">
      <alignment horizontal="center" vertical="center"/>
    </xf>
    <xf numFmtId="0" fontId="3" fillId="15" borderId="4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2">
    <dxf>
      <font>
        <b val="0"/>
        <i val="0"/>
        <condense val="0"/>
        <extend val="0"/>
        <color indexed="9"/>
      </font>
      <fill>
        <patternFill>
          <bgColor indexed="10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471222034559805E-2"/>
          <c:y val="9.9715377146148129E-2"/>
          <c:w val="0.98429487124862169"/>
          <c:h val="0.83476015725204011"/>
        </c:manualLayout>
      </c:layout>
      <c:lineChart>
        <c:grouping val="standard"/>
        <c:varyColors val="0"/>
        <c:ser>
          <c:idx val="0"/>
          <c:order val="0"/>
          <c:val>
            <c:numRef>
              <c:f>DATA!$AH$7:$AH$18</c:f>
            </c:numRef>
          </c:val>
          <c:smooth val="0"/>
        </c:ser>
        <c:ser>
          <c:idx val="1"/>
          <c:order val="1"/>
          <c:val>
            <c:numRef>
              <c:f>DATA!$AI$7:$AI$18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284304"/>
        <c:axId val="1924282672"/>
      </c:lineChart>
      <c:catAx>
        <c:axId val="19242843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1924282672"/>
        <c:crosses val="autoZero"/>
        <c:auto val="1"/>
        <c:lblAlgn val="ctr"/>
        <c:lblOffset val="100"/>
        <c:tickMarkSkip val="1"/>
        <c:noMultiLvlLbl val="0"/>
      </c:catAx>
      <c:valAx>
        <c:axId val="19242826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ysDash"/>
            </a:ln>
          </c:spPr>
        </c:majorGridlines>
        <c:majorTickMark val="none"/>
        <c:minorTickMark val="none"/>
        <c:tickLblPos val="none"/>
        <c:spPr>
          <a:ln w="9525">
            <a:noFill/>
          </a:ln>
        </c:spPr>
        <c:crossAx val="192428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54791041249323E-2"/>
          <c:y val="7.3726534845632588E-2"/>
          <c:w val="0.89981487881515199"/>
          <c:h val="0.835120643431635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lgDashDotDot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val>
            <c:numRef>
              <c:f>CHART!$S$3:$S$367</c:f>
              <c:numCache>
                <c:formatCode>General</c:formatCode>
                <c:ptCount val="365"/>
                <c:pt idx="0">
                  <c:v>59.86</c:v>
                </c:pt>
                <c:pt idx="1">
                  <c:v>59.86</c:v>
                </c:pt>
                <c:pt idx="2">
                  <c:v>59.86</c:v>
                </c:pt>
                <c:pt idx="4">
                  <c:v>59.86</c:v>
                </c:pt>
                <c:pt idx="5">
                  <c:v>59.86</c:v>
                </c:pt>
                <c:pt idx="6">
                  <c:v>59.86</c:v>
                </c:pt>
                <c:pt idx="7">
                  <c:v>59.86</c:v>
                </c:pt>
                <c:pt idx="8">
                  <c:v>59.86</c:v>
                </c:pt>
                <c:pt idx="9">
                  <c:v>59.86</c:v>
                </c:pt>
                <c:pt idx="10">
                  <c:v>59.86</c:v>
                </c:pt>
                <c:pt idx="11">
                  <c:v>59.86</c:v>
                </c:pt>
                <c:pt idx="12">
                  <c:v>59.86</c:v>
                </c:pt>
                <c:pt idx="13">
                  <c:v>59.86</c:v>
                </c:pt>
                <c:pt idx="14">
                  <c:v>59.86</c:v>
                </c:pt>
                <c:pt idx="15">
                  <c:v>59.86</c:v>
                </c:pt>
                <c:pt idx="16">
                  <c:v>59.86</c:v>
                </c:pt>
                <c:pt idx="17">
                  <c:v>59.86</c:v>
                </c:pt>
                <c:pt idx="18">
                  <c:v>59.86</c:v>
                </c:pt>
                <c:pt idx="19">
                  <c:v>59.86</c:v>
                </c:pt>
                <c:pt idx="20">
                  <c:v>59.86</c:v>
                </c:pt>
                <c:pt idx="21">
                  <c:v>59.86</c:v>
                </c:pt>
                <c:pt idx="22">
                  <c:v>59.86</c:v>
                </c:pt>
                <c:pt idx="23">
                  <c:v>59.86</c:v>
                </c:pt>
                <c:pt idx="24">
                  <c:v>59.86</c:v>
                </c:pt>
                <c:pt idx="25">
                  <c:v>59.86</c:v>
                </c:pt>
                <c:pt idx="26">
                  <c:v>59.86</c:v>
                </c:pt>
                <c:pt idx="27">
                  <c:v>59.86</c:v>
                </c:pt>
                <c:pt idx="28">
                  <c:v>59.86</c:v>
                </c:pt>
                <c:pt idx="29">
                  <c:v>59.86</c:v>
                </c:pt>
                <c:pt idx="30">
                  <c:v>59.86</c:v>
                </c:pt>
                <c:pt idx="31">
                  <c:v>59.86</c:v>
                </c:pt>
                <c:pt idx="32">
                  <c:v>59.86</c:v>
                </c:pt>
                <c:pt idx="33">
                  <c:v>59.86</c:v>
                </c:pt>
                <c:pt idx="34">
                  <c:v>59.86</c:v>
                </c:pt>
                <c:pt idx="35">
                  <c:v>59.86</c:v>
                </c:pt>
                <c:pt idx="36">
                  <c:v>59.86</c:v>
                </c:pt>
                <c:pt idx="37">
                  <c:v>59.86</c:v>
                </c:pt>
                <c:pt idx="38">
                  <c:v>59.86</c:v>
                </c:pt>
                <c:pt idx="39">
                  <c:v>59.86</c:v>
                </c:pt>
                <c:pt idx="40">
                  <c:v>59.86</c:v>
                </c:pt>
                <c:pt idx="41">
                  <c:v>59.86</c:v>
                </c:pt>
                <c:pt idx="42">
                  <c:v>59.86</c:v>
                </c:pt>
                <c:pt idx="43">
                  <c:v>59.86</c:v>
                </c:pt>
                <c:pt idx="44">
                  <c:v>59.86</c:v>
                </c:pt>
                <c:pt idx="45">
                  <c:v>59.86</c:v>
                </c:pt>
                <c:pt idx="46">
                  <c:v>59.86</c:v>
                </c:pt>
                <c:pt idx="47">
                  <c:v>59.86</c:v>
                </c:pt>
                <c:pt idx="48">
                  <c:v>59.86</c:v>
                </c:pt>
                <c:pt idx="49">
                  <c:v>59.86</c:v>
                </c:pt>
                <c:pt idx="50">
                  <c:v>59.86</c:v>
                </c:pt>
                <c:pt idx="51">
                  <c:v>59.86</c:v>
                </c:pt>
                <c:pt idx="52">
                  <c:v>59.86</c:v>
                </c:pt>
                <c:pt idx="53">
                  <c:v>59.86</c:v>
                </c:pt>
                <c:pt idx="54">
                  <c:v>59.86</c:v>
                </c:pt>
                <c:pt idx="55">
                  <c:v>59.86</c:v>
                </c:pt>
                <c:pt idx="56">
                  <c:v>59.86</c:v>
                </c:pt>
                <c:pt idx="57">
                  <c:v>59.86</c:v>
                </c:pt>
                <c:pt idx="58">
                  <c:v>59.86</c:v>
                </c:pt>
                <c:pt idx="59">
                  <c:v>59.86</c:v>
                </c:pt>
                <c:pt idx="60">
                  <c:v>59.86</c:v>
                </c:pt>
                <c:pt idx="61">
                  <c:v>59.86</c:v>
                </c:pt>
                <c:pt idx="62">
                  <c:v>59.86</c:v>
                </c:pt>
                <c:pt idx="63">
                  <c:v>59.86</c:v>
                </c:pt>
                <c:pt idx="64">
                  <c:v>59.86</c:v>
                </c:pt>
                <c:pt idx="65">
                  <c:v>59.86</c:v>
                </c:pt>
                <c:pt idx="66">
                  <c:v>59.86</c:v>
                </c:pt>
                <c:pt idx="67">
                  <c:v>59.86</c:v>
                </c:pt>
                <c:pt idx="68">
                  <c:v>59.86</c:v>
                </c:pt>
                <c:pt idx="69">
                  <c:v>59.86</c:v>
                </c:pt>
                <c:pt idx="70">
                  <c:v>59.86</c:v>
                </c:pt>
                <c:pt idx="71">
                  <c:v>59.86</c:v>
                </c:pt>
                <c:pt idx="72">
                  <c:v>59.86</c:v>
                </c:pt>
                <c:pt idx="73">
                  <c:v>59.86</c:v>
                </c:pt>
                <c:pt idx="74">
                  <c:v>59.86</c:v>
                </c:pt>
                <c:pt idx="75">
                  <c:v>59.86</c:v>
                </c:pt>
                <c:pt idx="76">
                  <c:v>59.86</c:v>
                </c:pt>
                <c:pt idx="77">
                  <c:v>59.86</c:v>
                </c:pt>
                <c:pt idx="78">
                  <c:v>59.86</c:v>
                </c:pt>
                <c:pt idx="79">
                  <c:v>59.86</c:v>
                </c:pt>
                <c:pt idx="80">
                  <c:v>59.86</c:v>
                </c:pt>
                <c:pt idx="81">
                  <c:v>59.86</c:v>
                </c:pt>
                <c:pt idx="82">
                  <c:v>59.86</c:v>
                </c:pt>
                <c:pt idx="83">
                  <c:v>59.86</c:v>
                </c:pt>
                <c:pt idx="84">
                  <c:v>59.86</c:v>
                </c:pt>
                <c:pt idx="85">
                  <c:v>59.86</c:v>
                </c:pt>
                <c:pt idx="86">
                  <c:v>59.86</c:v>
                </c:pt>
                <c:pt idx="87">
                  <c:v>59.86</c:v>
                </c:pt>
                <c:pt idx="88">
                  <c:v>59.86</c:v>
                </c:pt>
                <c:pt idx="89">
                  <c:v>59.86</c:v>
                </c:pt>
                <c:pt idx="90">
                  <c:v>59.86</c:v>
                </c:pt>
                <c:pt idx="91">
                  <c:v>59.86</c:v>
                </c:pt>
                <c:pt idx="92">
                  <c:v>59.86</c:v>
                </c:pt>
                <c:pt idx="93">
                  <c:v>59.86</c:v>
                </c:pt>
                <c:pt idx="94">
                  <c:v>59.86</c:v>
                </c:pt>
                <c:pt idx="95">
                  <c:v>59.86</c:v>
                </c:pt>
                <c:pt idx="96">
                  <c:v>59.86</c:v>
                </c:pt>
                <c:pt idx="97">
                  <c:v>59.86</c:v>
                </c:pt>
                <c:pt idx="98">
                  <c:v>59.86</c:v>
                </c:pt>
                <c:pt idx="99">
                  <c:v>59.86</c:v>
                </c:pt>
                <c:pt idx="100">
                  <c:v>59.86</c:v>
                </c:pt>
                <c:pt idx="101">
                  <c:v>59.86</c:v>
                </c:pt>
                <c:pt idx="102">
                  <c:v>59.86</c:v>
                </c:pt>
                <c:pt idx="103">
                  <c:v>59.86</c:v>
                </c:pt>
                <c:pt idx="104">
                  <c:v>59.86</c:v>
                </c:pt>
                <c:pt idx="105">
                  <c:v>59.86</c:v>
                </c:pt>
                <c:pt idx="106">
                  <c:v>59.86</c:v>
                </c:pt>
                <c:pt idx="107">
                  <c:v>59.86</c:v>
                </c:pt>
                <c:pt idx="108">
                  <c:v>59.86</c:v>
                </c:pt>
                <c:pt idx="109">
                  <c:v>59.86</c:v>
                </c:pt>
                <c:pt idx="110">
                  <c:v>59.86</c:v>
                </c:pt>
                <c:pt idx="111">
                  <c:v>59.86</c:v>
                </c:pt>
                <c:pt idx="112">
                  <c:v>59.86</c:v>
                </c:pt>
                <c:pt idx="113">
                  <c:v>59.86</c:v>
                </c:pt>
                <c:pt idx="114">
                  <c:v>59.86</c:v>
                </c:pt>
                <c:pt idx="115">
                  <c:v>59.86</c:v>
                </c:pt>
                <c:pt idx="116">
                  <c:v>59.86</c:v>
                </c:pt>
                <c:pt idx="117">
                  <c:v>59.86</c:v>
                </c:pt>
                <c:pt idx="118">
                  <c:v>59.86</c:v>
                </c:pt>
                <c:pt idx="119">
                  <c:v>59.86</c:v>
                </c:pt>
                <c:pt idx="120">
                  <c:v>59.86</c:v>
                </c:pt>
                <c:pt idx="121">
                  <c:v>59.86</c:v>
                </c:pt>
                <c:pt idx="122">
                  <c:v>59.86</c:v>
                </c:pt>
                <c:pt idx="123">
                  <c:v>59.86</c:v>
                </c:pt>
                <c:pt idx="124">
                  <c:v>59.86</c:v>
                </c:pt>
                <c:pt idx="125">
                  <c:v>59.86</c:v>
                </c:pt>
                <c:pt idx="126">
                  <c:v>59.86</c:v>
                </c:pt>
                <c:pt idx="127">
                  <c:v>59.86</c:v>
                </c:pt>
                <c:pt idx="128">
                  <c:v>59.86</c:v>
                </c:pt>
                <c:pt idx="129">
                  <c:v>59.86</c:v>
                </c:pt>
                <c:pt idx="130">
                  <c:v>59.86</c:v>
                </c:pt>
                <c:pt idx="131">
                  <c:v>59.86</c:v>
                </c:pt>
                <c:pt idx="132">
                  <c:v>59.86</c:v>
                </c:pt>
                <c:pt idx="133">
                  <c:v>59.86</c:v>
                </c:pt>
                <c:pt idx="134">
                  <c:v>59.86</c:v>
                </c:pt>
                <c:pt idx="135">
                  <c:v>59.86</c:v>
                </c:pt>
                <c:pt idx="136">
                  <c:v>59.86</c:v>
                </c:pt>
                <c:pt idx="137">
                  <c:v>59.86</c:v>
                </c:pt>
                <c:pt idx="138">
                  <c:v>59.86</c:v>
                </c:pt>
                <c:pt idx="139">
                  <c:v>59.86</c:v>
                </c:pt>
                <c:pt idx="140">
                  <c:v>59.86</c:v>
                </c:pt>
                <c:pt idx="141">
                  <c:v>59.86</c:v>
                </c:pt>
                <c:pt idx="142">
                  <c:v>59.86</c:v>
                </c:pt>
                <c:pt idx="143">
                  <c:v>59.86</c:v>
                </c:pt>
                <c:pt idx="144">
                  <c:v>59.86</c:v>
                </c:pt>
                <c:pt idx="145">
                  <c:v>59.86</c:v>
                </c:pt>
                <c:pt idx="146">
                  <c:v>59.86</c:v>
                </c:pt>
                <c:pt idx="147">
                  <c:v>59.86</c:v>
                </c:pt>
                <c:pt idx="148">
                  <c:v>59.86</c:v>
                </c:pt>
                <c:pt idx="149">
                  <c:v>59.86</c:v>
                </c:pt>
                <c:pt idx="150">
                  <c:v>59.86</c:v>
                </c:pt>
                <c:pt idx="151">
                  <c:v>59.86</c:v>
                </c:pt>
                <c:pt idx="152">
                  <c:v>59.86</c:v>
                </c:pt>
                <c:pt idx="153">
                  <c:v>59.86</c:v>
                </c:pt>
                <c:pt idx="154">
                  <c:v>59.86</c:v>
                </c:pt>
                <c:pt idx="155">
                  <c:v>59.86</c:v>
                </c:pt>
                <c:pt idx="156">
                  <c:v>59.86</c:v>
                </c:pt>
                <c:pt idx="157">
                  <c:v>59.86</c:v>
                </c:pt>
                <c:pt idx="158">
                  <c:v>59.86</c:v>
                </c:pt>
                <c:pt idx="159">
                  <c:v>59.86</c:v>
                </c:pt>
                <c:pt idx="160">
                  <c:v>59.86</c:v>
                </c:pt>
                <c:pt idx="161">
                  <c:v>59.86</c:v>
                </c:pt>
                <c:pt idx="162">
                  <c:v>59.86</c:v>
                </c:pt>
                <c:pt idx="163">
                  <c:v>59.86</c:v>
                </c:pt>
                <c:pt idx="164">
                  <c:v>59.86</c:v>
                </c:pt>
                <c:pt idx="165">
                  <c:v>59.86</c:v>
                </c:pt>
                <c:pt idx="166">
                  <c:v>59.86</c:v>
                </c:pt>
                <c:pt idx="167">
                  <c:v>59.86</c:v>
                </c:pt>
                <c:pt idx="168">
                  <c:v>59.86</c:v>
                </c:pt>
                <c:pt idx="169">
                  <c:v>59.86</c:v>
                </c:pt>
                <c:pt idx="170">
                  <c:v>59.86</c:v>
                </c:pt>
                <c:pt idx="171">
                  <c:v>59.86</c:v>
                </c:pt>
                <c:pt idx="172">
                  <c:v>59.86</c:v>
                </c:pt>
                <c:pt idx="173">
                  <c:v>59.86</c:v>
                </c:pt>
                <c:pt idx="174">
                  <c:v>59.86</c:v>
                </c:pt>
                <c:pt idx="175">
                  <c:v>59.86</c:v>
                </c:pt>
                <c:pt idx="176">
                  <c:v>59.86</c:v>
                </c:pt>
                <c:pt idx="177">
                  <c:v>59.86</c:v>
                </c:pt>
                <c:pt idx="178">
                  <c:v>59.86</c:v>
                </c:pt>
                <c:pt idx="179">
                  <c:v>59.86</c:v>
                </c:pt>
                <c:pt idx="180">
                  <c:v>59.86</c:v>
                </c:pt>
                <c:pt idx="181">
                  <c:v>59.86</c:v>
                </c:pt>
                <c:pt idx="182">
                  <c:v>59.86</c:v>
                </c:pt>
                <c:pt idx="183">
                  <c:v>59.86</c:v>
                </c:pt>
                <c:pt idx="184">
                  <c:v>59.86</c:v>
                </c:pt>
                <c:pt idx="185">
                  <c:v>59.86</c:v>
                </c:pt>
                <c:pt idx="186">
                  <c:v>59.86</c:v>
                </c:pt>
                <c:pt idx="187">
                  <c:v>59.86</c:v>
                </c:pt>
                <c:pt idx="188">
                  <c:v>59.86</c:v>
                </c:pt>
                <c:pt idx="189">
                  <c:v>59.86</c:v>
                </c:pt>
                <c:pt idx="190">
                  <c:v>59.86</c:v>
                </c:pt>
                <c:pt idx="191">
                  <c:v>59.86</c:v>
                </c:pt>
                <c:pt idx="192">
                  <c:v>59.86</c:v>
                </c:pt>
                <c:pt idx="193">
                  <c:v>59.86</c:v>
                </c:pt>
                <c:pt idx="194">
                  <c:v>59.86</c:v>
                </c:pt>
                <c:pt idx="195">
                  <c:v>59.86</c:v>
                </c:pt>
                <c:pt idx="196">
                  <c:v>59.86</c:v>
                </c:pt>
                <c:pt idx="197">
                  <c:v>59.86</c:v>
                </c:pt>
                <c:pt idx="198">
                  <c:v>59.86</c:v>
                </c:pt>
                <c:pt idx="199">
                  <c:v>59.86</c:v>
                </c:pt>
                <c:pt idx="200">
                  <c:v>59.86</c:v>
                </c:pt>
                <c:pt idx="201">
                  <c:v>59.86</c:v>
                </c:pt>
                <c:pt idx="202">
                  <c:v>59.86</c:v>
                </c:pt>
                <c:pt idx="203">
                  <c:v>59.86</c:v>
                </c:pt>
                <c:pt idx="204">
                  <c:v>59.86</c:v>
                </c:pt>
                <c:pt idx="205">
                  <c:v>59.86</c:v>
                </c:pt>
                <c:pt idx="206">
                  <c:v>59.86</c:v>
                </c:pt>
                <c:pt idx="207">
                  <c:v>59.86</c:v>
                </c:pt>
                <c:pt idx="208">
                  <c:v>59.86</c:v>
                </c:pt>
                <c:pt idx="209">
                  <c:v>59.86</c:v>
                </c:pt>
                <c:pt idx="210">
                  <c:v>59.86</c:v>
                </c:pt>
                <c:pt idx="211">
                  <c:v>59.86</c:v>
                </c:pt>
                <c:pt idx="212">
                  <c:v>59.86</c:v>
                </c:pt>
                <c:pt idx="213">
                  <c:v>59.86</c:v>
                </c:pt>
                <c:pt idx="214">
                  <c:v>59.86</c:v>
                </c:pt>
                <c:pt idx="215">
                  <c:v>59.86</c:v>
                </c:pt>
                <c:pt idx="216">
                  <c:v>59.86</c:v>
                </c:pt>
                <c:pt idx="217">
                  <c:v>59.86</c:v>
                </c:pt>
                <c:pt idx="218">
                  <c:v>59.86</c:v>
                </c:pt>
                <c:pt idx="219">
                  <c:v>59.86</c:v>
                </c:pt>
                <c:pt idx="220">
                  <c:v>59.86</c:v>
                </c:pt>
                <c:pt idx="221">
                  <c:v>59.86</c:v>
                </c:pt>
                <c:pt idx="222">
                  <c:v>59.86</c:v>
                </c:pt>
                <c:pt idx="223">
                  <c:v>59.86</c:v>
                </c:pt>
                <c:pt idx="224">
                  <c:v>59.86</c:v>
                </c:pt>
                <c:pt idx="225">
                  <c:v>59.86</c:v>
                </c:pt>
                <c:pt idx="226">
                  <c:v>59.86</c:v>
                </c:pt>
                <c:pt idx="227">
                  <c:v>59.86</c:v>
                </c:pt>
                <c:pt idx="228">
                  <c:v>59.86</c:v>
                </c:pt>
                <c:pt idx="229">
                  <c:v>59.86</c:v>
                </c:pt>
                <c:pt idx="230">
                  <c:v>59.86</c:v>
                </c:pt>
                <c:pt idx="231">
                  <c:v>59.86</c:v>
                </c:pt>
                <c:pt idx="232">
                  <c:v>59.86</c:v>
                </c:pt>
                <c:pt idx="233">
                  <c:v>59.86</c:v>
                </c:pt>
                <c:pt idx="234">
                  <c:v>59.86</c:v>
                </c:pt>
                <c:pt idx="235">
                  <c:v>59.86</c:v>
                </c:pt>
                <c:pt idx="236">
                  <c:v>59.86</c:v>
                </c:pt>
                <c:pt idx="237">
                  <c:v>59.86</c:v>
                </c:pt>
                <c:pt idx="238">
                  <c:v>59.86</c:v>
                </c:pt>
                <c:pt idx="239">
                  <c:v>59.86</c:v>
                </c:pt>
                <c:pt idx="240">
                  <c:v>59.86</c:v>
                </c:pt>
                <c:pt idx="241">
                  <c:v>59.86</c:v>
                </c:pt>
                <c:pt idx="242">
                  <c:v>59.86</c:v>
                </c:pt>
                <c:pt idx="243">
                  <c:v>59.86</c:v>
                </c:pt>
                <c:pt idx="244">
                  <c:v>59.86</c:v>
                </c:pt>
                <c:pt idx="245">
                  <c:v>59.86</c:v>
                </c:pt>
                <c:pt idx="246">
                  <c:v>59.86</c:v>
                </c:pt>
                <c:pt idx="247">
                  <c:v>59.86</c:v>
                </c:pt>
                <c:pt idx="248">
                  <c:v>59.86</c:v>
                </c:pt>
                <c:pt idx="249">
                  <c:v>59.86</c:v>
                </c:pt>
                <c:pt idx="250">
                  <c:v>59.86</c:v>
                </c:pt>
                <c:pt idx="251">
                  <c:v>59.86</c:v>
                </c:pt>
                <c:pt idx="252">
                  <c:v>59.86</c:v>
                </c:pt>
                <c:pt idx="253">
                  <c:v>59.86</c:v>
                </c:pt>
                <c:pt idx="254">
                  <c:v>59.86</c:v>
                </c:pt>
                <c:pt idx="255">
                  <c:v>59.86</c:v>
                </c:pt>
                <c:pt idx="256">
                  <c:v>59.86</c:v>
                </c:pt>
                <c:pt idx="257">
                  <c:v>59.86</c:v>
                </c:pt>
                <c:pt idx="258">
                  <c:v>59.86</c:v>
                </c:pt>
                <c:pt idx="259">
                  <c:v>59.86</c:v>
                </c:pt>
                <c:pt idx="260">
                  <c:v>59.86</c:v>
                </c:pt>
                <c:pt idx="261">
                  <c:v>59.86</c:v>
                </c:pt>
                <c:pt idx="262">
                  <c:v>59.86</c:v>
                </c:pt>
                <c:pt idx="263">
                  <c:v>59.86</c:v>
                </c:pt>
                <c:pt idx="264">
                  <c:v>59.86</c:v>
                </c:pt>
                <c:pt idx="265">
                  <c:v>59.86</c:v>
                </c:pt>
                <c:pt idx="266">
                  <c:v>59.86</c:v>
                </c:pt>
                <c:pt idx="267">
                  <c:v>59.86</c:v>
                </c:pt>
                <c:pt idx="268">
                  <c:v>59.86</c:v>
                </c:pt>
                <c:pt idx="269">
                  <c:v>59.86</c:v>
                </c:pt>
                <c:pt idx="270">
                  <c:v>59.86</c:v>
                </c:pt>
                <c:pt idx="271">
                  <c:v>59.86</c:v>
                </c:pt>
                <c:pt idx="272">
                  <c:v>59.86</c:v>
                </c:pt>
                <c:pt idx="273">
                  <c:v>59.86</c:v>
                </c:pt>
                <c:pt idx="274">
                  <c:v>59.86</c:v>
                </c:pt>
                <c:pt idx="275">
                  <c:v>59.86</c:v>
                </c:pt>
                <c:pt idx="276">
                  <c:v>59.86</c:v>
                </c:pt>
                <c:pt idx="277">
                  <c:v>59.86</c:v>
                </c:pt>
                <c:pt idx="278">
                  <c:v>59.86</c:v>
                </c:pt>
                <c:pt idx="279">
                  <c:v>59.86</c:v>
                </c:pt>
                <c:pt idx="280">
                  <c:v>59.86</c:v>
                </c:pt>
                <c:pt idx="281">
                  <c:v>59.86</c:v>
                </c:pt>
                <c:pt idx="282">
                  <c:v>59.86</c:v>
                </c:pt>
                <c:pt idx="283">
                  <c:v>59.86</c:v>
                </c:pt>
                <c:pt idx="284">
                  <c:v>59.86</c:v>
                </c:pt>
                <c:pt idx="285">
                  <c:v>59.86</c:v>
                </c:pt>
                <c:pt idx="286">
                  <c:v>59.86</c:v>
                </c:pt>
                <c:pt idx="287">
                  <c:v>59.86</c:v>
                </c:pt>
                <c:pt idx="288">
                  <c:v>59.86</c:v>
                </c:pt>
                <c:pt idx="289">
                  <c:v>59.86</c:v>
                </c:pt>
                <c:pt idx="290">
                  <c:v>59.86</c:v>
                </c:pt>
                <c:pt idx="291">
                  <c:v>59.86</c:v>
                </c:pt>
                <c:pt idx="292">
                  <c:v>59.86</c:v>
                </c:pt>
                <c:pt idx="293">
                  <c:v>59.86</c:v>
                </c:pt>
                <c:pt idx="294">
                  <c:v>59.86</c:v>
                </c:pt>
                <c:pt idx="295">
                  <c:v>59.86</c:v>
                </c:pt>
                <c:pt idx="296">
                  <c:v>59.86</c:v>
                </c:pt>
                <c:pt idx="297">
                  <c:v>59.86</c:v>
                </c:pt>
                <c:pt idx="298">
                  <c:v>59.86</c:v>
                </c:pt>
                <c:pt idx="299">
                  <c:v>59.86</c:v>
                </c:pt>
                <c:pt idx="300">
                  <c:v>59.86</c:v>
                </c:pt>
                <c:pt idx="301">
                  <c:v>59.86</c:v>
                </c:pt>
                <c:pt idx="302">
                  <c:v>59.86</c:v>
                </c:pt>
                <c:pt idx="303">
                  <c:v>59.86</c:v>
                </c:pt>
                <c:pt idx="304">
                  <c:v>59.86</c:v>
                </c:pt>
                <c:pt idx="305">
                  <c:v>59.86</c:v>
                </c:pt>
                <c:pt idx="306">
                  <c:v>59.86</c:v>
                </c:pt>
                <c:pt idx="307">
                  <c:v>59.86</c:v>
                </c:pt>
                <c:pt idx="308">
                  <c:v>59.86</c:v>
                </c:pt>
                <c:pt idx="309">
                  <c:v>59.86</c:v>
                </c:pt>
                <c:pt idx="310">
                  <c:v>59.86</c:v>
                </c:pt>
                <c:pt idx="311">
                  <c:v>59.86</c:v>
                </c:pt>
                <c:pt idx="312">
                  <c:v>59.86</c:v>
                </c:pt>
                <c:pt idx="313">
                  <c:v>59.86</c:v>
                </c:pt>
                <c:pt idx="314">
                  <c:v>59.86</c:v>
                </c:pt>
                <c:pt idx="315">
                  <c:v>59.86</c:v>
                </c:pt>
                <c:pt idx="316">
                  <c:v>59.86</c:v>
                </c:pt>
                <c:pt idx="317">
                  <c:v>59.86</c:v>
                </c:pt>
                <c:pt idx="318">
                  <c:v>59.86</c:v>
                </c:pt>
                <c:pt idx="319">
                  <c:v>59.86</c:v>
                </c:pt>
                <c:pt idx="320">
                  <c:v>59.86</c:v>
                </c:pt>
                <c:pt idx="321">
                  <c:v>59.86</c:v>
                </c:pt>
                <c:pt idx="322">
                  <c:v>59.86</c:v>
                </c:pt>
                <c:pt idx="323">
                  <c:v>59.86</c:v>
                </c:pt>
                <c:pt idx="324">
                  <c:v>59.86</c:v>
                </c:pt>
                <c:pt idx="325">
                  <c:v>59.86</c:v>
                </c:pt>
                <c:pt idx="326">
                  <c:v>59.86</c:v>
                </c:pt>
                <c:pt idx="327">
                  <c:v>59.86</c:v>
                </c:pt>
                <c:pt idx="328">
                  <c:v>59.86</c:v>
                </c:pt>
                <c:pt idx="329">
                  <c:v>59.86</c:v>
                </c:pt>
                <c:pt idx="330">
                  <c:v>59.86</c:v>
                </c:pt>
                <c:pt idx="331">
                  <c:v>59.86</c:v>
                </c:pt>
                <c:pt idx="332">
                  <c:v>59.86</c:v>
                </c:pt>
                <c:pt idx="333">
                  <c:v>59.86</c:v>
                </c:pt>
                <c:pt idx="334">
                  <c:v>59.86</c:v>
                </c:pt>
                <c:pt idx="335">
                  <c:v>59.86</c:v>
                </c:pt>
                <c:pt idx="336">
                  <c:v>59.86</c:v>
                </c:pt>
                <c:pt idx="337">
                  <c:v>59.86</c:v>
                </c:pt>
                <c:pt idx="338">
                  <c:v>59.86</c:v>
                </c:pt>
                <c:pt idx="339">
                  <c:v>59.86</c:v>
                </c:pt>
                <c:pt idx="340">
                  <c:v>59.86</c:v>
                </c:pt>
                <c:pt idx="341">
                  <c:v>59.86</c:v>
                </c:pt>
                <c:pt idx="342">
                  <c:v>59.86</c:v>
                </c:pt>
                <c:pt idx="343">
                  <c:v>59.86</c:v>
                </c:pt>
                <c:pt idx="344">
                  <c:v>59.86</c:v>
                </c:pt>
                <c:pt idx="345">
                  <c:v>59.86</c:v>
                </c:pt>
                <c:pt idx="346">
                  <c:v>59.86</c:v>
                </c:pt>
                <c:pt idx="347">
                  <c:v>59.86</c:v>
                </c:pt>
                <c:pt idx="348">
                  <c:v>59.86</c:v>
                </c:pt>
                <c:pt idx="349">
                  <c:v>59.86</c:v>
                </c:pt>
                <c:pt idx="350">
                  <c:v>59.86</c:v>
                </c:pt>
                <c:pt idx="351">
                  <c:v>59.86</c:v>
                </c:pt>
                <c:pt idx="352">
                  <c:v>59.86</c:v>
                </c:pt>
                <c:pt idx="353">
                  <c:v>59.86</c:v>
                </c:pt>
                <c:pt idx="354">
                  <c:v>59.86</c:v>
                </c:pt>
                <c:pt idx="355">
                  <c:v>59.86</c:v>
                </c:pt>
                <c:pt idx="356">
                  <c:v>59.86</c:v>
                </c:pt>
                <c:pt idx="357">
                  <c:v>59.86</c:v>
                </c:pt>
                <c:pt idx="358">
                  <c:v>59.86</c:v>
                </c:pt>
                <c:pt idx="359">
                  <c:v>59.86</c:v>
                </c:pt>
                <c:pt idx="360">
                  <c:v>59.86</c:v>
                </c:pt>
                <c:pt idx="361">
                  <c:v>59.86</c:v>
                </c:pt>
                <c:pt idx="362">
                  <c:v>59.86</c:v>
                </c:pt>
                <c:pt idx="363">
                  <c:v>59.86</c:v>
                </c:pt>
                <c:pt idx="364">
                  <c:v>59.86</c:v>
                </c:pt>
              </c:numCache>
            </c:numRef>
          </c:val>
          <c:smooth val="0"/>
        </c:ser>
        <c:ser>
          <c:idx val="1"/>
          <c:order val="1"/>
          <c:spPr>
            <a:ln w="762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[1]Data2000!$K$7:$K$371</c:f>
              <c:numCache>
                <c:formatCode>General</c:formatCode>
                <c:ptCount val="365"/>
                <c:pt idx="0">
                  <c:v>53</c:v>
                </c:pt>
                <c:pt idx="1">
                  <c:v>53.035483870967745</c:v>
                </c:pt>
                <c:pt idx="2">
                  <c:v>53.07096774193549</c:v>
                </c:pt>
                <c:pt idx="3">
                  <c:v>53.106451612903236</c:v>
                </c:pt>
                <c:pt idx="4">
                  <c:v>53.141935483870981</c:v>
                </c:pt>
                <c:pt idx="5">
                  <c:v>53.177419354838726</c:v>
                </c:pt>
                <c:pt idx="6">
                  <c:v>53.212903225806471</c:v>
                </c:pt>
                <c:pt idx="7">
                  <c:v>53.248387096774216</c:v>
                </c:pt>
                <c:pt idx="8">
                  <c:v>53.283870967741962</c:v>
                </c:pt>
                <c:pt idx="9">
                  <c:v>53.319354838709707</c:v>
                </c:pt>
                <c:pt idx="10">
                  <c:v>53.354838709677452</c:v>
                </c:pt>
                <c:pt idx="11">
                  <c:v>53.390322580645197</c:v>
                </c:pt>
                <c:pt idx="12">
                  <c:v>53.425806451612942</c:v>
                </c:pt>
                <c:pt idx="13">
                  <c:v>53.461290322580687</c:v>
                </c:pt>
                <c:pt idx="14">
                  <c:v>53.496774193548433</c:v>
                </c:pt>
                <c:pt idx="15">
                  <c:v>53.532258064516178</c:v>
                </c:pt>
                <c:pt idx="16">
                  <c:v>53.567741935483923</c:v>
                </c:pt>
                <c:pt idx="17">
                  <c:v>53.603225806451668</c:v>
                </c:pt>
                <c:pt idx="18">
                  <c:v>53.638709677419413</c:v>
                </c:pt>
                <c:pt idx="19">
                  <c:v>53.674193548387159</c:v>
                </c:pt>
                <c:pt idx="20">
                  <c:v>53.709677419354904</c:v>
                </c:pt>
                <c:pt idx="21">
                  <c:v>53.745161290322649</c:v>
                </c:pt>
                <c:pt idx="22">
                  <c:v>53.780645161290394</c:v>
                </c:pt>
                <c:pt idx="23">
                  <c:v>53.816129032258139</c:v>
                </c:pt>
                <c:pt idx="24">
                  <c:v>53.851612903225885</c:v>
                </c:pt>
                <c:pt idx="25">
                  <c:v>53.88709677419363</c:v>
                </c:pt>
                <c:pt idx="26">
                  <c:v>53.922580645161375</c:v>
                </c:pt>
                <c:pt idx="27">
                  <c:v>53.95806451612912</c:v>
                </c:pt>
                <c:pt idx="28">
                  <c:v>53.993548387096865</c:v>
                </c:pt>
                <c:pt idx="29">
                  <c:v>54.029032258064611</c:v>
                </c:pt>
                <c:pt idx="30">
                  <c:v>54.064516129032356</c:v>
                </c:pt>
                <c:pt idx="31">
                  <c:v>54.1</c:v>
                </c:pt>
                <c:pt idx="32">
                  <c:v>54.1</c:v>
                </c:pt>
                <c:pt idx="33">
                  <c:v>54.1</c:v>
                </c:pt>
                <c:pt idx="34">
                  <c:v>54.1</c:v>
                </c:pt>
                <c:pt idx="35">
                  <c:v>54.1</c:v>
                </c:pt>
                <c:pt idx="36">
                  <c:v>54.1</c:v>
                </c:pt>
                <c:pt idx="37">
                  <c:v>54.1</c:v>
                </c:pt>
                <c:pt idx="38">
                  <c:v>54.1</c:v>
                </c:pt>
                <c:pt idx="39">
                  <c:v>54.1</c:v>
                </c:pt>
                <c:pt idx="40">
                  <c:v>54.1</c:v>
                </c:pt>
                <c:pt idx="41">
                  <c:v>54.1</c:v>
                </c:pt>
                <c:pt idx="42">
                  <c:v>54.1</c:v>
                </c:pt>
                <c:pt idx="43">
                  <c:v>54.1</c:v>
                </c:pt>
                <c:pt idx="44">
                  <c:v>54.1</c:v>
                </c:pt>
                <c:pt idx="45">
                  <c:v>54.1</c:v>
                </c:pt>
                <c:pt idx="46">
                  <c:v>54.1</c:v>
                </c:pt>
                <c:pt idx="47">
                  <c:v>54.1</c:v>
                </c:pt>
                <c:pt idx="48">
                  <c:v>54.1</c:v>
                </c:pt>
                <c:pt idx="49">
                  <c:v>54.1</c:v>
                </c:pt>
                <c:pt idx="50">
                  <c:v>54.1</c:v>
                </c:pt>
                <c:pt idx="51">
                  <c:v>54.1</c:v>
                </c:pt>
                <c:pt idx="52">
                  <c:v>54.1</c:v>
                </c:pt>
                <c:pt idx="53">
                  <c:v>54.1</c:v>
                </c:pt>
                <c:pt idx="54">
                  <c:v>54.1</c:v>
                </c:pt>
                <c:pt idx="55">
                  <c:v>54.1</c:v>
                </c:pt>
                <c:pt idx="56">
                  <c:v>54.1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54.1</c:v>
                </c:pt>
                <c:pt idx="63">
                  <c:v>54.13225806451613</c:v>
                </c:pt>
                <c:pt idx="64">
                  <c:v>54.164516129032258</c:v>
                </c:pt>
                <c:pt idx="65">
                  <c:v>54.196774193548386</c:v>
                </c:pt>
                <c:pt idx="66">
                  <c:v>54.229032258064514</c:v>
                </c:pt>
                <c:pt idx="67">
                  <c:v>54.261290322580642</c:v>
                </c:pt>
                <c:pt idx="68">
                  <c:v>54.29354838709677</c:v>
                </c:pt>
                <c:pt idx="69">
                  <c:v>54.325806451612898</c:v>
                </c:pt>
                <c:pt idx="70">
                  <c:v>54.358064516129026</c:v>
                </c:pt>
                <c:pt idx="71">
                  <c:v>54.390322580645154</c:v>
                </c:pt>
                <c:pt idx="72">
                  <c:v>54.422580645161283</c:v>
                </c:pt>
                <c:pt idx="73">
                  <c:v>54.454838709677411</c:v>
                </c:pt>
                <c:pt idx="74">
                  <c:v>54.487096774193539</c:v>
                </c:pt>
                <c:pt idx="75">
                  <c:v>54.519354838709667</c:v>
                </c:pt>
                <c:pt idx="76">
                  <c:v>54.551612903225795</c:v>
                </c:pt>
                <c:pt idx="77">
                  <c:v>54.583870967741923</c:v>
                </c:pt>
                <c:pt idx="78">
                  <c:v>54.616129032258051</c:v>
                </c:pt>
                <c:pt idx="79">
                  <c:v>54.648387096774179</c:v>
                </c:pt>
                <c:pt idx="80">
                  <c:v>54.680645161290307</c:v>
                </c:pt>
                <c:pt idx="81">
                  <c:v>54.712903225806436</c:v>
                </c:pt>
                <c:pt idx="82">
                  <c:v>54.745161290322564</c:v>
                </c:pt>
                <c:pt idx="83">
                  <c:v>54.777419354838692</c:v>
                </c:pt>
                <c:pt idx="84">
                  <c:v>54.80967741935482</c:v>
                </c:pt>
                <c:pt idx="85">
                  <c:v>54.841935483870948</c:v>
                </c:pt>
                <c:pt idx="86">
                  <c:v>54.874193548387076</c:v>
                </c:pt>
                <c:pt idx="87">
                  <c:v>54.906451612903204</c:v>
                </c:pt>
                <c:pt idx="88">
                  <c:v>54.938709677419332</c:v>
                </c:pt>
                <c:pt idx="89">
                  <c:v>54.970967741935461</c:v>
                </c:pt>
                <c:pt idx="90">
                  <c:v>55.003225806451589</c:v>
                </c:pt>
                <c:pt idx="91">
                  <c:v>55.035483870967717</c:v>
                </c:pt>
                <c:pt idx="92">
                  <c:v>55.067741935483845</c:v>
                </c:pt>
                <c:pt idx="93">
                  <c:v>55.1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55.1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55.1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55.127419354838707</c:v>
                </c:pt>
                <c:pt idx="126">
                  <c:v>55.154838709677421</c:v>
                </c:pt>
                <c:pt idx="127">
                  <c:v>55.182258064516134</c:v>
                </c:pt>
                <c:pt idx="128">
                  <c:v>55.209677419354847</c:v>
                </c:pt>
                <c:pt idx="129">
                  <c:v>55.23709677419356</c:v>
                </c:pt>
                <c:pt idx="130">
                  <c:v>55.264516129032273</c:v>
                </c:pt>
                <c:pt idx="131">
                  <c:v>55.291935483870986</c:v>
                </c:pt>
                <c:pt idx="132">
                  <c:v>55.3193548387097</c:v>
                </c:pt>
                <c:pt idx="133">
                  <c:v>55.346774193548413</c:v>
                </c:pt>
                <c:pt idx="134">
                  <c:v>55.374193548387126</c:v>
                </c:pt>
                <c:pt idx="135">
                  <c:v>55.401612903225839</c:v>
                </c:pt>
                <c:pt idx="136">
                  <c:v>55.429032258064552</c:v>
                </c:pt>
                <c:pt idx="137">
                  <c:v>55.456451612903265</c:v>
                </c:pt>
                <c:pt idx="138">
                  <c:v>55.483870967741979</c:v>
                </c:pt>
                <c:pt idx="139">
                  <c:v>55.511290322580692</c:v>
                </c:pt>
                <c:pt idx="140">
                  <c:v>55.538709677419405</c:v>
                </c:pt>
                <c:pt idx="141">
                  <c:v>55.566129032258118</c:v>
                </c:pt>
                <c:pt idx="142">
                  <c:v>55.593548387096831</c:v>
                </c:pt>
                <c:pt idx="143">
                  <c:v>55.620967741935544</c:v>
                </c:pt>
                <c:pt idx="144">
                  <c:v>55.648387096774258</c:v>
                </c:pt>
                <c:pt idx="145">
                  <c:v>55.675806451612971</c:v>
                </c:pt>
                <c:pt idx="146">
                  <c:v>55.703225806451684</c:v>
                </c:pt>
                <c:pt idx="147">
                  <c:v>55.730645161290397</c:v>
                </c:pt>
                <c:pt idx="148">
                  <c:v>55.75806451612911</c:v>
                </c:pt>
                <c:pt idx="149">
                  <c:v>55.785483870967823</c:v>
                </c:pt>
                <c:pt idx="150">
                  <c:v>55.812903225806537</c:v>
                </c:pt>
                <c:pt idx="151">
                  <c:v>55.84032258064525</c:v>
                </c:pt>
                <c:pt idx="152">
                  <c:v>55.867741935483963</c:v>
                </c:pt>
                <c:pt idx="153">
                  <c:v>55.895161290322676</c:v>
                </c:pt>
                <c:pt idx="154">
                  <c:v>55.922580645161389</c:v>
                </c:pt>
                <c:pt idx="155">
                  <c:v>55.950000000000102</c:v>
                </c:pt>
                <c:pt idx="156">
                  <c:v>55.977419354838815</c:v>
                </c:pt>
                <c:pt idx="157">
                  <c:v>56.004838709677529</c:v>
                </c:pt>
                <c:pt idx="158">
                  <c:v>56.032258064516242</c:v>
                </c:pt>
                <c:pt idx="159">
                  <c:v>56.059677419354955</c:v>
                </c:pt>
                <c:pt idx="160">
                  <c:v>56.087096774193668</c:v>
                </c:pt>
                <c:pt idx="161">
                  <c:v>56.114516129032381</c:v>
                </c:pt>
                <c:pt idx="162">
                  <c:v>56.141935483871094</c:v>
                </c:pt>
                <c:pt idx="163">
                  <c:v>56.169354838709808</c:v>
                </c:pt>
                <c:pt idx="164">
                  <c:v>56.196774193548521</c:v>
                </c:pt>
                <c:pt idx="165">
                  <c:v>56.224193548387234</c:v>
                </c:pt>
                <c:pt idx="166">
                  <c:v>56.251612903225947</c:v>
                </c:pt>
                <c:pt idx="167">
                  <c:v>56.27903225806466</c:v>
                </c:pt>
                <c:pt idx="168">
                  <c:v>56.306451612903373</c:v>
                </c:pt>
                <c:pt idx="169">
                  <c:v>56.333870967742087</c:v>
                </c:pt>
                <c:pt idx="170">
                  <c:v>56.3612903225808</c:v>
                </c:pt>
                <c:pt idx="171">
                  <c:v>56.388709677419513</c:v>
                </c:pt>
                <c:pt idx="172">
                  <c:v>56.416129032258226</c:v>
                </c:pt>
                <c:pt idx="173">
                  <c:v>56.443548387096939</c:v>
                </c:pt>
                <c:pt idx="174">
                  <c:v>56.470967741935652</c:v>
                </c:pt>
                <c:pt idx="175">
                  <c:v>56.498387096774366</c:v>
                </c:pt>
                <c:pt idx="176">
                  <c:v>56.525806451613079</c:v>
                </c:pt>
                <c:pt idx="177">
                  <c:v>56.553225806451792</c:v>
                </c:pt>
                <c:pt idx="178">
                  <c:v>56.580645161290505</c:v>
                </c:pt>
                <c:pt idx="179">
                  <c:v>56.608064516129218</c:v>
                </c:pt>
                <c:pt idx="180">
                  <c:v>56.635483870967931</c:v>
                </c:pt>
                <c:pt idx="181">
                  <c:v>56.662903225806645</c:v>
                </c:pt>
                <c:pt idx="182">
                  <c:v>56.690322580645358</c:v>
                </c:pt>
                <c:pt idx="183">
                  <c:v>56.717741935484071</c:v>
                </c:pt>
                <c:pt idx="184">
                  <c:v>56.745161290322784</c:v>
                </c:pt>
                <c:pt idx="185">
                  <c:v>56.772580645161497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56.766071428571429</c:v>
                </c:pt>
                <c:pt idx="219">
                  <c:v>56.732142857142861</c:v>
                </c:pt>
                <c:pt idx="220">
                  <c:v>56.698214285714293</c:v>
                </c:pt>
                <c:pt idx="221">
                  <c:v>56.664285714285725</c:v>
                </c:pt>
                <c:pt idx="222">
                  <c:v>56.630357142857157</c:v>
                </c:pt>
                <c:pt idx="223">
                  <c:v>56.596428571428589</c:v>
                </c:pt>
                <c:pt idx="224">
                  <c:v>56.562500000000021</c:v>
                </c:pt>
                <c:pt idx="225">
                  <c:v>56.528571428571453</c:v>
                </c:pt>
                <c:pt idx="226">
                  <c:v>56.494642857142885</c:v>
                </c:pt>
                <c:pt idx="227">
                  <c:v>56.460714285714317</c:v>
                </c:pt>
                <c:pt idx="228">
                  <c:v>56.426785714285749</c:v>
                </c:pt>
                <c:pt idx="229">
                  <c:v>56.392857142857181</c:v>
                </c:pt>
                <c:pt idx="230">
                  <c:v>56.358928571428613</c:v>
                </c:pt>
                <c:pt idx="231">
                  <c:v>56.325000000000045</c:v>
                </c:pt>
                <c:pt idx="232">
                  <c:v>56.291071428571477</c:v>
                </c:pt>
                <c:pt idx="233">
                  <c:v>56.25714285714291</c:v>
                </c:pt>
                <c:pt idx="234">
                  <c:v>56.223214285714342</c:v>
                </c:pt>
                <c:pt idx="235">
                  <c:v>56.189285714285774</c:v>
                </c:pt>
                <c:pt idx="236">
                  <c:v>56.155357142857206</c:v>
                </c:pt>
                <c:pt idx="237">
                  <c:v>56.121428571428638</c:v>
                </c:pt>
                <c:pt idx="238">
                  <c:v>56.08750000000007</c:v>
                </c:pt>
                <c:pt idx="239">
                  <c:v>56.053571428571502</c:v>
                </c:pt>
                <c:pt idx="240">
                  <c:v>56.019642857142934</c:v>
                </c:pt>
                <c:pt idx="241">
                  <c:v>55.985714285714366</c:v>
                </c:pt>
                <c:pt idx="242">
                  <c:v>55.951785714285798</c:v>
                </c:pt>
                <c:pt idx="243">
                  <c:v>55.91785714285723</c:v>
                </c:pt>
                <c:pt idx="244">
                  <c:v>55.883928571428662</c:v>
                </c:pt>
                <c:pt idx="245">
                  <c:v>55.850000000000094</c:v>
                </c:pt>
                <c:pt idx="246">
                  <c:v>55.816071428571526</c:v>
                </c:pt>
                <c:pt idx="247">
                  <c:v>55.782142857142958</c:v>
                </c:pt>
                <c:pt idx="248">
                  <c:v>55.74821428571439</c:v>
                </c:pt>
                <c:pt idx="249">
                  <c:v>55.714285714285822</c:v>
                </c:pt>
                <c:pt idx="250">
                  <c:v>55.680357142857254</c:v>
                </c:pt>
                <c:pt idx="251">
                  <c:v>55.646428571428686</c:v>
                </c:pt>
                <c:pt idx="252">
                  <c:v>55.612500000000118</c:v>
                </c:pt>
                <c:pt idx="253">
                  <c:v>55.57857142857155</c:v>
                </c:pt>
                <c:pt idx="254">
                  <c:v>55.544642857142982</c:v>
                </c:pt>
                <c:pt idx="255">
                  <c:v>55.510714285714414</c:v>
                </c:pt>
                <c:pt idx="256">
                  <c:v>55.476785714285846</c:v>
                </c:pt>
                <c:pt idx="257">
                  <c:v>55.442857142857278</c:v>
                </c:pt>
                <c:pt idx="258">
                  <c:v>55.40892857142871</c:v>
                </c:pt>
                <c:pt idx="259">
                  <c:v>55.375000000000142</c:v>
                </c:pt>
                <c:pt idx="260">
                  <c:v>55.341071428571574</c:v>
                </c:pt>
                <c:pt idx="261">
                  <c:v>55.307142857143006</c:v>
                </c:pt>
                <c:pt idx="262">
                  <c:v>55.273214285714438</c:v>
                </c:pt>
                <c:pt idx="263">
                  <c:v>55.23928571428587</c:v>
                </c:pt>
                <c:pt idx="264">
                  <c:v>55.205357142857302</c:v>
                </c:pt>
                <c:pt idx="265">
                  <c:v>55.171428571428734</c:v>
                </c:pt>
                <c:pt idx="266">
                  <c:v>55.137500000000166</c:v>
                </c:pt>
                <c:pt idx="267">
                  <c:v>55.103571428571598</c:v>
                </c:pt>
                <c:pt idx="268">
                  <c:v>55.06964285714303</c:v>
                </c:pt>
                <c:pt idx="269">
                  <c:v>55.035714285714462</c:v>
                </c:pt>
                <c:pt idx="270">
                  <c:v>55.001785714285894</c:v>
                </c:pt>
                <c:pt idx="271">
                  <c:v>54.967857142857326</c:v>
                </c:pt>
                <c:pt idx="272">
                  <c:v>54.933928571428758</c:v>
                </c:pt>
                <c:pt idx="273">
                  <c:v>54.90000000000019</c:v>
                </c:pt>
                <c:pt idx="274">
                  <c:v>54.866071428571622</c:v>
                </c:pt>
                <c:pt idx="275">
                  <c:v>54.832142857143054</c:v>
                </c:pt>
                <c:pt idx="276">
                  <c:v>54.798214285714486</c:v>
                </c:pt>
                <c:pt idx="277">
                  <c:v>54.764285714285919</c:v>
                </c:pt>
                <c:pt idx="278">
                  <c:v>54.730357142857351</c:v>
                </c:pt>
                <c:pt idx="279">
                  <c:v>54.696428571428783</c:v>
                </c:pt>
                <c:pt idx="280">
                  <c:v>54.662500000000215</c:v>
                </c:pt>
                <c:pt idx="281">
                  <c:v>54.628571428571647</c:v>
                </c:pt>
                <c:pt idx="282">
                  <c:v>54.594642857143079</c:v>
                </c:pt>
                <c:pt idx="283">
                  <c:v>54.560714285714511</c:v>
                </c:pt>
                <c:pt idx="284">
                  <c:v>54.526785714285943</c:v>
                </c:pt>
                <c:pt idx="285">
                  <c:v>54.492857142857375</c:v>
                </c:pt>
                <c:pt idx="286">
                  <c:v>54.458928571428807</c:v>
                </c:pt>
                <c:pt idx="287">
                  <c:v>54.425000000000239</c:v>
                </c:pt>
                <c:pt idx="288">
                  <c:v>54.391071428571671</c:v>
                </c:pt>
                <c:pt idx="289">
                  <c:v>54.357142857143103</c:v>
                </c:pt>
                <c:pt idx="290">
                  <c:v>54.323214285714535</c:v>
                </c:pt>
                <c:pt idx="291">
                  <c:v>54.289285714285967</c:v>
                </c:pt>
                <c:pt idx="292">
                  <c:v>54.255357142857399</c:v>
                </c:pt>
                <c:pt idx="293">
                  <c:v>54.221428571428831</c:v>
                </c:pt>
                <c:pt idx="294">
                  <c:v>54.187500000000263</c:v>
                </c:pt>
                <c:pt idx="295">
                  <c:v>54.153571428571695</c:v>
                </c:pt>
                <c:pt idx="296">
                  <c:v>54.119642857143127</c:v>
                </c:pt>
                <c:pt idx="297">
                  <c:v>54.085714285714559</c:v>
                </c:pt>
                <c:pt idx="298">
                  <c:v>54.051785714285991</c:v>
                </c:pt>
                <c:pt idx="299">
                  <c:v>54.017857142857423</c:v>
                </c:pt>
                <c:pt idx="300">
                  <c:v>53.983928571428855</c:v>
                </c:pt>
                <c:pt idx="301">
                  <c:v>53.950000000000287</c:v>
                </c:pt>
                <c:pt idx="302">
                  <c:v>53.916071428571719</c:v>
                </c:pt>
                <c:pt idx="303">
                  <c:v>53.882142857143151</c:v>
                </c:pt>
                <c:pt idx="304">
                  <c:v>53.848214285714583</c:v>
                </c:pt>
                <c:pt idx="305">
                  <c:v>53.814285714286015</c:v>
                </c:pt>
                <c:pt idx="306">
                  <c:v>53.780357142857447</c:v>
                </c:pt>
                <c:pt idx="307">
                  <c:v>53.746428571428879</c:v>
                </c:pt>
                <c:pt idx="308">
                  <c:v>53.712500000000311</c:v>
                </c:pt>
                <c:pt idx="309">
                  <c:v>53.678571428571743</c:v>
                </c:pt>
                <c:pt idx="310">
                  <c:v>53.644642857143175</c:v>
                </c:pt>
                <c:pt idx="311">
                  <c:v>53.610714285714607</c:v>
                </c:pt>
                <c:pt idx="312">
                  <c:v>53.576785714286039</c:v>
                </c:pt>
                <c:pt idx="313">
                  <c:v>53.542857142857471</c:v>
                </c:pt>
                <c:pt idx="314">
                  <c:v>53.508928571428903</c:v>
                </c:pt>
                <c:pt idx="315">
                  <c:v>53.475000000000335</c:v>
                </c:pt>
                <c:pt idx="316">
                  <c:v>53.441071428571767</c:v>
                </c:pt>
                <c:pt idx="317">
                  <c:v>53.407142857143199</c:v>
                </c:pt>
                <c:pt idx="318">
                  <c:v>53.373214285714631</c:v>
                </c:pt>
                <c:pt idx="319">
                  <c:v>53.339285714286063</c:v>
                </c:pt>
                <c:pt idx="320">
                  <c:v>53.305357142857495</c:v>
                </c:pt>
                <c:pt idx="321">
                  <c:v>53.271428571428928</c:v>
                </c:pt>
                <c:pt idx="322">
                  <c:v>53.23750000000036</c:v>
                </c:pt>
                <c:pt idx="323">
                  <c:v>53.203571428571792</c:v>
                </c:pt>
                <c:pt idx="324">
                  <c:v>53.169642857143224</c:v>
                </c:pt>
                <c:pt idx="325">
                  <c:v>53.135714285714656</c:v>
                </c:pt>
                <c:pt idx="326">
                  <c:v>53.101785714286088</c:v>
                </c:pt>
                <c:pt idx="327">
                  <c:v>53.06785714285752</c:v>
                </c:pt>
                <c:pt idx="328">
                  <c:v>53.033928571428952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5715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[1]Data2000!$L$7:$L$371</c:f>
              <c:numCache>
                <c:formatCode>General</c:formatCode>
                <c:ptCount val="365"/>
                <c:pt idx="0">
                  <c:v>56.1</c:v>
                </c:pt>
                <c:pt idx="1">
                  <c:v>56.12903225806452</c:v>
                </c:pt>
                <c:pt idx="2">
                  <c:v>56.158064516129038</c:v>
                </c:pt>
                <c:pt idx="3">
                  <c:v>56.187096774193556</c:v>
                </c:pt>
                <c:pt idx="4">
                  <c:v>56.216129032258074</c:v>
                </c:pt>
                <c:pt idx="5">
                  <c:v>56.245161290322592</c:v>
                </c:pt>
                <c:pt idx="6">
                  <c:v>56.27419354838711</c:v>
                </c:pt>
                <c:pt idx="7">
                  <c:v>56.303225806451628</c:v>
                </c:pt>
                <c:pt idx="8">
                  <c:v>56.332258064516147</c:v>
                </c:pt>
                <c:pt idx="9">
                  <c:v>56.361290322580665</c:v>
                </c:pt>
                <c:pt idx="10">
                  <c:v>56.390322580645183</c:v>
                </c:pt>
                <c:pt idx="11">
                  <c:v>56.419354838709701</c:v>
                </c:pt>
                <c:pt idx="12">
                  <c:v>56.448387096774219</c:v>
                </c:pt>
                <c:pt idx="13">
                  <c:v>56.477419354838737</c:v>
                </c:pt>
                <c:pt idx="14">
                  <c:v>56.506451612903255</c:v>
                </c:pt>
                <c:pt idx="15">
                  <c:v>56.535483870967774</c:v>
                </c:pt>
                <c:pt idx="16">
                  <c:v>56.564516129032292</c:v>
                </c:pt>
                <c:pt idx="17">
                  <c:v>56.59354838709681</c:v>
                </c:pt>
                <c:pt idx="18">
                  <c:v>56.622580645161328</c:v>
                </c:pt>
                <c:pt idx="19">
                  <c:v>56.651612903225846</c:v>
                </c:pt>
                <c:pt idx="20">
                  <c:v>56.680645161290364</c:v>
                </c:pt>
                <c:pt idx="21">
                  <c:v>56.709677419354882</c:v>
                </c:pt>
                <c:pt idx="22">
                  <c:v>56.738709677419401</c:v>
                </c:pt>
                <c:pt idx="23">
                  <c:v>56.767741935483919</c:v>
                </c:pt>
                <c:pt idx="24">
                  <c:v>56.796774193548437</c:v>
                </c:pt>
                <c:pt idx="25">
                  <c:v>56.825806451612955</c:v>
                </c:pt>
                <c:pt idx="26">
                  <c:v>56.854838709677473</c:v>
                </c:pt>
                <c:pt idx="27">
                  <c:v>56.883870967741991</c:v>
                </c:pt>
                <c:pt idx="28">
                  <c:v>56.91290322580651</c:v>
                </c:pt>
                <c:pt idx="29">
                  <c:v>56.941935483871028</c:v>
                </c:pt>
                <c:pt idx="30">
                  <c:v>56.970967741935546</c:v>
                </c:pt>
                <c:pt idx="31">
                  <c:v>57</c:v>
                </c:pt>
                <c:pt idx="32">
                  <c:v>57.04758064516129</c:v>
                </c:pt>
                <c:pt idx="33">
                  <c:v>57.095161290322579</c:v>
                </c:pt>
                <c:pt idx="34">
                  <c:v>57.142741935483869</c:v>
                </c:pt>
                <c:pt idx="35">
                  <c:v>57.190322580645159</c:v>
                </c:pt>
                <c:pt idx="36">
                  <c:v>57.237903225806448</c:v>
                </c:pt>
                <c:pt idx="37">
                  <c:v>57.285483870967738</c:v>
                </c:pt>
                <c:pt idx="38">
                  <c:v>57.333064516129028</c:v>
                </c:pt>
                <c:pt idx="39">
                  <c:v>57.380645161290317</c:v>
                </c:pt>
                <c:pt idx="40">
                  <c:v>57.428225806451607</c:v>
                </c:pt>
                <c:pt idx="41">
                  <c:v>57.475806451612897</c:v>
                </c:pt>
                <c:pt idx="42">
                  <c:v>57.523387096774186</c:v>
                </c:pt>
                <c:pt idx="43">
                  <c:v>57.570967741935476</c:v>
                </c:pt>
                <c:pt idx="44">
                  <c:v>57.618548387096766</c:v>
                </c:pt>
                <c:pt idx="45">
                  <c:v>57.666129032258056</c:v>
                </c:pt>
                <c:pt idx="46">
                  <c:v>57.713709677419345</c:v>
                </c:pt>
                <c:pt idx="47">
                  <c:v>57.761290322580635</c:v>
                </c:pt>
                <c:pt idx="48">
                  <c:v>57.808870967741925</c:v>
                </c:pt>
                <c:pt idx="49">
                  <c:v>57.856451612903214</c:v>
                </c:pt>
                <c:pt idx="50">
                  <c:v>57.904032258064504</c:v>
                </c:pt>
                <c:pt idx="51">
                  <c:v>57.951612903225794</c:v>
                </c:pt>
                <c:pt idx="52">
                  <c:v>57.999193548387083</c:v>
                </c:pt>
                <c:pt idx="53">
                  <c:v>58.046774193548373</c:v>
                </c:pt>
                <c:pt idx="54">
                  <c:v>58.094354838709663</c:v>
                </c:pt>
                <c:pt idx="55">
                  <c:v>58.141935483870952</c:v>
                </c:pt>
                <c:pt idx="56">
                  <c:v>58.189516129032242</c:v>
                </c:pt>
                <c:pt idx="57">
                  <c:v>58.237096774193532</c:v>
                </c:pt>
                <c:pt idx="58">
                  <c:v>58.284677419354821</c:v>
                </c:pt>
                <c:pt idx="59">
                  <c:v>58.332258064516111</c:v>
                </c:pt>
                <c:pt idx="60">
                  <c:v>58.379838709677401</c:v>
                </c:pt>
                <c:pt idx="61">
                  <c:v>58.42741935483869</c:v>
                </c:pt>
                <c:pt idx="62">
                  <c:v>58.47499999999998</c:v>
                </c:pt>
                <c:pt idx="63">
                  <c:v>58.52258064516127</c:v>
                </c:pt>
                <c:pt idx="64">
                  <c:v>58.570161290322559</c:v>
                </c:pt>
                <c:pt idx="65">
                  <c:v>58.617741935483849</c:v>
                </c:pt>
                <c:pt idx="66">
                  <c:v>58.665322580645139</c:v>
                </c:pt>
                <c:pt idx="67">
                  <c:v>58.712903225806429</c:v>
                </c:pt>
                <c:pt idx="68">
                  <c:v>58.760483870967718</c:v>
                </c:pt>
                <c:pt idx="69">
                  <c:v>58.808064516129008</c:v>
                </c:pt>
                <c:pt idx="70">
                  <c:v>58.855645161290298</c:v>
                </c:pt>
                <c:pt idx="71">
                  <c:v>58.903225806451587</c:v>
                </c:pt>
                <c:pt idx="72">
                  <c:v>58.950806451612877</c:v>
                </c:pt>
                <c:pt idx="73">
                  <c:v>58.998387096774167</c:v>
                </c:pt>
                <c:pt idx="74">
                  <c:v>59.045967741935456</c:v>
                </c:pt>
                <c:pt idx="75">
                  <c:v>59.093548387096746</c:v>
                </c:pt>
                <c:pt idx="76">
                  <c:v>59.141129032258036</c:v>
                </c:pt>
                <c:pt idx="77">
                  <c:v>59.188709677419325</c:v>
                </c:pt>
                <c:pt idx="78">
                  <c:v>59.236290322580615</c:v>
                </c:pt>
                <c:pt idx="79">
                  <c:v>59.283870967741905</c:v>
                </c:pt>
                <c:pt idx="80">
                  <c:v>59.331451612903194</c:v>
                </c:pt>
                <c:pt idx="81">
                  <c:v>59.379032258064484</c:v>
                </c:pt>
                <c:pt idx="82">
                  <c:v>59.426612903225774</c:v>
                </c:pt>
                <c:pt idx="83">
                  <c:v>59.474193548387063</c:v>
                </c:pt>
                <c:pt idx="84">
                  <c:v>59.521774193548353</c:v>
                </c:pt>
                <c:pt idx="85">
                  <c:v>59.569354838709643</c:v>
                </c:pt>
                <c:pt idx="86">
                  <c:v>59.616935483870932</c:v>
                </c:pt>
                <c:pt idx="87">
                  <c:v>59.664516129032222</c:v>
                </c:pt>
                <c:pt idx="88">
                  <c:v>59.712096774193512</c:v>
                </c:pt>
                <c:pt idx="89">
                  <c:v>59.759677419354801</c:v>
                </c:pt>
                <c:pt idx="90">
                  <c:v>59.807258064516091</c:v>
                </c:pt>
                <c:pt idx="91">
                  <c:v>59.854838709677381</c:v>
                </c:pt>
                <c:pt idx="92">
                  <c:v>59.902419354838671</c:v>
                </c:pt>
                <c:pt idx="93">
                  <c:v>59.95</c:v>
                </c:pt>
                <c:pt idx="94">
                  <c:v>59.95</c:v>
                </c:pt>
                <c:pt idx="95">
                  <c:v>59.95</c:v>
                </c:pt>
                <c:pt idx="96">
                  <c:v>59.95</c:v>
                </c:pt>
                <c:pt idx="97">
                  <c:v>59.95</c:v>
                </c:pt>
                <c:pt idx="98">
                  <c:v>59.95</c:v>
                </c:pt>
                <c:pt idx="99">
                  <c:v>59.95</c:v>
                </c:pt>
                <c:pt idx="100">
                  <c:v>59.95</c:v>
                </c:pt>
                <c:pt idx="101">
                  <c:v>59.95</c:v>
                </c:pt>
                <c:pt idx="102">
                  <c:v>59.95</c:v>
                </c:pt>
                <c:pt idx="103">
                  <c:v>59.95</c:v>
                </c:pt>
                <c:pt idx="104">
                  <c:v>59.95</c:v>
                </c:pt>
                <c:pt idx="105">
                  <c:v>59.95</c:v>
                </c:pt>
                <c:pt idx="106">
                  <c:v>59.95</c:v>
                </c:pt>
                <c:pt idx="107">
                  <c:v>59.95</c:v>
                </c:pt>
                <c:pt idx="108">
                  <c:v>59.95</c:v>
                </c:pt>
                <c:pt idx="109">
                  <c:v>59.95</c:v>
                </c:pt>
                <c:pt idx="110">
                  <c:v>59.95</c:v>
                </c:pt>
                <c:pt idx="111">
                  <c:v>59.95</c:v>
                </c:pt>
                <c:pt idx="112">
                  <c:v>59.95</c:v>
                </c:pt>
                <c:pt idx="113">
                  <c:v>59.95</c:v>
                </c:pt>
                <c:pt idx="114">
                  <c:v>59.95</c:v>
                </c:pt>
                <c:pt idx="115">
                  <c:v>59.95</c:v>
                </c:pt>
                <c:pt idx="116">
                  <c:v>59.95</c:v>
                </c:pt>
                <c:pt idx="117">
                  <c:v>59.95</c:v>
                </c:pt>
                <c:pt idx="118">
                  <c:v>59.95</c:v>
                </c:pt>
                <c:pt idx="119">
                  <c:v>59.95</c:v>
                </c:pt>
                <c:pt idx="120">
                  <c:v>59.95</c:v>
                </c:pt>
                <c:pt idx="121">
                  <c:v>59.95</c:v>
                </c:pt>
                <c:pt idx="122">
                  <c:v>59.95</c:v>
                </c:pt>
                <c:pt idx="123">
                  <c:v>59.95</c:v>
                </c:pt>
                <c:pt idx="124">
                  <c:v>59.95</c:v>
                </c:pt>
                <c:pt idx="125">
                  <c:v>59.95</c:v>
                </c:pt>
                <c:pt idx="126">
                  <c:v>59.95</c:v>
                </c:pt>
                <c:pt idx="127">
                  <c:v>59.95</c:v>
                </c:pt>
                <c:pt idx="128">
                  <c:v>59.95</c:v>
                </c:pt>
                <c:pt idx="129">
                  <c:v>59.95</c:v>
                </c:pt>
                <c:pt idx="130">
                  <c:v>59.95</c:v>
                </c:pt>
                <c:pt idx="131">
                  <c:v>59.95</c:v>
                </c:pt>
                <c:pt idx="132">
                  <c:v>59.95</c:v>
                </c:pt>
                <c:pt idx="133">
                  <c:v>59.95</c:v>
                </c:pt>
                <c:pt idx="134">
                  <c:v>59.95</c:v>
                </c:pt>
                <c:pt idx="135">
                  <c:v>59.95</c:v>
                </c:pt>
                <c:pt idx="136">
                  <c:v>59.95</c:v>
                </c:pt>
                <c:pt idx="137">
                  <c:v>59.95</c:v>
                </c:pt>
                <c:pt idx="138">
                  <c:v>59.95</c:v>
                </c:pt>
                <c:pt idx="139">
                  <c:v>59.95</c:v>
                </c:pt>
                <c:pt idx="140">
                  <c:v>59.95</c:v>
                </c:pt>
                <c:pt idx="141">
                  <c:v>59.95</c:v>
                </c:pt>
                <c:pt idx="142">
                  <c:v>59.95</c:v>
                </c:pt>
                <c:pt idx="143">
                  <c:v>59.95</c:v>
                </c:pt>
                <c:pt idx="144">
                  <c:v>59.95</c:v>
                </c:pt>
                <c:pt idx="145">
                  <c:v>59.95</c:v>
                </c:pt>
                <c:pt idx="146">
                  <c:v>59.95</c:v>
                </c:pt>
                <c:pt idx="147">
                  <c:v>59.95</c:v>
                </c:pt>
                <c:pt idx="148">
                  <c:v>59.95</c:v>
                </c:pt>
                <c:pt idx="149">
                  <c:v>59.95</c:v>
                </c:pt>
                <c:pt idx="150">
                  <c:v>59.95</c:v>
                </c:pt>
                <c:pt idx="151">
                  <c:v>59.95</c:v>
                </c:pt>
                <c:pt idx="152">
                  <c:v>59.95</c:v>
                </c:pt>
                <c:pt idx="153">
                  <c:v>59.95</c:v>
                </c:pt>
                <c:pt idx="154">
                  <c:v>59.95</c:v>
                </c:pt>
                <c:pt idx="155">
                  <c:v>59.95</c:v>
                </c:pt>
                <c:pt idx="156">
                  <c:v>59.95</c:v>
                </c:pt>
                <c:pt idx="157">
                  <c:v>59.95</c:v>
                </c:pt>
                <c:pt idx="158">
                  <c:v>59.95</c:v>
                </c:pt>
                <c:pt idx="159">
                  <c:v>59.95</c:v>
                </c:pt>
                <c:pt idx="160">
                  <c:v>59.95</c:v>
                </c:pt>
                <c:pt idx="161">
                  <c:v>59.95</c:v>
                </c:pt>
                <c:pt idx="162">
                  <c:v>59.95</c:v>
                </c:pt>
                <c:pt idx="163">
                  <c:v>59.95</c:v>
                </c:pt>
                <c:pt idx="164">
                  <c:v>59.95</c:v>
                </c:pt>
                <c:pt idx="165">
                  <c:v>59.95</c:v>
                </c:pt>
                <c:pt idx="166">
                  <c:v>59.95</c:v>
                </c:pt>
                <c:pt idx="167">
                  <c:v>59.95</c:v>
                </c:pt>
                <c:pt idx="168">
                  <c:v>59.95</c:v>
                </c:pt>
                <c:pt idx="169">
                  <c:v>59.95</c:v>
                </c:pt>
                <c:pt idx="170">
                  <c:v>59.95</c:v>
                </c:pt>
                <c:pt idx="171">
                  <c:v>59.95</c:v>
                </c:pt>
                <c:pt idx="172">
                  <c:v>59.95</c:v>
                </c:pt>
                <c:pt idx="173">
                  <c:v>59.95</c:v>
                </c:pt>
                <c:pt idx="174">
                  <c:v>59.95</c:v>
                </c:pt>
                <c:pt idx="175">
                  <c:v>59.95</c:v>
                </c:pt>
                <c:pt idx="176">
                  <c:v>59.95</c:v>
                </c:pt>
                <c:pt idx="177">
                  <c:v>59.95</c:v>
                </c:pt>
                <c:pt idx="178">
                  <c:v>59.95</c:v>
                </c:pt>
                <c:pt idx="179">
                  <c:v>59.95</c:v>
                </c:pt>
                <c:pt idx="180">
                  <c:v>59.95</c:v>
                </c:pt>
                <c:pt idx="181">
                  <c:v>59.95</c:v>
                </c:pt>
                <c:pt idx="182">
                  <c:v>59.95</c:v>
                </c:pt>
                <c:pt idx="183">
                  <c:v>59.95</c:v>
                </c:pt>
                <c:pt idx="184">
                  <c:v>59.95</c:v>
                </c:pt>
                <c:pt idx="185">
                  <c:v>59.95</c:v>
                </c:pt>
                <c:pt idx="186">
                  <c:v>59.95</c:v>
                </c:pt>
                <c:pt idx="187">
                  <c:v>59.95</c:v>
                </c:pt>
                <c:pt idx="188">
                  <c:v>59.95</c:v>
                </c:pt>
                <c:pt idx="189">
                  <c:v>59.95</c:v>
                </c:pt>
                <c:pt idx="190">
                  <c:v>59.95</c:v>
                </c:pt>
                <c:pt idx="191">
                  <c:v>59.95</c:v>
                </c:pt>
                <c:pt idx="192">
                  <c:v>59.95</c:v>
                </c:pt>
                <c:pt idx="193">
                  <c:v>59.95</c:v>
                </c:pt>
                <c:pt idx="194">
                  <c:v>59.95</c:v>
                </c:pt>
                <c:pt idx="195">
                  <c:v>59.95</c:v>
                </c:pt>
                <c:pt idx="196">
                  <c:v>59.95</c:v>
                </c:pt>
                <c:pt idx="197">
                  <c:v>59.95</c:v>
                </c:pt>
                <c:pt idx="198">
                  <c:v>59.95</c:v>
                </c:pt>
                <c:pt idx="199">
                  <c:v>59.95</c:v>
                </c:pt>
                <c:pt idx="200">
                  <c:v>59.95</c:v>
                </c:pt>
                <c:pt idx="201">
                  <c:v>59.95</c:v>
                </c:pt>
                <c:pt idx="202">
                  <c:v>59.95</c:v>
                </c:pt>
                <c:pt idx="203">
                  <c:v>59.95</c:v>
                </c:pt>
                <c:pt idx="204">
                  <c:v>59.95</c:v>
                </c:pt>
                <c:pt idx="205">
                  <c:v>59.95</c:v>
                </c:pt>
                <c:pt idx="206">
                  <c:v>59.95</c:v>
                </c:pt>
                <c:pt idx="207">
                  <c:v>59.95</c:v>
                </c:pt>
                <c:pt idx="208">
                  <c:v>59.95</c:v>
                </c:pt>
                <c:pt idx="209">
                  <c:v>59.95</c:v>
                </c:pt>
                <c:pt idx="210">
                  <c:v>59.95</c:v>
                </c:pt>
                <c:pt idx="211">
                  <c:v>59.95</c:v>
                </c:pt>
                <c:pt idx="212">
                  <c:v>59.95</c:v>
                </c:pt>
                <c:pt idx="213">
                  <c:v>59.95</c:v>
                </c:pt>
                <c:pt idx="214">
                  <c:v>59.95</c:v>
                </c:pt>
                <c:pt idx="215">
                  <c:v>59.95</c:v>
                </c:pt>
                <c:pt idx="216">
                  <c:v>59.95</c:v>
                </c:pt>
                <c:pt idx="217">
                  <c:v>59.95</c:v>
                </c:pt>
                <c:pt idx="218">
                  <c:v>59.915625000000006</c:v>
                </c:pt>
                <c:pt idx="219">
                  <c:v>59.881250000000009</c:v>
                </c:pt>
                <c:pt idx="220">
                  <c:v>59.846875000000011</c:v>
                </c:pt>
                <c:pt idx="221">
                  <c:v>59.812500000000014</c:v>
                </c:pt>
                <c:pt idx="222">
                  <c:v>59.778125000000017</c:v>
                </c:pt>
                <c:pt idx="223">
                  <c:v>59.74375000000002</c:v>
                </c:pt>
                <c:pt idx="224">
                  <c:v>59.709375000000023</c:v>
                </c:pt>
                <c:pt idx="225">
                  <c:v>59.675000000000026</c:v>
                </c:pt>
                <c:pt idx="226">
                  <c:v>59.640625000000028</c:v>
                </c:pt>
                <c:pt idx="227">
                  <c:v>59.606250000000031</c:v>
                </c:pt>
                <c:pt idx="228">
                  <c:v>59.571875000000034</c:v>
                </c:pt>
                <c:pt idx="229">
                  <c:v>59.537500000000037</c:v>
                </c:pt>
                <c:pt idx="230">
                  <c:v>59.50312500000004</c:v>
                </c:pt>
                <c:pt idx="231">
                  <c:v>59.468750000000043</c:v>
                </c:pt>
                <c:pt idx="232">
                  <c:v>59.434375000000045</c:v>
                </c:pt>
                <c:pt idx="233">
                  <c:v>59.400000000000048</c:v>
                </c:pt>
                <c:pt idx="234">
                  <c:v>59.365625000000051</c:v>
                </c:pt>
                <c:pt idx="235">
                  <c:v>59.331250000000054</c:v>
                </c:pt>
                <c:pt idx="236">
                  <c:v>59.296875000000057</c:v>
                </c:pt>
                <c:pt idx="237">
                  <c:v>59.26250000000006</c:v>
                </c:pt>
                <c:pt idx="238">
                  <c:v>59.228125000000063</c:v>
                </c:pt>
                <c:pt idx="239">
                  <c:v>59.193750000000065</c:v>
                </c:pt>
                <c:pt idx="240">
                  <c:v>59.159375000000068</c:v>
                </c:pt>
                <c:pt idx="241">
                  <c:v>59.125000000000071</c:v>
                </c:pt>
                <c:pt idx="242">
                  <c:v>59.090625000000074</c:v>
                </c:pt>
                <c:pt idx="243">
                  <c:v>59.056250000000077</c:v>
                </c:pt>
                <c:pt idx="244">
                  <c:v>59.02187500000008</c:v>
                </c:pt>
                <c:pt idx="245">
                  <c:v>58.987500000000082</c:v>
                </c:pt>
                <c:pt idx="246">
                  <c:v>58.953125000000085</c:v>
                </c:pt>
                <c:pt idx="247">
                  <c:v>58.918750000000088</c:v>
                </c:pt>
                <c:pt idx="248">
                  <c:v>58.884375000000091</c:v>
                </c:pt>
                <c:pt idx="249">
                  <c:v>58.850000000000094</c:v>
                </c:pt>
                <c:pt idx="250">
                  <c:v>58.815625000000097</c:v>
                </c:pt>
                <c:pt idx="251">
                  <c:v>58.781250000000099</c:v>
                </c:pt>
                <c:pt idx="252">
                  <c:v>58.746875000000102</c:v>
                </c:pt>
                <c:pt idx="253">
                  <c:v>58.712500000000105</c:v>
                </c:pt>
                <c:pt idx="254">
                  <c:v>58.678125000000108</c:v>
                </c:pt>
                <c:pt idx="255">
                  <c:v>58.643750000000111</c:v>
                </c:pt>
                <c:pt idx="256">
                  <c:v>58.609375000000114</c:v>
                </c:pt>
                <c:pt idx="257">
                  <c:v>58.575000000000117</c:v>
                </c:pt>
                <c:pt idx="258">
                  <c:v>58.540625000000119</c:v>
                </c:pt>
                <c:pt idx="259">
                  <c:v>58.506250000000122</c:v>
                </c:pt>
                <c:pt idx="260">
                  <c:v>58.471875000000125</c:v>
                </c:pt>
                <c:pt idx="261">
                  <c:v>58.437500000000128</c:v>
                </c:pt>
                <c:pt idx="262">
                  <c:v>58.403125000000131</c:v>
                </c:pt>
                <c:pt idx="263">
                  <c:v>58.368750000000134</c:v>
                </c:pt>
                <c:pt idx="264">
                  <c:v>58.334375000000136</c:v>
                </c:pt>
                <c:pt idx="265">
                  <c:v>58.300000000000139</c:v>
                </c:pt>
                <c:pt idx="266">
                  <c:v>58.265625000000142</c:v>
                </c:pt>
                <c:pt idx="267">
                  <c:v>58.231250000000145</c:v>
                </c:pt>
                <c:pt idx="268">
                  <c:v>58.196875000000148</c:v>
                </c:pt>
                <c:pt idx="269">
                  <c:v>58.162500000000151</c:v>
                </c:pt>
                <c:pt idx="270">
                  <c:v>58.128125000000153</c:v>
                </c:pt>
                <c:pt idx="271">
                  <c:v>58.093750000000156</c:v>
                </c:pt>
                <c:pt idx="272">
                  <c:v>58.059375000000159</c:v>
                </c:pt>
                <c:pt idx="273">
                  <c:v>58.025000000000162</c:v>
                </c:pt>
                <c:pt idx="274">
                  <c:v>57.990625000000165</c:v>
                </c:pt>
                <c:pt idx="275">
                  <c:v>57.956250000000168</c:v>
                </c:pt>
                <c:pt idx="276">
                  <c:v>57.921875000000171</c:v>
                </c:pt>
                <c:pt idx="277">
                  <c:v>57.887500000000173</c:v>
                </c:pt>
                <c:pt idx="278">
                  <c:v>57.853125000000176</c:v>
                </c:pt>
                <c:pt idx="279">
                  <c:v>57.818750000000179</c:v>
                </c:pt>
                <c:pt idx="280">
                  <c:v>57.784375000000182</c:v>
                </c:pt>
                <c:pt idx="281">
                  <c:v>57.750000000000185</c:v>
                </c:pt>
                <c:pt idx="282">
                  <c:v>57.715625000000188</c:v>
                </c:pt>
                <c:pt idx="283">
                  <c:v>57.68125000000019</c:v>
                </c:pt>
                <c:pt idx="284">
                  <c:v>57.646875000000193</c:v>
                </c:pt>
                <c:pt idx="285">
                  <c:v>57.612500000000196</c:v>
                </c:pt>
                <c:pt idx="286">
                  <c:v>57.578125000000199</c:v>
                </c:pt>
                <c:pt idx="287">
                  <c:v>57.543750000000202</c:v>
                </c:pt>
                <c:pt idx="288">
                  <c:v>57.509375000000205</c:v>
                </c:pt>
                <c:pt idx="289">
                  <c:v>57.475000000000207</c:v>
                </c:pt>
                <c:pt idx="290">
                  <c:v>57.44062500000021</c:v>
                </c:pt>
                <c:pt idx="291">
                  <c:v>57.406250000000213</c:v>
                </c:pt>
                <c:pt idx="292">
                  <c:v>57.371875000000216</c:v>
                </c:pt>
                <c:pt idx="293">
                  <c:v>57.337500000000219</c:v>
                </c:pt>
                <c:pt idx="294">
                  <c:v>57.303125000000222</c:v>
                </c:pt>
                <c:pt idx="295">
                  <c:v>57.268750000000225</c:v>
                </c:pt>
                <c:pt idx="296">
                  <c:v>57.234375000000227</c:v>
                </c:pt>
                <c:pt idx="297">
                  <c:v>57.20000000000023</c:v>
                </c:pt>
                <c:pt idx="298">
                  <c:v>57.165625000000233</c:v>
                </c:pt>
                <c:pt idx="299">
                  <c:v>57.131250000000236</c:v>
                </c:pt>
                <c:pt idx="300">
                  <c:v>57.096875000000239</c:v>
                </c:pt>
                <c:pt idx="301">
                  <c:v>57.062500000000242</c:v>
                </c:pt>
                <c:pt idx="302">
                  <c:v>57.028125000000244</c:v>
                </c:pt>
                <c:pt idx="303">
                  <c:v>56.993750000000247</c:v>
                </c:pt>
                <c:pt idx="304">
                  <c:v>56.95937500000025</c:v>
                </c:pt>
                <c:pt idx="305">
                  <c:v>56.925000000000253</c:v>
                </c:pt>
                <c:pt idx="306">
                  <c:v>56.890625000000256</c:v>
                </c:pt>
                <c:pt idx="307">
                  <c:v>56.856250000000259</c:v>
                </c:pt>
                <c:pt idx="308">
                  <c:v>56.821875000000261</c:v>
                </c:pt>
                <c:pt idx="309">
                  <c:v>56.787500000000264</c:v>
                </c:pt>
                <c:pt idx="310">
                  <c:v>56.753125000000267</c:v>
                </c:pt>
                <c:pt idx="311">
                  <c:v>56.71875000000027</c:v>
                </c:pt>
                <c:pt idx="312">
                  <c:v>56.684375000000273</c:v>
                </c:pt>
                <c:pt idx="313">
                  <c:v>56.650000000000276</c:v>
                </c:pt>
                <c:pt idx="314">
                  <c:v>56.615625000000279</c:v>
                </c:pt>
                <c:pt idx="315">
                  <c:v>56.581250000000281</c:v>
                </c:pt>
                <c:pt idx="316">
                  <c:v>56.546875000000284</c:v>
                </c:pt>
                <c:pt idx="317">
                  <c:v>56.512500000000287</c:v>
                </c:pt>
                <c:pt idx="318">
                  <c:v>56.47812500000029</c:v>
                </c:pt>
                <c:pt idx="319">
                  <c:v>56.443750000000293</c:v>
                </c:pt>
                <c:pt idx="320">
                  <c:v>56.409375000000296</c:v>
                </c:pt>
                <c:pt idx="321">
                  <c:v>56.375000000000298</c:v>
                </c:pt>
                <c:pt idx="322">
                  <c:v>56.340625000000301</c:v>
                </c:pt>
                <c:pt idx="323">
                  <c:v>56.306250000000304</c:v>
                </c:pt>
                <c:pt idx="324">
                  <c:v>56.271875000000307</c:v>
                </c:pt>
                <c:pt idx="325">
                  <c:v>56.23750000000031</c:v>
                </c:pt>
                <c:pt idx="326">
                  <c:v>56.203125000000313</c:v>
                </c:pt>
                <c:pt idx="327">
                  <c:v>56.168750000000315</c:v>
                </c:pt>
                <c:pt idx="328">
                  <c:v>56.134375000000318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56.1</c:v>
                </c:pt>
                <c:pt idx="334">
                  <c:v>56.1</c:v>
                </c:pt>
                <c:pt idx="335">
                  <c:v>56.1</c:v>
                </c:pt>
                <c:pt idx="336">
                  <c:v>56.1</c:v>
                </c:pt>
                <c:pt idx="337">
                  <c:v>56.1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56.1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[1]Data2000!$M$7:$M$371</c:f>
              <c:numCache>
                <c:formatCode>General</c:formatCode>
                <c:ptCount val="365"/>
                <c:pt idx="30">
                  <c:v>61</c:v>
                </c:pt>
                <c:pt idx="31">
                  <c:v>0</c:v>
                </c:pt>
                <c:pt idx="58">
                  <c:v>61</c:v>
                </c:pt>
                <c:pt idx="59">
                  <c:v>0</c:v>
                </c:pt>
                <c:pt idx="89">
                  <c:v>61</c:v>
                </c:pt>
                <c:pt idx="90">
                  <c:v>0</c:v>
                </c:pt>
                <c:pt idx="119">
                  <c:v>61</c:v>
                </c:pt>
                <c:pt idx="120">
                  <c:v>0</c:v>
                </c:pt>
                <c:pt idx="150">
                  <c:v>61</c:v>
                </c:pt>
                <c:pt idx="151">
                  <c:v>0</c:v>
                </c:pt>
                <c:pt idx="180">
                  <c:v>61</c:v>
                </c:pt>
                <c:pt idx="181">
                  <c:v>0</c:v>
                </c:pt>
                <c:pt idx="211">
                  <c:v>61</c:v>
                </c:pt>
                <c:pt idx="212">
                  <c:v>0</c:v>
                </c:pt>
                <c:pt idx="242">
                  <c:v>61</c:v>
                </c:pt>
                <c:pt idx="243">
                  <c:v>0</c:v>
                </c:pt>
                <c:pt idx="272">
                  <c:v>61</c:v>
                </c:pt>
                <c:pt idx="273">
                  <c:v>0</c:v>
                </c:pt>
                <c:pt idx="303">
                  <c:v>61</c:v>
                </c:pt>
                <c:pt idx="304">
                  <c:v>0</c:v>
                </c:pt>
                <c:pt idx="333">
                  <c:v>61</c:v>
                </c:pt>
                <c:pt idx="334">
                  <c:v>0</c:v>
                </c:pt>
              </c:numCache>
            </c:numRef>
          </c:val>
          <c:smooth val="0"/>
        </c:ser>
        <c:ser>
          <c:idx val="8"/>
          <c:order val="4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0"/>
          <c:order val="5"/>
          <c:tx>
            <c:v>2008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DATA!$S$7:$S$371</c:f>
              <c:numCache>
                <c:formatCode>0.000</c:formatCode>
                <c:ptCount val="365"/>
                <c:pt idx="0">
                  <c:v>54.43</c:v>
                </c:pt>
                <c:pt idx="1">
                  <c:v>54.4</c:v>
                </c:pt>
                <c:pt idx="2">
                  <c:v>54.34</c:v>
                </c:pt>
                <c:pt idx="3">
                  <c:v>54.29</c:v>
                </c:pt>
                <c:pt idx="4">
                  <c:v>54.26</c:v>
                </c:pt>
                <c:pt idx="5">
                  <c:v>54.31</c:v>
                </c:pt>
                <c:pt idx="6">
                  <c:v>54.325000000000003</c:v>
                </c:pt>
                <c:pt idx="7">
                  <c:v>54.344999999999999</c:v>
                </c:pt>
                <c:pt idx="8">
                  <c:v>54.35</c:v>
                </c:pt>
                <c:pt idx="9">
                  <c:v>54.37</c:v>
                </c:pt>
                <c:pt idx="10">
                  <c:v>54.4</c:v>
                </c:pt>
                <c:pt idx="11">
                  <c:v>54.395000000000003</c:v>
                </c:pt>
                <c:pt idx="12">
                  <c:v>54.35</c:v>
                </c:pt>
                <c:pt idx="13">
                  <c:v>54.35</c:v>
                </c:pt>
                <c:pt idx="14">
                  <c:v>54.3</c:v>
                </c:pt>
                <c:pt idx="15">
                  <c:v>54.295000000000002</c:v>
                </c:pt>
                <c:pt idx="16">
                  <c:v>54.29</c:v>
                </c:pt>
                <c:pt idx="17">
                  <c:v>54.28</c:v>
                </c:pt>
                <c:pt idx="18">
                  <c:v>54.244999999999997</c:v>
                </c:pt>
                <c:pt idx="19">
                  <c:v>54.25</c:v>
                </c:pt>
                <c:pt idx="20">
                  <c:v>54.24</c:v>
                </c:pt>
                <c:pt idx="21">
                  <c:v>54.24</c:v>
                </c:pt>
                <c:pt idx="22">
                  <c:v>54.234999999999999</c:v>
                </c:pt>
                <c:pt idx="23">
                  <c:v>54.225000000000001</c:v>
                </c:pt>
                <c:pt idx="24">
                  <c:v>54.204999999999998</c:v>
                </c:pt>
                <c:pt idx="25">
                  <c:v>54.185000000000002</c:v>
                </c:pt>
                <c:pt idx="26">
                  <c:v>54.185000000000002</c:v>
                </c:pt>
                <c:pt idx="27">
                  <c:v>54.17</c:v>
                </c:pt>
                <c:pt idx="28">
                  <c:v>54.15</c:v>
                </c:pt>
                <c:pt idx="29">
                  <c:v>54.115000000000002</c:v>
                </c:pt>
                <c:pt idx="30">
                  <c:v>54.104999999999997</c:v>
                </c:pt>
                <c:pt idx="31">
                  <c:v>54.1</c:v>
                </c:pt>
                <c:pt idx="32">
                  <c:v>54.17</c:v>
                </c:pt>
                <c:pt idx="33">
                  <c:v>54.46</c:v>
                </c:pt>
                <c:pt idx="34">
                  <c:v>54.59</c:v>
                </c:pt>
                <c:pt idx="35">
                  <c:v>54.68</c:v>
                </c:pt>
                <c:pt idx="36">
                  <c:v>54.71</c:v>
                </c:pt>
                <c:pt idx="37">
                  <c:v>54.72</c:v>
                </c:pt>
                <c:pt idx="38">
                  <c:v>54.744999999999997</c:v>
                </c:pt>
                <c:pt idx="39">
                  <c:v>54.755000000000003</c:v>
                </c:pt>
                <c:pt idx="40">
                  <c:v>54.755000000000003</c:v>
                </c:pt>
                <c:pt idx="41">
                  <c:v>54.755000000000003</c:v>
                </c:pt>
                <c:pt idx="42">
                  <c:v>54.755000000000003</c:v>
                </c:pt>
                <c:pt idx="43">
                  <c:v>54.76</c:v>
                </c:pt>
                <c:pt idx="44">
                  <c:v>54.73</c:v>
                </c:pt>
                <c:pt idx="45">
                  <c:v>54.685000000000002</c:v>
                </c:pt>
                <c:pt idx="46">
                  <c:v>54.65</c:v>
                </c:pt>
                <c:pt idx="47">
                  <c:v>54.645000000000003</c:v>
                </c:pt>
                <c:pt idx="48">
                  <c:v>54.63</c:v>
                </c:pt>
                <c:pt idx="49">
                  <c:v>54.6</c:v>
                </c:pt>
                <c:pt idx="50">
                  <c:v>54.57</c:v>
                </c:pt>
                <c:pt idx="51">
                  <c:v>54.6</c:v>
                </c:pt>
                <c:pt idx="52">
                  <c:v>54.6</c:v>
                </c:pt>
                <c:pt idx="53">
                  <c:v>54.6</c:v>
                </c:pt>
                <c:pt idx="54">
                  <c:v>54.6</c:v>
                </c:pt>
                <c:pt idx="55">
                  <c:v>54.6</c:v>
                </c:pt>
                <c:pt idx="56">
                  <c:v>54.625</c:v>
                </c:pt>
                <c:pt idx="57">
                  <c:v>54.625</c:v>
                </c:pt>
                <c:pt idx="58">
                  <c:v>54.634999999999998</c:v>
                </c:pt>
                <c:pt idx="59">
                  <c:v>54.645000000000003</c:v>
                </c:pt>
                <c:pt idx="60">
                  <c:v>54.674999999999997</c:v>
                </c:pt>
                <c:pt idx="61">
                  <c:v>54.674999999999997</c:v>
                </c:pt>
                <c:pt idx="62">
                  <c:v>54.64</c:v>
                </c:pt>
                <c:pt idx="63">
                  <c:v>54.85</c:v>
                </c:pt>
                <c:pt idx="64">
                  <c:v>55.38</c:v>
                </c:pt>
                <c:pt idx="65">
                  <c:v>55.48</c:v>
                </c:pt>
                <c:pt idx="66">
                  <c:v>55.664999999999999</c:v>
                </c:pt>
                <c:pt idx="67">
                  <c:v>55.8</c:v>
                </c:pt>
                <c:pt idx="68">
                  <c:v>55.984999999999999</c:v>
                </c:pt>
                <c:pt idx="69">
                  <c:v>56.11</c:v>
                </c:pt>
                <c:pt idx="70">
                  <c:v>56.225000000000001</c:v>
                </c:pt>
                <c:pt idx="71">
                  <c:v>56.284999999999997</c:v>
                </c:pt>
                <c:pt idx="72">
                  <c:v>56.42</c:v>
                </c:pt>
                <c:pt idx="73">
                  <c:v>56.48</c:v>
                </c:pt>
                <c:pt idx="74">
                  <c:v>56.53</c:v>
                </c:pt>
                <c:pt idx="75">
                  <c:v>56.59</c:v>
                </c:pt>
                <c:pt idx="76">
                  <c:v>56.625</c:v>
                </c:pt>
                <c:pt idx="77">
                  <c:v>56.87</c:v>
                </c:pt>
                <c:pt idx="78">
                  <c:v>57</c:v>
                </c:pt>
                <c:pt idx="79">
                  <c:v>57.125</c:v>
                </c:pt>
                <c:pt idx="80">
                  <c:v>57.18</c:v>
                </c:pt>
                <c:pt idx="81">
                  <c:v>57.26</c:v>
                </c:pt>
                <c:pt idx="82">
                  <c:v>57.515000000000001</c:v>
                </c:pt>
                <c:pt idx="83">
                  <c:v>57.68</c:v>
                </c:pt>
                <c:pt idx="84">
                  <c:v>57.715000000000003</c:v>
                </c:pt>
                <c:pt idx="85">
                  <c:v>57.72</c:v>
                </c:pt>
                <c:pt idx="86">
                  <c:v>57.72</c:v>
                </c:pt>
                <c:pt idx="87">
                  <c:v>57.7</c:v>
                </c:pt>
                <c:pt idx="88">
                  <c:v>57.66</c:v>
                </c:pt>
                <c:pt idx="89">
                  <c:v>57.655000000000001</c:v>
                </c:pt>
                <c:pt idx="90">
                  <c:v>57.67</c:v>
                </c:pt>
                <c:pt idx="91">
                  <c:v>57.685000000000002</c:v>
                </c:pt>
                <c:pt idx="92">
                  <c:v>57.664999999999999</c:v>
                </c:pt>
                <c:pt idx="93">
                  <c:v>57.71</c:v>
                </c:pt>
                <c:pt idx="94">
                  <c:v>57.685000000000002</c:v>
                </c:pt>
                <c:pt idx="95">
                  <c:v>57.664999999999999</c:v>
                </c:pt>
                <c:pt idx="96">
                  <c:v>57.645000000000003</c:v>
                </c:pt>
                <c:pt idx="97">
                  <c:v>57.61</c:v>
                </c:pt>
                <c:pt idx="98">
                  <c:v>57.585000000000001</c:v>
                </c:pt>
                <c:pt idx="99">
                  <c:v>57.58</c:v>
                </c:pt>
                <c:pt idx="100">
                  <c:v>57.57</c:v>
                </c:pt>
                <c:pt idx="101">
                  <c:v>57.62</c:v>
                </c:pt>
                <c:pt idx="102">
                  <c:v>57.64</c:v>
                </c:pt>
                <c:pt idx="103">
                  <c:v>57.65</c:v>
                </c:pt>
                <c:pt idx="104">
                  <c:v>57.65</c:v>
                </c:pt>
                <c:pt idx="105">
                  <c:v>57.634999999999998</c:v>
                </c:pt>
                <c:pt idx="106">
                  <c:v>57.63</c:v>
                </c:pt>
                <c:pt idx="107">
                  <c:v>57.63</c:v>
                </c:pt>
                <c:pt idx="108">
                  <c:v>57.625</c:v>
                </c:pt>
                <c:pt idx="109">
                  <c:v>57.615000000000002</c:v>
                </c:pt>
                <c:pt idx="110">
                  <c:v>57.64</c:v>
                </c:pt>
                <c:pt idx="111">
                  <c:v>57.67</c:v>
                </c:pt>
                <c:pt idx="112">
                  <c:v>57.66</c:v>
                </c:pt>
                <c:pt idx="113">
                  <c:v>57.7</c:v>
                </c:pt>
                <c:pt idx="114">
                  <c:v>57.69</c:v>
                </c:pt>
                <c:pt idx="115">
                  <c:v>57.7</c:v>
                </c:pt>
                <c:pt idx="116">
                  <c:v>57.69</c:v>
                </c:pt>
                <c:pt idx="117">
                  <c:v>57.69</c:v>
                </c:pt>
                <c:pt idx="118">
                  <c:v>57.655000000000001</c:v>
                </c:pt>
                <c:pt idx="119">
                  <c:v>57.674999999999997</c:v>
                </c:pt>
                <c:pt idx="120">
                  <c:v>57.99</c:v>
                </c:pt>
                <c:pt idx="121">
                  <c:v>58.04</c:v>
                </c:pt>
                <c:pt idx="122">
                  <c:v>58.06</c:v>
                </c:pt>
                <c:pt idx="123">
                  <c:v>58.04</c:v>
                </c:pt>
                <c:pt idx="124">
                  <c:v>58.04</c:v>
                </c:pt>
                <c:pt idx="125">
                  <c:v>58.01</c:v>
                </c:pt>
                <c:pt idx="126">
                  <c:v>57.975000000000001</c:v>
                </c:pt>
                <c:pt idx="127">
                  <c:v>57.935000000000002</c:v>
                </c:pt>
                <c:pt idx="128">
                  <c:v>57.93</c:v>
                </c:pt>
                <c:pt idx="129">
                  <c:v>57.895000000000003</c:v>
                </c:pt>
                <c:pt idx="130">
                  <c:v>57.88</c:v>
                </c:pt>
                <c:pt idx="131">
                  <c:v>57.87</c:v>
                </c:pt>
                <c:pt idx="132">
                  <c:v>57.835000000000001</c:v>
                </c:pt>
                <c:pt idx="133">
                  <c:v>57.784999999999997</c:v>
                </c:pt>
                <c:pt idx="134">
                  <c:v>57.734999999999999</c:v>
                </c:pt>
                <c:pt idx="135">
                  <c:v>57.7</c:v>
                </c:pt>
                <c:pt idx="136">
                  <c:v>57.664999999999999</c:v>
                </c:pt>
                <c:pt idx="137">
                  <c:v>57.645000000000003</c:v>
                </c:pt>
                <c:pt idx="138">
                  <c:v>57.6</c:v>
                </c:pt>
                <c:pt idx="139">
                  <c:v>57.564999999999998</c:v>
                </c:pt>
                <c:pt idx="140">
                  <c:v>57.53</c:v>
                </c:pt>
                <c:pt idx="141">
                  <c:v>57.48</c:v>
                </c:pt>
                <c:pt idx="142">
                  <c:v>57.445</c:v>
                </c:pt>
                <c:pt idx="143">
                  <c:v>57.37</c:v>
                </c:pt>
                <c:pt idx="144">
                  <c:v>57.47</c:v>
                </c:pt>
                <c:pt idx="145">
                  <c:v>57.505000000000003</c:v>
                </c:pt>
                <c:pt idx="146">
                  <c:v>57.53</c:v>
                </c:pt>
                <c:pt idx="147">
                  <c:v>57.725000000000001</c:v>
                </c:pt>
                <c:pt idx="148">
                  <c:v>57.83</c:v>
                </c:pt>
                <c:pt idx="149">
                  <c:v>57.9</c:v>
                </c:pt>
                <c:pt idx="150">
                  <c:v>57.94</c:v>
                </c:pt>
                <c:pt idx="151">
                  <c:v>58.15</c:v>
                </c:pt>
                <c:pt idx="152">
                  <c:v>58.295000000000002</c:v>
                </c:pt>
                <c:pt idx="153">
                  <c:v>58.32</c:v>
                </c:pt>
                <c:pt idx="154">
                  <c:v>58.344999999999999</c:v>
                </c:pt>
                <c:pt idx="155">
                  <c:v>58.43</c:v>
                </c:pt>
                <c:pt idx="156">
                  <c:v>58.44</c:v>
                </c:pt>
                <c:pt idx="157">
                  <c:v>58.424999999999997</c:v>
                </c:pt>
                <c:pt idx="158">
                  <c:v>58.405000000000001</c:v>
                </c:pt>
                <c:pt idx="159">
                  <c:v>58.4</c:v>
                </c:pt>
                <c:pt idx="160">
                  <c:v>58.51</c:v>
                </c:pt>
                <c:pt idx="161">
                  <c:v>58.51</c:v>
                </c:pt>
                <c:pt idx="162">
                  <c:v>58.49</c:v>
                </c:pt>
                <c:pt idx="163">
                  <c:v>58.465000000000003</c:v>
                </c:pt>
                <c:pt idx="164">
                  <c:v>58.45</c:v>
                </c:pt>
                <c:pt idx="165">
                  <c:v>58.435000000000002</c:v>
                </c:pt>
                <c:pt idx="166">
                  <c:v>58.38</c:v>
                </c:pt>
                <c:pt idx="167">
                  <c:v>58.31</c:v>
                </c:pt>
                <c:pt idx="168">
                  <c:v>58.26</c:v>
                </c:pt>
                <c:pt idx="169">
                  <c:v>58.19</c:v>
                </c:pt>
                <c:pt idx="170">
                  <c:v>58.1</c:v>
                </c:pt>
                <c:pt idx="171">
                  <c:v>58.02</c:v>
                </c:pt>
                <c:pt idx="172">
                  <c:v>57.93</c:v>
                </c:pt>
                <c:pt idx="173">
                  <c:v>57.85</c:v>
                </c:pt>
                <c:pt idx="174">
                  <c:v>57.765000000000001</c:v>
                </c:pt>
                <c:pt idx="175">
                  <c:v>57.674999999999997</c:v>
                </c:pt>
                <c:pt idx="176">
                  <c:v>57.57</c:v>
                </c:pt>
                <c:pt idx="177">
                  <c:v>57.47</c:v>
                </c:pt>
                <c:pt idx="178">
                  <c:v>57.39</c:v>
                </c:pt>
                <c:pt idx="179">
                  <c:v>57.38</c:v>
                </c:pt>
                <c:pt idx="180">
                  <c:v>57.325000000000003</c:v>
                </c:pt>
                <c:pt idx="181">
                  <c:v>57.23</c:v>
                </c:pt>
                <c:pt idx="182">
                  <c:v>57.13</c:v>
                </c:pt>
                <c:pt idx="183">
                  <c:v>57.04</c:v>
                </c:pt>
                <c:pt idx="184">
                  <c:v>57.064999999999998</c:v>
                </c:pt>
                <c:pt idx="185">
                  <c:v>57.07</c:v>
                </c:pt>
                <c:pt idx="186">
                  <c:v>57.08</c:v>
                </c:pt>
                <c:pt idx="187">
                  <c:v>57.2</c:v>
                </c:pt>
                <c:pt idx="188">
                  <c:v>57.36</c:v>
                </c:pt>
                <c:pt idx="189">
                  <c:v>57.384999999999998</c:v>
                </c:pt>
                <c:pt idx="190">
                  <c:v>57.375</c:v>
                </c:pt>
                <c:pt idx="191">
                  <c:v>57.365000000000002</c:v>
                </c:pt>
                <c:pt idx="192">
                  <c:v>57.475000000000001</c:v>
                </c:pt>
                <c:pt idx="193">
                  <c:v>57.475000000000001</c:v>
                </c:pt>
                <c:pt idx="194">
                  <c:v>57.445</c:v>
                </c:pt>
                <c:pt idx="195">
                  <c:v>57.465000000000003</c:v>
                </c:pt>
                <c:pt idx="196">
                  <c:v>57.435000000000002</c:v>
                </c:pt>
                <c:pt idx="197">
                  <c:v>57.38</c:v>
                </c:pt>
                <c:pt idx="198">
                  <c:v>57.31</c:v>
                </c:pt>
                <c:pt idx="199">
                  <c:v>57.24</c:v>
                </c:pt>
                <c:pt idx="200">
                  <c:v>57.185000000000002</c:v>
                </c:pt>
                <c:pt idx="201">
                  <c:v>57.395000000000003</c:v>
                </c:pt>
                <c:pt idx="202">
                  <c:v>57.484999999999999</c:v>
                </c:pt>
                <c:pt idx="203">
                  <c:v>57.5</c:v>
                </c:pt>
                <c:pt idx="204">
                  <c:v>57.515000000000001</c:v>
                </c:pt>
                <c:pt idx="205">
                  <c:v>57.515000000000001</c:v>
                </c:pt>
                <c:pt idx="206">
                  <c:v>57.81</c:v>
                </c:pt>
                <c:pt idx="207">
                  <c:v>57.96</c:v>
                </c:pt>
                <c:pt idx="208">
                  <c:v>58.02</c:v>
                </c:pt>
                <c:pt idx="209">
                  <c:v>58.045000000000002</c:v>
                </c:pt>
                <c:pt idx="210">
                  <c:v>58.05</c:v>
                </c:pt>
                <c:pt idx="211">
                  <c:v>58.05</c:v>
                </c:pt>
                <c:pt idx="212">
                  <c:v>58.055</c:v>
                </c:pt>
                <c:pt idx="213">
                  <c:v>58.04</c:v>
                </c:pt>
                <c:pt idx="214">
                  <c:v>58.04</c:v>
                </c:pt>
                <c:pt idx="215">
                  <c:v>58.04</c:v>
                </c:pt>
                <c:pt idx="216">
                  <c:v>58.045000000000002</c:v>
                </c:pt>
                <c:pt idx="217">
                  <c:v>58.08</c:v>
                </c:pt>
                <c:pt idx="218">
                  <c:v>58.11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58.11</c:v>
                </c:pt>
                <c:pt idx="223">
                  <c:v>58.1</c:v>
                </c:pt>
                <c:pt idx="224">
                  <c:v>58.08</c:v>
                </c:pt>
                <c:pt idx="225">
                  <c:v>58.06</c:v>
                </c:pt>
                <c:pt idx="226">
                  <c:v>58.034999999999997</c:v>
                </c:pt>
                <c:pt idx="227">
                  <c:v>58.005000000000003</c:v>
                </c:pt>
                <c:pt idx="228">
                  <c:v>58.015000000000001</c:v>
                </c:pt>
                <c:pt idx="229">
                  <c:v>58.08</c:v>
                </c:pt>
                <c:pt idx="230">
                  <c:v>58.12</c:v>
                </c:pt>
                <c:pt idx="231">
                  <c:v>58.13</c:v>
                </c:pt>
                <c:pt idx="232">
                  <c:v>58.155000000000001</c:v>
                </c:pt>
                <c:pt idx="233">
                  <c:v>58.18</c:v>
                </c:pt>
                <c:pt idx="234">
                  <c:v>58.21</c:v>
                </c:pt>
                <c:pt idx="235">
                  <c:v>58.23</c:v>
                </c:pt>
                <c:pt idx="236">
                  <c:v>58.42</c:v>
                </c:pt>
                <c:pt idx="237">
                  <c:v>58.65</c:v>
                </c:pt>
                <c:pt idx="238">
                  <c:v>58.75</c:v>
                </c:pt>
                <c:pt idx="239">
                  <c:v>58.77</c:v>
                </c:pt>
                <c:pt idx="240">
                  <c:v>58.774999999999999</c:v>
                </c:pt>
                <c:pt idx="241">
                  <c:v>58.77</c:v>
                </c:pt>
                <c:pt idx="242">
                  <c:v>58.744999999999997</c:v>
                </c:pt>
                <c:pt idx="243">
                  <c:v>58.72</c:v>
                </c:pt>
                <c:pt idx="244">
                  <c:v>58.83</c:v>
                </c:pt>
                <c:pt idx="245">
                  <c:v>58.755000000000003</c:v>
                </c:pt>
                <c:pt idx="246">
                  <c:v>58.83</c:v>
                </c:pt>
                <c:pt idx="247">
                  <c:v>59.2</c:v>
                </c:pt>
                <c:pt idx="248">
                  <c:v>59.534999999999997</c:v>
                </c:pt>
                <c:pt idx="249">
                  <c:v>59.604999999999997</c:v>
                </c:pt>
                <c:pt idx="250">
                  <c:v>59.73</c:v>
                </c:pt>
                <c:pt idx="251">
                  <c:v>59.765000000000001</c:v>
                </c:pt>
                <c:pt idx="252">
                  <c:v>59.97</c:v>
                </c:pt>
                <c:pt idx="253">
                  <c:v>60</c:v>
                </c:pt>
                <c:pt idx="254">
                  <c:v>60.09</c:v>
                </c:pt>
                <c:pt idx="255">
                  <c:v>60.13</c:v>
                </c:pt>
                <c:pt idx="256">
                  <c:v>60.11</c:v>
                </c:pt>
                <c:pt idx="257">
                  <c:v>60.11</c:v>
                </c:pt>
                <c:pt idx="258">
                  <c:v>60.05</c:v>
                </c:pt>
                <c:pt idx="259">
                  <c:v>60</c:v>
                </c:pt>
                <c:pt idx="260">
                  <c:v>60</c:v>
                </c:pt>
                <c:pt idx="261">
                  <c:v>59.975000000000001</c:v>
                </c:pt>
                <c:pt idx="262">
                  <c:v>59.93</c:v>
                </c:pt>
                <c:pt idx="263">
                  <c:v>59.9</c:v>
                </c:pt>
                <c:pt idx="264">
                  <c:v>59.86</c:v>
                </c:pt>
                <c:pt idx="265">
                  <c:v>59.82</c:v>
                </c:pt>
                <c:pt idx="266">
                  <c:v>59.78</c:v>
                </c:pt>
                <c:pt idx="267">
                  <c:v>59.73</c:v>
                </c:pt>
                <c:pt idx="268">
                  <c:v>59.670999999999999</c:v>
                </c:pt>
                <c:pt idx="269">
                  <c:v>59.62</c:v>
                </c:pt>
                <c:pt idx="270">
                  <c:v>59.57</c:v>
                </c:pt>
                <c:pt idx="271">
                  <c:v>59.53</c:v>
                </c:pt>
                <c:pt idx="272">
                  <c:v>59.484999999999999</c:v>
                </c:pt>
                <c:pt idx="273">
                  <c:v>59.44</c:v>
                </c:pt>
                <c:pt idx="274">
                  <c:v>59.41</c:v>
                </c:pt>
                <c:pt idx="275">
                  <c:v>59.39</c:v>
                </c:pt>
                <c:pt idx="276">
                  <c:v>59.34</c:v>
                </c:pt>
                <c:pt idx="277">
                  <c:v>59.32</c:v>
                </c:pt>
                <c:pt idx="278">
                  <c:v>59.32</c:v>
                </c:pt>
                <c:pt idx="279">
                  <c:v>59.274999999999999</c:v>
                </c:pt>
                <c:pt idx="280">
                  <c:v>59.23</c:v>
                </c:pt>
                <c:pt idx="281">
                  <c:v>59.225000000000001</c:v>
                </c:pt>
                <c:pt idx="282">
                  <c:v>59.18</c:v>
                </c:pt>
                <c:pt idx="283">
                  <c:v>59.13</c:v>
                </c:pt>
                <c:pt idx="284">
                  <c:v>59.09</c:v>
                </c:pt>
                <c:pt idx="285">
                  <c:v>59.04</c:v>
                </c:pt>
                <c:pt idx="286">
                  <c:v>59.015000000000001</c:v>
                </c:pt>
                <c:pt idx="287">
                  <c:v>58.994999999999997</c:v>
                </c:pt>
                <c:pt idx="288">
                  <c:v>58.954999999999998</c:v>
                </c:pt>
                <c:pt idx="289">
                  <c:v>58.9</c:v>
                </c:pt>
                <c:pt idx="290">
                  <c:v>58.87</c:v>
                </c:pt>
                <c:pt idx="291">
                  <c:v>58.835000000000001</c:v>
                </c:pt>
                <c:pt idx="292">
                  <c:v>58.784999999999997</c:v>
                </c:pt>
                <c:pt idx="293">
                  <c:v>58.74</c:v>
                </c:pt>
                <c:pt idx="294">
                  <c:v>58.755000000000003</c:v>
                </c:pt>
                <c:pt idx="295">
                  <c:v>58.744999999999997</c:v>
                </c:pt>
                <c:pt idx="296">
                  <c:v>58.71</c:v>
                </c:pt>
                <c:pt idx="297">
                  <c:v>58.73</c:v>
                </c:pt>
                <c:pt idx="298">
                  <c:v>58.73</c:v>
                </c:pt>
                <c:pt idx="299">
                  <c:v>58.74</c:v>
                </c:pt>
                <c:pt idx="300">
                  <c:v>58.725000000000001</c:v>
                </c:pt>
                <c:pt idx="301">
                  <c:v>58.704999999999998</c:v>
                </c:pt>
                <c:pt idx="302">
                  <c:v>58.66</c:v>
                </c:pt>
                <c:pt idx="303">
                  <c:v>58.61</c:v>
                </c:pt>
                <c:pt idx="304">
                  <c:v>58.56</c:v>
                </c:pt>
                <c:pt idx="305">
                  <c:v>58.51</c:v>
                </c:pt>
                <c:pt idx="306">
                  <c:v>58.505000000000003</c:v>
                </c:pt>
                <c:pt idx="307">
                  <c:v>58.45</c:v>
                </c:pt>
                <c:pt idx="308">
                  <c:v>58.4</c:v>
                </c:pt>
                <c:pt idx="309">
                  <c:v>58.325000000000003</c:v>
                </c:pt>
                <c:pt idx="310">
                  <c:v>58.27</c:v>
                </c:pt>
                <c:pt idx="311">
                  <c:v>58.2</c:v>
                </c:pt>
                <c:pt idx="312">
                  <c:v>58.15</c:v>
                </c:pt>
                <c:pt idx="313">
                  <c:v>58.1</c:v>
                </c:pt>
                <c:pt idx="314">
                  <c:v>58.08</c:v>
                </c:pt>
                <c:pt idx="315">
                  <c:v>58.094999999999999</c:v>
                </c:pt>
                <c:pt idx="316">
                  <c:v>58.03</c:v>
                </c:pt>
                <c:pt idx="317">
                  <c:v>58.03</c:v>
                </c:pt>
                <c:pt idx="318">
                  <c:v>58.015000000000001</c:v>
                </c:pt>
                <c:pt idx="319">
                  <c:v>58.04</c:v>
                </c:pt>
                <c:pt idx="320">
                  <c:v>58.04</c:v>
                </c:pt>
                <c:pt idx="321">
                  <c:v>57.99</c:v>
                </c:pt>
                <c:pt idx="322">
                  <c:v>57.96</c:v>
                </c:pt>
                <c:pt idx="323">
                  <c:v>58.134999999999998</c:v>
                </c:pt>
                <c:pt idx="324">
                  <c:v>58.145000000000003</c:v>
                </c:pt>
                <c:pt idx="325">
                  <c:v>58.12</c:v>
                </c:pt>
                <c:pt idx="326">
                  <c:v>58.104999999999997</c:v>
                </c:pt>
                <c:pt idx="327">
                  <c:v>58.07</c:v>
                </c:pt>
                <c:pt idx="328">
                  <c:v>58.04</c:v>
                </c:pt>
                <c:pt idx="329">
                  <c:v>58.055</c:v>
                </c:pt>
                <c:pt idx="330">
                  <c:v>58.04</c:v>
                </c:pt>
                <c:pt idx="331">
                  <c:v>58.03</c:v>
                </c:pt>
                <c:pt idx="332">
                  <c:v>57.994999999999997</c:v>
                </c:pt>
                <c:pt idx="333">
                  <c:v>57.96</c:v>
                </c:pt>
                <c:pt idx="334">
                  <c:v>57.91</c:v>
                </c:pt>
                <c:pt idx="335">
                  <c:v>57.86</c:v>
                </c:pt>
                <c:pt idx="336">
                  <c:v>57.86</c:v>
                </c:pt>
                <c:pt idx="337">
                  <c:v>57.83</c:v>
                </c:pt>
                <c:pt idx="338">
                  <c:v>57.78</c:v>
                </c:pt>
                <c:pt idx="339">
                  <c:v>57.75</c:v>
                </c:pt>
                <c:pt idx="340">
                  <c:v>57.71</c:v>
                </c:pt>
                <c:pt idx="341">
                  <c:v>57.71</c:v>
                </c:pt>
                <c:pt idx="342">
                  <c:v>57.76</c:v>
                </c:pt>
                <c:pt idx="343">
                  <c:v>57.84</c:v>
                </c:pt>
                <c:pt idx="344">
                  <c:v>57.84</c:v>
                </c:pt>
                <c:pt idx="345">
                  <c:v>57.89</c:v>
                </c:pt>
                <c:pt idx="346">
                  <c:v>57.92</c:v>
                </c:pt>
                <c:pt idx="347">
                  <c:v>57.94</c:v>
                </c:pt>
                <c:pt idx="348">
                  <c:v>57.954999999999998</c:v>
                </c:pt>
                <c:pt idx="349">
                  <c:v>58.02</c:v>
                </c:pt>
                <c:pt idx="350">
                  <c:v>58.41</c:v>
                </c:pt>
                <c:pt idx="351">
                  <c:v>58.74</c:v>
                </c:pt>
                <c:pt idx="352">
                  <c:v>57.87</c:v>
                </c:pt>
                <c:pt idx="353">
                  <c:v>58.96</c:v>
                </c:pt>
                <c:pt idx="354">
                  <c:v>59.01</c:v>
                </c:pt>
                <c:pt idx="355">
                  <c:v>59.07</c:v>
                </c:pt>
                <c:pt idx="356">
                  <c:v>59.155000000000001</c:v>
                </c:pt>
                <c:pt idx="357">
                  <c:v>59.18</c:v>
                </c:pt>
                <c:pt idx="358">
                  <c:v>59.204999999999998</c:v>
                </c:pt>
                <c:pt idx="359">
                  <c:v>59.35</c:v>
                </c:pt>
                <c:pt idx="360">
                  <c:v>59.81</c:v>
                </c:pt>
                <c:pt idx="361">
                  <c:v>59.93</c:v>
                </c:pt>
                <c:pt idx="362">
                  <c:v>59.97</c:v>
                </c:pt>
                <c:pt idx="363">
                  <c:v>59.994999999999997</c:v>
                </c:pt>
                <c:pt idx="364">
                  <c:v>59.99</c:v>
                </c:pt>
              </c:numCache>
            </c:numRef>
          </c:val>
          <c:smooth val="0"/>
        </c:ser>
        <c:ser>
          <c:idx val="11"/>
          <c:order val="6"/>
          <c:tx>
            <c:v>2009</c:v>
          </c:tx>
          <c:spPr>
            <a:ln w="34925">
              <a:solidFill>
                <a:srgbClr val="7030A0"/>
              </a:solidFill>
              <a:prstDash val="solid"/>
            </a:ln>
          </c:spPr>
          <c:marker>
            <c:symbol val="dash"/>
            <c:size val="2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  <a:round/>
              </a:ln>
            </c:spPr>
          </c:marker>
          <c:val>
            <c:numRef>
              <c:f>DATA!$T$7:$T$371</c:f>
              <c:numCache>
                <c:formatCode>0.000</c:formatCode>
                <c:ptCount val="365"/>
                <c:pt idx="0">
                  <c:v>59.98</c:v>
                </c:pt>
                <c:pt idx="1">
                  <c:v>59.97</c:v>
                </c:pt>
                <c:pt idx="2">
                  <c:v>59.96</c:v>
                </c:pt>
                <c:pt idx="3">
                  <c:v>59.94</c:v>
                </c:pt>
                <c:pt idx="4">
                  <c:v>59.9</c:v>
                </c:pt>
                <c:pt idx="5">
                  <c:v>59.865000000000002</c:v>
                </c:pt>
                <c:pt idx="6">
                  <c:v>59.88</c:v>
                </c:pt>
                <c:pt idx="7">
                  <c:v>59.93</c:v>
                </c:pt>
                <c:pt idx="8">
                  <c:v>59.93</c:v>
                </c:pt>
                <c:pt idx="9">
                  <c:v>60.01</c:v>
                </c:pt>
                <c:pt idx="10">
                  <c:v>60.22</c:v>
                </c:pt>
                <c:pt idx="11">
                  <c:v>60.335000000000001</c:v>
                </c:pt>
                <c:pt idx="12">
                  <c:v>60.41</c:v>
                </c:pt>
                <c:pt idx="13">
                  <c:v>60.48</c:v>
                </c:pt>
                <c:pt idx="14">
                  <c:v>60.57</c:v>
                </c:pt>
                <c:pt idx="15">
                  <c:v>60.655000000000001</c:v>
                </c:pt>
                <c:pt idx="16">
                  <c:v>60.65</c:v>
                </c:pt>
                <c:pt idx="17">
                  <c:v>60.715000000000003</c:v>
                </c:pt>
                <c:pt idx="18">
                  <c:v>60.76</c:v>
                </c:pt>
                <c:pt idx="19">
                  <c:v>60.755000000000003</c:v>
                </c:pt>
                <c:pt idx="20">
                  <c:v>60.7</c:v>
                </c:pt>
                <c:pt idx="21">
                  <c:v>60.67</c:v>
                </c:pt>
                <c:pt idx="22">
                  <c:v>60.61</c:v>
                </c:pt>
                <c:pt idx="23">
                  <c:v>60.57</c:v>
                </c:pt>
                <c:pt idx="24">
                  <c:v>60.52</c:v>
                </c:pt>
                <c:pt idx="25">
                  <c:v>60.634999999999998</c:v>
                </c:pt>
                <c:pt idx="26">
                  <c:v>60.58</c:v>
                </c:pt>
                <c:pt idx="27">
                  <c:v>60.515000000000001</c:v>
                </c:pt>
                <c:pt idx="28">
                  <c:v>60.45</c:v>
                </c:pt>
                <c:pt idx="29">
                  <c:v>60.42</c:v>
                </c:pt>
                <c:pt idx="30">
                  <c:v>60.354999999999997</c:v>
                </c:pt>
                <c:pt idx="31">
                  <c:v>60.33</c:v>
                </c:pt>
                <c:pt idx="32">
                  <c:v>60.32</c:v>
                </c:pt>
                <c:pt idx="33">
                  <c:v>60.28</c:v>
                </c:pt>
                <c:pt idx="34">
                  <c:v>60.24</c:v>
                </c:pt>
                <c:pt idx="35">
                  <c:v>60.225000000000001</c:v>
                </c:pt>
                <c:pt idx="36">
                  <c:v>60.195</c:v>
                </c:pt>
                <c:pt idx="37">
                  <c:v>60.14</c:v>
                </c:pt>
                <c:pt idx="38">
                  <c:v>60.09</c:v>
                </c:pt>
                <c:pt idx="39">
                  <c:v>60.04</c:v>
                </c:pt>
                <c:pt idx="40">
                  <c:v>59.98</c:v>
                </c:pt>
                <c:pt idx="41">
                  <c:v>59.924999999999997</c:v>
                </c:pt>
                <c:pt idx="42">
                  <c:v>59.88</c:v>
                </c:pt>
                <c:pt idx="43">
                  <c:v>59.924999999999997</c:v>
                </c:pt>
                <c:pt idx="44">
                  <c:v>59.91</c:v>
                </c:pt>
                <c:pt idx="45">
                  <c:v>59.88</c:v>
                </c:pt>
                <c:pt idx="46">
                  <c:v>59.93</c:v>
                </c:pt>
                <c:pt idx="47">
                  <c:v>59.91</c:v>
                </c:pt>
                <c:pt idx="48">
                  <c:v>59.89</c:v>
                </c:pt>
                <c:pt idx="49">
                  <c:v>59.87</c:v>
                </c:pt>
                <c:pt idx="50">
                  <c:v>59.86</c:v>
                </c:pt>
                <c:pt idx="51">
                  <c:v>59.83</c:v>
                </c:pt>
                <c:pt idx="52">
                  <c:v>59.83</c:v>
                </c:pt>
                <c:pt idx="53">
                  <c:v>59.825000000000003</c:v>
                </c:pt>
                <c:pt idx="54">
                  <c:v>59.805</c:v>
                </c:pt>
                <c:pt idx="55">
                  <c:v>59.844999999999999</c:v>
                </c:pt>
                <c:pt idx="56">
                  <c:v>59.84</c:v>
                </c:pt>
                <c:pt idx="57">
                  <c:v>59.82</c:v>
                </c:pt>
                <c:pt idx="58">
                  <c:v>59.825000000000003</c:v>
                </c:pt>
                <c:pt idx="59">
                  <c:v>59.81</c:v>
                </c:pt>
                <c:pt idx="60">
                  <c:v>59.795000000000002</c:v>
                </c:pt>
                <c:pt idx="61">
                  <c:v>59.765000000000001</c:v>
                </c:pt>
                <c:pt idx="62">
                  <c:v>59.73</c:v>
                </c:pt>
                <c:pt idx="63">
                  <c:v>59.97</c:v>
                </c:pt>
                <c:pt idx="64">
                  <c:v>59.97</c:v>
                </c:pt>
                <c:pt idx="65">
                  <c:v>60</c:v>
                </c:pt>
                <c:pt idx="66">
                  <c:v>59.98</c:v>
                </c:pt>
                <c:pt idx="67">
                  <c:v>59.97</c:v>
                </c:pt>
                <c:pt idx="68">
                  <c:v>60.024999999999999</c:v>
                </c:pt>
                <c:pt idx="69">
                  <c:v>60.024999999999999</c:v>
                </c:pt>
                <c:pt idx="70">
                  <c:v>59.99</c:v>
                </c:pt>
                <c:pt idx="71">
                  <c:v>59.96</c:v>
                </c:pt>
                <c:pt idx="72">
                  <c:v>59.94</c:v>
                </c:pt>
                <c:pt idx="73">
                  <c:v>59.9</c:v>
                </c:pt>
                <c:pt idx="74">
                  <c:v>59.86</c:v>
                </c:pt>
                <c:pt idx="75">
                  <c:v>59.844999999999999</c:v>
                </c:pt>
                <c:pt idx="76">
                  <c:v>59.795000000000002</c:v>
                </c:pt>
                <c:pt idx="77">
                  <c:v>59.755000000000003</c:v>
                </c:pt>
                <c:pt idx="78">
                  <c:v>59.71</c:v>
                </c:pt>
                <c:pt idx="79">
                  <c:v>59.695</c:v>
                </c:pt>
                <c:pt idx="80">
                  <c:v>59.58</c:v>
                </c:pt>
                <c:pt idx="81">
                  <c:v>59.54</c:v>
                </c:pt>
                <c:pt idx="82">
                  <c:v>59.524999999999999</c:v>
                </c:pt>
                <c:pt idx="83">
                  <c:v>59.424999999999997</c:v>
                </c:pt>
                <c:pt idx="84">
                  <c:v>59.41</c:v>
                </c:pt>
                <c:pt idx="85">
                  <c:v>59.37</c:v>
                </c:pt>
                <c:pt idx="86">
                  <c:v>59.3</c:v>
                </c:pt>
                <c:pt idx="87">
                  <c:v>59.23</c:v>
                </c:pt>
                <c:pt idx="88">
                  <c:v>59.2</c:v>
                </c:pt>
                <c:pt idx="89">
                  <c:v>59.155000000000001</c:v>
                </c:pt>
                <c:pt idx="90">
                  <c:v>59.1</c:v>
                </c:pt>
                <c:pt idx="91">
                  <c:v>59.045000000000002</c:v>
                </c:pt>
                <c:pt idx="92">
                  <c:v>58.984999999999999</c:v>
                </c:pt>
                <c:pt idx="93">
                  <c:v>58.92</c:v>
                </c:pt>
                <c:pt idx="94">
                  <c:v>58.87</c:v>
                </c:pt>
                <c:pt idx="95">
                  <c:v>58.8</c:v>
                </c:pt>
                <c:pt idx="96">
                  <c:v>58.75</c:v>
                </c:pt>
                <c:pt idx="97">
                  <c:v>58.7</c:v>
                </c:pt>
                <c:pt idx="98">
                  <c:v>58.69</c:v>
                </c:pt>
                <c:pt idx="99">
                  <c:v>58.645000000000003</c:v>
                </c:pt>
                <c:pt idx="100">
                  <c:v>58.66</c:v>
                </c:pt>
                <c:pt idx="101">
                  <c:v>58.77</c:v>
                </c:pt>
                <c:pt idx="102">
                  <c:v>58.77</c:v>
                </c:pt>
                <c:pt idx="103">
                  <c:v>58.75</c:v>
                </c:pt>
                <c:pt idx="104">
                  <c:v>58.725000000000001</c:v>
                </c:pt>
                <c:pt idx="105">
                  <c:v>58.685000000000002</c:v>
                </c:pt>
                <c:pt idx="106">
                  <c:v>58.68</c:v>
                </c:pt>
                <c:pt idx="107">
                  <c:v>58.645000000000003</c:v>
                </c:pt>
                <c:pt idx="108">
                  <c:v>58.59</c:v>
                </c:pt>
                <c:pt idx="109">
                  <c:v>58.55</c:v>
                </c:pt>
                <c:pt idx="110">
                  <c:v>58.48</c:v>
                </c:pt>
                <c:pt idx="111">
                  <c:v>58.454999999999998</c:v>
                </c:pt>
                <c:pt idx="112">
                  <c:v>58.405000000000001</c:v>
                </c:pt>
                <c:pt idx="113">
                  <c:v>58.58</c:v>
                </c:pt>
                <c:pt idx="114">
                  <c:v>58.274999999999999</c:v>
                </c:pt>
                <c:pt idx="115">
                  <c:v>58.19</c:v>
                </c:pt>
                <c:pt idx="116">
                  <c:v>58.11</c:v>
                </c:pt>
                <c:pt idx="117">
                  <c:v>58.05</c:v>
                </c:pt>
                <c:pt idx="118">
                  <c:v>57.9</c:v>
                </c:pt>
                <c:pt idx="119">
                  <c:v>57.8</c:v>
                </c:pt>
                <c:pt idx="120">
                  <c:v>57.825000000000003</c:v>
                </c:pt>
                <c:pt idx="121">
                  <c:v>57.75</c:v>
                </c:pt>
                <c:pt idx="122">
                  <c:v>57.68</c:v>
                </c:pt>
                <c:pt idx="123">
                  <c:v>57.604999999999997</c:v>
                </c:pt>
                <c:pt idx="124">
                  <c:v>57.52</c:v>
                </c:pt>
                <c:pt idx="125">
                  <c:v>57.45</c:v>
                </c:pt>
                <c:pt idx="126">
                  <c:v>57.405000000000001</c:v>
                </c:pt>
                <c:pt idx="127">
                  <c:v>57.4</c:v>
                </c:pt>
                <c:pt idx="128">
                  <c:v>57.39</c:v>
                </c:pt>
                <c:pt idx="129">
                  <c:v>57.37</c:v>
                </c:pt>
                <c:pt idx="130">
                  <c:v>57.39</c:v>
                </c:pt>
                <c:pt idx="131">
                  <c:v>57.365000000000002</c:v>
                </c:pt>
                <c:pt idx="132">
                  <c:v>57.35</c:v>
                </c:pt>
                <c:pt idx="133">
                  <c:v>57.255000000000003</c:v>
                </c:pt>
                <c:pt idx="134">
                  <c:v>57.21</c:v>
                </c:pt>
                <c:pt idx="135">
                  <c:v>57.255000000000003</c:v>
                </c:pt>
                <c:pt idx="136">
                  <c:v>57.305</c:v>
                </c:pt>
                <c:pt idx="137">
                  <c:v>57.284999999999997</c:v>
                </c:pt>
                <c:pt idx="138">
                  <c:v>57.244999999999997</c:v>
                </c:pt>
                <c:pt idx="139">
                  <c:v>57.24</c:v>
                </c:pt>
                <c:pt idx="140">
                  <c:v>57.24</c:v>
                </c:pt>
                <c:pt idx="141">
                  <c:v>57.24</c:v>
                </c:pt>
                <c:pt idx="142">
                  <c:v>57.21</c:v>
                </c:pt>
                <c:pt idx="143">
                  <c:v>57.234999999999999</c:v>
                </c:pt>
                <c:pt idx="144">
                  <c:v>57.2</c:v>
                </c:pt>
                <c:pt idx="145">
                  <c:v>57.164999999999999</c:v>
                </c:pt>
                <c:pt idx="146">
                  <c:v>57.12</c:v>
                </c:pt>
                <c:pt idx="147">
                  <c:v>57.164999999999999</c:v>
                </c:pt>
                <c:pt idx="148">
                  <c:v>57.12</c:v>
                </c:pt>
                <c:pt idx="149">
                  <c:v>57.085000000000001</c:v>
                </c:pt>
                <c:pt idx="150">
                  <c:v>57.04</c:v>
                </c:pt>
                <c:pt idx="151">
                  <c:v>57.01</c:v>
                </c:pt>
                <c:pt idx="152">
                  <c:v>56.96</c:v>
                </c:pt>
                <c:pt idx="153">
                  <c:v>56.95</c:v>
                </c:pt>
                <c:pt idx="154">
                  <c:v>56.84</c:v>
                </c:pt>
                <c:pt idx="155">
                  <c:v>56.805</c:v>
                </c:pt>
                <c:pt idx="156">
                  <c:v>56.78</c:v>
                </c:pt>
                <c:pt idx="157">
                  <c:v>56.75</c:v>
                </c:pt>
                <c:pt idx="158">
                  <c:v>56.73</c:v>
                </c:pt>
                <c:pt idx="159">
                  <c:v>56.72</c:v>
                </c:pt>
                <c:pt idx="160">
                  <c:v>56.71</c:v>
                </c:pt>
                <c:pt idx="161">
                  <c:v>56.65</c:v>
                </c:pt>
                <c:pt idx="162">
                  <c:v>56.65</c:v>
                </c:pt>
                <c:pt idx="163">
                  <c:v>56.615000000000002</c:v>
                </c:pt>
                <c:pt idx="164">
                  <c:v>56.585000000000001</c:v>
                </c:pt>
                <c:pt idx="165">
                  <c:v>56.55</c:v>
                </c:pt>
                <c:pt idx="166">
                  <c:v>56.524999999999999</c:v>
                </c:pt>
                <c:pt idx="167">
                  <c:v>56.46</c:v>
                </c:pt>
                <c:pt idx="168">
                  <c:v>56.45</c:v>
                </c:pt>
                <c:pt idx="169">
                  <c:v>56.42</c:v>
                </c:pt>
                <c:pt idx="170">
                  <c:v>56.39</c:v>
                </c:pt>
                <c:pt idx="171">
                  <c:v>56.365000000000002</c:v>
                </c:pt>
                <c:pt idx="172">
                  <c:v>56.36</c:v>
                </c:pt>
                <c:pt idx="173">
                  <c:v>56.34</c:v>
                </c:pt>
                <c:pt idx="174">
                  <c:v>56.32</c:v>
                </c:pt>
                <c:pt idx="175">
                  <c:v>56.295000000000002</c:v>
                </c:pt>
                <c:pt idx="176">
                  <c:v>56.27</c:v>
                </c:pt>
                <c:pt idx="177">
                  <c:v>56.23</c:v>
                </c:pt>
                <c:pt idx="178">
                  <c:v>56.215000000000003</c:v>
                </c:pt>
                <c:pt idx="179">
                  <c:v>56.19</c:v>
                </c:pt>
                <c:pt idx="180">
                  <c:v>56.19</c:v>
                </c:pt>
                <c:pt idx="181">
                  <c:v>56.17</c:v>
                </c:pt>
                <c:pt idx="182">
                  <c:v>56.15</c:v>
                </c:pt>
                <c:pt idx="183">
                  <c:v>56.134999999999998</c:v>
                </c:pt>
                <c:pt idx="184">
                  <c:v>56.12</c:v>
                </c:pt>
                <c:pt idx="185">
                  <c:v>56.1</c:v>
                </c:pt>
                <c:pt idx="186">
                  <c:v>56.075000000000003</c:v>
                </c:pt>
                <c:pt idx="187">
                  <c:v>56.55</c:v>
                </c:pt>
                <c:pt idx="188">
                  <c:v>56.05</c:v>
                </c:pt>
                <c:pt idx="189">
                  <c:v>56.045000000000002</c:v>
                </c:pt>
                <c:pt idx="190">
                  <c:v>56.024999999999999</c:v>
                </c:pt>
                <c:pt idx="191">
                  <c:v>55.994999999999997</c:v>
                </c:pt>
                <c:pt idx="192">
                  <c:v>55.975000000000001</c:v>
                </c:pt>
                <c:pt idx="193">
                  <c:v>55.954999999999998</c:v>
                </c:pt>
                <c:pt idx="194">
                  <c:v>55.92</c:v>
                </c:pt>
                <c:pt idx="195">
                  <c:v>55.88</c:v>
                </c:pt>
                <c:pt idx="196">
                  <c:v>55.84</c:v>
                </c:pt>
                <c:pt idx="197">
                  <c:v>55.81</c:v>
                </c:pt>
                <c:pt idx="198">
                  <c:v>55.77</c:v>
                </c:pt>
                <c:pt idx="199">
                  <c:v>55.73</c:v>
                </c:pt>
                <c:pt idx="200">
                  <c:v>55.69</c:v>
                </c:pt>
                <c:pt idx="201">
                  <c:v>55.68</c:v>
                </c:pt>
                <c:pt idx="202">
                  <c:v>55.65</c:v>
                </c:pt>
                <c:pt idx="203">
                  <c:v>55.625</c:v>
                </c:pt>
                <c:pt idx="204">
                  <c:v>55.59</c:v>
                </c:pt>
                <c:pt idx="205">
                  <c:v>55.69</c:v>
                </c:pt>
                <c:pt idx="206">
                  <c:v>55.71</c:v>
                </c:pt>
                <c:pt idx="207">
                  <c:v>55.71</c:v>
                </c:pt>
                <c:pt idx="208">
                  <c:v>55.695</c:v>
                </c:pt>
                <c:pt idx="209">
                  <c:v>55.67</c:v>
                </c:pt>
                <c:pt idx="210">
                  <c:v>55.664999999999999</c:v>
                </c:pt>
                <c:pt idx="211">
                  <c:v>55.62</c:v>
                </c:pt>
                <c:pt idx="212">
                  <c:v>55.55</c:v>
                </c:pt>
                <c:pt idx="213">
                  <c:v>55.524999999999999</c:v>
                </c:pt>
                <c:pt idx="214">
                  <c:v>55.524999999999999</c:v>
                </c:pt>
                <c:pt idx="215">
                  <c:v>55.494999999999997</c:v>
                </c:pt>
                <c:pt idx="216">
                  <c:v>55.46</c:v>
                </c:pt>
                <c:pt idx="217">
                  <c:v>55.43</c:v>
                </c:pt>
                <c:pt idx="218">
                  <c:v>55.39</c:v>
                </c:pt>
                <c:pt idx="219">
                  <c:v>55.354999999999997</c:v>
                </c:pt>
                <c:pt idx="220">
                  <c:v>55.32</c:v>
                </c:pt>
                <c:pt idx="221">
                  <c:v>55.284999999999997</c:v>
                </c:pt>
                <c:pt idx="222">
                  <c:v>55.25</c:v>
                </c:pt>
                <c:pt idx="223">
                  <c:v>55.225000000000001</c:v>
                </c:pt>
                <c:pt idx="224">
                  <c:v>55.2</c:v>
                </c:pt>
                <c:pt idx="225">
                  <c:v>55.17</c:v>
                </c:pt>
                <c:pt idx="226">
                  <c:v>55.13</c:v>
                </c:pt>
                <c:pt idx="227">
                  <c:v>55.12</c:v>
                </c:pt>
                <c:pt idx="228">
                  <c:v>55.11</c:v>
                </c:pt>
                <c:pt idx="229">
                  <c:v>55.08</c:v>
                </c:pt>
                <c:pt idx="230">
                  <c:v>55.07</c:v>
                </c:pt>
                <c:pt idx="231">
                  <c:v>55.045000000000002</c:v>
                </c:pt>
                <c:pt idx="232">
                  <c:v>55.045000000000002</c:v>
                </c:pt>
                <c:pt idx="233">
                  <c:v>55.024999999999999</c:v>
                </c:pt>
                <c:pt idx="234">
                  <c:v>55.015000000000001</c:v>
                </c:pt>
                <c:pt idx="235">
                  <c:v>55.01</c:v>
                </c:pt>
                <c:pt idx="236">
                  <c:v>54.99</c:v>
                </c:pt>
                <c:pt idx="237">
                  <c:v>54.96</c:v>
                </c:pt>
                <c:pt idx="238">
                  <c:v>54.94</c:v>
                </c:pt>
                <c:pt idx="239">
                  <c:v>54.91</c:v>
                </c:pt>
                <c:pt idx="240">
                  <c:v>54.89</c:v>
                </c:pt>
                <c:pt idx="241">
                  <c:v>54.865000000000002</c:v>
                </c:pt>
                <c:pt idx="242">
                  <c:v>54.85</c:v>
                </c:pt>
                <c:pt idx="243">
                  <c:v>54.835000000000001</c:v>
                </c:pt>
                <c:pt idx="244">
                  <c:v>54.82</c:v>
                </c:pt>
                <c:pt idx="245">
                  <c:v>54.795000000000002</c:v>
                </c:pt>
                <c:pt idx="246">
                  <c:v>54.795000000000002</c:v>
                </c:pt>
                <c:pt idx="247">
                  <c:v>54.774999999999999</c:v>
                </c:pt>
                <c:pt idx="248">
                  <c:v>54.76</c:v>
                </c:pt>
                <c:pt idx="249">
                  <c:v>54.74</c:v>
                </c:pt>
                <c:pt idx="250">
                  <c:v>54.715000000000003</c:v>
                </c:pt>
                <c:pt idx="251">
                  <c:v>54.69</c:v>
                </c:pt>
                <c:pt idx="252">
                  <c:v>54.65</c:v>
                </c:pt>
                <c:pt idx="253">
                  <c:v>54.64</c:v>
                </c:pt>
                <c:pt idx="254">
                  <c:v>54.61</c:v>
                </c:pt>
                <c:pt idx="255">
                  <c:v>54.58</c:v>
                </c:pt>
                <c:pt idx="256">
                  <c:v>54.54</c:v>
                </c:pt>
                <c:pt idx="257">
                  <c:v>54.505000000000003</c:v>
                </c:pt>
                <c:pt idx="258">
                  <c:v>54.48</c:v>
                </c:pt>
                <c:pt idx="259">
                  <c:v>54.46</c:v>
                </c:pt>
                <c:pt idx="260">
                  <c:v>54.44</c:v>
                </c:pt>
                <c:pt idx="261">
                  <c:v>54.414999999999999</c:v>
                </c:pt>
                <c:pt idx="262">
                  <c:v>54.395000000000003</c:v>
                </c:pt>
                <c:pt idx="263">
                  <c:v>54.39</c:v>
                </c:pt>
                <c:pt idx="264">
                  <c:v>54.37</c:v>
                </c:pt>
                <c:pt idx="265">
                  <c:v>54.36</c:v>
                </c:pt>
                <c:pt idx="266">
                  <c:v>54.34</c:v>
                </c:pt>
                <c:pt idx="267">
                  <c:v>54.34</c:v>
                </c:pt>
                <c:pt idx="268">
                  <c:v>54.305</c:v>
                </c:pt>
                <c:pt idx="269">
                  <c:v>54.23</c:v>
                </c:pt>
                <c:pt idx="270">
                  <c:v>54.21</c:v>
                </c:pt>
                <c:pt idx="271">
                  <c:v>54.18</c:v>
                </c:pt>
                <c:pt idx="272">
                  <c:v>54.15</c:v>
                </c:pt>
                <c:pt idx="273">
                  <c:v>54.12</c:v>
                </c:pt>
                <c:pt idx="274">
                  <c:v>54.104999999999997</c:v>
                </c:pt>
                <c:pt idx="275">
                  <c:v>54.1</c:v>
                </c:pt>
                <c:pt idx="276">
                  <c:v>54.07</c:v>
                </c:pt>
                <c:pt idx="277">
                  <c:v>54.13</c:v>
                </c:pt>
                <c:pt idx="278">
                  <c:v>54.1</c:v>
                </c:pt>
                <c:pt idx="279">
                  <c:v>54.07</c:v>
                </c:pt>
                <c:pt idx="280">
                  <c:v>54.1</c:v>
                </c:pt>
                <c:pt idx="281">
                  <c:v>54.09</c:v>
                </c:pt>
                <c:pt idx="282">
                  <c:v>54.04</c:v>
                </c:pt>
                <c:pt idx="283">
                  <c:v>54.03</c:v>
                </c:pt>
                <c:pt idx="284">
                  <c:v>54.024999999999999</c:v>
                </c:pt>
                <c:pt idx="285">
                  <c:v>54</c:v>
                </c:pt>
                <c:pt idx="286">
                  <c:v>54.12</c:v>
                </c:pt>
                <c:pt idx="287">
                  <c:v>54.16</c:v>
                </c:pt>
                <c:pt idx="288">
                  <c:v>54.13</c:v>
                </c:pt>
                <c:pt idx="289">
                  <c:v>54.094999999999999</c:v>
                </c:pt>
                <c:pt idx="290">
                  <c:v>54.06</c:v>
                </c:pt>
                <c:pt idx="291">
                  <c:v>54.04</c:v>
                </c:pt>
                <c:pt idx="292">
                  <c:v>54.04</c:v>
                </c:pt>
                <c:pt idx="293">
                  <c:v>54.01</c:v>
                </c:pt>
                <c:pt idx="294">
                  <c:v>53.98</c:v>
                </c:pt>
                <c:pt idx="295">
                  <c:v>53.975000000000001</c:v>
                </c:pt>
                <c:pt idx="296">
                  <c:v>53.98</c:v>
                </c:pt>
                <c:pt idx="297">
                  <c:v>53.975000000000001</c:v>
                </c:pt>
                <c:pt idx="298">
                  <c:v>53.97</c:v>
                </c:pt>
                <c:pt idx="299">
                  <c:v>53.95</c:v>
                </c:pt>
                <c:pt idx="300">
                  <c:v>53.95</c:v>
                </c:pt>
                <c:pt idx="301">
                  <c:v>53.924999999999997</c:v>
                </c:pt>
                <c:pt idx="302">
                  <c:v>53.905000000000001</c:v>
                </c:pt>
                <c:pt idx="303">
                  <c:v>53.88</c:v>
                </c:pt>
                <c:pt idx="304">
                  <c:v>53.865000000000002</c:v>
                </c:pt>
                <c:pt idx="305">
                  <c:v>53.85</c:v>
                </c:pt>
                <c:pt idx="306">
                  <c:v>53.82</c:v>
                </c:pt>
                <c:pt idx="307">
                  <c:v>53.79</c:v>
                </c:pt>
                <c:pt idx="308">
                  <c:v>53.76</c:v>
                </c:pt>
                <c:pt idx="309">
                  <c:v>53.715000000000003</c:v>
                </c:pt>
                <c:pt idx="310">
                  <c:v>53.674999999999997</c:v>
                </c:pt>
                <c:pt idx="311">
                  <c:v>53.66</c:v>
                </c:pt>
                <c:pt idx="312">
                  <c:v>53.65</c:v>
                </c:pt>
                <c:pt idx="313">
                  <c:v>53.634999999999998</c:v>
                </c:pt>
                <c:pt idx="314">
                  <c:v>53.625</c:v>
                </c:pt>
                <c:pt idx="315">
                  <c:v>53.62</c:v>
                </c:pt>
                <c:pt idx="316">
                  <c:v>53.61</c:v>
                </c:pt>
                <c:pt idx="317">
                  <c:v>53.604999999999997</c:v>
                </c:pt>
                <c:pt idx="318">
                  <c:v>53.594999999999999</c:v>
                </c:pt>
                <c:pt idx="319">
                  <c:v>53.59</c:v>
                </c:pt>
                <c:pt idx="320">
                  <c:v>53.625</c:v>
                </c:pt>
                <c:pt idx="321">
                  <c:v>53.67</c:v>
                </c:pt>
                <c:pt idx="322">
                  <c:v>53.814999999999998</c:v>
                </c:pt>
                <c:pt idx="323">
                  <c:v>53.8</c:v>
                </c:pt>
                <c:pt idx="324">
                  <c:v>53.83</c:v>
                </c:pt>
                <c:pt idx="325">
                  <c:v>54.2</c:v>
                </c:pt>
                <c:pt idx="326">
                  <c:v>54.43</c:v>
                </c:pt>
                <c:pt idx="327">
                  <c:v>54.564999999999998</c:v>
                </c:pt>
                <c:pt idx="328">
                  <c:v>54.59</c:v>
                </c:pt>
                <c:pt idx="329">
                  <c:v>54.585000000000001</c:v>
                </c:pt>
                <c:pt idx="330">
                  <c:v>54.545000000000002</c:v>
                </c:pt>
                <c:pt idx="331">
                  <c:v>54.54</c:v>
                </c:pt>
                <c:pt idx="332">
                  <c:v>54.53</c:v>
                </c:pt>
                <c:pt idx="333">
                  <c:v>54.515000000000001</c:v>
                </c:pt>
                <c:pt idx="334">
                  <c:v>54.484999999999999</c:v>
                </c:pt>
                <c:pt idx="335">
                  <c:v>54.62</c:v>
                </c:pt>
                <c:pt idx="336">
                  <c:v>54.62</c:v>
                </c:pt>
                <c:pt idx="337">
                  <c:v>54.6</c:v>
                </c:pt>
                <c:pt idx="338">
                  <c:v>54.68</c:v>
                </c:pt>
                <c:pt idx="339">
                  <c:v>54.734999999999999</c:v>
                </c:pt>
                <c:pt idx="340">
                  <c:v>54.81</c:v>
                </c:pt>
                <c:pt idx="341">
                  <c:v>54.85</c:v>
                </c:pt>
                <c:pt idx="342">
                  <c:v>54.89</c:v>
                </c:pt>
                <c:pt idx="343">
                  <c:v>54.85</c:v>
                </c:pt>
                <c:pt idx="344">
                  <c:v>54.89</c:v>
                </c:pt>
                <c:pt idx="345">
                  <c:v>54.9</c:v>
                </c:pt>
                <c:pt idx="346">
                  <c:v>54.97</c:v>
                </c:pt>
                <c:pt idx="347">
                  <c:v>54.984999999999999</c:v>
                </c:pt>
                <c:pt idx="348">
                  <c:v>54.965000000000003</c:v>
                </c:pt>
                <c:pt idx="349">
                  <c:v>54.97</c:v>
                </c:pt>
                <c:pt idx="350">
                  <c:v>55</c:v>
                </c:pt>
                <c:pt idx="351">
                  <c:v>54.98</c:v>
                </c:pt>
                <c:pt idx="352">
                  <c:v>54.99</c:v>
                </c:pt>
                <c:pt idx="353">
                  <c:v>54.96</c:v>
                </c:pt>
                <c:pt idx="354">
                  <c:v>54.975000000000001</c:v>
                </c:pt>
                <c:pt idx="355">
                  <c:v>54.93</c:v>
                </c:pt>
                <c:pt idx="356">
                  <c:v>54.86</c:v>
                </c:pt>
                <c:pt idx="357">
                  <c:v>54.94</c:v>
                </c:pt>
                <c:pt idx="358">
                  <c:v>55.01</c:v>
                </c:pt>
                <c:pt idx="359">
                  <c:v>55.09</c:v>
                </c:pt>
                <c:pt idx="360">
                  <c:v>55.23</c:v>
                </c:pt>
                <c:pt idx="361">
                  <c:v>55.32</c:v>
                </c:pt>
                <c:pt idx="362">
                  <c:v>55.32</c:v>
                </c:pt>
                <c:pt idx="363">
                  <c:v>55.375</c:v>
                </c:pt>
                <c:pt idx="364">
                  <c:v>55.454999999999998</c:v>
                </c:pt>
              </c:numCache>
            </c:numRef>
          </c:val>
          <c:smooth val="0"/>
        </c:ser>
        <c:ser>
          <c:idx val="12"/>
          <c:order val="7"/>
          <c:tx>
            <c:v>2010</c:v>
          </c:tx>
          <c:spPr>
            <a:ln w="38100">
              <a:solidFill>
                <a:srgbClr val="003300"/>
              </a:solidFill>
              <a:prstDash val="solid"/>
            </a:ln>
          </c:spPr>
          <c:marker>
            <c:symbol val="none"/>
          </c:marker>
          <c:val>
            <c:numRef>
              <c:f>DATA!$U$7:$U$371</c:f>
              <c:numCache>
                <c:formatCode>0.000</c:formatCode>
                <c:ptCount val="365"/>
                <c:pt idx="0">
                  <c:v>55.56</c:v>
                </c:pt>
                <c:pt idx="1">
                  <c:v>55.65</c:v>
                </c:pt>
                <c:pt idx="2">
                  <c:v>55.81</c:v>
                </c:pt>
                <c:pt idx="3">
                  <c:v>55.85</c:v>
                </c:pt>
                <c:pt idx="4">
                  <c:v>55.8</c:v>
                </c:pt>
                <c:pt idx="5">
                  <c:v>55.9</c:v>
                </c:pt>
                <c:pt idx="6">
                  <c:v>55.914999999999999</c:v>
                </c:pt>
                <c:pt idx="7">
                  <c:v>56.07</c:v>
                </c:pt>
                <c:pt idx="8">
                  <c:v>56.034999999999997</c:v>
                </c:pt>
                <c:pt idx="9">
                  <c:v>56.09</c:v>
                </c:pt>
                <c:pt idx="10">
                  <c:v>56.09</c:v>
                </c:pt>
                <c:pt idx="11">
                  <c:v>56.07</c:v>
                </c:pt>
                <c:pt idx="12">
                  <c:v>56.094999999999999</c:v>
                </c:pt>
                <c:pt idx="13">
                  <c:v>56.11</c:v>
                </c:pt>
                <c:pt idx="14">
                  <c:v>56.21</c:v>
                </c:pt>
                <c:pt idx="15">
                  <c:v>56.24</c:v>
                </c:pt>
                <c:pt idx="16">
                  <c:v>56.27</c:v>
                </c:pt>
                <c:pt idx="17">
                  <c:v>56.29</c:v>
                </c:pt>
                <c:pt idx="18">
                  <c:v>56.25</c:v>
                </c:pt>
                <c:pt idx="19">
                  <c:v>56.25</c:v>
                </c:pt>
                <c:pt idx="20">
                  <c:v>56.23</c:v>
                </c:pt>
                <c:pt idx="21">
                  <c:v>56.23</c:v>
                </c:pt>
                <c:pt idx="22">
                  <c:v>56.19</c:v>
                </c:pt>
                <c:pt idx="23">
                  <c:v>56.15</c:v>
                </c:pt>
                <c:pt idx="24">
                  <c:v>56.13</c:v>
                </c:pt>
                <c:pt idx="25">
                  <c:v>56.115000000000002</c:v>
                </c:pt>
                <c:pt idx="26">
                  <c:v>56.064999999999998</c:v>
                </c:pt>
                <c:pt idx="27">
                  <c:v>56.11</c:v>
                </c:pt>
                <c:pt idx="28">
                  <c:v>56.11</c:v>
                </c:pt>
                <c:pt idx="29">
                  <c:v>56.15</c:v>
                </c:pt>
                <c:pt idx="30">
                  <c:v>56.25</c:v>
                </c:pt>
                <c:pt idx="31">
                  <c:v>56.3</c:v>
                </c:pt>
                <c:pt idx="32">
                  <c:v>56.29</c:v>
                </c:pt>
                <c:pt idx="33">
                  <c:v>56.4</c:v>
                </c:pt>
                <c:pt idx="34">
                  <c:v>56.42</c:v>
                </c:pt>
                <c:pt idx="35">
                  <c:v>56.45</c:v>
                </c:pt>
                <c:pt idx="36">
                  <c:v>56.67</c:v>
                </c:pt>
                <c:pt idx="37">
                  <c:v>56.75</c:v>
                </c:pt>
                <c:pt idx="38">
                  <c:v>56.805</c:v>
                </c:pt>
                <c:pt idx="39">
                  <c:v>56.83</c:v>
                </c:pt>
                <c:pt idx="40">
                  <c:v>56.83</c:v>
                </c:pt>
                <c:pt idx="41">
                  <c:v>56.81</c:v>
                </c:pt>
                <c:pt idx="42">
                  <c:v>56.79</c:v>
                </c:pt>
                <c:pt idx="43">
                  <c:v>56.79</c:v>
                </c:pt>
                <c:pt idx="44">
                  <c:v>56.774999999999999</c:v>
                </c:pt>
                <c:pt idx="45">
                  <c:v>56.79</c:v>
                </c:pt>
                <c:pt idx="46">
                  <c:v>56.99</c:v>
                </c:pt>
                <c:pt idx="47">
                  <c:v>57.08</c:v>
                </c:pt>
                <c:pt idx="48">
                  <c:v>57.09</c:v>
                </c:pt>
                <c:pt idx="49">
                  <c:v>57.07</c:v>
                </c:pt>
                <c:pt idx="50">
                  <c:v>57.06</c:v>
                </c:pt>
                <c:pt idx="51">
                  <c:v>57.22</c:v>
                </c:pt>
                <c:pt idx="52">
                  <c:v>57.26</c:v>
                </c:pt>
                <c:pt idx="53">
                  <c:v>57.325000000000003</c:v>
                </c:pt>
                <c:pt idx="54">
                  <c:v>57.33</c:v>
                </c:pt>
                <c:pt idx="55">
                  <c:v>57.33</c:v>
                </c:pt>
                <c:pt idx="56">
                  <c:v>57.37</c:v>
                </c:pt>
                <c:pt idx="57">
                  <c:v>57.384999999999998</c:v>
                </c:pt>
                <c:pt idx="58">
                  <c:v>57.38</c:v>
                </c:pt>
                <c:pt idx="59">
                  <c:v>57.41</c:v>
                </c:pt>
                <c:pt idx="60">
                  <c:v>57.375</c:v>
                </c:pt>
                <c:pt idx="61">
                  <c:v>57.325000000000003</c:v>
                </c:pt>
                <c:pt idx="62">
                  <c:v>57.28</c:v>
                </c:pt>
                <c:pt idx="63">
                  <c:v>57.25</c:v>
                </c:pt>
                <c:pt idx="64">
                  <c:v>57.25</c:v>
                </c:pt>
                <c:pt idx="65">
                  <c:v>57.34</c:v>
                </c:pt>
                <c:pt idx="66">
                  <c:v>57.39</c:v>
                </c:pt>
                <c:pt idx="67">
                  <c:v>57.45</c:v>
                </c:pt>
                <c:pt idx="68">
                  <c:v>57.47</c:v>
                </c:pt>
                <c:pt idx="69">
                  <c:v>57.5</c:v>
                </c:pt>
                <c:pt idx="70">
                  <c:v>57.69</c:v>
                </c:pt>
                <c:pt idx="71">
                  <c:v>57.755000000000003</c:v>
                </c:pt>
                <c:pt idx="72">
                  <c:v>57.854999999999997</c:v>
                </c:pt>
                <c:pt idx="73">
                  <c:v>57.914999999999999</c:v>
                </c:pt>
                <c:pt idx="74">
                  <c:v>57.97</c:v>
                </c:pt>
                <c:pt idx="75">
                  <c:v>58.04</c:v>
                </c:pt>
                <c:pt idx="76">
                  <c:v>58.115000000000002</c:v>
                </c:pt>
                <c:pt idx="77">
                  <c:v>58.2</c:v>
                </c:pt>
                <c:pt idx="78">
                  <c:v>58.2</c:v>
                </c:pt>
                <c:pt idx="79">
                  <c:v>58.25</c:v>
                </c:pt>
                <c:pt idx="80">
                  <c:v>58.37</c:v>
                </c:pt>
                <c:pt idx="81">
                  <c:v>58.454999999999998</c:v>
                </c:pt>
                <c:pt idx="82">
                  <c:v>58.5</c:v>
                </c:pt>
                <c:pt idx="83">
                  <c:v>58.545000000000002</c:v>
                </c:pt>
                <c:pt idx="84">
                  <c:v>58.57</c:v>
                </c:pt>
                <c:pt idx="85">
                  <c:v>58.575000000000003</c:v>
                </c:pt>
                <c:pt idx="86">
                  <c:v>58.59</c:v>
                </c:pt>
                <c:pt idx="87">
                  <c:v>58.625</c:v>
                </c:pt>
                <c:pt idx="88">
                  <c:v>58.64</c:v>
                </c:pt>
                <c:pt idx="89">
                  <c:v>58.85</c:v>
                </c:pt>
                <c:pt idx="90">
                  <c:v>59.42</c:v>
                </c:pt>
                <c:pt idx="91">
                  <c:v>59.505000000000003</c:v>
                </c:pt>
                <c:pt idx="92">
                  <c:v>59.55</c:v>
                </c:pt>
                <c:pt idx="93">
                  <c:v>59.63</c:v>
                </c:pt>
                <c:pt idx="94">
                  <c:v>59.645000000000003</c:v>
                </c:pt>
                <c:pt idx="95">
                  <c:v>59.67</c:v>
                </c:pt>
                <c:pt idx="96">
                  <c:v>59.67</c:v>
                </c:pt>
                <c:pt idx="97">
                  <c:v>59.655000000000001</c:v>
                </c:pt>
                <c:pt idx="98">
                  <c:v>59.715000000000003</c:v>
                </c:pt>
                <c:pt idx="99">
                  <c:v>59.73</c:v>
                </c:pt>
                <c:pt idx="100">
                  <c:v>59.715000000000003</c:v>
                </c:pt>
                <c:pt idx="101">
                  <c:v>59.79</c:v>
                </c:pt>
                <c:pt idx="102">
                  <c:v>59.81</c:v>
                </c:pt>
                <c:pt idx="103">
                  <c:v>59.88</c:v>
                </c:pt>
                <c:pt idx="104">
                  <c:v>59.95</c:v>
                </c:pt>
                <c:pt idx="105">
                  <c:v>59.984999999999999</c:v>
                </c:pt>
                <c:pt idx="106">
                  <c:v>59.98</c:v>
                </c:pt>
                <c:pt idx="107">
                  <c:v>59.91</c:v>
                </c:pt>
                <c:pt idx="108">
                  <c:v>59.914999999999999</c:v>
                </c:pt>
                <c:pt idx="109">
                  <c:v>59.91</c:v>
                </c:pt>
                <c:pt idx="110">
                  <c:v>59.88</c:v>
                </c:pt>
                <c:pt idx="111">
                  <c:v>59.85</c:v>
                </c:pt>
                <c:pt idx="112">
                  <c:v>59.8</c:v>
                </c:pt>
                <c:pt idx="113">
                  <c:v>59.79</c:v>
                </c:pt>
                <c:pt idx="114">
                  <c:v>59.79</c:v>
                </c:pt>
                <c:pt idx="115">
                  <c:v>59.78</c:v>
                </c:pt>
                <c:pt idx="116">
                  <c:v>59.75</c:v>
                </c:pt>
                <c:pt idx="117">
                  <c:v>59.8</c:v>
                </c:pt>
                <c:pt idx="118">
                  <c:v>59.79</c:v>
                </c:pt>
                <c:pt idx="119">
                  <c:v>59.835000000000001</c:v>
                </c:pt>
                <c:pt idx="120">
                  <c:v>59.825000000000003</c:v>
                </c:pt>
                <c:pt idx="121">
                  <c:v>59.82</c:v>
                </c:pt>
                <c:pt idx="122">
                  <c:v>59.875</c:v>
                </c:pt>
                <c:pt idx="123">
                  <c:v>59.86</c:v>
                </c:pt>
                <c:pt idx="124">
                  <c:v>59.835000000000001</c:v>
                </c:pt>
                <c:pt idx="125">
                  <c:v>59.97</c:v>
                </c:pt>
                <c:pt idx="126">
                  <c:v>60.015000000000001</c:v>
                </c:pt>
                <c:pt idx="127">
                  <c:v>60.02</c:v>
                </c:pt>
                <c:pt idx="128">
                  <c:v>60.015000000000001</c:v>
                </c:pt>
                <c:pt idx="129">
                  <c:v>60.005000000000003</c:v>
                </c:pt>
                <c:pt idx="130">
                  <c:v>60.09</c:v>
                </c:pt>
                <c:pt idx="131">
                  <c:v>60.08</c:v>
                </c:pt>
                <c:pt idx="132">
                  <c:v>60.05</c:v>
                </c:pt>
                <c:pt idx="133">
                  <c:v>60</c:v>
                </c:pt>
                <c:pt idx="134">
                  <c:v>59.965000000000003</c:v>
                </c:pt>
                <c:pt idx="135">
                  <c:v>60.05</c:v>
                </c:pt>
                <c:pt idx="136">
                  <c:v>60.034999999999997</c:v>
                </c:pt>
                <c:pt idx="137">
                  <c:v>60</c:v>
                </c:pt>
                <c:pt idx="138">
                  <c:v>59.96</c:v>
                </c:pt>
                <c:pt idx="139">
                  <c:v>59.93</c:v>
                </c:pt>
                <c:pt idx="140">
                  <c:v>59.9</c:v>
                </c:pt>
                <c:pt idx="141">
                  <c:v>59.875</c:v>
                </c:pt>
                <c:pt idx="142">
                  <c:v>59.83</c:v>
                </c:pt>
                <c:pt idx="143">
                  <c:v>59.8</c:v>
                </c:pt>
                <c:pt idx="144">
                  <c:v>59.75</c:v>
                </c:pt>
                <c:pt idx="145">
                  <c:v>59.7</c:v>
                </c:pt>
                <c:pt idx="146">
                  <c:v>59.725000000000001</c:v>
                </c:pt>
                <c:pt idx="147">
                  <c:v>59.76</c:v>
                </c:pt>
                <c:pt idx="148">
                  <c:v>59.73</c:v>
                </c:pt>
                <c:pt idx="149">
                  <c:v>59.69</c:v>
                </c:pt>
                <c:pt idx="150">
                  <c:v>59.645000000000003</c:v>
                </c:pt>
                <c:pt idx="151">
                  <c:v>59.59</c:v>
                </c:pt>
                <c:pt idx="152">
                  <c:v>59.66</c:v>
                </c:pt>
                <c:pt idx="153">
                  <c:v>59.72</c:v>
                </c:pt>
                <c:pt idx="154">
                  <c:v>59.7</c:v>
                </c:pt>
                <c:pt idx="155">
                  <c:v>59.695</c:v>
                </c:pt>
                <c:pt idx="156">
                  <c:v>59.69</c:v>
                </c:pt>
                <c:pt idx="157">
                  <c:v>59.71</c:v>
                </c:pt>
                <c:pt idx="158">
                  <c:v>59.734999999999999</c:v>
                </c:pt>
                <c:pt idx="159">
                  <c:v>59.765000000000001</c:v>
                </c:pt>
                <c:pt idx="160">
                  <c:v>59.8</c:v>
                </c:pt>
                <c:pt idx="161">
                  <c:v>59.79</c:v>
                </c:pt>
                <c:pt idx="162">
                  <c:v>59.784999999999997</c:v>
                </c:pt>
                <c:pt idx="163">
                  <c:v>59.76</c:v>
                </c:pt>
                <c:pt idx="164">
                  <c:v>59.8</c:v>
                </c:pt>
                <c:pt idx="165">
                  <c:v>59.78</c:v>
                </c:pt>
                <c:pt idx="166">
                  <c:v>59.74</c:v>
                </c:pt>
                <c:pt idx="167">
                  <c:v>59.7</c:v>
                </c:pt>
                <c:pt idx="168">
                  <c:v>59.79</c:v>
                </c:pt>
                <c:pt idx="169">
                  <c:v>59.755000000000003</c:v>
                </c:pt>
                <c:pt idx="170">
                  <c:v>59.755000000000003</c:v>
                </c:pt>
                <c:pt idx="171">
                  <c:v>59.784999999999997</c:v>
                </c:pt>
                <c:pt idx="172">
                  <c:v>59.76</c:v>
                </c:pt>
                <c:pt idx="173">
                  <c:v>59.715000000000003</c:v>
                </c:pt>
                <c:pt idx="174">
                  <c:v>59.734999999999999</c:v>
                </c:pt>
                <c:pt idx="175">
                  <c:v>59.7</c:v>
                </c:pt>
                <c:pt idx="176">
                  <c:v>59.7</c:v>
                </c:pt>
                <c:pt idx="177">
                  <c:v>59.72</c:v>
                </c:pt>
                <c:pt idx="178">
                  <c:v>59.905000000000001</c:v>
                </c:pt>
                <c:pt idx="179">
                  <c:v>59.935000000000002</c:v>
                </c:pt>
                <c:pt idx="180">
                  <c:v>59.94</c:v>
                </c:pt>
                <c:pt idx="181">
                  <c:v>59.9</c:v>
                </c:pt>
                <c:pt idx="182">
                  <c:v>59.89</c:v>
                </c:pt>
                <c:pt idx="183">
                  <c:v>59.88</c:v>
                </c:pt>
                <c:pt idx="184">
                  <c:v>59.86</c:v>
                </c:pt>
                <c:pt idx="185">
                  <c:v>59.86</c:v>
                </c:pt>
                <c:pt idx="186">
                  <c:v>60.05</c:v>
                </c:pt>
                <c:pt idx="187">
                  <c:v>60</c:v>
                </c:pt>
                <c:pt idx="188">
                  <c:v>59.97</c:v>
                </c:pt>
                <c:pt idx="189">
                  <c:v>59.924999999999997</c:v>
                </c:pt>
                <c:pt idx="190">
                  <c:v>59.89</c:v>
                </c:pt>
                <c:pt idx="191">
                  <c:v>59.865000000000002</c:v>
                </c:pt>
                <c:pt idx="192">
                  <c:v>59.835000000000001</c:v>
                </c:pt>
                <c:pt idx="193">
                  <c:v>59.79</c:v>
                </c:pt>
                <c:pt idx="194">
                  <c:v>59.77</c:v>
                </c:pt>
                <c:pt idx="195">
                  <c:v>59.75</c:v>
                </c:pt>
                <c:pt idx="196">
                  <c:v>59.71</c:v>
                </c:pt>
                <c:pt idx="197">
                  <c:v>59.67</c:v>
                </c:pt>
                <c:pt idx="198">
                  <c:v>59.76</c:v>
                </c:pt>
                <c:pt idx="199">
                  <c:v>59.805</c:v>
                </c:pt>
                <c:pt idx="200">
                  <c:v>59.86</c:v>
                </c:pt>
                <c:pt idx="201">
                  <c:v>59.94</c:v>
                </c:pt>
                <c:pt idx="202">
                  <c:v>59.97</c:v>
                </c:pt>
                <c:pt idx="203">
                  <c:v>60.35</c:v>
                </c:pt>
                <c:pt idx="204">
                  <c:v>60.6</c:v>
                </c:pt>
                <c:pt idx="205">
                  <c:v>60.634999999999998</c:v>
                </c:pt>
                <c:pt idx="206">
                  <c:v>60.64</c:v>
                </c:pt>
                <c:pt idx="207">
                  <c:v>60.594999999999999</c:v>
                </c:pt>
                <c:pt idx="208">
                  <c:v>60.615000000000002</c:v>
                </c:pt>
                <c:pt idx="209">
                  <c:v>60.63</c:v>
                </c:pt>
                <c:pt idx="210">
                  <c:v>60.58</c:v>
                </c:pt>
                <c:pt idx="211">
                  <c:v>60.51</c:v>
                </c:pt>
                <c:pt idx="212">
                  <c:v>60.615000000000002</c:v>
                </c:pt>
                <c:pt idx="213">
                  <c:v>60.664999999999999</c:v>
                </c:pt>
                <c:pt idx="214">
                  <c:v>60.67</c:v>
                </c:pt>
                <c:pt idx="215">
                  <c:v>60.95</c:v>
                </c:pt>
                <c:pt idx="216">
                  <c:v>60.89</c:v>
                </c:pt>
                <c:pt idx="217">
                  <c:v>60.82</c:v>
                </c:pt>
                <c:pt idx="218">
                  <c:v>60.76</c:v>
                </c:pt>
                <c:pt idx="219">
                  <c:v>60.77</c:v>
                </c:pt>
                <c:pt idx="220">
                  <c:v>60.61</c:v>
                </c:pt>
                <c:pt idx="221">
                  <c:v>60.53</c:v>
                </c:pt>
                <c:pt idx="222">
                  <c:v>60.5</c:v>
                </c:pt>
                <c:pt idx="223">
                  <c:v>60.424999999999997</c:v>
                </c:pt>
                <c:pt idx="224">
                  <c:v>60.37</c:v>
                </c:pt>
                <c:pt idx="225">
                  <c:v>60.31</c:v>
                </c:pt>
                <c:pt idx="226">
                  <c:v>60.26</c:v>
                </c:pt>
                <c:pt idx="227">
                  <c:v>60.21</c:v>
                </c:pt>
                <c:pt idx="228">
                  <c:v>60.155000000000001</c:v>
                </c:pt>
                <c:pt idx="229">
                  <c:v>60.145000000000003</c:v>
                </c:pt>
                <c:pt idx="230">
                  <c:v>60.12</c:v>
                </c:pt>
                <c:pt idx="231">
                  <c:v>60.11</c:v>
                </c:pt>
                <c:pt idx="232">
                  <c:v>60.1</c:v>
                </c:pt>
                <c:pt idx="233">
                  <c:v>60.07</c:v>
                </c:pt>
                <c:pt idx="234">
                  <c:v>60.07</c:v>
                </c:pt>
                <c:pt idx="235">
                  <c:v>60.034999999999997</c:v>
                </c:pt>
                <c:pt idx="236">
                  <c:v>60</c:v>
                </c:pt>
                <c:pt idx="237">
                  <c:v>59.95</c:v>
                </c:pt>
                <c:pt idx="238">
                  <c:v>59.9</c:v>
                </c:pt>
                <c:pt idx="239">
                  <c:v>60.104999999999997</c:v>
                </c:pt>
                <c:pt idx="240">
                  <c:v>60.1</c:v>
                </c:pt>
                <c:pt idx="241">
                  <c:v>60.085000000000001</c:v>
                </c:pt>
                <c:pt idx="242">
                  <c:v>60.055</c:v>
                </c:pt>
                <c:pt idx="243">
                  <c:v>60.06</c:v>
                </c:pt>
                <c:pt idx="244">
                  <c:v>60.03</c:v>
                </c:pt>
                <c:pt idx="245">
                  <c:v>59.98</c:v>
                </c:pt>
                <c:pt idx="246">
                  <c:v>59.98</c:v>
                </c:pt>
                <c:pt idx="247">
                  <c:v>59.984499999999997</c:v>
                </c:pt>
                <c:pt idx="248">
                  <c:v>59.93</c:v>
                </c:pt>
                <c:pt idx="249">
                  <c:v>59.91</c:v>
                </c:pt>
                <c:pt idx="250">
                  <c:v>59.9</c:v>
                </c:pt>
                <c:pt idx="251">
                  <c:v>59.86</c:v>
                </c:pt>
                <c:pt idx="252">
                  <c:v>59.82</c:v>
                </c:pt>
                <c:pt idx="253">
                  <c:v>59.79</c:v>
                </c:pt>
                <c:pt idx="254">
                  <c:v>59.87</c:v>
                </c:pt>
                <c:pt idx="255">
                  <c:v>59.87</c:v>
                </c:pt>
                <c:pt idx="256">
                  <c:v>59.85</c:v>
                </c:pt>
                <c:pt idx="257">
                  <c:v>59.84</c:v>
                </c:pt>
                <c:pt idx="258">
                  <c:v>59.85</c:v>
                </c:pt>
                <c:pt idx="259">
                  <c:v>59.86</c:v>
                </c:pt>
                <c:pt idx="260">
                  <c:v>59.84</c:v>
                </c:pt>
                <c:pt idx="261">
                  <c:v>59.85</c:v>
                </c:pt>
                <c:pt idx="262">
                  <c:v>59.895000000000003</c:v>
                </c:pt>
                <c:pt idx="263">
                  <c:v>59.87</c:v>
                </c:pt>
                <c:pt idx="264">
                  <c:v>59.85</c:v>
                </c:pt>
                <c:pt idx="265">
                  <c:v>59.82</c:v>
                </c:pt>
                <c:pt idx="266">
                  <c:v>59.78</c:v>
                </c:pt>
                <c:pt idx="267">
                  <c:v>59.78</c:v>
                </c:pt>
                <c:pt idx="268">
                  <c:v>59.74</c:v>
                </c:pt>
                <c:pt idx="269">
                  <c:v>59.72</c:v>
                </c:pt>
                <c:pt idx="270">
                  <c:v>59.71</c:v>
                </c:pt>
                <c:pt idx="271">
                  <c:v>59.76</c:v>
                </c:pt>
                <c:pt idx="272">
                  <c:v>59.76</c:v>
                </c:pt>
                <c:pt idx="273">
                  <c:v>59.725000000000001</c:v>
                </c:pt>
                <c:pt idx="274">
                  <c:v>59.685000000000002</c:v>
                </c:pt>
                <c:pt idx="275">
                  <c:v>59.64</c:v>
                </c:pt>
                <c:pt idx="276">
                  <c:v>59.594999999999999</c:v>
                </c:pt>
                <c:pt idx="277">
                  <c:v>59.55</c:v>
                </c:pt>
                <c:pt idx="278">
                  <c:v>59.555</c:v>
                </c:pt>
                <c:pt idx="279">
                  <c:v>59.58</c:v>
                </c:pt>
                <c:pt idx="280">
                  <c:v>59.83</c:v>
                </c:pt>
                <c:pt idx="281">
                  <c:v>60.05</c:v>
                </c:pt>
                <c:pt idx="282">
                  <c:v>60.09</c:v>
                </c:pt>
                <c:pt idx="283">
                  <c:v>60.08</c:v>
                </c:pt>
                <c:pt idx="284">
                  <c:v>60.05</c:v>
                </c:pt>
                <c:pt idx="285">
                  <c:v>60.024999999999999</c:v>
                </c:pt>
                <c:pt idx="286">
                  <c:v>59.984999999999999</c:v>
                </c:pt>
                <c:pt idx="287">
                  <c:v>59.93</c:v>
                </c:pt>
                <c:pt idx="288">
                  <c:v>59.905000000000001</c:v>
                </c:pt>
                <c:pt idx="289">
                  <c:v>59.85</c:v>
                </c:pt>
                <c:pt idx="290">
                  <c:v>59.8</c:v>
                </c:pt>
                <c:pt idx="291">
                  <c:v>59.76</c:v>
                </c:pt>
                <c:pt idx="292">
                  <c:v>59.7</c:v>
                </c:pt>
                <c:pt idx="293">
                  <c:v>59.65</c:v>
                </c:pt>
                <c:pt idx="294">
                  <c:v>59.6</c:v>
                </c:pt>
                <c:pt idx="295">
                  <c:v>59.59</c:v>
                </c:pt>
                <c:pt idx="296">
                  <c:v>59.55</c:v>
                </c:pt>
                <c:pt idx="297">
                  <c:v>59.59</c:v>
                </c:pt>
                <c:pt idx="298">
                  <c:v>59.58</c:v>
                </c:pt>
                <c:pt idx="299">
                  <c:v>59.555</c:v>
                </c:pt>
                <c:pt idx="300">
                  <c:v>59.534999999999997</c:v>
                </c:pt>
                <c:pt idx="301">
                  <c:v>59.52</c:v>
                </c:pt>
                <c:pt idx="302">
                  <c:v>59.484999999999999</c:v>
                </c:pt>
                <c:pt idx="303">
                  <c:v>59.49</c:v>
                </c:pt>
                <c:pt idx="304">
                  <c:v>59.64</c:v>
                </c:pt>
                <c:pt idx="305">
                  <c:v>59.64</c:v>
                </c:pt>
                <c:pt idx="306">
                  <c:v>59.634999999999998</c:v>
                </c:pt>
                <c:pt idx="307">
                  <c:v>59.66</c:v>
                </c:pt>
                <c:pt idx="308">
                  <c:v>59.645000000000003</c:v>
                </c:pt>
                <c:pt idx="309">
                  <c:v>59.65</c:v>
                </c:pt>
                <c:pt idx="310">
                  <c:v>59.65</c:v>
                </c:pt>
                <c:pt idx="311">
                  <c:v>59.65</c:v>
                </c:pt>
                <c:pt idx="312">
                  <c:v>59.666499999999999</c:v>
                </c:pt>
                <c:pt idx="313">
                  <c:v>59.69</c:v>
                </c:pt>
                <c:pt idx="314">
                  <c:v>59.67</c:v>
                </c:pt>
                <c:pt idx="315">
                  <c:v>59.66</c:v>
                </c:pt>
                <c:pt idx="316">
                  <c:v>59.634999999999998</c:v>
                </c:pt>
                <c:pt idx="317">
                  <c:v>59.66</c:v>
                </c:pt>
                <c:pt idx="318">
                  <c:v>59.645000000000003</c:v>
                </c:pt>
                <c:pt idx="319">
                  <c:v>59.62</c:v>
                </c:pt>
                <c:pt idx="320">
                  <c:v>59.69</c:v>
                </c:pt>
                <c:pt idx="321">
                  <c:v>59.71</c:v>
                </c:pt>
                <c:pt idx="322">
                  <c:v>59.7</c:v>
                </c:pt>
                <c:pt idx="323">
                  <c:v>59.69</c:v>
                </c:pt>
                <c:pt idx="324">
                  <c:v>59.685000000000002</c:v>
                </c:pt>
                <c:pt idx="325">
                  <c:v>59.72</c:v>
                </c:pt>
                <c:pt idx="326">
                  <c:v>59.71</c:v>
                </c:pt>
                <c:pt idx="327">
                  <c:v>59.68</c:v>
                </c:pt>
                <c:pt idx="328">
                  <c:v>59.66</c:v>
                </c:pt>
                <c:pt idx="329">
                  <c:v>59.63</c:v>
                </c:pt>
                <c:pt idx="330">
                  <c:v>59.59</c:v>
                </c:pt>
                <c:pt idx="331">
                  <c:v>59.6</c:v>
                </c:pt>
                <c:pt idx="332">
                  <c:v>59.71</c:v>
                </c:pt>
                <c:pt idx="333">
                  <c:v>59.7</c:v>
                </c:pt>
                <c:pt idx="334">
                  <c:v>59.704999999999998</c:v>
                </c:pt>
                <c:pt idx="335">
                  <c:v>59.74</c:v>
                </c:pt>
                <c:pt idx="336">
                  <c:v>59.72</c:v>
                </c:pt>
                <c:pt idx="337">
                  <c:v>59.734999999999999</c:v>
                </c:pt>
                <c:pt idx="338">
                  <c:v>59.784999999999997</c:v>
                </c:pt>
                <c:pt idx="339">
                  <c:v>59.81</c:v>
                </c:pt>
                <c:pt idx="340">
                  <c:v>59.8</c:v>
                </c:pt>
                <c:pt idx="341">
                  <c:v>59.78</c:v>
                </c:pt>
                <c:pt idx="342">
                  <c:v>59.755000000000003</c:v>
                </c:pt>
                <c:pt idx="343">
                  <c:v>59.94</c:v>
                </c:pt>
                <c:pt idx="344">
                  <c:v>60.01</c:v>
                </c:pt>
                <c:pt idx="345">
                  <c:v>60.01</c:v>
                </c:pt>
                <c:pt idx="346">
                  <c:v>59.984999999999999</c:v>
                </c:pt>
                <c:pt idx="347">
                  <c:v>59.94</c:v>
                </c:pt>
                <c:pt idx="348">
                  <c:v>59.91</c:v>
                </c:pt>
                <c:pt idx="349">
                  <c:v>59.9</c:v>
                </c:pt>
                <c:pt idx="350">
                  <c:v>59.88</c:v>
                </c:pt>
                <c:pt idx="351">
                  <c:v>59.86</c:v>
                </c:pt>
                <c:pt idx="352">
                  <c:v>59.84</c:v>
                </c:pt>
                <c:pt idx="353">
                  <c:v>59.8</c:v>
                </c:pt>
                <c:pt idx="354">
                  <c:v>59.75</c:v>
                </c:pt>
                <c:pt idx="355">
                  <c:v>59.75</c:v>
                </c:pt>
                <c:pt idx="356">
                  <c:v>59.744999999999997</c:v>
                </c:pt>
                <c:pt idx="357">
                  <c:v>59.72</c:v>
                </c:pt>
                <c:pt idx="358">
                  <c:v>59.68</c:v>
                </c:pt>
                <c:pt idx="359">
                  <c:v>59.65</c:v>
                </c:pt>
                <c:pt idx="360">
                  <c:v>59.62</c:v>
                </c:pt>
                <c:pt idx="361">
                  <c:v>59.634999999999998</c:v>
                </c:pt>
                <c:pt idx="362">
                  <c:v>59.625</c:v>
                </c:pt>
                <c:pt idx="363">
                  <c:v>59.61</c:v>
                </c:pt>
                <c:pt idx="364">
                  <c:v>59.56</c:v>
                </c:pt>
              </c:numCache>
            </c:numRef>
          </c:val>
          <c:smooth val="0"/>
        </c:ser>
        <c:ser>
          <c:idx val="13"/>
          <c:order val="8"/>
          <c:tx>
            <c:v>2011</c:v>
          </c:tx>
          <c:spPr>
            <a:ln w="38100">
              <a:solidFill>
                <a:srgbClr val="FF99CC"/>
              </a:solidFill>
              <a:prstDash val="solid"/>
            </a:ln>
          </c:spPr>
          <c:marker>
            <c:symbol val="none"/>
          </c:marker>
          <c:val>
            <c:numRef>
              <c:f>DATA!$V$7:$V$371</c:f>
              <c:numCache>
                <c:formatCode>0.000</c:formatCode>
                <c:ptCount val="365"/>
                <c:pt idx="0">
                  <c:v>59.52</c:v>
                </c:pt>
                <c:pt idx="1">
                  <c:v>59.48</c:v>
                </c:pt>
                <c:pt idx="2">
                  <c:v>59.43</c:v>
                </c:pt>
                <c:pt idx="3">
                  <c:v>59.42</c:v>
                </c:pt>
                <c:pt idx="4">
                  <c:v>59.4</c:v>
                </c:pt>
                <c:pt idx="5">
                  <c:v>59.36</c:v>
                </c:pt>
                <c:pt idx="6">
                  <c:v>59.3</c:v>
                </c:pt>
                <c:pt idx="7">
                  <c:v>59.295000000000002</c:v>
                </c:pt>
                <c:pt idx="8">
                  <c:v>59.3</c:v>
                </c:pt>
                <c:pt idx="9">
                  <c:v>59.28</c:v>
                </c:pt>
                <c:pt idx="10">
                  <c:v>59.26</c:v>
                </c:pt>
                <c:pt idx="11">
                  <c:v>59.24</c:v>
                </c:pt>
                <c:pt idx="12">
                  <c:v>59.215000000000003</c:v>
                </c:pt>
                <c:pt idx="13">
                  <c:v>59.2</c:v>
                </c:pt>
                <c:pt idx="14">
                  <c:v>59.22</c:v>
                </c:pt>
                <c:pt idx="15">
                  <c:v>59.25</c:v>
                </c:pt>
                <c:pt idx="16">
                  <c:v>59.284999999999997</c:v>
                </c:pt>
                <c:pt idx="17">
                  <c:v>59.29</c:v>
                </c:pt>
                <c:pt idx="18">
                  <c:v>59.26</c:v>
                </c:pt>
                <c:pt idx="19">
                  <c:v>59.24</c:v>
                </c:pt>
                <c:pt idx="20">
                  <c:v>59.21</c:v>
                </c:pt>
                <c:pt idx="21">
                  <c:v>59.19</c:v>
                </c:pt>
                <c:pt idx="22">
                  <c:v>59.174999999999997</c:v>
                </c:pt>
                <c:pt idx="23">
                  <c:v>59.174999999999997</c:v>
                </c:pt>
                <c:pt idx="24">
                  <c:v>59.174999999999997</c:v>
                </c:pt>
                <c:pt idx="25">
                  <c:v>59.174999999999997</c:v>
                </c:pt>
                <c:pt idx="26">
                  <c:v>59.015000000000001</c:v>
                </c:pt>
                <c:pt idx="27">
                  <c:v>58.98</c:v>
                </c:pt>
                <c:pt idx="28">
                  <c:v>58.94</c:v>
                </c:pt>
                <c:pt idx="29">
                  <c:v>58.95</c:v>
                </c:pt>
                <c:pt idx="30">
                  <c:v>58.96</c:v>
                </c:pt>
                <c:pt idx="31">
                  <c:v>58.98</c:v>
                </c:pt>
                <c:pt idx="32">
                  <c:v>58.96</c:v>
                </c:pt>
                <c:pt idx="33">
                  <c:v>58.93</c:v>
                </c:pt>
                <c:pt idx="34">
                  <c:v>58.91</c:v>
                </c:pt>
                <c:pt idx="35">
                  <c:v>58.92</c:v>
                </c:pt>
                <c:pt idx="36">
                  <c:v>59.11</c:v>
                </c:pt>
                <c:pt idx="37">
                  <c:v>59.17</c:v>
                </c:pt>
                <c:pt idx="38">
                  <c:v>59.21</c:v>
                </c:pt>
                <c:pt idx="39">
                  <c:v>59.21</c:v>
                </c:pt>
                <c:pt idx="40">
                  <c:v>59.18</c:v>
                </c:pt>
                <c:pt idx="41">
                  <c:v>59.15</c:v>
                </c:pt>
                <c:pt idx="42">
                  <c:v>59.13</c:v>
                </c:pt>
                <c:pt idx="43">
                  <c:v>59.11</c:v>
                </c:pt>
                <c:pt idx="44">
                  <c:v>59.07</c:v>
                </c:pt>
                <c:pt idx="45">
                  <c:v>59.024999999999999</c:v>
                </c:pt>
                <c:pt idx="46">
                  <c:v>59.03</c:v>
                </c:pt>
                <c:pt idx="47">
                  <c:v>59.01</c:v>
                </c:pt>
                <c:pt idx="48">
                  <c:v>58.97</c:v>
                </c:pt>
                <c:pt idx="49">
                  <c:v>58.94</c:v>
                </c:pt>
                <c:pt idx="50">
                  <c:v>58.91</c:v>
                </c:pt>
                <c:pt idx="51">
                  <c:v>58.875</c:v>
                </c:pt>
                <c:pt idx="52">
                  <c:v>58.82</c:v>
                </c:pt>
                <c:pt idx="53">
                  <c:v>58.76</c:v>
                </c:pt>
                <c:pt idx="54">
                  <c:v>58.7</c:v>
                </c:pt>
                <c:pt idx="55">
                  <c:v>58.66</c:v>
                </c:pt>
                <c:pt idx="56">
                  <c:v>58.59</c:v>
                </c:pt>
                <c:pt idx="57">
                  <c:v>58.534999999999997</c:v>
                </c:pt>
                <c:pt idx="58">
                  <c:v>58.49</c:v>
                </c:pt>
                <c:pt idx="59">
                  <c:v>58.46</c:v>
                </c:pt>
                <c:pt idx="60">
                  <c:v>58.47</c:v>
                </c:pt>
                <c:pt idx="61">
                  <c:v>58.435000000000002</c:v>
                </c:pt>
                <c:pt idx="62">
                  <c:v>58.4</c:v>
                </c:pt>
                <c:pt idx="63">
                  <c:v>58.375</c:v>
                </c:pt>
                <c:pt idx="64">
                  <c:v>58.36</c:v>
                </c:pt>
                <c:pt idx="65">
                  <c:v>58.37</c:v>
                </c:pt>
                <c:pt idx="66">
                  <c:v>58.4</c:v>
                </c:pt>
                <c:pt idx="67">
                  <c:v>58.405000000000001</c:v>
                </c:pt>
                <c:pt idx="68">
                  <c:v>58.38</c:v>
                </c:pt>
                <c:pt idx="69">
                  <c:v>58.35</c:v>
                </c:pt>
                <c:pt idx="70">
                  <c:v>58.33</c:v>
                </c:pt>
                <c:pt idx="71">
                  <c:v>58.3</c:v>
                </c:pt>
                <c:pt idx="72">
                  <c:v>58.28</c:v>
                </c:pt>
                <c:pt idx="73">
                  <c:v>58.24</c:v>
                </c:pt>
                <c:pt idx="74">
                  <c:v>58.174999999999997</c:v>
                </c:pt>
                <c:pt idx="75">
                  <c:v>58.12</c:v>
                </c:pt>
                <c:pt idx="76">
                  <c:v>58.075000000000003</c:v>
                </c:pt>
                <c:pt idx="77">
                  <c:v>58.04</c:v>
                </c:pt>
                <c:pt idx="78">
                  <c:v>58.01</c:v>
                </c:pt>
                <c:pt idx="79">
                  <c:v>57.99</c:v>
                </c:pt>
                <c:pt idx="80">
                  <c:v>57.97</c:v>
                </c:pt>
                <c:pt idx="81">
                  <c:v>58</c:v>
                </c:pt>
                <c:pt idx="82">
                  <c:v>58.21</c:v>
                </c:pt>
                <c:pt idx="83">
                  <c:v>58.35</c:v>
                </c:pt>
                <c:pt idx="84">
                  <c:v>58.45</c:v>
                </c:pt>
                <c:pt idx="85">
                  <c:v>58.51</c:v>
                </c:pt>
                <c:pt idx="86">
                  <c:v>58.575000000000003</c:v>
                </c:pt>
                <c:pt idx="87">
                  <c:v>58.65</c:v>
                </c:pt>
                <c:pt idx="88">
                  <c:v>58.655000000000001</c:v>
                </c:pt>
                <c:pt idx="89">
                  <c:v>58.75</c:v>
                </c:pt>
                <c:pt idx="90">
                  <c:v>58.784999999999997</c:v>
                </c:pt>
                <c:pt idx="91">
                  <c:v>58.844999999999999</c:v>
                </c:pt>
                <c:pt idx="92">
                  <c:v>58.89</c:v>
                </c:pt>
                <c:pt idx="93">
                  <c:v>58.9</c:v>
                </c:pt>
                <c:pt idx="94">
                  <c:v>58.88</c:v>
                </c:pt>
                <c:pt idx="95">
                  <c:v>58.85</c:v>
                </c:pt>
                <c:pt idx="96">
                  <c:v>58.814999999999998</c:v>
                </c:pt>
                <c:pt idx="97">
                  <c:v>58.825000000000003</c:v>
                </c:pt>
                <c:pt idx="98">
                  <c:v>58.82</c:v>
                </c:pt>
                <c:pt idx="99">
                  <c:v>58.814999999999998</c:v>
                </c:pt>
                <c:pt idx="100">
                  <c:v>58.9</c:v>
                </c:pt>
                <c:pt idx="101">
                  <c:v>58.95</c:v>
                </c:pt>
                <c:pt idx="102">
                  <c:v>58.97</c:v>
                </c:pt>
                <c:pt idx="103">
                  <c:v>58.975000000000001</c:v>
                </c:pt>
                <c:pt idx="104">
                  <c:v>58.954999999999998</c:v>
                </c:pt>
                <c:pt idx="105">
                  <c:v>58.965000000000003</c:v>
                </c:pt>
                <c:pt idx="106">
                  <c:v>58.98</c:v>
                </c:pt>
                <c:pt idx="107">
                  <c:v>58.96</c:v>
                </c:pt>
                <c:pt idx="108">
                  <c:v>58.93</c:v>
                </c:pt>
                <c:pt idx="109">
                  <c:v>58.965000000000003</c:v>
                </c:pt>
                <c:pt idx="110">
                  <c:v>59.05</c:v>
                </c:pt>
                <c:pt idx="111">
                  <c:v>59.05</c:v>
                </c:pt>
                <c:pt idx="112">
                  <c:v>59.05</c:v>
                </c:pt>
                <c:pt idx="113">
                  <c:v>59.034999999999997</c:v>
                </c:pt>
                <c:pt idx="114">
                  <c:v>59.13</c:v>
                </c:pt>
                <c:pt idx="115">
                  <c:v>59.21</c:v>
                </c:pt>
                <c:pt idx="116">
                  <c:v>59.204999999999998</c:v>
                </c:pt>
                <c:pt idx="117">
                  <c:v>59.23</c:v>
                </c:pt>
                <c:pt idx="118">
                  <c:v>59.21</c:v>
                </c:pt>
                <c:pt idx="119">
                  <c:v>59.2</c:v>
                </c:pt>
                <c:pt idx="120">
                  <c:v>59.234999999999999</c:v>
                </c:pt>
                <c:pt idx="121">
                  <c:v>59.35</c:v>
                </c:pt>
                <c:pt idx="122">
                  <c:v>59.63</c:v>
                </c:pt>
                <c:pt idx="123">
                  <c:v>59.67</c:v>
                </c:pt>
                <c:pt idx="124">
                  <c:v>59.68</c:v>
                </c:pt>
                <c:pt idx="125">
                  <c:v>59.655000000000001</c:v>
                </c:pt>
                <c:pt idx="126">
                  <c:v>59.63</c:v>
                </c:pt>
                <c:pt idx="127">
                  <c:v>59.6</c:v>
                </c:pt>
                <c:pt idx="128">
                  <c:v>59.564999999999998</c:v>
                </c:pt>
                <c:pt idx="129">
                  <c:v>59.51</c:v>
                </c:pt>
                <c:pt idx="130">
                  <c:v>59.45</c:v>
                </c:pt>
                <c:pt idx="131">
                  <c:v>59.39</c:v>
                </c:pt>
                <c:pt idx="132">
                  <c:v>59.33</c:v>
                </c:pt>
                <c:pt idx="133">
                  <c:v>59.27</c:v>
                </c:pt>
                <c:pt idx="134">
                  <c:v>59.23</c:v>
                </c:pt>
                <c:pt idx="135">
                  <c:v>59.2</c:v>
                </c:pt>
                <c:pt idx="136">
                  <c:v>59.15</c:v>
                </c:pt>
                <c:pt idx="137">
                  <c:v>59.094999999999999</c:v>
                </c:pt>
                <c:pt idx="138">
                  <c:v>59.024999999999999</c:v>
                </c:pt>
                <c:pt idx="139">
                  <c:v>58.96</c:v>
                </c:pt>
                <c:pt idx="140">
                  <c:v>58.96</c:v>
                </c:pt>
                <c:pt idx="141">
                  <c:v>58.91</c:v>
                </c:pt>
                <c:pt idx="142">
                  <c:v>58.87</c:v>
                </c:pt>
                <c:pt idx="143">
                  <c:v>58.82</c:v>
                </c:pt>
                <c:pt idx="144">
                  <c:v>58.76</c:v>
                </c:pt>
                <c:pt idx="145">
                  <c:v>58.7</c:v>
                </c:pt>
                <c:pt idx="146">
                  <c:v>58.64</c:v>
                </c:pt>
                <c:pt idx="147">
                  <c:v>58.57</c:v>
                </c:pt>
                <c:pt idx="148">
                  <c:v>58.52</c:v>
                </c:pt>
                <c:pt idx="149">
                  <c:v>58.795000000000002</c:v>
                </c:pt>
                <c:pt idx="150">
                  <c:v>58.465000000000003</c:v>
                </c:pt>
                <c:pt idx="151">
                  <c:v>58.465000000000003</c:v>
                </c:pt>
                <c:pt idx="152">
                  <c:v>58.44</c:v>
                </c:pt>
                <c:pt idx="153">
                  <c:v>58.43</c:v>
                </c:pt>
                <c:pt idx="154">
                  <c:v>58.41</c:v>
                </c:pt>
                <c:pt idx="155">
                  <c:v>58.38</c:v>
                </c:pt>
                <c:pt idx="156">
                  <c:v>58.35</c:v>
                </c:pt>
                <c:pt idx="157">
                  <c:v>58.31</c:v>
                </c:pt>
                <c:pt idx="158">
                  <c:v>58.28</c:v>
                </c:pt>
                <c:pt idx="159">
                  <c:v>58.24</c:v>
                </c:pt>
                <c:pt idx="160">
                  <c:v>58.2</c:v>
                </c:pt>
                <c:pt idx="161">
                  <c:v>58.17</c:v>
                </c:pt>
                <c:pt idx="162">
                  <c:v>58.13</c:v>
                </c:pt>
                <c:pt idx="163">
                  <c:v>58.09</c:v>
                </c:pt>
                <c:pt idx="164">
                  <c:v>58.045000000000002</c:v>
                </c:pt>
                <c:pt idx="165">
                  <c:v>58</c:v>
                </c:pt>
                <c:pt idx="166">
                  <c:v>57.95</c:v>
                </c:pt>
                <c:pt idx="167">
                  <c:v>57.9</c:v>
                </c:pt>
                <c:pt idx="168">
                  <c:v>57.865000000000002</c:v>
                </c:pt>
                <c:pt idx="169">
                  <c:v>57.835000000000001</c:v>
                </c:pt>
                <c:pt idx="170">
                  <c:v>57.79</c:v>
                </c:pt>
                <c:pt idx="171">
                  <c:v>57.75</c:v>
                </c:pt>
                <c:pt idx="172">
                  <c:v>57.7</c:v>
                </c:pt>
                <c:pt idx="173">
                  <c:v>57.655000000000001</c:v>
                </c:pt>
                <c:pt idx="174">
                  <c:v>57.6</c:v>
                </c:pt>
                <c:pt idx="175">
                  <c:v>57.55</c:v>
                </c:pt>
                <c:pt idx="176">
                  <c:v>57.57</c:v>
                </c:pt>
                <c:pt idx="177">
                  <c:v>57.61</c:v>
                </c:pt>
                <c:pt idx="178">
                  <c:v>57.585000000000001</c:v>
                </c:pt>
                <c:pt idx="179">
                  <c:v>57.55</c:v>
                </c:pt>
                <c:pt idx="180">
                  <c:v>57.51</c:v>
                </c:pt>
                <c:pt idx="181">
                  <c:v>57.465000000000003</c:v>
                </c:pt>
                <c:pt idx="182">
                  <c:v>57.42</c:v>
                </c:pt>
                <c:pt idx="183">
                  <c:v>57.38</c:v>
                </c:pt>
                <c:pt idx="184">
                  <c:v>57.335000000000001</c:v>
                </c:pt>
                <c:pt idx="185">
                  <c:v>57.284999999999997</c:v>
                </c:pt>
                <c:pt idx="186">
                  <c:v>57.24</c:v>
                </c:pt>
                <c:pt idx="187">
                  <c:v>57.2</c:v>
                </c:pt>
                <c:pt idx="188">
                  <c:v>57.16</c:v>
                </c:pt>
                <c:pt idx="189">
                  <c:v>57.11</c:v>
                </c:pt>
                <c:pt idx="190">
                  <c:v>57.06</c:v>
                </c:pt>
                <c:pt idx="191">
                  <c:v>57.02</c:v>
                </c:pt>
                <c:pt idx="192">
                  <c:v>56.98</c:v>
                </c:pt>
                <c:pt idx="193">
                  <c:v>56.93</c:v>
                </c:pt>
                <c:pt idx="194">
                  <c:v>56.89</c:v>
                </c:pt>
                <c:pt idx="195">
                  <c:v>56.88</c:v>
                </c:pt>
                <c:pt idx="196">
                  <c:v>56.97</c:v>
                </c:pt>
                <c:pt idx="197">
                  <c:v>56.935000000000002</c:v>
                </c:pt>
                <c:pt idx="198">
                  <c:v>56.99</c:v>
                </c:pt>
                <c:pt idx="199">
                  <c:v>56.99</c:v>
                </c:pt>
                <c:pt idx="200">
                  <c:v>56.97</c:v>
                </c:pt>
                <c:pt idx="201">
                  <c:v>56.97</c:v>
                </c:pt>
                <c:pt idx="202">
                  <c:v>56.95</c:v>
                </c:pt>
                <c:pt idx="203">
                  <c:v>56.91</c:v>
                </c:pt>
                <c:pt idx="204">
                  <c:v>56.88</c:v>
                </c:pt>
                <c:pt idx="205">
                  <c:v>56.84</c:v>
                </c:pt>
                <c:pt idx="206">
                  <c:v>56.8</c:v>
                </c:pt>
                <c:pt idx="207">
                  <c:v>56.78</c:v>
                </c:pt>
                <c:pt idx="208">
                  <c:v>56.76</c:v>
                </c:pt>
                <c:pt idx="209">
                  <c:v>56.74</c:v>
                </c:pt>
                <c:pt idx="210">
                  <c:v>56.67</c:v>
                </c:pt>
                <c:pt idx="211">
                  <c:v>56.63</c:v>
                </c:pt>
                <c:pt idx="212">
                  <c:v>56.59</c:v>
                </c:pt>
                <c:pt idx="213">
                  <c:v>56.54</c:v>
                </c:pt>
                <c:pt idx="214">
                  <c:v>56.51</c:v>
                </c:pt>
                <c:pt idx="215">
                  <c:v>56.47</c:v>
                </c:pt>
                <c:pt idx="216">
                  <c:v>56.44</c:v>
                </c:pt>
                <c:pt idx="217">
                  <c:v>56.41</c:v>
                </c:pt>
                <c:pt idx="218">
                  <c:v>56.37</c:v>
                </c:pt>
                <c:pt idx="219">
                  <c:v>56.33</c:v>
                </c:pt>
                <c:pt idx="220">
                  <c:v>56.274999999999999</c:v>
                </c:pt>
                <c:pt idx="221">
                  <c:v>56.244999999999997</c:v>
                </c:pt>
                <c:pt idx="222">
                  <c:v>56.21</c:v>
                </c:pt>
                <c:pt idx="223">
                  <c:v>56.164999999999999</c:v>
                </c:pt>
                <c:pt idx="224">
                  <c:v>56.13</c:v>
                </c:pt>
                <c:pt idx="225">
                  <c:v>56.09</c:v>
                </c:pt>
                <c:pt idx="226">
                  <c:v>56.04</c:v>
                </c:pt>
                <c:pt idx="227">
                  <c:v>56</c:v>
                </c:pt>
                <c:pt idx="228">
                  <c:v>55.95</c:v>
                </c:pt>
                <c:pt idx="229">
                  <c:v>55.914999999999999</c:v>
                </c:pt>
                <c:pt idx="230">
                  <c:v>55.88</c:v>
                </c:pt>
                <c:pt idx="231">
                  <c:v>55.85</c:v>
                </c:pt>
                <c:pt idx="232">
                  <c:v>55.81</c:v>
                </c:pt>
                <c:pt idx="233">
                  <c:v>55.78</c:v>
                </c:pt>
                <c:pt idx="234">
                  <c:v>55.744999999999997</c:v>
                </c:pt>
                <c:pt idx="235">
                  <c:v>55.7</c:v>
                </c:pt>
                <c:pt idx="236">
                  <c:v>55.66</c:v>
                </c:pt>
                <c:pt idx="237">
                  <c:v>55.625</c:v>
                </c:pt>
                <c:pt idx="238">
                  <c:v>55.59</c:v>
                </c:pt>
                <c:pt idx="239">
                  <c:v>55.56</c:v>
                </c:pt>
                <c:pt idx="240">
                  <c:v>55.54</c:v>
                </c:pt>
                <c:pt idx="241">
                  <c:v>55.524999999999999</c:v>
                </c:pt>
                <c:pt idx="242">
                  <c:v>55.49</c:v>
                </c:pt>
                <c:pt idx="243">
                  <c:v>55.47</c:v>
                </c:pt>
                <c:pt idx="244">
                  <c:v>55.46</c:v>
                </c:pt>
                <c:pt idx="245">
                  <c:v>55.43</c:v>
                </c:pt>
                <c:pt idx="246">
                  <c:v>55.47</c:v>
                </c:pt>
                <c:pt idx="247">
                  <c:v>55.685000000000002</c:v>
                </c:pt>
                <c:pt idx="248">
                  <c:v>55.704999999999998</c:v>
                </c:pt>
                <c:pt idx="249">
                  <c:v>55.69</c:v>
                </c:pt>
                <c:pt idx="250">
                  <c:v>55.67</c:v>
                </c:pt>
                <c:pt idx="251">
                  <c:v>55.65</c:v>
                </c:pt>
                <c:pt idx="252">
                  <c:v>55.62</c:v>
                </c:pt>
                <c:pt idx="253">
                  <c:v>55.6</c:v>
                </c:pt>
                <c:pt idx="254">
                  <c:v>55.634999999999998</c:v>
                </c:pt>
                <c:pt idx="255">
                  <c:v>55.62</c:v>
                </c:pt>
                <c:pt idx="256">
                  <c:v>55.64</c:v>
                </c:pt>
                <c:pt idx="257">
                  <c:v>55.704999999999998</c:v>
                </c:pt>
                <c:pt idx="258">
                  <c:v>55.7</c:v>
                </c:pt>
                <c:pt idx="259">
                  <c:v>55.68</c:v>
                </c:pt>
                <c:pt idx="260">
                  <c:v>55.66</c:v>
                </c:pt>
                <c:pt idx="261">
                  <c:v>55.64</c:v>
                </c:pt>
                <c:pt idx="262">
                  <c:v>55.664999999999999</c:v>
                </c:pt>
                <c:pt idx="263">
                  <c:v>55.65</c:v>
                </c:pt>
                <c:pt idx="264">
                  <c:v>55.625</c:v>
                </c:pt>
                <c:pt idx="265">
                  <c:v>55.594999999999999</c:v>
                </c:pt>
                <c:pt idx="266">
                  <c:v>55.56</c:v>
                </c:pt>
                <c:pt idx="267">
                  <c:v>55.52</c:v>
                </c:pt>
                <c:pt idx="268">
                  <c:v>55.49</c:v>
                </c:pt>
                <c:pt idx="269">
                  <c:v>55.45</c:v>
                </c:pt>
                <c:pt idx="270">
                  <c:v>55.41</c:v>
                </c:pt>
                <c:pt idx="271">
                  <c:v>55.38</c:v>
                </c:pt>
                <c:pt idx="272">
                  <c:v>55.35</c:v>
                </c:pt>
                <c:pt idx="273">
                  <c:v>55.31</c:v>
                </c:pt>
                <c:pt idx="274">
                  <c:v>55.27</c:v>
                </c:pt>
                <c:pt idx="275">
                  <c:v>55.23</c:v>
                </c:pt>
                <c:pt idx="276">
                  <c:v>55.18</c:v>
                </c:pt>
                <c:pt idx="277">
                  <c:v>55.14</c:v>
                </c:pt>
                <c:pt idx="278">
                  <c:v>55.09</c:v>
                </c:pt>
                <c:pt idx="279">
                  <c:v>55.12</c:v>
                </c:pt>
                <c:pt idx="280">
                  <c:v>55.115000000000002</c:v>
                </c:pt>
                <c:pt idx="281">
                  <c:v>55.11</c:v>
                </c:pt>
                <c:pt idx="282">
                  <c:v>55.1</c:v>
                </c:pt>
                <c:pt idx="283">
                  <c:v>55.07</c:v>
                </c:pt>
                <c:pt idx="284">
                  <c:v>55.024999999999999</c:v>
                </c:pt>
                <c:pt idx="285">
                  <c:v>55</c:v>
                </c:pt>
                <c:pt idx="286">
                  <c:v>54.905000000000001</c:v>
                </c:pt>
                <c:pt idx="287">
                  <c:v>54.86</c:v>
                </c:pt>
                <c:pt idx="288">
                  <c:v>54.814999999999998</c:v>
                </c:pt>
                <c:pt idx="289">
                  <c:v>54.795000000000002</c:v>
                </c:pt>
                <c:pt idx="290">
                  <c:v>54.77</c:v>
                </c:pt>
                <c:pt idx="291">
                  <c:v>54.74</c:v>
                </c:pt>
                <c:pt idx="292">
                  <c:v>54.704999999999998</c:v>
                </c:pt>
                <c:pt idx="293">
                  <c:v>54.69</c:v>
                </c:pt>
                <c:pt idx="294">
                  <c:v>54.67</c:v>
                </c:pt>
                <c:pt idx="295">
                  <c:v>54.695</c:v>
                </c:pt>
                <c:pt idx="296">
                  <c:v>54.704999999999998</c:v>
                </c:pt>
                <c:pt idx="297">
                  <c:v>54.69</c:v>
                </c:pt>
                <c:pt idx="298">
                  <c:v>54.66</c:v>
                </c:pt>
                <c:pt idx="299">
                  <c:v>54.64</c:v>
                </c:pt>
                <c:pt idx="300">
                  <c:v>54.63</c:v>
                </c:pt>
                <c:pt idx="301">
                  <c:v>54.615000000000002</c:v>
                </c:pt>
                <c:pt idx="302">
                  <c:v>54.63</c:v>
                </c:pt>
                <c:pt idx="303">
                  <c:v>54.61</c:v>
                </c:pt>
                <c:pt idx="304">
                  <c:v>54.564999999999998</c:v>
                </c:pt>
                <c:pt idx="305">
                  <c:v>54.604999999999997</c:v>
                </c:pt>
                <c:pt idx="306">
                  <c:v>54.6</c:v>
                </c:pt>
                <c:pt idx="307">
                  <c:v>54.58</c:v>
                </c:pt>
                <c:pt idx="308">
                  <c:v>54.545000000000002</c:v>
                </c:pt>
                <c:pt idx="309">
                  <c:v>54.545000000000002</c:v>
                </c:pt>
                <c:pt idx="310">
                  <c:v>54.53</c:v>
                </c:pt>
                <c:pt idx="311">
                  <c:v>54.51</c:v>
                </c:pt>
                <c:pt idx="312">
                  <c:v>54.55</c:v>
                </c:pt>
                <c:pt idx="313">
                  <c:v>54.494999999999997</c:v>
                </c:pt>
                <c:pt idx="314">
                  <c:v>54.47</c:v>
                </c:pt>
                <c:pt idx="315">
                  <c:v>54.43</c:v>
                </c:pt>
                <c:pt idx="316">
                  <c:v>54.38</c:v>
                </c:pt>
                <c:pt idx="317">
                  <c:v>54.395000000000003</c:v>
                </c:pt>
                <c:pt idx="318">
                  <c:v>54.375</c:v>
                </c:pt>
                <c:pt idx="319">
                  <c:v>54.335000000000001</c:v>
                </c:pt>
                <c:pt idx="320">
                  <c:v>54.325000000000003</c:v>
                </c:pt>
                <c:pt idx="321">
                  <c:v>54.32</c:v>
                </c:pt>
                <c:pt idx="322">
                  <c:v>54.32</c:v>
                </c:pt>
                <c:pt idx="323">
                  <c:v>54.35</c:v>
                </c:pt>
                <c:pt idx="324">
                  <c:v>54.51</c:v>
                </c:pt>
                <c:pt idx="325">
                  <c:v>54.57</c:v>
                </c:pt>
                <c:pt idx="326">
                  <c:v>54.65</c:v>
                </c:pt>
                <c:pt idx="327">
                  <c:v>54.69</c:v>
                </c:pt>
                <c:pt idx="328">
                  <c:v>54.73</c:v>
                </c:pt>
                <c:pt idx="329">
                  <c:v>54.76</c:v>
                </c:pt>
                <c:pt idx="330">
                  <c:v>54.77</c:v>
                </c:pt>
                <c:pt idx="331">
                  <c:v>54.77</c:v>
                </c:pt>
                <c:pt idx="332">
                  <c:v>54.76</c:v>
                </c:pt>
                <c:pt idx="333">
                  <c:v>54.725000000000001</c:v>
                </c:pt>
                <c:pt idx="334">
                  <c:v>54.73</c:v>
                </c:pt>
                <c:pt idx="335">
                  <c:v>54.75</c:v>
                </c:pt>
                <c:pt idx="336">
                  <c:v>54.76</c:v>
                </c:pt>
                <c:pt idx="337">
                  <c:v>54.725000000000001</c:v>
                </c:pt>
                <c:pt idx="338">
                  <c:v>54.854999999999997</c:v>
                </c:pt>
                <c:pt idx="339">
                  <c:v>54.96</c:v>
                </c:pt>
                <c:pt idx="340">
                  <c:v>55.01</c:v>
                </c:pt>
                <c:pt idx="341">
                  <c:v>55.02</c:v>
                </c:pt>
                <c:pt idx="342">
                  <c:v>55.04</c:v>
                </c:pt>
                <c:pt idx="343">
                  <c:v>55.034999999999997</c:v>
                </c:pt>
                <c:pt idx="344">
                  <c:v>55.07</c:v>
                </c:pt>
                <c:pt idx="345">
                  <c:v>55.1</c:v>
                </c:pt>
                <c:pt idx="346">
                  <c:v>55.1</c:v>
                </c:pt>
                <c:pt idx="347">
                  <c:v>55.1</c:v>
                </c:pt>
                <c:pt idx="348">
                  <c:v>55.18</c:v>
                </c:pt>
                <c:pt idx="349">
                  <c:v>55.24</c:v>
                </c:pt>
                <c:pt idx="350">
                  <c:v>55.31</c:v>
                </c:pt>
                <c:pt idx="351">
                  <c:v>55.38</c:v>
                </c:pt>
                <c:pt idx="352">
                  <c:v>55.424999999999997</c:v>
                </c:pt>
                <c:pt idx="353">
                  <c:v>55.45</c:v>
                </c:pt>
                <c:pt idx="354">
                  <c:v>55.46</c:v>
                </c:pt>
                <c:pt idx="355">
                  <c:v>55.805</c:v>
                </c:pt>
                <c:pt idx="356">
                  <c:v>56.08</c:v>
                </c:pt>
                <c:pt idx="357">
                  <c:v>56.37</c:v>
                </c:pt>
                <c:pt idx="358">
                  <c:v>56.46</c:v>
                </c:pt>
                <c:pt idx="359">
                  <c:v>56.6</c:v>
                </c:pt>
                <c:pt idx="360">
                  <c:v>56.91</c:v>
                </c:pt>
                <c:pt idx="361">
                  <c:v>57.12</c:v>
                </c:pt>
                <c:pt idx="362">
                  <c:v>57.37</c:v>
                </c:pt>
                <c:pt idx="363">
                  <c:v>57.51</c:v>
                </c:pt>
                <c:pt idx="364">
                  <c:v>57.615000000000002</c:v>
                </c:pt>
              </c:numCache>
            </c:numRef>
          </c:val>
          <c:smooth val="0"/>
        </c:ser>
        <c:ser>
          <c:idx val="5"/>
          <c:order val="9"/>
          <c:tx>
            <c:v>2012</c:v>
          </c:tx>
          <c:spPr>
            <a:ln w="317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DATA!$W$7:$W$371</c:f>
              <c:numCache>
                <c:formatCode>0.000</c:formatCode>
                <c:ptCount val="365"/>
                <c:pt idx="0">
                  <c:v>57.74</c:v>
                </c:pt>
                <c:pt idx="1">
                  <c:v>57.86</c:v>
                </c:pt>
                <c:pt idx="2">
                  <c:v>57.924999999999997</c:v>
                </c:pt>
                <c:pt idx="3">
                  <c:v>57.945</c:v>
                </c:pt>
                <c:pt idx="4">
                  <c:v>57.94</c:v>
                </c:pt>
                <c:pt idx="5">
                  <c:v>57.96</c:v>
                </c:pt>
                <c:pt idx="6">
                  <c:v>57.97</c:v>
                </c:pt>
                <c:pt idx="7">
                  <c:v>57.98</c:v>
                </c:pt>
                <c:pt idx="8">
                  <c:v>57.98</c:v>
                </c:pt>
                <c:pt idx="9">
                  <c:v>58.03</c:v>
                </c:pt>
                <c:pt idx="10">
                  <c:v>58.05</c:v>
                </c:pt>
                <c:pt idx="11">
                  <c:v>58.04</c:v>
                </c:pt>
                <c:pt idx="12">
                  <c:v>58.04</c:v>
                </c:pt>
                <c:pt idx="13">
                  <c:v>58.015000000000001</c:v>
                </c:pt>
                <c:pt idx="14">
                  <c:v>58.005000000000003</c:v>
                </c:pt>
                <c:pt idx="15">
                  <c:v>57.98</c:v>
                </c:pt>
                <c:pt idx="16">
                  <c:v>57.945</c:v>
                </c:pt>
                <c:pt idx="17">
                  <c:v>57.95</c:v>
                </c:pt>
                <c:pt idx="18">
                  <c:v>57.92</c:v>
                </c:pt>
                <c:pt idx="19">
                  <c:v>57.89</c:v>
                </c:pt>
                <c:pt idx="20">
                  <c:v>57.86</c:v>
                </c:pt>
                <c:pt idx="21">
                  <c:v>57.85</c:v>
                </c:pt>
                <c:pt idx="22">
                  <c:v>57.83</c:v>
                </c:pt>
                <c:pt idx="23">
                  <c:v>57.814999999999998</c:v>
                </c:pt>
                <c:pt idx="24">
                  <c:v>57.78</c:v>
                </c:pt>
                <c:pt idx="25">
                  <c:v>57.73</c:v>
                </c:pt>
                <c:pt idx="26">
                  <c:v>57.674999999999997</c:v>
                </c:pt>
                <c:pt idx="27">
                  <c:v>57.62</c:v>
                </c:pt>
                <c:pt idx="28">
                  <c:v>57.58</c:v>
                </c:pt>
                <c:pt idx="29">
                  <c:v>57.5</c:v>
                </c:pt>
                <c:pt idx="30">
                  <c:v>57.63</c:v>
                </c:pt>
                <c:pt idx="31">
                  <c:v>57.77</c:v>
                </c:pt>
                <c:pt idx="32">
                  <c:v>57.805</c:v>
                </c:pt>
                <c:pt idx="33">
                  <c:v>57.81</c:v>
                </c:pt>
                <c:pt idx="34">
                  <c:v>57.8</c:v>
                </c:pt>
                <c:pt idx="35">
                  <c:v>57.78</c:v>
                </c:pt>
                <c:pt idx="36">
                  <c:v>57.76</c:v>
                </c:pt>
                <c:pt idx="37">
                  <c:v>57.76</c:v>
                </c:pt>
                <c:pt idx="38">
                  <c:v>57.73</c:v>
                </c:pt>
                <c:pt idx="39">
                  <c:v>57.68</c:v>
                </c:pt>
                <c:pt idx="40">
                  <c:v>57.68</c:v>
                </c:pt>
                <c:pt idx="41">
                  <c:v>57.69</c:v>
                </c:pt>
                <c:pt idx="42">
                  <c:v>57.73</c:v>
                </c:pt>
                <c:pt idx="43">
                  <c:v>57.77</c:v>
                </c:pt>
                <c:pt idx="44">
                  <c:v>57.755000000000003</c:v>
                </c:pt>
                <c:pt idx="45">
                  <c:v>57.74</c:v>
                </c:pt>
                <c:pt idx="46">
                  <c:v>57.71</c:v>
                </c:pt>
                <c:pt idx="47">
                  <c:v>57.72</c:v>
                </c:pt>
                <c:pt idx="48">
                  <c:v>57.715000000000003</c:v>
                </c:pt>
                <c:pt idx="49">
                  <c:v>57.685000000000002</c:v>
                </c:pt>
                <c:pt idx="50">
                  <c:v>57.704999999999998</c:v>
                </c:pt>
                <c:pt idx="51">
                  <c:v>57.715000000000003</c:v>
                </c:pt>
                <c:pt idx="52">
                  <c:v>57.77</c:v>
                </c:pt>
                <c:pt idx="53">
                  <c:v>57.76</c:v>
                </c:pt>
                <c:pt idx="54">
                  <c:v>57.87</c:v>
                </c:pt>
                <c:pt idx="55">
                  <c:v>57.9</c:v>
                </c:pt>
                <c:pt idx="56">
                  <c:v>57.91</c:v>
                </c:pt>
                <c:pt idx="57">
                  <c:v>57.9</c:v>
                </c:pt>
                <c:pt idx="58">
                  <c:v>57.935000000000002</c:v>
                </c:pt>
                <c:pt idx="59">
                  <c:v>57.884999999999998</c:v>
                </c:pt>
                <c:pt idx="60">
                  <c:v>57.85</c:v>
                </c:pt>
                <c:pt idx="61">
                  <c:v>57.83</c:v>
                </c:pt>
                <c:pt idx="62">
                  <c:v>57.85</c:v>
                </c:pt>
                <c:pt idx="63">
                  <c:v>57.844999999999999</c:v>
                </c:pt>
                <c:pt idx="64">
                  <c:v>57.81</c:v>
                </c:pt>
                <c:pt idx="65">
                  <c:v>57.77</c:v>
                </c:pt>
                <c:pt idx="66">
                  <c:v>57.81</c:v>
                </c:pt>
                <c:pt idx="67">
                  <c:v>57.87</c:v>
                </c:pt>
                <c:pt idx="68">
                  <c:v>57.875</c:v>
                </c:pt>
                <c:pt idx="69">
                  <c:v>57.86</c:v>
                </c:pt>
                <c:pt idx="70">
                  <c:v>57.825000000000003</c:v>
                </c:pt>
                <c:pt idx="71">
                  <c:v>57.79</c:v>
                </c:pt>
                <c:pt idx="72">
                  <c:v>57.75</c:v>
                </c:pt>
                <c:pt idx="73">
                  <c:v>57.74</c:v>
                </c:pt>
                <c:pt idx="74">
                  <c:v>57.795000000000002</c:v>
                </c:pt>
                <c:pt idx="75">
                  <c:v>57.784999999999997</c:v>
                </c:pt>
                <c:pt idx="76">
                  <c:v>57.73</c:v>
                </c:pt>
                <c:pt idx="77">
                  <c:v>57.77</c:v>
                </c:pt>
                <c:pt idx="78">
                  <c:v>57.68</c:v>
                </c:pt>
                <c:pt idx="79">
                  <c:v>57.66</c:v>
                </c:pt>
                <c:pt idx="80">
                  <c:v>57.625</c:v>
                </c:pt>
                <c:pt idx="81">
                  <c:v>57.57</c:v>
                </c:pt>
                <c:pt idx="82">
                  <c:v>57.52</c:v>
                </c:pt>
                <c:pt idx="83">
                  <c:v>57.475000000000001</c:v>
                </c:pt>
                <c:pt idx="84">
                  <c:v>57.414999999999999</c:v>
                </c:pt>
                <c:pt idx="85">
                  <c:v>57.38</c:v>
                </c:pt>
                <c:pt idx="86">
                  <c:v>57.32</c:v>
                </c:pt>
                <c:pt idx="87">
                  <c:v>57.265000000000001</c:v>
                </c:pt>
                <c:pt idx="88">
                  <c:v>57.21</c:v>
                </c:pt>
                <c:pt idx="89">
                  <c:v>57.17</c:v>
                </c:pt>
                <c:pt idx="90">
                  <c:v>57.1</c:v>
                </c:pt>
                <c:pt idx="91">
                  <c:v>57.085000000000001</c:v>
                </c:pt>
                <c:pt idx="92">
                  <c:v>57.05</c:v>
                </c:pt>
                <c:pt idx="93">
                  <c:v>57.11</c:v>
                </c:pt>
                <c:pt idx="94">
                  <c:v>57.15</c:v>
                </c:pt>
                <c:pt idx="95">
                  <c:v>57.2</c:v>
                </c:pt>
                <c:pt idx="96">
                  <c:v>57.21</c:v>
                </c:pt>
                <c:pt idx="97">
                  <c:v>57.195</c:v>
                </c:pt>
                <c:pt idx="98">
                  <c:v>57.155000000000001</c:v>
                </c:pt>
                <c:pt idx="99">
                  <c:v>57.1</c:v>
                </c:pt>
                <c:pt idx="100">
                  <c:v>57.04</c:v>
                </c:pt>
                <c:pt idx="101">
                  <c:v>57.04</c:v>
                </c:pt>
                <c:pt idx="102">
                  <c:v>57.01</c:v>
                </c:pt>
                <c:pt idx="103">
                  <c:v>56.96</c:v>
                </c:pt>
                <c:pt idx="104">
                  <c:v>56.93</c:v>
                </c:pt>
                <c:pt idx="105">
                  <c:v>56.93</c:v>
                </c:pt>
                <c:pt idx="106">
                  <c:v>56.9</c:v>
                </c:pt>
                <c:pt idx="107">
                  <c:v>56.87</c:v>
                </c:pt>
                <c:pt idx="108">
                  <c:v>56.89</c:v>
                </c:pt>
                <c:pt idx="109">
                  <c:v>56.97</c:v>
                </c:pt>
                <c:pt idx="110">
                  <c:v>56.984999999999999</c:v>
                </c:pt>
                <c:pt idx="111">
                  <c:v>57.015000000000001</c:v>
                </c:pt>
                <c:pt idx="112">
                  <c:v>57.03</c:v>
                </c:pt>
                <c:pt idx="113">
                  <c:v>57.04</c:v>
                </c:pt>
                <c:pt idx="114">
                  <c:v>57.03</c:v>
                </c:pt>
                <c:pt idx="115">
                  <c:v>57.024999999999999</c:v>
                </c:pt>
                <c:pt idx="116">
                  <c:v>57</c:v>
                </c:pt>
                <c:pt idx="117">
                  <c:v>56.99</c:v>
                </c:pt>
                <c:pt idx="118">
                  <c:v>57.03</c:v>
                </c:pt>
                <c:pt idx="119">
                  <c:v>57.055</c:v>
                </c:pt>
                <c:pt idx="120">
                  <c:v>57.04</c:v>
                </c:pt>
                <c:pt idx="121">
                  <c:v>57.02</c:v>
                </c:pt>
                <c:pt idx="122">
                  <c:v>56.99</c:v>
                </c:pt>
                <c:pt idx="123">
                  <c:v>57</c:v>
                </c:pt>
                <c:pt idx="124">
                  <c:v>57.07</c:v>
                </c:pt>
                <c:pt idx="125">
                  <c:v>57.07</c:v>
                </c:pt>
                <c:pt idx="126">
                  <c:v>57.06</c:v>
                </c:pt>
                <c:pt idx="127">
                  <c:v>57.06</c:v>
                </c:pt>
                <c:pt idx="128">
                  <c:v>57.04</c:v>
                </c:pt>
                <c:pt idx="129">
                  <c:v>57.024999999999999</c:v>
                </c:pt>
                <c:pt idx="130">
                  <c:v>57.005000000000003</c:v>
                </c:pt>
                <c:pt idx="131">
                  <c:v>56.98</c:v>
                </c:pt>
                <c:pt idx="132">
                  <c:v>56.96</c:v>
                </c:pt>
                <c:pt idx="133">
                  <c:v>56.914999999999999</c:v>
                </c:pt>
                <c:pt idx="134">
                  <c:v>56.865000000000002</c:v>
                </c:pt>
                <c:pt idx="135">
                  <c:v>56.81</c:v>
                </c:pt>
                <c:pt idx="136">
                  <c:v>56.74</c:v>
                </c:pt>
                <c:pt idx="137">
                  <c:v>56.69</c:v>
                </c:pt>
                <c:pt idx="138">
                  <c:v>56.68</c:v>
                </c:pt>
                <c:pt idx="139">
                  <c:v>56.65</c:v>
                </c:pt>
                <c:pt idx="140">
                  <c:v>56.61</c:v>
                </c:pt>
                <c:pt idx="141">
                  <c:v>56.56</c:v>
                </c:pt>
                <c:pt idx="142">
                  <c:v>56.5</c:v>
                </c:pt>
                <c:pt idx="143">
                  <c:v>56.44</c:v>
                </c:pt>
                <c:pt idx="144">
                  <c:v>56.384999999999998</c:v>
                </c:pt>
                <c:pt idx="145">
                  <c:v>56.314999999999998</c:v>
                </c:pt>
                <c:pt idx="146">
                  <c:v>56.25</c:v>
                </c:pt>
                <c:pt idx="147">
                  <c:v>56.195</c:v>
                </c:pt>
                <c:pt idx="148">
                  <c:v>56.21</c:v>
                </c:pt>
                <c:pt idx="149">
                  <c:v>56.16</c:v>
                </c:pt>
                <c:pt idx="150">
                  <c:v>56.15</c:v>
                </c:pt>
                <c:pt idx="151">
                  <c:v>56.13</c:v>
                </c:pt>
                <c:pt idx="152">
                  <c:v>56.08</c:v>
                </c:pt>
                <c:pt idx="153">
                  <c:v>56.03</c:v>
                </c:pt>
                <c:pt idx="154">
                  <c:v>55.99</c:v>
                </c:pt>
                <c:pt idx="155">
                  <c:v>55.92</c:v>
                </c:pt>
                <c:pt idx="156">
                  <c:v>55.87</c:v>
                </c:pt>
                <c:pt idx="157">
                  <c:v>55.81</c:v>
                </c:pt>
                <c:pt idx="158">
                  <c:v>55.8</c:v>
                </c:pt>
                <c:pt idx="159">
                  <c:v>55.79</c:v>
                </c:pt>
                <c:pt idx="160">
                  <c:v>55.72</c:v>
                </c:pt>
                <c:pt idx="161">
                  <c:v>55.7</c:v>
                </c:pt>
                <c:pt idx="162">
                  <c:v>55.69</c:v>
                </c:pt>
                <c:pt idx="163">
                  <c:v>55.664999999999999</c:v>
                </c:pt>
                <c:pt idx="164">
                  <c:v>55.63</c:v>
                </c:pt>
                <c:pt idx="165">
                  <c:v>55.58</c:v>
                </c:pt>
                <c:pt idx="166">
                  <c:v>55.524999999999999</c:v>
                </c:pt>
                <c:pt idx="167">
                  <c:v>55.5</c:v>
                </c:pt>
                <c:pt idx="168">
                  <c:v>55.56</c:v>
                </c:pt>
                <c:pt idx="169">
                  <c:v>55.56</c:v>
                </c:pt>
                <c:pt idx="170">
                  <c:v>55.55</c:v>
                </c:pt>
                <c:pt idx="171">
                  <c:v>55.524999999999999</c:v>
                </c:pt>
                <c:pt idx="172">
                  <c:v>55.48</c:v>
                </c:pt>
                <c:pt idx="173">
                  <c:v>55.45</c:v>
                </c:pt>
                <c:pt idx="174">
                  <c:v>55.42</c:v>
                </c:pt>
                <c:pt idx="175">
                  <c:v>55.45</c:v>
                </c:pt>
                <c:pt idx="176">
                  <c:v>55.42</c:v>
                </c:pt>
                <c:pt idx="177">
                  <c:v>55.58</c:v>
                </c:pt>
                <c:pt idx="178">
                  <c:v>55.32</c:v>
                </c:pt>
                <c:pt idx="179">
                  <c:v>55.27</c:v>
                </c:pt>
                <c:pt idx="180">
                  <c:v>55.23</c:v>
                </c:pt>
                <c:pt idx="181">
                  <c:v>55.195</c:v>
                </c:pt>
                <c:pt idx="182">
                  <c:v>55.155000000000001</c:v>
                </c:pt>
                <c:pt idx="183">
                  <c:v>55.11</c:v>
                </c:pt>
                <c:pt idx="184">
                  <c:v>55.25</c:v>
                </c:pt>
                <c:pt idx="185">
                  <c:v>55.25</c:v>
                </c:pt>
                <c:pt idx="186">
                  <c:v>55.25</c:v>
                </c:pt>
                <c:pt idx="187">
                  <c:v>55.6</c:v>
                </c:pt>
                <c:pt idx="188">
                  <c:v>55.73</c:v>
                </c:pt>
                <c:pt idx="189">
                  <c:v>56.12</c:v>
                </c:pt>
                <c:pt idx="190">
                  <c:v>56.52</c:v>
                </c:pt>
                <c:pt idx="191">
                  <c:v>56.95</c:v>
                </c:pt>
                <c:pt idx="192">
                  <c:v>57.32</c:v>
                </c:pt>
                <c:pt idx="193">
                  <c:v>57.49</c:v>
                </c:pt>
                <c:pt idx="194">
                  <c:v>57.58</c:v>
                </c:pt>
                <c:pt idx="195">
                  <c:v>57.65</c:v>
                </c:pt>
                <c:pt idx="196">
                  <c:v>57.92</c:v>
                </c:pt>
                <c:pt idx="197">
                  <c:v>58.03</c:v>
                </c:pt>
                <c:pt idx="198">
                  <c:v>58.25</c:v>
                </c:pt>
                <c:pt idx="199">
                  <c:v>58.49</c:v>
                </c:pt>
                <c:pt idx="200">
                  <c:v>58.64</c:v>
                </c:pt>
                <c:pt idx="201">
                  <c:v>58.69</c:v>
                </c:pt>
                <c:pt idx="202">
                  <c:v>58.715000000000003</c:v>
                </c:pt>
                <c:pt idx="203">
                  <c:v>58.72</c:v>
                </c:pt>
                <c:pt idx="204">
                  <c:v>58.71</c:v>
                </c:pt>
                <c:pt idx="205">
                  <c:v>58.68</c:v>
                </c:pt>
                <c:pt idx="206">
                  <c:v>58.67</c:v>
                </c:pt>
                <c:pt idx="207">
                  <c:v>58.65</c:v>
                </c:pt>
                <c:pt idx="208">
                  <c:v>58.62</c:v>
                </c:pt>
                <c:pt idx="209">
                  <c:v>58.59</c:v>
                </c:pt>
                <c:pt idx="210">
                  <c:v>58.56</c:v>
                </c:pt>
                <c:pt idx="211">
                  <c:v>58.51</c:v>
                </c:pt>
                <c:pt idx="212">
                  <c:v>58.445</c:v>
                </c:pt>
                <c:pt idx="213">
                  <c:v>58.39</c:v>
                </c:pt>
                <c:pt idx="214">
                  <c:v>58.39</c:v>
                </c:pt>
                <c:pt idx="215">
                  <c:v>58.26</c:v>
                </c:pt>
                <c:pt idx="216">
                  <c:v>58.22</c:v>
                </c:pt>
                <c:pt idx="217">
                  <c:v>58.17</c:v>
                </c:pt>
                <c:pt idx="218">
                  <c:v>58.09</c:v>
                </c:pt>
                <c:pt idx="219">
                  <c:v>58.02</c:v>
                </c:pt>
                <c:pt idx="220">
                  <c:v>57.95</c:v>
                </c:pt>
                <c:pt idx="221">
                  <c:v>57.88</c:v>
                </c:pt>
                <c:pt idx="222">
                  <c:v>57.83</c:v>
                </c:pt>
                <c:pt idx="223">
                  <c:v>57.795000000000002</c:v>
                </c:pt>
                <c:pt idx="224">
                  <c:v>57.76</c:v>
                </c:pt>
                <c:pt idx="225">
                  <c:v>57.71</c:v>
                </c:pt>
                <c:pt idx="226">
                  <c:v>57.66</c:v>
                </c:pt>
                <c:pt idx="227">
                  <c:v>57.61</c:v>
                </c:pt>
                <c:pt idx="228">
                  <c:v>57.55</c:v>
                </c:pt>
                <c:pt idx="229">
                  <c:v>57.51</c:v>
                </c:pt>
                <c:pt idx="230">
                  <c:v>57.48</c:v>
                </c:pt>
                <c:pt idx="231">
                  <c:v>57.454999999999998</c:v>
                </c:pt>
                <c:pt idx="232">
                  <c:v>57.43</c:v>
                </c:pt>
                <c:pt idx="233">
                  <c:v>57.39</c:v>
                </c:pt>
                <c:pt idx="234">
                  <c:v>57.34</c:v>
                </c:pt>
                <c:pt idx="235">
                  <c:v>57.284999999999997</c:v>
                </c:pt>
                <c:pt idx="236">
                  <c:v>57.234999999999999</c:v>
                </c:pt>
                <c:pt idx="237">
                  <c:v>57.185000000000002</c:v>
                </c:pt>
                <c:pt idx="238">
                  <c:v>57.18</c:v>
                </c:pt>
                <c:pt idx="239">
                  <c:v>57.18</c:v>
                </c:pt>
                <c:pt idx="240">
                  <c:v>57.134999999999998</c:v>
                </c:pt>
                <c:pt idx="241">
                  <c:v>57.16</c:v>
                </c:pt>
                <c:pt idx="242">
                  <c:v>57.11</c:v>
                </c:pt>
                <c:pt idx="243">
                  <c:v>57.1</c:v>
                </c:pt>
                <c:pt idx="244">
                  <c:v>57.06</c:v>
                </c:pt>
                <c:pt idx="245">
                  <c:v>57.02</c:v>
                </c:pt>
                <c:pt idx="246">
                  <c:v>56.94</c:v>
                </c:pt>
                <c:pt idx="247">
                  <c:v>56.86</c:v>
                </c:pt>
                <c:pt idx="248">
                  <c:v>56.78</c:v>
                </c:pt>
                <c:pt idx="249">
                  <c:v>56.7</c:v>
                </c:pt>
                <c:pt idx="250">
                  <c:v>56.62</c:v>
                </c:pt>
                <c:pt idx="251">
                  <c:v>56.57</c:v>
                </c:pt>
                <c:pt idx="252">
                  <c:v>56.52</c:v>
                </c:pt>
                <c:pt idx="253">
                  <c:v>56.44</c:v>
                </c:pt>
                <c:pt idx="254">
                  <c:v>56.38</c:v>
                </c:pt>
                <c:pt idx="255">
                  <c:v>56.31</c:v>
                </c:pt>
                <c:pt idx="256">
                  <c:v>56.24</c:v>
                </c:pt>
                <c:pt idx="257">
                  <c:v>56.16</c:v>
                </c:pt>
                <c:pt idx="258">
                  <c:v>56.1</c:v>
                </c:pt>
                <c:pt idx="259">
                  <c:v>56.05</c:v>
                </c:pt>
                <c:pt idx="260">
                  <c:v>56</c:v>
                </c:pt>
                <c:pt idx="261">
                  <c:v>55.97</c:v>
                </c:pt>
                <c:pt idx="262">
                  <c:v>55.89</c:v>
                </c:pt>
                <c:pt idx="263">
                  <c:v>55.814999999999998</c:v>
                </c:pt>
                <c:pt idx="264">
                  <c:v>55.74</c:v>
                </c:pt>
                <c:pt idx="265">
                  <c:v>55.67</c:v>
                </c:pt>
                <c:pt idx="266">
                  <c:v>55.604999999999997</c:v>
                </c:pt>
                <c:pt idx="267">
                  <c:v>55.524999999999999</c:v>
                </c:pt>
                <c:pt idx="268">
                  <c:v>55.44</c:v>
                </c:pt>
                <c:pt idx="269">
                  <c:v>55.36</c:v>
                </c:pt>
                <c:pt idx="270">
                  <c:v>55.27</c:v>
                </c:pt>
                <c:pt idx="271">
                  <c:v>55.18</c:v>
                </c:pt>
                <c:pt idx="272">
                  <c:v>55.09</c:v>
                </c:pt>
                <c:pt idx="273">
                  <c:v>54.99</c:v>
                </c:pt>
                <c:pt idx="274">
                  <c:v>54.75</c:v>
                </c:pt>
                <c:pt idx="275">
                  <c:v>54.77</c:v>
                </c:pt>
                <c:pt idx="276">
                  <c:v>54.54</c:v>
                </c:pt>
                <c:pt idx="277">
                  <c:v>54.45</c:v>
                </c:pt>
                <c:pt idx="278">
                  <c:v>54.365000000000002</c:v>
                </c:pt>
                <c:pt idx="279">
                  <c:v>54.29</c:v>
                </c:pt>
                <c:pt idx="280">
                  <c:v>54.28</c:v>
                </c:pt>
                <c:pt idx="281">
                  <c:v>54.19</c:v>
                </c:pt>
                <c:pt idx="282">
                  <c:v>54.19</c:v>
                </c:pt>
                <c:pt idx="283">
                  <c:v>54.11</c:v>
                </c:pt>
                <c:pt idx="284">
                  <c:v>54.075000000000003</c:v>
                </c:pt>
                <c:pt idx="285">
                  <c:v>54.034999999999997</c:v>
                </c:pt>
                <c:pt idx="286">
                  <c:v>53.954999999999998</c:v>
                </c:pt>
                <c:pt idx="287">
                  <c:v>53.9</c:v>
                </c:pt>
                <c:pt idx="288">
                  <c:v>53.86</c:v>
                </c:pt>
                <c:pt idx="289">
                  <c:v>53.8</c:v>
                </c:pt>
                <c:pt idx="290">
                  <c:v>53.814999999999998</c:v>
                </c:pt>
                <c:pt idx="291">
                  <c:v>53.835000000000001</c:v>
                </c:pt>
                <c:pt idx="292">
                  <c:v>53.81</c:v>
                </c:pt>
                <c:pt idx="293">
                  <c:v>53.79</c:v>
                </c:pt>
                <c:pt idx="294">
                  <c:v>53.77</c:v>
                </c:pt>
                <c:pt idx="295">
                  <c:v>53.734999999999999</c:v>
                </c:pt>
                <c:pt idx="296">
                  <c:v>53.7</c:v>
                </c:pt>
                <c:pt idx="297">
                  <c:v>53.65</c:v>
                </c:pt>
                <c:pt idx="298">
                  <c:v>53.66</c:v>
                </c:pt>
                <c:pt idx="299">
                  <c:v>53.655000000000001</c:v>
                </c:pt>
                <c:pt idx="300">
                  <c:v>53.64</c:v>
                </c:pt>
                <c:pt idx="301">
                  <c:v>53.655000000000001</c:v>
                </c:pt>
                <c:pt idx="302">
                  <c:v>53.7</c:v>
                </c:pt>
                <c:pt idx="303">
                  <c:v>53.69</c:v>
                </c:pt>
                <c:pt idx="304">
                  <c:v>53.7</c:v>
                </c:pt>
                <c:pt idx="305">
                  <c:v>53.7</c:v>
                </c:pt>
                <c:pt idx="306">
                  <c:v>53.68</c:v>
                </c:pt>
                <c:pt idx="307">
                  <c:v>53.685000000000002</c:v>
                </c:pt>
                <c:pt idx="308">
                  <c:v>53.68</c:v>
                </c:pt>
                <c:pt idx="309">
                  <c:v>53.67</c:v>
                </c:pt>
                <c:pt idx="310">
                  <c:v>53.66</c:v>
                </c:pt>
                <c:pt idx="311">
                  <c:v>53.69</c:v>
                </c:pt>
                <c:pt idx="312">
                  <c:v>53.68</c:v>
                </c:pt>
                <c:pt idx="313">
                  <c:v>53.65</c:v>
                </c:pt>
                <c:pt idx="314">
                  <c:v>53.66</c:v>
                </c:pt>
                <c:pt idx="315">
                  <c:v>53.655000000000001</c:v>
                </c:pt>
                <c:pt idx="316">
                  <c:v>53.66</c:v>
                </c:pt>
                <c:pt idx="317">
                  <c:v>53.67</c:v>
                </c:pt>
                <c:pt idx="318">
                  <c:v>53.67</c:v>
                </c:pt>
                <c:pt idx="319">
                  <c:v>53.67</c:v>
                </c:pt>
                <c:pt idx="320">
                  <c:v>53.66</c:v>
                </c:pt>
                <c:pt idx="321">
                  <c:v>53.62</c:v>
                </c:pt>
                <c:pt idx="322">
                  <c:v>53.61</c:v>
                </c:pt>
                <c:pt idx="323">
                  <c:v>53.59</c:v>
                </c:pt>
                <c:pt idx="324">
                  <c:v>53.68</c:v>
                </c:pt>
                <c:pt idx="325">
                  <c:v>53.73</c:v>
                </c:pt>
                <c:pt idx="326">
                  <c:v>53.725000000000001</c:v>
                </c:pt>
                <c:pt idx="327">
                  <c:v>53.71</c:v>
                </c:pt>
                <c:pt idx="328">
                  <c:v>53.71</c:v>
                </c:pt>
                <c:pt idx="329">
                  <c:v>53.79</c:v>
                </c:pt>
                <c:pt idx="330">
                  <c:v>53.92</c:v>
                </c:pt>
                <c:pt idx="331">
                  <c:v>53.98</c:v>
                </c:pt>
                <c:pt idx="332">
                  <c:v>54</c:v>
                </c:pt>
                <c:pt idx="333">
                  <c:v>54.07</c:v>
                </c:pt>
                <c:pt idx="334">
                  <c:v>54.14</c:v>
                </c:pt>
                <c:pt idx="335">
                  <c:v>54.22</c:v>
                </c:pt>
                <c:pt idx="336">
                  <c:v>54.435000000000002</c:v>
                </c:pt>
                <c:pt idx="337">
                  <c:v>54.435000000000002</c:v>
                </c:pt>
                <c:pt idx="338">
                  <c:v>55.18</c:v>
                </c:pt>
                <c:pt idx="339">
                  <c:v>55.33</c:v>
                </c:pt>
                <c:pt idx="340">
                  <c:v>55.45</c:v>
                </c:pt>
                <c:pt idx="341">
                  <c:v>55.58</c:v>
                </c:pt>
                <c:pt idx="342">
                  <c:v>55.65</c:v>
                </c:pt>
                <c:pt idx="343">
                  <c:v>55.71</c:v>
                </c:pt>
                <c:pt idx="344">
                  <c:v>55.75</c:v>
                </c:pt>
                <c:pt idx="345">
                  <c:v>55.78</c:v>
                </c:pt>
                <c:pt idx="346">
                  <c:v>55.835000000000001</c:v>
                </c:pt>
                <c:pt idx="347">
                  <c:v>55.97</c:v>
                </c:pt>
                <c:pt idx="348">
                  <c:v>56.01</c:v>
                </c:pt>
                <c:pt idx="349">
                  <c:v>56.04</c:v>
                </c:pt>
                <c:pt idx="350">
                  <c:v>56.12</c:v>
                </c:pt>
                <c:pt idx="351">
                  <c:v>56.17</c:v>
                </c:pt>
                <c:pt idx="352">
                  <c:v>56.2</c:v>
                </c:pt>
                <c:pt idx="353">
                  <c:v>56.25</c:v>
                </c:pt>
                <c:pt idx="354">
                  <c:v>56.27</c:v>
                </c:pt>
                <c:pt idx="355">
                  <c:v>56.28</c:v>
                </c:pt>
                <c:pt idx="356">
                  <c:v>56.265000000000001</c:v>
                </c:pt>
                <c:pt idx="357">
                  <c:v>56.21</c:v>
                </c:pt>
                <c:pt idx="358">
                  <c:v>56.215000000000003</c:v>
                </c:pt>
                <c:pt idx="359">
                  <c:v>56.2</c:v>
                </c:pt>
                <c:pt idx="360">
                  <c:v>56.164999999999999</c:v>
                </c:pt>
                <c:pt idx="361">
                  <c:v>56.13</c:v>
                </c:pt>
                <c:pt idx="362">
                  <c:v>56.11</c:v>
                </c:pt>
                <c:pt idx="363">
                  <c:v>56.07</c:v>
                </c:pt>
                <c:pt idx="364">
                  <c:v>56.2</c:v>
                </c:pt>
              </c:numCache>
            </c:numRef>
          </c:val>
          <c:smooth val="0"/>
        </c:ser>
        <c:ser>
          <c:idx val="4"/>
          <c:order val="10"/>
          <c:tx>
            <c:v>2013</c:v>
          </c:tx>
          <c:spPr>
            <a:ln w="38100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DATA!$X$7:$X$371</c:f>
              <c:numCache>
                <c:formatCode>0.000</c:formatCode>
                <c:ptCount val="365"/>
                <c:pt idx="0">
                  <c:v>56.16</c:v>
                </c:pt>
                <c:pt idx="1">
                  <c:v>56.41</c:v>
                </c:pt>
                <c:pt idx="2">
                  <c:v>56.45</c:v>
                </c:pt>
                <c:pt idx="3">
                  <c:v>56.49</c:v>
                </c:pt>
                <c:pt idx="4">
                  <c:v>56.58</c:v>
                </c:pt>
                <c:pt idx="5">
                  <c:v>56.7</c:v>
                </c:pt>
                <c:pt idx="6">
                  <c:v>56.75</c:v>
                </c:pt>
                <c:pt idx="7">
                  <c:v>56.8</c:v>
                </c:pt>
                <c:pt idx="8">
                  <c:v>56.93</c:v>
                </c:pt>
                <c:pt idx="9">
                  <c:v>56.95</c:v>
                </c:pt>
                <c:pt idx="10">
                  <c:v>56.984999999999999</c:v>
                </c:pt>
                <c:pt idx="11">
                  <c:v>56.99</c:v>
                </c:pt>
                <c:pt idx="12">
                  <c:v>56.98</c:v>
                </c:pt>
                <c:pt idx="13">
                  <c:v>56.97</c:v>
                </c:pt>
                <c:pt idx="14">
                  <c:v>56.99</c:v>
                </c:pt>
                <c:pt idx="15">
                  <c:v>57</c:v>
                </c:pt>
                <c:pt idx="16">
                  <c:v>57.02</c:v>
                </c:pt>
                <c:pt idx="17">
                  <c:v>57.01</c:v>
                </c:pt>
                <c:pt idx="18">
                  <c:v>56.99</c:v>
                </c:pt>
                <c:pt idx="19">
                  <c:v>57</c:v>
                </c:pt>
                <c:pt idx="20">
                  <c:v>56.954999999999998</c:v>
                </c:pt>
                <c:pt idx="21">
                  <c:v>56.95</c:v>
                </c:pt>
                <c:pt idx="22">
                  <c:v>56.95</c:v>
                </c:pt>
                <c:pt idx="23">
                  <c:v>56.95</c:v>
                </c:pt>
                <c:pt idx="24">
                  <c:v>56.94</c:v>
                </c:pt>
                <c:pt idx="25">
                  <c:v>56.94</c:v>
                </c:pt>
                <c:pt idx="26">
                  <c:v>56.94</c:v>
                </c:pt>
                <c:pt idx="27">
                  <c:v>56.95</c:v>
                </c:pt>
                <c:pt idx="28">
                  <c:v>56.98</c:v>
                </c:pt>
                <c:pt idx="29">
                  <c:v>56.99</c:v>
                </c:pt>
                <c:pt idx="30">
                  <c:v>57.02</c:v>
                </c:pt>
                <c:pt idx="31">
                  <c:v>57.07</c:v>
                </c:pt>
                <c:pt idx="32">
                  <c:v>57.1</c:v>
                </c:pt>
                <c:pt idx="33">
                  <c:v>57.19</c:v>
                </c:pt>
                <c:pt idx="34">
                  <c:v>57.26</c:v>
                </c:pt>
                <c:pt idx="35">
                  <c:v>57.29</c:v>
                </c:pt>
                <c:pt idx="36">
                  <c:v>57.3</c:v>
                </c:pt>
                <c:pt idx="37">
                  <c:v>57.31</c:v>
                </c:pt>
                <c:pt idx="38">
                  <c:v>57.32</c:v>
                </c:pt>
                <c:pt idx="39">
                  <c:v>57.33</c:v>
                </c:pt>
                <c:pt idx="40">
                  <c:v>57.43</c:v>
                </c:pt>
                <c:pt idx="41">
                  <c:v>57.49</c:v>
                </c:pt>
                <c:pt idx="42">
                  <c:v>57.55</c:v>
                </c:pt>
                <c:pt idx="43">
                  <c:v>57.71</c:v>
                </c:pt>
                <c:pt idx="44">
                  <c:v>57.81</c:v>
                </c:pt>
                <c:pt idx="45">
                  <c:v>57.95</c:v>
                </c:pt>
                <c:pt idx="46">
                  <c:v>58.104999999999997</c:v>
                </c:pt>
                <c:pt idx="47">
                  <c:v>58.27</c:v>
                </c:pt>
                <c:pt idx="48">
                  <c:v>58.39</c:v>
                </c:pt>
                <c:pt idx="49">
                  <c:v>58.59</c:v>
                </c:pt>
                <c:pt idx="50">
                  <c:v>58.71</c:v>
                </c:pt>
                <c:pt idx="51">
                  <c:v>58.77</c:v>
                </c:pt>
                <c:pt idx="52">
                  <c:v>58.88</c:v>
                </c:pt>
                <c:pt idx="53">
                  <c:v>58.945</c:v>
                </c:pt>
                <c:pt idx="54">
                  <c:v>58.97</c:v>
                </c:pt>
                <c:pt idx="55">
                  <c:v>59</c:v>
                </c:pt>
                <c:pt idx="56">
                  <c:v>59.015000000000001</c:v>
                </c:pt>
                <c:pt idx="57">
                  <c:v>59</c:v>
                </c:pt>
                <c:pt idx="58">
                  <c:v>59.09</c:v>
                </c:pt>
                <c:pt idx="59">
                  <c:v>59.11</c:v>
                </c:pt>
                <c:pt idx="60">
                  <c:v>59.14</c:v>
                </c:pt>
                <c:pt idx="61">
                  <c:v>59.14</c:v>
                </c:pt>
                <c:pt idx="62">
                  <c:v>59.14</c:v>
                </c:pt>
                <c:pt idx="63">
                  <c:v>59.15</c:v>
                </c:pt>
                <c:pt idx="64">
                  <c:v>59.3</c:v>
                </c:pt>
                <c:pt idx="65">
                  <c:v>59.325000000000003</c:v>
                </c:pt>
                <c:pt idx="66">
                  <c:v>59.335000000000001</c:v>
                </c:pt>
                <c:pt idx="67">
                  <c:v>59.35</c:v>
                </c:pt>
                <c:pt idx="68">
                  <c:v>59.365000000000002</c:v>
                </c:pt>
                <c:pt idx="69">
                  <c:v>59.38</c:v>
                </c:pt>
                <c:pt idx="70">
                  <c:v>59.38</c:v>
                </c:pt>
                <c:pt idx="71">
                  <c:v>59.38</c:v>
                </c:pt>
                <c:pt idx="72">
                  <c:v>59.37</c:v>
                </c:pt>
                <c:pt idx="73">
                  <c:v>59.37</c:v>
                </c:pt>
                <c:pt idx="74">
                  <c:v>59.37</c:v>
                </c:pt>
                <c:pt idx="75">
                  <c:v>59.375</c:v>
                </c:pt>
                <c:pt idx="76">
                  <c:v>59.395000000000003</c:v>
                </c:pt>
                <c:pt idx="77">
                  <c:v>59.42</c:v>
                </c:pt>
                <c:pt idx="78">
                  <c:v>59.46</c:v>
                </c:pt>
                <c:pt idx="79">
                  <c:v>59.57</c:v>
                </c:pt>
                <c:pt idx="80">
                  <c:v>59.59</c:v>
                </c:pt>
                <c:pt idx="81">
                  <c:v>59.63</c:v>
                </c:pt>
                <c:pt idx="82">
                  <c:v>59.615000000000002</c:v>
                </c:pt>
                <c:pt idx="83">
                  <c:v>59.6</c:v>
                </c:pt>
                <c:pt idx="84">
                  <c:v>59.54</c:v>
                </c:pt>
                <c:pt idx="85">
                  <c:v>59.534999999999997</c:v>
                </c:pt>
                <c:pt idx="86">
                  <c:v>59.54</c:v>
                </c:pt>
                <c:pt idx="87">
                  <c:v>59.52</c:v>
                </c:pt>
                <c:pt idx="88">
                  <c:v>59.56</c:v>
                </c:pt>
                <c:pt idx="89">
                  <c:v>59.585000000000001</c:v>
                </c:pt>
                <c:pt idx="90">
                  <c:v>59.59</c:v>
                </c:pt>
                <c:pt idx="91">
                  <c:v>59.62</c:v>
                </c:pt>
                <c:pt idx="92">
                  <c:v>59.63</c:v>
                </c:pt>
                <c:pt idx="93">
                  <c:v>59.64</c:v>
                </c:pt>
                <c:pt idx="94">
                  <c:v>59.645000000000003</c:v>
                </c:pt>
                <c:pt idx="95">
                  <c:v>59.64</c:v>
                </c:pt>
                <c:pt idx="96">
                  <c:v>59.64</c:v>
                </c:pt>
                <c:pt idx="97">
                  <c:v>59.9</c:v>
                </c:pt>
                <c:pt idx="98">
                  <c:v>60.034999999999997</c:v>
                </c:pt>
                <c:pt idx="99">
                  <c:v>60.05</c:v>
                </c:pt>
                <c:pt idx="100">
                  <c:v>60</c:v>
                </c:pt>
                <c:pt idx="101">
                  <c:v>60.024999999999999</c:v>
                </c:pt>
                <c:pt idx="102">
                  <c:v>60.03</c:v>
                </c:pt>
                <c:pt idx="103">
                  <c:v>59.99</c:v>
                </c:pt>
                <c:pt idx="104">
                  <c:v>60.024999999999999</c:v>
                </c:pt>
                <c:pt idx="105">
                  <c:v>60.005000000000003</c:v>
                </c:pt>
                <c:pt idx="106">
                  <c:v>59.97</c:v>
                </c:pt>
                <c:pt idx="107">
                  <c:v>59.93</c:v>
                </c:pt>
                <c:pt idx="108">
                  <c:v>59.94</c:v>
                </c:pt>
                <c:pt idx="109">
                  <c:v>60</c:v>
                </c:pt>
                <c:pt idx="110">
                  <c:v>60</c:v>
                </c:pt>
                <c:pt idx="111">
                  <c:v>59.96</c:v>
                </c:pt>
                <c:pt idx="112">
                  <c:v>59.93</c:v>
                </c:pt>
                <c:pt idx="113">
                  <c:v>59.91</c:v>
                </c:pt>
                <c:pt idx="114">
                  <c:v>59.95</c:v>
                </c:pt>
                <c:pt idx="115">
                  <c:v>59.93</c:v>
                </c:pt>
                <c:pt idx="116">
                  <c:v>59.89</c:v>
                </c:pt>
                <c:pt idx="117">
                  <c:v>59.87</c:v>
                </c:pt>
                <c:pt idx="118">
                  <c:v>59.835000000000001</c:v>
                </c:pt>
                <c:pt idx="119">
                  <c:v>59.79</c:v>
                </c:pt>
                <c:pt idx="120">
                  <c:v>59.73</c:v>
                </c:pt>
                <c:pt idx="121">
                  <c:v>59.68</c:v>
                </c:pt>
                <c:pt idx="122">
                  <c:v>59.67</c:v>
                </c:pt>
                <c:pt idx="123">
                  <c:v>59.67</c:v>
                </c:pt>
                <c:pt idx="124">
                  <c:v>59.64</c:v>
                </c:pt>
                <c:pt idx="125">
                  <c:v>59.62</c:v>
                </c:pt>
                <c:pt idx="126">
                  <c:v>59.6</c:v>
                </c:pt>
                <c:pt idx="127">
                  <c:v>59.564999999999998</c:v>
                </c:pt>
                <c:pt idx="128">
                  <c:v>59.76</c:v>
                </c:pt>
                <c:pt idx="129">
                  <c:v>59.795000000000002</c:v>
                </c:pt>
                <c:pt idx="130">
                  <c:v>59.795000000000002</c:v>
                </c:pt>
                <c:pt idx="131">
                  <c:v>59.77</c:v>
                </c:pt>
                <c:pt idx="132">
                  <c:v>59.765000000000001</c:v>
                </c:pt>
                <c:pt idx="133">
                  <c:v>59.75</c:v>
                </c:pt>
                <c:pt idx="134">
                  <c:v>59.725000000000001</c:v>
                </c:pt>
                <c:pt idx="135">
                  <c:v>59.71</c:v>
                </c:pt>
                <c:pt idx="136">
                  <c:v>59.685000000000002</c:v>
                </c:pt>
                <c:pt idx="137">
                  <c:v>59.64</c:v>
                </c:pt>
                <c:pt idx="138">
                  <c:v>59.615000000000002</c:v>
                </c:pt>
                <c:pt idx="139">
                  <c:v>59.59</c:v>
                </c:pt>
                <c:pt idx="140">
                  <c:v>59.55</c:v>
                </c:pt>
                <c:pt idx="141">
                  <c:v>59.51</c:v>
                </c:pt>
                <c:pt idx="142">
                  <c:v>59.49</c:v>
                </c:pt>
                <c:pt idx="143">
                  <c:v>59.49</c:v>
                </c:pt>
                <c:pt idx="144">
                  <c:v>59.45</c:v>
                </c:pt>
                <c:pt idx="145">
                  <c:v>59.44</c:v>
                </c:pt>
                <c:pt idx="146">
                  <c:v>59.61</c:v>
                </c:pt>
                <c:pt idx="147">
                  <c:v>59.63</c:v>
                </c:pt>
                <c:pt idx="148">
                  <c:v>59.61</c:v>
                </c:pt>
                <c:pt idx="149">
                  <c:v>59.67</c:v>
                </c:pt>
                <c:pt idx="150">
                  <c:v>59.66</c:v>
                </c:pt>
                <c:pt idx="151">
                  <c:v>59.63</c:v>
                </c:pt>
                <c:pt idx="152">
                  <c:v>59.59</c:v>
                </c:pt>
                <c:pt idx="153">
                  <c:v>59.55</c:v>
                </c:pt>
                <c:pt idx="154">
                  <c:v>59.5</c:v>
                </c:pt>
                <c:pt idx="155">
                  <c:v>59.45</c:v>
                </c:pt>
                <c:pt idx="156">
                  <c:v>59.41</c:v>
                </c:pt>
                <c:pt idx="157">
                  <c:v>59.35</c:v>
                </c:pt>
                <c:pt idx="158">
                  <c:v>59.35</c:v>
                </c:pt>
                <c:pt idx="159">
                  <c:v>59.33</c:v>
                </c:pt>
                <c:pt idx="160">
                  <c:v>59.29</c:v>
                </c:pt>
                <c:pt idx="161">
                  <c:v>59.23</c:v>
                </c:pt>
                <c:pt idx="162">
                  <c:v>59.354999999999997</c:v>
                </c:pt>
                <c:pt idx="163">
                  <c:v>59.55</c:v>
                </c:pt>
                <c:pt idx="164">
                  <c:v>59.6</c:v>
                </c:pt>
                <c:pt idx="165">
                  <c:v>59.6</c:v>
                </c:pt>
                <c:pt idx="166">
                  <c:v>59.575000000000003</c:v>
                </c:pt>
                <c:pt idx="167">
                  <c:v>59.56</c:v>
                </c:pt>
                <c:pt idx="168">
                  <c:v>59.575000000000003</c:v>
                </c:pt>
                <c:pt idx="169">
                  <c:v>59.55</c:v>
                </c:pt>
                <c:pt idx="170">
                  <c:v>59.515000000000001</c:v>
                </c:pt>
                <c:pt idx="171">
                  <c:v>59.47</c:v>
                </c:pt>
                <c:pt idx="172">
                  <c:v>59.42</c:v>
                </c:pt>
                <c:pt idx="173">
                  <c:v>59.375</c:v>
                </c:pt>
                <c:pt idx="174">
                  <c:v>59.31</c:v>
                </c:pt>
                <c:pt idx="175">
                  <c:v>59.26</c:v>
                </c:pt>
                <c:pt idx="176">
                  <c:v>59.19</c:v>
                </c:pt>
                <c:pt idx="177">
                  <c:v>59.134999999999998</c:v>
                </c:pt>
                <c:pt idx="178">
                  <c:v>59.075000000000003</c:v>
                </c:pt>
                <c:pt idx="179">
                  <c:v>59.02</c:v>
                </c:pt>
                <c:pt idx="180">
                  <c:v>58.96</c:v>
                </c:pt>
                <c:pt idx="181">
                  <c:v>58.9</c:v>
                </c:pt>
                <c:pt idx="182">
                  <c:v>58.85</c:v>
                </c:pt>
                <c:pt idx="183">
                  <c:v>58.8</c:v>
                </c:pt>
                <c:pt idx="184">
                  <c:v>58.75</c:v>
                </c:pt>
                <c:pt idx="185">
                  <c:v>58.69</c:v>
                </c:pt>
                <c:pt idx="186">
                  <c:v>58.61</c:v>
                </c:pt>
                <c:pt idx="187">
                  <c:v>58.6</c:v>
                </c:pt>
                <c:pt idx="188">
                  <c:v>58.585000000000001</c:v>
                </c:pt>
                <c:pt idx="189">
                  <c:v>58.56</c:v>
                </c:pt>
                <c:pt idx="190">
                  <c:v>58.52</c:v>
                </c:pt>
                <c:pt idx="191">
                  <c:v>58.49</c:v>
                </c:pt>
                <c:pt idx="192">
                  <c:v>58.44</c:v>
                </c:pt>
                <c:pt idx="193">
                  <c:v>58.42</c:v>
                </c:pt>
                <c:pt idx="194">
                  <c:v>58.4</c:v>
                </c:pt>
                <c:pt idx="195">
                  <c:v>58.44</c:v>
                </c:pt>
                <c:pt idx="196">
                  <c:v>58.48</c:v>
                </c:pt>
                <c:pt idx="197">
                  <c:v>58.54</c:v>
                </c:pt>
                <c:pt idx="198">
                  <c:v>58.53</c:v>
                </c:pt>
                <c:pt idx="199">
                  <c:v>58.52</c:v>
                </c:pt>
                <c:pt idx="200">
                  <c:v>58.505000000000003</c:v>
                </c:pt>
                <c:pt idx="201">
                  <c:v>58.48</c:v>
                </c:pt>
                <c:pt idx="202">
                  <c:v>58.45</c:v>
                </c:pt>
                <c:pt idx="203">
                  <c:v>58.41</c:v>
                </c:pt>
                <c:pt idx="204">
                  <c:v>58.38</c:v>
                </c:pt>
                <c:pt idx="205">
                  <c:v>58.33</c:v>
                </c:pt>
                <c:pt idx="206">
                  <c:v>58.3</c:v>
                </c:pt>
                <c:pt idx="207">
                  <c:v>58.25</c:v>
                </c:pt>
                <c:pt idx="208">
                  <c:v>58.2</c:v>
                </c:pt>
                <c:pt idx="209">
                  <c:v>58.15</c:v>
                </c:pt>
                <c:pt idx="210">
                  <c:v>58.1</c:v>
                </c:pt>
                <c:pt idx="211">
                  <c:v>58.04</c:v>
                </c:pt>
                <c:pt idx="212">
                  <c:v>57.97</c:v>
                </c:pt>
                <c:pt idx="213">
                  <c:v>58.08</c:v>
                </c:pt>
                <c:pt idx="214">
                  <c:v>58.67</c:v>
                </c:pt>
                <c:pt idx="215">
                  <c:v>58.79</c:v>
                </c:pt>
                <c:pt idx="216">
                  <c:v>58.82</c:v>
                </c:pt>
                <c:pt idx="217">
                  <c:v>58.84</c:v>
                </c:pt>
                <c:pt idx="218">
                  <c:v>58.83</c:v>
                </c:pt>
                <c:pt idx="219">
                  <c:v>58.81</c:v>
                </c:pt>
                <c:pt idx="220">
                  <c:v>58.85</c:v>
                </c:pt>
                <c:pt idx="221">
                  <c:v>58.875</c:v>
                </c:pt>
                <c:pt idx="222">
                  <c:v>58.85</c:v>
                </c:pt>
                <c:pt idx="223">
                  <c:v>58.82</c:v>
                </c:pt>
                <c:pt idx="224">
                  <c:v>58.774999999999999</c:v>
                </c:pt>
                <c:pt idx="225">
                  <c:v>58.73</c:v>
                </c:pt>
                <c:pt idx="226">
                  <c:v>58.704999999999998</c:v>
                </c:pt>
                <c:pt idx="227">
                  <c:v>58.7</c:v>
                </c:pt>
                <c:pt idx="228">
                  <c:v>58.69</c:v>
                </c:pt>
                <c:pt idx="229">
                  <c:v>58.66</c:v>
                </c:pt>
                <c:pt idx="230">
                  <c:v>58.61</c:v>
                </c:pt>
                <c:pt idx="231">
                  <c:v>58.56</c:v>
                </c:pt>
                <c:pt idx="232">
                  <c:v>58.45</c:v>
                </c:pt>
                <c:pt idx="233">
                  <c:v>58.39</c:v>
                </c:pt>
                <c:pt idx="234">
                  <c:v>58.33</c:v>
                </c:pt>
                <c:pt idx="235">
                  <c:v>58.29</c:v>
                </c:pt>
                <c:pt idx="236">
                  <c:v>58.215000000000003</c:v>
                </c:pt>
                <c:pt idx="237">
                  <c:v>58.17</c:v>
                </c:pt>
                <c:pt idx="238">
                  <c:v>58.11</c:v>
                </c:pt>
                <c:pt idx="239">
                  <c:v>58.06</c:v>
                </c:pt>
                <c:pt idx="240">
                  <c:v>58</c:v>
                </c:pt>
                <c:pt idx="241">
                  <c:v>57.95</c:v>
                </c:pt>
                <c:pt idx="242">
                  <c:v>57.95</c:v>
                </c:pt>
                <c:pt idx="243">
                  <c:v>58.05</c:v>
                </c:pt>
                <c:pt idx="244">
                  <c:v>58.14</c:v>
                </c:pt>
                <c:pt idx="245">
                  <c:v>58.2</c:v>
                </c:pt>
                <c:pt idx="246">
                  <c:v>58.28</c:v>
                </c:pt>
                <c:pt idx="247">
                  <c:v>58.274999999999999</c:v>
                </c:pt>
                <c:pt idx="248">
                  <c:v>58.27</c:v>
                </c:pt>
                <c:pt idx="249">
                  <c:v>58.27</c:v>
                </c:pt>
                <c:pt idx="250">
                  <c:v>58.25</c:v>
                </c:pt>
                <c:pt idx="251">
                  <c:v>58.21</c:v>
                </c:pt>
                <c:pt idx="252">
                  <c:v>58.17</c:v>
                </c:pt>
                <c:pt idx="253">
                  <c:v>58.11</c:v>
                </c:pt>
                <c:pt idx="254">
                  <c:v>58.09</c:v>
                </c:pt>
                <c:pt idx="255">
                  <c:v>58.03</c:v>
                </c:pt>
                <c:pt idx="256">
                  <c:v>57.97</c:v>
                </c:pt>
                <c:pt idx="257">
                  <c:v>57.93</c:v>
                </c:pt>
                <c:pt idx="258">
                  <c:v>57.9</c:v>
                </c:pt>
                <c:pt idx="259">
                  <c:v>57.88</c:v>
                </c:pt>
                <c:pt idx="260">
                  <c:v>57.84</c:v>
                </c:pt>
                <c:pt idx="261">
                  <c:v>57.784999999999997</c:v>
                </c:pt>
                <c:pt idx="262">
                  <c:v>57.73</c:v>
                </c:pt>
                <c:pt idx="263">
                  <c:v>57.66</c:v>
                </c:pt>
                <c:pt idx="264">
                  <c:v>57.59</c:v>
                </c:pt>
                <c:pt idx="265">
                  <c:v>57.53</c:v>
                </c:pt>
                <c:pt idx="266">
                  <c:v>57.45</c:v>
                </c:pt>
                <c:pt idx="267">
                  <c:v>57.37</c:v>
                </c:pt>
                <c:pt idx="268">
                  <c:v>57.295000000000002</c:v>
                </c:pt>
                <c:pt idx="269">
                  <c:v>57.22</c:v>
                </c:pt>
                <c:pt idx="270">
                  <c:v>57.164999999999999</c:v>
                </c:pt>
                <c:pt idx="271">
                  <c:v>57.09</c:v>
                </c:pt>
                <c:pt idx="272">
                  <c:v>57.01</c:v>
                </c:pt>
                <c:pt idx="273">
                  <c:v>56.92</c:v>
                </c:pt>
                <c:pt idx="274">
                  <c:v>56.85</c:v>
                </c:pt>
                <c:pt idx="275">
                  <c:v>56.77</c:v>
                </c:pt>
                <c:pt idx="276">
                  <c:v>56.69</c:v>
                </c:pt>
                <c:pt idx="277">
                  <c:v>56.6</c:v>
                </c:pt>
                <c:pt idx="278">
                  <c:v>56.52</c:v>
                </c:pt>
                <c:pt idx="279">
                  <c:v>56.4</c:v>
                </c:pt>
                <c:pt idx="280">
                  <c:v>56.35</c:v>
                </c:pt>
                <c:pt idx="281">
                  <c:v>56.255000000000003</c:v>
                </c:pt>
                <c:pt idx="282">
                  <c:v>56.16</c:v>
                </c:pt>
                <c:pt idx="283">
                  <c:v>56.07</c:v>
                </c:pt>
                <c:pt idx="284">
                  <c:v>55.99</c:v>
                </c:pt>
                <c:pt idx="285">
                  <c:v>55.89</c:v>
                </c:pt>
                <c:pt idx="286">
                  <c:v>55.84</c:v>
                </c:pt>
                <c:pt idx="287">
                  <c:v>55.75</c:v>
                </c:pt>
                <c:pt idx="288">
                  <c:v>55.68</c:v>
                </c:pt>
                <c:pt idx="289">
                  <c:v>55.6</c:v>
                </c:pt>
                <c:pt idx="290">
                  <c:v>55.53</c:v>
                </c:pt>
                <c:pt idx="291">
                  <c:v>55.49</c:v>
                </c:pt>
                <c:pt idx="292">
                  <c:v>55.4</c:v>
                </c:pt>
                <c:pt idx="293">
                  <c:v>55.32</c:v>
                </c:pt>
                <c:pt idx="294">
                  <c:v>55.26</c:v>
                </c:pt>
                <c:pt idx="295">
                  <c:v>55.18</c:v>
                </c:pt>
                <c:pt idx="296">
                  <c:v>55.1</c:v>
                </c:pt>
                <c:pt idx="297">
                  <c:v>55.03</c:v>
                </c:pt>
                <c:pt idx="298">
                  <c:v>54.95</c:v>
                </c:pt>
                <c:pt idx="299">
                  <c:v>54.89</c:v>
                </c:pt>
                <c:pt idx="300">
                  <c:v>54.84</c:v>
                </c:pt>
                <c:pt idx="301">
                  <c:v>54.77</c:v>
                </c:pt>
                <c:pt idx="302">
                  <c:v>54.67</c:v>
                </c:pt>
                <c:pt idx="303">
                  <c:v>54.61</c:v>
                </c:pt>
                <c:pt idx="304">
                  <c:v>54.56</c:v>
                </c:pt>
                <c:pt idx="305">
                  <c:v>54.49</c:v>
                </c:pt>
                <c:pt idx="306">
                  <c:v>54.465000000000003</c:v>
                </c:pt>
                <c:pt idx="307">
                  <c:v>54.56</c:v>
                </c:pt>
                <c:pt idx="308">
                  <c:v>54.6</c:v>
                </c:pt>
                <c:pt idx="309">
                  <c:v>54.59</c:v>
                </c:pt>
                <c:pt idx="310">
                  <c:v>54.58</c:v>
                </c:pt>
                <c:pt idx="311">
                  <c:v>54.56</c:v>
                </c:pt>
                <c:pt idx="312">
                  <c:v>54.51</c:v>
                </c:pt>
                <c:pt idx="313">
                  <c:v>54.46</c:v>
                </c:pt>
                <c:pt idx="314">
                  <c:v>54.41</c:v>
                </c:pt>
                <c:pt idx="315">
                  <c:v>54.37</c:v>
                </c:pt>
                <c:pt idx="316">
                  <c:v>54.314999999999998</c:v>
                </c:pt>
                <c:pt idx="317">
                  <c:v>54.28</c:v>
                </c:pt>
                <c:pt idx="318">
                  <c:v>54.244999999999997</c:v>
                </c:pt>
                <c:pt idx="319">
                  <c:v>54.17</c:v>
                </c:pt>
                <c:pt idx="320">
                  <c:v>54.16</c:v>
                </c:pt>
                <c:pt idx="321">
                  <c:v>54.15</c:v>
                </c:pt>
                <c:pt idx="322">
                  <c:v>54.1</c:v>
                </c:pt>
                <c:pt idx="323">
                  <c:v>54.06</c:v>
                </c:pt>
                <c:pt idx="324">
                  <c:v>54.03</c:v>
                </c:pt>
                <c:pt idx="325">
                  <c:v>53.99</c:v>
                </c:pt>
                <c:pt idx="326">
                  <c:v>53.98</c:v>
                </c:pt>
                <c:pt idx="327">
                  <c:v>53.95</c:v>
                </c:pt>
                <c:pt idx="328">
                  <c:v>53.91</c:v>
                </c:pt>
                <c:pt idx="329">
                  <c:v>53.87</c:v>
                </c:pt>
                <c:pt idx="330">
                  <c:v>53.88</c:v>
                </c:pt>
                <c:pt idx="331">
                  <c:v>53.88</c:v>
                </c:pt>
                <c:pt idx="332">
                  <c:v>53.884999999999998</c:v>
                </c:pt>
                <c:pt idx="333">
                  <c:v>53.884999999999998</c:v>
                </c:pt>
                <c:pt idx="334">
                  <c:v>53.88</c:v>
                </c:pt>
                <c:pt idx="335">
                  <c:v>53.97</c:v>
                </c:pt>
                <c:pt idx="336">
                  <c:v>54</c:v>
                </c:pt>
                <c:pt idx="337">
                  <c:v>54.03</c:v>
                </c:pt>
                <c:pt idx="338">
                  <c:v>54.05</c:v>
                </c:pt>
                <c:pt idx="339">
                  <c:v>54.04</c:v>
                </c:pt>
                <c:pt idx="340">
                  <c:v>54.08</c:v>
                </c:pt>
                <c:pt idx="341">
                  <c:v>54.16</c:v>
                </c:pt>
                <c:pt idx="342">
                  <c:v>54.18</c:v>
                </c:pt>
                <c:pt idx="343">
                  <c:v>54.2</c:v>
                </c:pt>
                <c:pt idx="344">
                  <c:v>54.21</c:v>
                </c:pt>
                <c:pt idx="345">
                  <c:v>54.3</c:v>
                </c:pt>
                <c:pt idx="346">
                  <c:v>54.36</c:v>
                </c:pt>
                <c:pt idx="347">
                  <c:v>54.4</c:v>
                </c:pt>
                <c:pt idx="348">
                  <c:v>54.41</c:v>
                </c:pt>
                <c:pt idx="349">
                  <c:v>54.43</c:v>
                </c:pt>
                <c:pt idx="350">
                  <c:v>54.49</c:v>
                </c:pt>
                <c:pt idx="351">
                  <c:v>54.55</c:v>
                </c:pt>
                <c:pt idx="352">
                  <c:v>54.575000000000003</c:v>
                </c:pt>
                <c:pt idx="353">
                  <c:v>54.73</c:v>
                </c:pt>
                <c:pt idx="354">
                  <c:v>55.05</c:v>
                </c:pt>
                <c:pt idx="355">
                  <c:v>55.24</c:v>
                </c:pt>
                <c:pt idx="356">
                  <c:v>55.32</c:v>
                </c:pt>
                <c:pt idx="357">
                  <c:v>55.37</c:v>
                </c:pt>
                <c:pt idx="358">
                  <c:v>55.49</c:v>
                </c:pt>
                <c:pt idx="359">
                  <c:v>55.62</c:v>
                </c:pt>
                <c:pt idx="360">
                  <c:v>55.67</c:v>
                </c:pt>
                <c:pt idx="361">
                  <c:v>55.7</c:v>
                </c:pt>
                <c:pt idx="362">
                  <c:v>55.73</c:v>
                </c:pt>
                <c:pt idx="363">
                  <c:v>55.77</c:v>
                </c:pt>
                <c:pt idx="364">
                  <c:v>55.83</c:v>
                </c:pt>
              </c:numCache>
            </c:numRef>
          </c:val>
          <c:smooth val="0"/>
        </c:ser>
        <c:ser>
          <c:idx val="6"/>
          <c:order val="11"/>
          <c:tx>
            <c:v>2014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DATA!$Y$7:$Y$371</c:f>
              <c:numCache>
                <c:formatCode>0.000</c:formatCode>
                <c:ptCount val="365"/>
                <c:pt idx="0">
                  <c:v>55.87</c:v>
                </c:pt>
                <c:pt idx="1">
                  <c:v>55.9</c:v>
                </c:pt>
                <c:pt idx="2">
                  <c:v>55.94</c:v>
                </c:pt>
                <c:pt idx="3">
                  <c:v>55.97</c:v>
                </c:pt>
                <c:pt idx="4">
                  <c:v>56.01</c:v>
                </c:pt>
                <c:pt idx="5">
                  <c:v>56</c:v>
                </c:pt>
                <c:pt idx="6">
                  <c:v>55.99</c:v>
                </c:pt>
                <c:pt idx="7">
                  <c:v>55.96</c:v>
                </c:pt>
                <c:pt idx="8">
                  <c:v>55.95</c:v>
                </c:pt>
                <c:pt idx="9">
                  <c:v>55.94</c:v>
                </c:pt>
                <c:pt idx="10">
                  <c:v>55.93</c:v>
                </c:pt>
                <c:pt idx="11">
                  <c:v>55.905000000000001</c:v>
                </c:pt>
                <c:pt idx="12">
                  <c:v>55.865000000000002</c:v>
                </c:pt>
                <c:pt idx="13">
                  <c:v>55.86</c:v>
                </c:pt>
                <c:pt idx="14">
                  <c:v>55.88</c:v>
                </c:pt>
                <c:pt idx="15">
                  <c:v>55.93</c:v>
                </c:pt>
                <c:pt idx="16">
                  <c:v>55.94</c:v>
                </c:pt>
                <c:pt idx="17">
                  <c:v>55.93</c:v>
                </c:pt>
                <c:pt idx="18">
                  <c:v>55.92</c:v>
                </c:pt>
                <c:pt idx="19">
                  <c:v>55.91</c:v>
                </c:pt>
                <c:pt idx="20">
                  <c:v>55.88</c:v>
                </c:pt>
                <c:pt idx="21">
                  <c:v>55.85</c:v>
                </c:pt>
                <c:pt idx="22">
                  <c:v>55.82</c:v>
                </c:pt>
                <c:pt idx="23">
                  <c:v>55.8</c:v>
                </c:pt>
                <c:pt idx="24">
                  <c:v>55.77</c:v>
                </c:pt>
                <c:pt idx="25">
                  <c:v>55.75</c:v>
                </c:pt>
                <c:pt idx="26">
                  <c:v>55.72</c:v>
                </c:pt>
                <c:pt idx="27">
                  <c:v>55.655000000000001</c:v>
                </c:pt>
                <c:pt idx="28">
                  <c:v>55.62</c:v>
                </c:pt>
                <c:pt idx="29">
                  <c:v>55.57</c:v>
                </c:pt>
                <c:pt idx="30">
                  <c:v>55.54</c:v>
                </c:pt>
                <c:pt idx="31">
                  <c:v>55.51</c:v>
                </c:pt>
                <c:pt idx="32">
                  <c:v>55.48</c:v>
                </c:pt>
                <c:pt idx="33">
                  <c:v>55.46</c:v>
                </c:pt>
                <c:pt idx="34">
                  <c:v>55.45</c:v>
                </c:pt>
                <c:pt idx="35">
                  <c:v>55.46</c:v>
                </c:pt>
                <c:pt idx="36">
                  <c:v>55.5</c:v>
                </c:pt>
                <c:pt idx="37">
                  <c:v>55.5</c:v>
                </c:pt>
                <c:pt idx="38">
                  <c:v>55.49</c:v>
                </c:pt>
                <c:pt idx="39">
                  <c:v>55.6</c:v>
                </c:pt>
                <c:pt idx="40">
                  <c:v>55.625</c:v>
                </c:pt>
                <c:pt idx="41">
                  <c:v>55.64</c:v>
                </c:pt>
                <c:pt idx="42">
                  <c:v>55.64</c:v>
                </c:pt>
                <c:pt idx="43">
                  <c:v>55.64</c:v>
                </c:pt>
                <c:pt idx="44">
                  <c:v>55.62</c:v>
                </c:pt>
                <c:pt idx="45">
                  <c:v>55.65</c:v>
                </c:pt>
                <c:pt idx="46">
                  <c:v>55.65</c:v>
                </c:pt>
                <c:pt idx="47">
                  <c:v>55.64</c:v>
                </c:pt>
                <c:pt idx="48">
                  <c:v>55.61</c:v>
                </c:pt>
                <c:pt idx="49">
                  <c:v>55.61</c:v>
                </c:pt>
                <c:pt idx="50">
                  <c:v>55.6</c:v>
                </c:pt>
                <c:pt idx="51">
                  <c:v>55.615000000000002</c:v>
                </c:pt>
                <c:pt idx="52">
                  <c:v>55.63</c:v>
                </c:pt>
                <c:pt idx="53">
                  <c:v>55.7</c:v>
                </c:pt>
                <c:pt idx="54">
                  <c:v>55.69</c:v>
                </c:pt>
                <c:pt idx="55">
                  <c:v>55.75</c:v>
                </c:pt>
                <c:pt idx="56">
                  <c:v>55.84</c:v>
                </c:pt>
                <c:pt idx="57">
                  <c:v>55.88</c:v>
                </c:pt>
                <c:pt idx="58">
                  <c:v>55.96</c:v>
                </c:pt>
                <c:pt idx="59">
                  <c:v>55.99</c:v>
                </c:pt>
                <c:pt idx="60">
                  <c:v>56.05</c:v>
                </c:pt>
                <c:pt idx="61">
                  <c:v>56.08</c:v>
                </c:pt>
                <c:pt idx="62">
                  <c:v>56.09</c:v>
                </c:pt>
                <c:pt idx="63">
                  <c:v>56.14</c:v>
                </c:pt>
                <c:pt idx="64">
                  <c:v>56.16</c:v>
                </c:pt>
                <c:pt idx="65">
                  <c:v>56.18</c:v>
                </c:pt>
                <c:pt idx="66">
                  <c:v>56.24</c:v>
                </c:pt>
                <c:pt idx="67">
                  <c:v>56.28</c:v>
                </c:pt>
                <c:pt idx="68">
                  <c:v>56.31</c:v>
                </c:pt>
                <c:pt idx="69">
                  <c:v>56.36</c:v>
                </c:pt>
                <c:pt idx="70">
                  <c:v>56.51</c:v>
                </c:pt>
                <c:pt idx="71">
                  <c:v>56.83</c:v>
                </c:pt>
                <c:pt idx="72">
                  <c:v>56.93</c:v>
                </c:pt>
                <c:pt idx="73">
                  <c:v>57.08</c:v>
                </c:pt>
                <c:pt idx="74">
                  <c:v>57.18</c:v>
                </c:pt>
                <c:pt idx="75">
                  <c:v>57.24</c:v>
                </c:pt>
                <c:pt idx="76">
                  <c:v>57.35</c:v>
                </c:pt>
                <c:pt idx="77">
                  <c:v>57.55</c:v>
                </c:pt>
                <c:pt idx="78">
                  <c:v>57.66</c:v>
                </c:pt>
                <c:pt idx="79">
                  <c:v>57.78</c:v>
                </c:pt>
                <c:pt idx="80">
                  <c:v>57.84</c:v>
                </c:pt>
                <c:pt idx="81">
                  <c:v>57.9</c:v>
                </c:pt>
                <c:pt idx="82">
                  <c:v>57.92</c:v>
                </c:pt>
                <c:pt idx="83">
                  <c:v>57.94</c:v>
                </c:pt>
                <c:pt idx="84">
                  <c:v>57.95</c:v>
                </c:pt>
                <c:pt idx="85">
                  <c:v>57.97</c:v>
                </c:pt>
                <c:pt idx="86">
                  <c:v>58.11</c:v>
                </c:pt>
                <c:pt idx="87">
                  <c:v>58.16</c:v>
                </c:pt>
                <c:pt idx="88">
                  <c:v>58.2</c:v>
                </c:pt>
                <c:pt idx="89">
                  <c:v>58.38</c:v>
                </c:pt>
                <c:pt idx="90">
                  <c:v>58.45</c:v>
                </c:pt>
                <c:pt idx="91">
                  <c:v>58.48</c:v>
                </c:pt>
                <c:pt idx="92">
                  <c:v>58.56</c:v>
                </c:pt>
                <c:pt idx="93">
                  <c:v>58.59</c:v>
                </c:pt>
                <c:pt idx="94">
                  <c:v>58.76</c:v>
                </c:pt>
                <c:pt idx="95">
                  <c:v>58.84</c:v>
                </c:pt>
                <c:pt idx="96">
                  <c:v>58.88</c:v>
                </c:pt>
                <c:pt idx="97">
                  <c:v>58.9</c:v>
                </c:pt>
                <c:pt idx="98">
                  <c:v>58.9</c:v>
                </c:pt>
                <c:pt idx="99">
                  <c:v>58.875</c:v>
                </c:pt>
                <c:pt idx="100">
                  <c:v>58.85</c:v>
                </c:pt>
                <c:pt idx="101">
                  <c:v>58.83</c:v>
                </c:pt>
                <c:pt idx="102">
                  <c:v>58.8</c:v>
                </c:pt>
                <c:pt idx="103">
                  <c:v>58.85</c:v>
                </c:pt>
                <c:pt idx="104">
                  <c:v>58.9</c:v>
                </c:pt>
                <c:pt idx="105">
                  <c:v>58.92</c:v>
                </c:pt>
                <c:pt idx="106">
                  <c:v>58.92</c:v>
                </c:pt>
                <c:pt idx="107">
                  <c:v>58.9</c:v>
                </c:pt>
                <c:pt idx="108">
                  <c:v>58.89</c:v>
                </c:pt>
                <c:pt idx="109">
                  <c:v>58.88</c:v>
                </c:pt>
                <c:pt idx="110">
                  <c:v>58.84</c:v>
                </c:pt>
                <c:pt idx="111">
                  <c:v>58.81</c:v>
                </c:pt>
                <c:pt idx="112">
                  <c:v>58.774999999999999</c:v>
                </c:pt>
                <c:pt idx="113">
                  <c:v>58.74</c:v>
                </c:pt>
                <c:pt idx="114">
                  <c:v>58.7</c:v>
                </c:pt>
                <c:pt idx="115">
                  <c:v>58.67</c:v>
                </c:pt>
                <c:pt idx="116">
                  <c:v>58.63</c:v>
                </c:pt>
                <c:pt idx="117">
                  <c:v>58.66</c:v>
                </c:pt>
                <c:pt idx="118">
                  <c:v>58.63</c:v>
                </c:pt>
                <c:pt idx="119">
                  <c:v>58.604999999999997</c:v>
                </c:pt>
                <c:pt idx="120">
                  <c:v>58.62</c:v>
                </c:pt>
                <c:pt idx="121">
                  <c:v>58.67</c:v>
                </c:pt>
                <c:pt idx="122">
                  <c:v>58.67</c:v>
                </c:pt>
                <c:pt idx="123">
                  <c:v>58.655000000000001</c:v>
                </c:pt>
                <c:pt idx="124">
                  <c:v>58.63</c:v>
                </c:pt>
                <c:pt idx="125">
                  <c:v>58.62</c:v>
                </c:pt>
                <c:pt idx="126">
                  <c:v>58.6</c:v>
                </c:pt>
                <c:pt idx="127">
                  <c:v>58.58</c:v>
                </c:pt>
                <c:pt idx="128">
                  <c:v>58.55</c:v>
                </c:pt>
                <c:pt idx="129">
                  <c:v>58.5</c:v>
                </c:pt>
                <c:pt idx="130">
                  <c:v>58.5</c:v>
                </c:pt>
                <c:pt idx="131">
                  <c:v>59.02</c:v>
                </c:pt>
                <c:pt idx="132">
                  <c:v>59.07</c:v>
                </c:pt>
                <c:pt idx="133">
                  <c:v>59.08</c:v>
                </c:pt>
                <c:pt idx="134">
                  <c:v>59.08</c:v>
                </c:pt>
                <c:pt idx="135">
                  <c:v>59.06</c:v>
                </c:pt>
                <c:pt idx="136">
                  <c:v>59.04</c:v>
                </c:pt>
                <c:pt idx="137">
                  <c:v>59.02</c:v>
                </c:pt>
                <c:pt idx="138">
                  <c:v>58.99</c:v>
                </c:pt>
                <c:pt idx="139">
                  <c:v>59</c:v>
                </c:pt>
                <c:pt idx="140">
                  <c:v>58.96</c:v>
                </c:pt>
                <c:pt idx="141">
                  <c:v>58.92</c:v>
                </c:pt>
                <c:pt idx="142">
                  <c:v>58.89</c:v>
                </c:pt>
                <c:pt idx="143">
                  <c:v>58.87</c:v>
                </c:pt>
                <c:pt idx="144">
                  <c:v>58.85</c:v>
                </c:pt>
                <c:pt idx="145">
                  <c:v>58.82</c:v>
                </c:pt>
                <c:pt idx="146">
                  <c:v>58.8</c:v>
                </c:pt>
                <c:pt idx="147">
                  <c:v>58.76</c:v>
                </c:pt>
                <c:pt idx="148">
                  <c:v>58.73</c:v>
                </c:pt>
                <c:pt idx="149">
                  <c:v>58.69</c:v>
                </c:pt>
                <c:pt idx="150">
                  <c:v>58.65</c:v>
                </c:pt>
                <c:pt idx="151">
                  <c:v>58.62</c:v>
                </c:pt>
                <c:pt idx="152">
                  <c:v>58.63</c:v>
                </c:pt>
                <c:pt idx="153">
                  <c:v>58.6</c:v>
                </c:pt>
                <c:pt idx="154">
                  <c:v>58.55</c:v>
                </c:pt>
                <c:pt idx="155">
                  <c:v>58.52</c:v>
                </c:pt>
                <c:pt idx="156">
                  <c:v>58.57</c:v>
                </c:pt>
                <c:pt idx="157">
                  <c:v>58.59</c:v>
                </c:pt>
                <c:pt idx="158">
                  <c:v>58.57</c:v>
                </c:pt>
                <c:pt idx="159">
                  <c:v>58.52</c:v>
                </c:pt>
                <c:pt idx="160">
                  <c:v>58.49</c:v>
                </c:pt>
                <c:pt idx="161">
                  <c:v>58.51</c:v>
                </c:pt>
                <c:pt idx="162">
                  <c:v>58.49</c:v>
                </c:pt>
                <c:pt idx="163">
                  <c:v>58.44</c:v>
                </c:pt>
                <c:pt idx="164">
                  <c:v>58.39</c:v>
                </c:pt>
                <c:pt idx="165">
                  <c:v>58.38</c:v>
                </c:pt>
                <c:pt idx="166">
                  <c:v>58.35</c:v>
                </c:pt>
                <c:pt idx="167">
                  <c:v>58.295000000000002</c:v>
                </c:pt>
                <c:pt idx="168">
                  <c:v>58.274999999999999</c:v>
                </c:pt>
                <c:pt idx="169">
                  <c:v>58.41</c:v>
                </c:pt>
                <c:pt idx="170">
                  <c:v>58.61</c:v>
                </c:pt>
                <c:pt idx="171">
                  <c:v>58.62</c:v>
                </c:pt>
                <c:pt idx="172">
                  <c:v>58.594999999999999</c:v>
                </c:pt>
                <c:pt idx="173">
                  <c:v>58.56</c:v>
                </c:pt>
                <c:pt idx="174">
                  <c:v>58.53</c:v>
                </c:pt>
                <c:pt idx="175">
                  <c:v>58.51</c:v>
                </c:pt>
                <c:pt idx="176">
                  <c:v>58.52</c:v>
                </c:pt>
                <c:pt idx="177">
                  <c:v>58.58</c:v>
                </c:pt>
                <c:pt idx="178">
                  <c:v>58.56</c:v>
                </c:pt>
                <c:pt idx="179">
                  <c:v>58.53</c:v>
                </c:pt>
                <c:pt idx="180">
                  <c:v>58.56</c:v>
                </c:pt>
                <c:pt idx="181">
                  <c:v>58.58</c:v>
                </c:pt>
                <c:pt idx="182">
                  <c:v>58.56</c:v>
                </c:pt>
                <c:pt idx="183">
                  <c:v>58.52</c:v>
                </c:pt>
                <c:pt idx="184">
                  <c:v>58.49</c:v>
                </c:pt>
                <c:pt idx="185">
                  <c:v>58.44</c:v>
                </c:pt>
                <c:pt idx="186">
                  <c:v>58.39</c:v>
                </c:pt>
                <c:pt idx="187">
                  <c:v>58.34</c:v>
                </c:pt>
                <c:pt idx="188">
                  <c:v>58.3</c:v>
                </c:pt>
                <c:pt idx="189">
                  <c:v>58.25</c:v>
                </c:pt>
                <c:pt idx="190">
                  <c:v>58.2</c:v>
                </c:pt>
                <c:pt idx="191">
                  <c:v>58.15</c:v>
                </c:pt>
                <c:pt idx="192">
                  <c:v>58.1</c:v>
                </c:pt>
                <c:pt idx="193">
                  <c:v>58.07</c:v>
                </c:pt>
                <c:pt idx="194">
                  <c:v>58.04</c:v>
                </c:pt>
                <c:pt idx="195">
                  <c:v>58.005000000000003</c:v>
                </c:pt>
                <c:pt idx="196">
                  <c:v>57.95</c:v>
                </c:pt>
                <c:pt idx="197">
                  <c:v>57.89</c:v>
                </c:pt>
                <c:pt idx="198">
                  <c:v>57.84</c:v>
                </c:pt>
                <c:pt idx="199">
                  <c:v>57.78</c:v>
                </c:pt>
                <c:pt idx="200">
                  <c:v>57.72</c:v>
                </c:pt>
                <c:pt idx="201">
                  <c:v>57.67</c:v>
                </c:pt>
                <c:pt idx="202">
                  <c:v>57.61</c:v>
                </c:pt>
                <c:pt idx="203">
                  <c:v>57.54</c:v>
                </c:pt>
                <c:pt idx="204">
                  <c:v>57.47</c:v>
                </c:pt>
                <c:pt idx="205">
                  <c:v>57.4</c:v>
                </c:pt>
                <c:pt idx="206">
                  <c:v>57.34</c:v>
                </c:pt>
                <c:pt idx="207">
                  <c:v>57.26</c:v>
                </c:pt>
                <c:pt idx="208">
                  <c:v>57.2</c:v>
                </c:pt>
                <c:pt idx="209">
                  <c:v>57.15</c:v>
                </c:pt>
                <c:pt idx="210">
                  <c:v>57.09</c:v>
                </c:pt>
                <c:pt idx="211">
                  <c:v>57.04</c:v>
                </c:pt>
                <c:pt idx="212">
                  <c:v>57.01</c:v>
                </c:pt>
                <c:pt idx="213">
                  <c:v>56.95</c:v>
                </c:pt>
                <c:pt idx="214">
                  <c:v>56.9</c:v>
                </c:pt>
                <c:pt idx="215">
                  <c:v>56.88</c:v>
                </c:pt>
                <c:pt idx="216">
                  <c:v>56.85</c:v>
                </c:pt>
                <c:pt idx="217">
                  <c:v>56.8</c:v>
                </c:pt>
                <c:pt idx="218">
                  <c:v>56.82</c:v>
                </c:pt>
                <c:pt idx="219">
                  <c:v>57.04</c:v>
                </c:pt>
                <c:pt idx="220">
                  <c:v>57.39</c:v>
                </c:pt>
                <c:pt idx="221">
                  <c:v>57.45</c:v>
                </c:pt>
                <c:pt idx="222">
                  <c:v>57.49</c:v>
                </c:pt>
                <c:pt idx="223">
                  <c:v>57.49</c:v>
                </c:pt>
                <c:pt idx="224">
                  <c:v>57.46</c:v>
                </c:pt>
                <c:pt idx="225">
                  <c:v>57.44</c:v>
                </c:pt>
                <c:pt idx="226">
                  <c:v>57.41</c:v>
                </c:pt>
                <c:pt idx="227">
                  <c:v>57.37</c:v>
                </c:pt>
                <c:pt idx="228">
                  <c:v>57.34</c:v>
                </c:pt>
                <c:pt idx="229">
                  <c:v>57.31</c:v>
                </c:pt>
                <c:pt idx="230">
                  <c:v>57.32</c:v>
                </c:pt>
                <c:pt idx="231">
                  <c:v>57.32</c:v>
                </c:pt>
                <c:pt idx="232">
                  <c:v>57.29</c:v>
                </c:pt>
                <c:pt idx="233">
                  <c:v>57.25</c:v>
                </c:pt>
                <c:pt idx="234">
                  <c:v>57.21</c:v>
                </c:pt>
                <c:pt idx="235">
                  <c:v>57.17</c:v>
                </c:pt>
                <c:pt idx="236">
                  <c:v>57.12</c:v>
                </c:pt>
                <c:pt idx="237">
                  <c:v>57.07</c:v>
                </c:pt>
                <c:pt idx="238">
                  <c:v>57.02</c:v>
                </c:pt>
                <c:pt idx="239">
                  <c:v>56.95</c:v>
                </c:pt>
                <c:pt idx="240">
                  <c:v>56.9</c:v>
                </c:pt>
                <c:pt idx="241">
                  <c:v>56.85</c:v>
                </c:pt>
                <c:pt idx="242">
                  <c:v>56.8</c:v>
                </c:pt>
                <c:pt idx="243">
                  <c:v>56.74</c:v>
                </c:pt>
                <c:pt idx="244">
                  <c:v>56.68</c:v>
                </c:pt>
                <c:pt idx="245">
                  <c:v>56.63</c:v>
                </c:pt>
                <c:pt idx="246">
                  <c:v>56.57</c:v>
                </c:pt>
                <c:pt idx="247">
                  <c:v>56.51</c:v>
                </c:pt>
                <c:pt idx="248">
                  <c:v>56.45</c:v>
                </c:pt>
                <c:pt idx="249">
                  <c:v>56.41</c:v>
                </c:pt>
                <c:pt idx="250">
                  <c:v>56.38</c:v>
                </c:pt>
                <c:pt idx="251">
                  <c:v>56.33</c:v>
                </c:pt>
                <c:pt idx="252">
                  <c:v>56.28</c:v>
                </c:pt>
                <c:pt idx="253">
                  <c:v>56.22</c:v>
                </c:pt>
                <c:pt idx="254">
                  <c:v>56.19</c:v>
                </c:pt>
                <c:pt idx="255">
                  <c:v>56.16</c:v>
                </c:pt>
                <c:pt idx="256">
                  <c:v>56.12</c:v>
                </c:pt>
                <c:pt idx="257">
                  <c:v>56.09</c:v>
                </c:pt>
                <c:pt idx="258">
                  <c:v>56.06</c:v>
                </c:pt>
                <c:pt idx="259">
                  <c:v>56.02</c:v>
                </c:pt>
                <c:pt idx="260">
                  <c:v>56.02</c:v>
                </c:pt>
                <c:pt idx="261">
                  <c:v>56</c:v>
                </c:pt>
                <c:pt idx="262">
                  <c:v>55.96</c:v>
                </c:pt>
                <c:pt idx="263">
                  <c:v>55.94</c:v>
                </c:pt>
                <c:pt idx="264">
                  <c:v>55.91</c:v>
                </c:pt>
                <c:pt idx="265">
                  <c:v>55.88</c:v>
                </c:pt>
                <c:pt idx="266">
                  <c:v>55.84</c:v>
                </c:pt>
                <c:pt idx="267">
                  <c:v>55.81</c:v>
                </c:pt>
                <c:pt idx="268">
                  <c:v>55.78</c:v>
                </c:pt>
                <c:pt idx="269">
                  <c:v>55.75</c:v>
                </c:pt>
                <c:pt idx="270">
                  <c:v>55.71</c:v>
                </c:pt>
                <c:pt idx="271">
                  <c:v>55.67</c:v>
                </c:pt>
                <c:pt idx="272">
                  <c:v>55.63</c:v>
                </c:pt>
                <c:pt idx="273">
                  <c:v>55.59</c:v>
                </c:pt>
                <c:pt idx="274">
                  <c:v>55.55</c:v>
                </c:pt>
                <c:pt idx="275">
                  <c:v>55.5</c:v>
                </c:pt>
                <c:pt idx="276">
                  <c:v>55.46</c:v>
                </c:pt>
                <c:pt idx="277">
                  <c:v>55.43</c:v>
                </c:pt>
                <c:pt idx="278">
                  <c:v>55.38</c:v>
                </c:pt>
                <c:pt idx="279">
                  <c:v>55.33</c:v>
                </c:pt>
                <c:pt idx="280">
                  <c:v>55.27</c:v>
                </c:pt>
                <c:pt idx="281">
                  <c:v>55.23</c:v>
                </c:pt>
                <c:pt idx="282">
                  <c:v>55.16</c:v>
                </c:pt>
                <c:pt idx="283">
                  <c:v>55.11</c:v>
                </c:pt>
                <c:pt idx="284">
                  <c:v>55.06</c:v>
                </c:pt>
                <c:pt idx="285">
                  <c:v>55.01</c:v>
                </c:pt>
                <c:pt idx="286">
                  <c:v>54.97</c:v>
                </c:pt>
                <c:pt idx="287">
                  <c:v>54.94</c:v>
                </c:pt>
                <c:pt idx="288">
                  <c:v>54.91</c:v>
                </c:pt>
                <c:pt idx="289">
                  <c:v>54.88</c:v>
                </c:pt>
                <c:pt idx="290">
                  <c:v>54.84</c:v>
                </c:pt>
                <c:pt idx="291">
                  <c:v>54.81</c:v>
                </c:pt>
                <c:pt idx="292">
                  <c:v>54.78</c:v>
                </c:pt>
                <c:pt idx="293">
                  <c:v>54.74</c:v>
                </c:pt>
                <c:pt idx="294">
                  <c:v>54.71</c:v>
                </c:pt>
                <c:pt idx="295">
                  <c:v>54.7</c:v>
                </c:pt>
                <c:pt idx="296">
                  <c:v>54.69</c:v>
                </c:pt>
                <c:pt idx="297">
                  <c:v>54.68</c:v>
                </c:pt>
                <c:pt idx="298">
                  <c:v>54.66</c:v>
                </c:pt>
                <c:pt idx="299">
                  <c:v>54.64</c:v>
                </c:pt>
                <c:pt idx="300">
                  <c:v>54.61</c:v>
                </c:pt>
                <c:pt idx="301">
                  <c:v>54.59</c:v>
                </c:pt>
                <c:pt idx="302">
                  <c:v>54.57</c:v>
                </c:pt>
                <c:pt idx="303">
                  <c:v>54.55</c:v>
                </c:pt>
                <c:pt idx="304">
                  <c:v>54.53</c:v>
                </c:pt>
                <c:pt idx="305">
                  <c:v>54.51</c:v>
                </c:pt>
                <c:pt idx="306">
                  <c:v>54.49</c:v>
                </c:pt>
                <c:pt idx="307">
                  <c:v>54.46</c:v>
                </c:pt>
                <c:pt idx="308">
                  <c:v>54.45</c:v>
                </c:pt>
                <c:pt idx="309">
                  <c:v>54.44</c:v>
                </c:pt>
                <c:pt idx="310">
                  <c:v>54.42</c:v>
                </c:pt>
                <c:pt idx="311">
                  <c:v>54.42</c:v>
                </c:pt>
                <c:pt idx="312">
                  <c:v>54.41</c:v>
                </c:pt>
                <c:pt idx="313">
                  <c:v>54.39</c:v>
                </c:pt>
                <c:pt idx="314">
                  <c:v>54.38</c:v>
                </c:pt>
                <c:pt idx="315">
                  <c:v>54.36</c:v>
                </c:pt>
                <c:pt idx="316">
                  <c:v>54.34</c:v>
                </c:pt>
                <c:pt idx="317">
                  <c:v>54.37</c:v>
                </c:pt>
                <c:pt idx="318">
                  <c:v>54.37</c:v>
                </c:pt>
                <c:pt idx="319">
                  <c:v>54.35</c:v>
                </c:pt>
                <c:pt idx="320">
                  <c:v>54.37</c:v>
                </c:pt>
                <c:pt idx="321">
                  <c:v>54.37</c:v>
                </c:pt>
                <c:pt idx="322">
                  <c:v>54.37</c:v>
                </c:pt>
                <c:pt idx="323">
                  <c:v>54.36</c:v>
                </c:pt>
                <c:pt idx="324">
                  <c:v>54.34</c:v>
                </c:pt>
                <c:pt idx="325">
                  <c:v>54.36</c:v>
                </c:pt>
                <c:pt idx="326">
                  <c:v>54.37</c:v>
                </c:pt>
                <c:pt idx="327">
                  <c:v>54.39</c:v>
                </c:pt>
                <c:pt idx="328">
                  <c:v>54.384999999999998</c:v>
                </c:pt>
                <c:pt idx="329">
                  <c:v>54.38</c:v>
                </c:pt>
                <c:pt idx="330">
                  <c:v>54.39</c:v>
                </c:pt>
                <c:pt idx="331">
                  <c:v>54.42</c:v>
                </c:pt>
                <c:pt idx="332">
                  <c:v>54.42</c:v>
                </c:pt>
                <c:pt idx="333">
                  <c:v>54.45</c:v>
                </c:pt>
                <c:pt idx="334">
                  <c:v>54.45</c:v>
                </c:pt>
                <c:pt idx="335">
                  <c:v>54.45</c:v>
                </c:pt>
                <c:pt idx="336">
                  <c:v>54.44</c:v>
                </c:pt>
                <c:pt idx="337">
                  <c:v>54.44</c:v>
                </c:pt>
                <c:pt idx="338">
                  <c:v>54.44</c:v>
                </c:pt>
                <c:pt idx="339">
                  <c:v>54.45</c:v>
                </c:pt>
                <c:pt idx="340">
                  <c:v>54.45</c:v>
                </c:pt>
                <c:pt idx="341">
                  <c:v>54.44</c:v>
                </c:pt>
                <c:pt idx="342">
                  <c:v>54.67</c:v>
                </c:pt>
                <c:pt idx="343">
                  <c:v>54.92</c:v>
                </c:pt>
                <c:pt idx="344">
                  <c:v>54.98</c:v>
                </c:pt>
                <c:pt idx="345">
                  <c:v>55.03</c:v>
                </c:pt>
                <c:pt idx="346">
                  <c:v>55.11</c:v>
                </c:pt>
                <c:pt idx="347">
                  <c:v>55.16</c:v>
                </c:pt>
                <c:pt idx="348">
                  <c:v>55.17</c:v>
                </c:pt>
                <c:pt idx="349">
                  <c:v>55.17</c:v>
                </c:pt>
                <c:pt idx="350">
                  <c:v>55.22</c:v>
                </c:pt>
                <c:pt idx="351">
                  <c:v>55.24</c:v>
                </c:pt>
                <c:pt idx="352">
                  <c:v>55.3</c:v>
                </c:pt>
                <c:pt idx="353">
                  <c:v>56.17</c:v>
                </c:pt>
                <c:pt idx="354">
                  <c:v>56.185000000000002</c:v>
                </c:pt>
                <c:pt idx="355">
                  <c:v>56.27</c:v>
                </c:pt>
                <c:pt idx="356">
                  <c:v>56.33</c:v>
                </c:pt>
                <c:pt idx="357">
                  <c:v>56.36</c:v>
                </c:pt>
                <c:pt idx="358">
                  <c:v>56.34</c:v>
                </c:pt>
                <c:pt idx="359">
                  <c:v>56.36</c:v>
                </c:pt>
                <c:pt idx="360">
                  <c:v>56.5</c:v>
                </c:pt>
                <c:pt idx="361">
                  <c:v>56.78</c:v>
                </c:pt>
                <c:pt idx="362">
                  <c:v>56.575000000000003</c:v>
                </c:pt>
                <c:pt idx="363">
                  <c:v>56.73</c:v>
                </c:pt>
                <c:pt idx="364">
                  <c:v>56.91</c:v>
                </c:pt>
              </c:numCache>
            </c:numRef>
          </c:val>
          <c:smooth val="0"/>
        </c:ser>
        <c:ser>
          <c:idx val="7"/>
          <c:order val="12"/>
          <c:tx>
            <c:v>2007</c:v>
          </c:tx>
          <c:marker>
            <c:symbol val="none"/>
          </c:marker>
          <c:val>
            <c:numRef>
              <c:f>DATA!$R$7:$R$371</c:f>
              <c:numCache>
                <c:formatCode>0.000</c:formatCode>
                <c:ptCount val="365"/>
                <c:pt idx="0">
                  <c:v>53.32</c:v>
                </c:pt>
                <c:pt idx="1">
                  <c:v>53.37</c:v>
                </c:pt>
                <c:pt idx="2">
                  <c:v>53.42</c:v>
                </c:pt>
                <c:pt idx="3">
                  <c:v>53.45</c:v>
                </c:pt>
                <c:pt idx="4">
                  <c:v>53.49</c:v>
                </c:pt>
                <c:pt idx="5">
                  <c:v>53.585000000000001</c:v>
                </c:pt>
                <c:pt idx="6">
                  <c:v>53.58</c:v>
                </c:pt>
                <c:pt idx="7">
                  <c:v>53.63</c:v>
                </c:pt>
                <c:pt idx="8">
                  <c:v>53.66</c:v>
                </c:pt>
                <c:pt idx="9">
                  <c:v>53.67</c:v>
                </c:pt>
                <c:pt idx="10">
                  <c:v>53.69</c:v>
                </c:pt>
                <c:pt idx="11">
                  <c:v>53.695</c:v>
                </c:pt>
                <c:pt idx="12">
                  <c:v>53.7</c:v>
                </c:pt>
                <c:pt idx="13">
                  <c:v>53.7</c:v>
                </c:pt>
                <c:pt idx="14">
                  <c:v>53.72</c:v>
                </c:pt>
                <c:pt idx="15">
                  <c:v>53.734999999999999</c:v>
                </c:pt>
                <c:pt idx="16">
                  <c:v>53.744999999999997</c:v>
                </c:pt>
                <c:pt idx="17">
                  <c:v>53.75</c:v>
                </c:pt>
                <c:pt idx="18">
                  <c:v>53.905000000000001</c:v>
                </c:pt>
                <c:pt idx="19">
                  <c:v>53.92</c:v>
                </c:pt>
                <c:pt idx="20">
                  <c:v>53.91</c:v>
                </c:pt>
                <c:pt idx="21">
                  <c:v>53.93</c:v>
                </c:pt>
                <c:pt idx="22">
                  <c:v>53.99</c:v>
                </c:pt>
                <c:pt idx="23">
                  <c:v>54.11</c:v>
                </c:pt>
                <c:pt idx="24">
                  <c:v>54.62</c:v>
                </c:pt>
                <c:pt idx="25">
                  <c:v>54.795000000000002</c:v>
                </c:pt>
                <c:pt idx="26">
                  <c:v>54.924999999999997</c:v>
                </c:pt>
                <c:pt idx="27">
                  <c:v>55.045000000000002</c:v>
                </c:pt>
                <c:pt idx="28">
                  <c:v>55.23</c:v>
                </c:pt>
                <c:pt idx="29">
                  <c:v>55.335000000000001</c:v>
                </c:pt>
                <c:pt idx="30">
                  <c:v>55.49</c:v>
                </c:pt>
                <c:pt idx="31">
                  <c:v>55.59</c:v>
                </c:pt>
                <c:pt idx="32">
                  <c:v>55.774999999999999</c:v>
                </c:pt>
                <c:pt idx="33">
                  <c:v>55.945</c:v>
                </c:pt>
                <c:pt idx="34">
                  <c:v>56.06</c:v>
                </c:pt>
                <c:pt idx="35">
                  <c:v>56.174999999999997</c:v>
                </c:pt>
                <c:pt idx="36">
                  <c:v>56.23</c:v>
                </c:pt>
                <c:pt idx="37">
                  <c:v>56.24</c:v>
                </c:pt>
                <c:pt idx="38">
                  <c:v>56.24</c:v>
                </c:pt>
                <c:pt idx="39">
                  <c:v>56.24</c:v>
                </c:pt>
                <c:pt idx="40">
                  <c:v>56.225000000000001</c:v>
                </c:pt>
                <c:pt idx="41">
                  <c:v>56.284999999999997</c:v>
                </c:pt>
                <c:pt idx="42">
                  <c:v>56.32</c:v>
                </c:pt>
                <c:pt idx="43">
                  <c:v>56.31</c:v>
                </c:pt>
                <c:pt idx="44">
                  <c:v>56.284999999999997</c:v>
                </c:pt>
                <c:pt idx="45">
                  <c:v>56.25</c:v>
                </c:pt>
                <c:pt idx="46">
                  <c:v>56.31</c:v>
                </c:pt>
                <c:pt idx="47">
                  <c:v>56.33</c:v>
                </c:pt>
                <c:pt idx="48">
                  <c:v>56.365000000000002</c:v>
                </c:pt>
                <c:pt idx="49">
                  <c:v>56.37</c:v>
                </c:pt>
                <c:pt idx="50">
                  <c:v>56.47</c:v>
                </c:pt>
                <c:pt idx="51">
                  <c:v>56.65</c:v>
                </c:pt>
                <c:pt idx="52">
                  <c:v>56.89</c:v>
                </c:pt>
                <c:pt idx="53">
                  <c:v>56.96</c:v>
                </c:pt>
                <c:pt idx="54">
                  <c:v>56.99</c:v>
                </c:pt>
                <c:pt idx="55">
                  <c:v>57.024999999999999</c:v>
                </c:pt>
                <c:pt idx="56">
                  <c:v>57.04</c:v>
                </c:pt>
                <c:pt idx="57">
                  <c:v>57.034999999999997</c:v>
                </c:pt>
                <c:pt idx="58">
                  <c:v>57.064999999999998</c:v>
                </c:pt>
                <c:pt idx="59">
                  <c:v>57.1</c:v>
                </c:pt>
                <c:pt idx="60">
                  <c:v>57.26</c:v>
                </c:pt>
                <c:pt idx="61">
                  <c:v>57.44</c:v>
                </c:pt>
                <c:pt idx="62">
                  <c:v>57.475000000000001</c:v>
                </c:pt>
                <c:pt idx="63">
                  <c:v>57.5</c:v>
                </c:pt>
                <c:pt idx="64">
                  <c:v>57.57</c:v>
                </c:pt>
                <c:pt idx="65">
                  <c:v>57.66</c:v>
                </c:pt>
                <c:pt idx="66">
                  <c:v>57.68</c:v>
                </c:pt>
                <c:pt idx="67">
                  <c:v>57.685000000000002</c:v>
                </c:pt>
                <c:pt idx="68">
                  <c:v>57.674999999999997</c:v>
                </c:pt>
                <c:pt idx="69">
                  <c:v>57.65</c:v>
                </c:pt>
                <c:pt idx="70">
                  <c:v>57.65</c:v>
                </c:pt>
                <c:pt idx="71">
                  <c:v>57.63</c:v>
                </c:pt>
                <c:pt idx="72">
                  <c:v>57.604999999999997</c:v>
                </c:pt>
                <c:pt idx="73">
                  <c:v>57.585000000000001</c:v>
                </c:pt>
                <c:pt idx="74">
                  <c:v>57.55</c:v>
                </c:pt>
                <c:pt idx="75">
                  <c:v>57.56</c:v>
                </c:pt>
                <c:pt idx="76">
                  <c:v>57.57</c:v>
                </c:pt>
                <c:pt idx="77">
                  <c:v>57.6</c:v>
                </c:pt>
                <c:pt idx="78">
                  <c:v>57.615000000000002</c:v>
                </c:pt>
                <c:pt idx="79">
                  <c:v>57.604999999999997</c:v>
                </c:pt>
                <c:pt idx="80">
                  <c:v>57.6</c:v>
                </c:pt>
                <c:pt idx="81">
                  <c:v>57.625</c:v>
                </c:pt>
                <c:pt idx="82">
                  <c:v>57.704999999999998</c:v>
                </c:pt>
                <c:pt idx="83">
                  <c:v>57.73</c:v>
                </c:pt>
                <c:pt idx="84">
                  <c:v>57.75</c:v>
                </c:pt>
                <c:pt idx="85">
                  <c:v>57.79</c:v>
                </c:pt>
                <c:pt idx="86">
                  <c:v>57.92</c:v>
                </c:pt>
                <c:pt idx="87">
                  <c:v>57.994999999999997</c:v>
                </c:pt>
                <c:pt idx="88">
                  <c:v>58.02</c:v>
                </c:pt>
                <c:pt idx="89">
                  <c:v>58.034999999999997</c:v>
                </c:pt>
                <c:pt idx="90">
                  <c:v>58.08</c:v>
                </c:pt>
                <c:pt idx="91">
                  <c:v>58.15</c:v>
                </c:pt>
                <c:pt idx="92">
                  <c:v>58.17</c:v>
                </c:pt>
                <c:pt idx="93">
                  <c:v>58.16</c:v>
                </c:pt>
                <c:pt idx="94">
                  <c:v>58.19</c:v>
                </c:pt>
                <c:pt idx="95">
                  <c:v>58.44</c:v>
                </c:pt>
                <c:pt idx="96">
                  <c:v>58.62</c:v>
                </c:pt>
                <c:pt idx="97">
                  <c:v>58.854999999999997</c:v>
                </c:pt>
                <c:pt idx="98">
                  <c:v>58.935000000000002</c:v>
                </c:pt>
                <c:pt idx="99">
                  <c:v>58.97</c:v>
                </c:pt>
                <c:pt idx="100">
                  <c:v>59.06</c:v>
                </c:pt>
                <c:pt idx="101">
                  <c:v>59.13</c:v>
                </c:pt>
                <c:pt idx="102">
                  <c:v>59.174999999999997</c:v>
                </c:pt>
                <c:pt idx="103">
                  <c:v>59.22</c:v>
                </c:pt>
                <c:pt idx="104">
                  <c:v>59.295000000000002</c:v>
                </c:pt>
                <c:pt idx="105">
                  <c:v>59.32</c:v>
                </c:pt>
                <c:pt idx="106">
                  <c:v>59.314999999999998</c:v>
                </c:pt>
                <c:pt idx="107">
                  <c:v>59.31</c:v>
                </c:pt>
                <c:pt idx="108">
                  <c:v>59.27</c:v>
                </c:pt>
                <c:pt idx="109">
                  <c:v>59.25</c:v>
                </c:pt>
                <c:pt idx="110">
                  <c:v>59.3</c:v>
                </c:pt>
                <c:pt idx="111">
                  <c:v>59.29</c:v>
                </c:pt>
                <c:pt idx="112">
                  <c:v>59.32</c:v>
                </c:pt>
                <c:pt idx="113">
                  <c:v>59.3</c:v>
                </c:pt>
                <c:pt idx="114">
                  <c:v>59.28</c:v>
                </c:pt>
                <c:pt idx="115">
                  <c:v>59.265000000000001</c:v>
                </c:pt>
                <c:pt idx="116">
                  <c:v>59.335000000000001</c:v>
                </c:pt>
                <c:pt idx="117">
                  <c:v>59.33</c:v>
                </c:pt>
                <c:pt idx="118">
                  <c:v>59.3</c:v>
                </c:pt>
                <c:pt idx="119">
                  <c:v>59.29</c:v>
                </c:pt>
                <c:pt idx="120">
                  <c:v>59.31</c:v>
                </c:pt>
                <c:pt idx="121">
                  <c:v>59.3</c:v>
                </c:pt>
                <c:pt idx="122">
                  <c:v>59.27</c:v>
                </c:pt>
                <c:pt idx="123">
                  <c:v>59.24</c:v>
                </c:pt>
                <c:pt idx="124">
                  <c:v>59.22</c:v>
                </c:pt>
                <c:pt idx="125">
                  <c:v>59.35</c:v>
                </c:pt>
                <c:pt idx="126">
                  <c:v>59.71</c:v>
                </c:pt>
                <c:pt idx="127">
                  <c:v>59.78</c:v>
                </c:pt>
                <c:pt idx="128">
                  <c:v>59.805</c:v>
                </c:pt>
                <c:pt idx="129">
                  <c:v>59.805</c:v>
                </c:pt>
                <c:pt idx="130">
                  <c:v>59.795000000000002</c:v>
                </c:pt>
                <c:pt idx="131">
                  <c:v>59.88</c:v>
                </c:pt>
                <c:pt idx="132">
                  <c:v>59.884999999999998</c:v>
                </c:pt>
                <c:pt idx="133">
                  <c:v>59.87</c:v>
                </c:pt>
                <c:pt idx="134">
                  <c:v>59.95</c:v>
                </c:pt>
                <c:pt idx="135">
                  <c:v>59.94</c:v>
                </c:pt>
                <c:pt idx="136">
                  <c:v>59.93</c:v>
                </c:pt>
                <c:pt idx="137">
                  <c:v>59.91</c:v>
                </c:pt>
                <c:pt idx="138">
                  <c:v>59.88</c:v>
                </c:pt>
                <c:pt idx="139">
                  <c:v>59.85</c:v>
                </c:pt>
                <c:pt idx="140">
                  <c:v>59.814999999999998</c:v>
                </c:pt>
                <c:pt idx="141">
                  <c:v>59.765000000000001</c:v>
                </c:pt>
                <c:pt idx="142">
                  <c:v>59.715000000000003</c:v>
                </c:pt>
                <c:pt idx="143">
                  <c:v>59.67</c:v>
                </c:pt>
                <c:pt idx="144">
                  <c:v>59.63</c:v>
                </c:pt>
                <c:pt idx="145">
                  <c:v>59.58</c:v>
                </c:pt>
                <c:pt idx="146">
                  <c:v>59.555</c:v>
                </c:pt>
                <c:pt idx="147">
                  <c:v>59.52</c:v>
                </c:pt>
                <c:pt idx="148">
                  <c:v>59.52</c:v>
                </c:pt>
                <c:pt idx="149">
                  <c:v>59.465000000000003</c:v>
                </c:pt>
                <c:pt idx="150">
                  <c:v>59.43</c:v>
                </c:pt>
                <c:pt idx="151">
                  <c:v>59.395000000000003</c:v>
                </c:pt>
                <c:pt idx="152">
                  <c:v>59.41</c:v>
                </c:pt>
                <c:pt idx="153">
                  <c:v>59.52</c:v>
                </c:pt>
                <c:pt idx="154">
                  <c:v>59.55</c:v>
                </c:pt>
                <c:pt idx="155">
                  <c:v>59.604999999999997</c:v>
                </c:pt>
                <c:pt idx="156">
                  <c:v>59.65</c:v>
                </c:pt>
                <c:pt idx="157">
                  <c:v>59.664999999999999</c:v>
                </c:pt>
                <c:pt idx="158">
                  <c:v>59.96</c:v>
                </c:pt>
                <c:pt idx="159">
                  <c:v>60.04</c:v>
                </c:pt>
                <c:pt idx="160">
                  <c:v>60.055</c:v>
                </c:pt>
                <c:pt idx="161">
                  <c:v>60.045000000000002</c:v>
                </c:pt>
                <c:pt idx="162">
                  <c:v>60.18</c:v>
                </c:pt>
                <c:pt idx="163">
                  <c:v>60.33</c:v>
                </c:pt>
                <c:pt idx="164">
                  <c:v>60.33</c:v>
                </c:pt>
                <c:pt idx="165">
                  <c:v>60.41</c:v>
                </c:pt>
                <c:pt idx="166">
                  <c:v>60.41</c:v>
                </c:pt>
                <c:pt idx="167">
                  <c:v>60.42</c:v>
                </c:pt>
                <c:pt idx="168">
                  <c:v>60.424999999999997</c:v>
                </c:pt>
                <c:pt idx="169">
                  <c:v>60.445</c:v>
                </c:pt>
                <c:pt idx="170">
                  <c:v>60.41</c:v>
                </c:pt>
                <c:pt idx="171">
                  <c:v>60.4</c:v>
                </c:pt>
                <c:pt idx="172">
                  <c:v>60.36</c:v>
                </c:pt>
                <c:pt idx="173">
                  <c:v>60.305</c:v>
                </c:pt>
                <c:pt idx="174">
                  <c:v>60.25</c:v>
                </c:pt>
                <c:pt idx="175">
                  <c:v>60.19</c:v>
                </c:pt>
                <c:pt idx="176">
                  <c:v>60.13</c:v>
                </c:pt>
                <c:pt idx="177">
                  <c:v>60.08</c:v>
                </c:pt>
                <c:pt idx="178">
                  <c:v>60.03</c:v>
                </c:pt>
                <c:pt idx="179">
                  <c:v>60.03</c:v>
                </c:pt>
                <c:pt idx="180">
                  <c:v>59.99</c:v>
                </c:pt>
                <c:pt idx="181">
                  <c:v>59.95</c:v>
                </c:pt>
                <c:pt idx="182">
                  <c:v>59.905000000000001</c:v>
                </c:pt>
                <c:pt idx="183">
                  <c:v>59.854999999999997</c:v>
                </c:pt>
                <c:pt idx="184">
                  <c:v>59.81</c:v>
                </c:pt>
                <c:pt idx="185">
                  <c:v>59.765000000000001</c:v>
                </c:pt>
                <c:pt idx="186">
                  <c:v>59.795000000000002</c:v>
                </c:pt>
                <c:pt idx="187">
                  <c:v>59.77</c:v>
                </c:pt>
                <c:pt idx="188">
                  <c:v>59.73</c:v>
                </c:pt>
                <c:pt idx="189">
                  <c:v>59.685000000000002</c:v>
                </c:pt>
                <c:pt idx="190">
                  <c:v>59.63</c:v>
                </c:pt>
                <c:pt idx="191">
                  <c:v>59.56</c:v>
                </c:pt>
                <c:pt idx="192">
                  <c:v>59.505000000000003</c:v>
                </c:pt>
                <c:pt idx="193">
                  <c:v>59.445</c:v>
                </c:pt>
                <c:pt idx="194">
                  <c:v>59.375</c:v>
                </c:pt>
                <c:pt idx="195">
                  <c:v>59.314999999999998</c:v>
                </c:pt>
                <c:pt idx="196">
                  <c:v>59.24</c:v>
                </c:pt>
                <c:pt idx="197">
                  <c:v>59.17</c:v>
                </c:pt>
                <c:pt idx="198">
                  <c:v>59.094999999999999</c:v>
                </c:pt>
                <c:pt idx="199">
                  <c:v>59.04</c:v>
                </c:pt>
                <c:pt idx="200">
                  <c:v>59.015000000000001</c:v>
                </c:pt>
                <c:pt idx="201">
                  <c:v>58.965000000000003</c:v>
                </c:pt>
                <c:pt idx="202">
                  <c:v>58.92</c:v>
                </c:pt>
                <c:pt idx="203">
                  <c:v>59.38</c:v>
                </c:pt>
                <c:pt idx="204">
                  <c:v>59.86</c:v>
                </c:pt>
                <c:pt idx="205">
                  <c:v>60.05</c:v>
                </c:pt>
                <c:pt idx="206">
                  <c:v>60.32</c:v>
                </c:pt>
                <c:pt idx="207">
                  <c:v>60.435000000000002</c:v>
                </c:pt>
                <c:pt idx="208">
                  <c:v>60.44</c:v>
                </c:pt>
                <c:pt idx="209">
                  <c:v>60.42</c:v>
                </c:pt>
                <c:pt idx="210">
                  <c:v>60.4</c:v>
                </c:pt>
                <c:pt idx="211">
                  <c:v>60.37</c:v>
                </c:pt>
                <c:pt idx="212">
                  <c:v>60.314999999999998</c:v>
                </c:pt>
                <c:pt idx="213">
                  <c:v>60.25</c:v>
                </c:pt>
                <c:pt idx="214">
                  <c:v>60.195</c:v>
                </c:pt>
                <c:pt idx="215">
                  <c:v>60.14</c:v>
                </c:pt>
                <c:pt idx="216">
                  <c:v>60.075000000000003</c:v>
                </c:pt>
                <c:pt idx="217">
                  <c:v>60.02</c:v>
                </c:pt>
                <c:pt idx="218">
                  <c:v>59.97</c:v>
                </c:pt>
                <c:pt idx="219">
                  <c:v>59.914999999999999</c:v>
                </c:pt>
                <c:pt idx="220">
                  <c:v>59.875</c:v>
                </c:pt>
                <c:pt idx="221">
                  <c:v>59.52</c:v>
                </c:pt>
                <c:pt idx="222">
                  <c:v>59.774999999999999</c:v>
                </c:pt>
                <c:pt idx="223">
                  <c:v>59.755000000000003</c:v>
                </c:pt>
                <c:pt idx="224">
                  <c:v>59.715000000000003</c:v>
                </c:pt>
                <c:pt idx="225">
                  <c:v>59.655000000000001</c:v>
                </c:pt>
                <c:pt idx="226">
                  <c:v>59.53</c:v>
                </c:pt>
                <c:pt idx="227">
                  <c:v>59.53</c:v>
                </c:pt>
                <c:pt idx="228">
                  <c:v>59.47</c:v>
                </c:pt>
                <c:pt idx="229">
                  <c:v>59.43</c:v>
                </c:pt>
                <c:pt idx="230">
                  <c:v>59.38</c:v>
                </c:pt>
                <c:pt idx="231">
                  <c:v>59.33</c:v>
                </c:pt>
                <c:pt idx="232">
                  <c:v>59.28</c:v>
                </c:pt>
                <c:pt idx="233">
                  <c:v>59.234999999999999</c:v>
                </c:pt>
                <c:pt idx="234">
                  <c:v>59.35</c:v>
                </c:pt>
                <c:pt idx="235">
                  <c:v>59.39</c:v>
                </c:pt>
                <c:pt idx="236">
                  <c:v>59.445</c:v>
                </c:pt>
                <c:pt idx="237">
                  <c:v>59.435000000000002</c:v>
                </c:pt>
                <c:pt idx="238">
                  <c:v>59.41</c:v>
                </c:pt>
                <c:pt idx="239">
                  <c:v>59.365000000000002</c:v>
                </c:pt>
                <c:pt idx="240">
                  <c:v>59.36</c:v>
                </c:pt>
                <c:pt idx="241">
                  <c:v>59.34</c:v>
                </c:pt>
                <c:pt idx="242">
                  <c:v>59.29</c:v>
                </c:pt>
                <c:pt idx="243">
                  <c:v>59.23</c:v>
                </c:pt>
                <c:pt idx="244">
                  <c:v>59.16</c:v>
                </c:pt>
                <c:pt idx="245">
                  <c:v>59.1</c:v>
                </c:pt>
                <c:pt idx="246">
                  <c:v>59.08</c:v>
                </c:pt>
                <c:pt idx="247">
                  <c:v>59.125</c:v>
                </c:pt>
                <c:pt idx="248">
                  <c:v>59.12</c:v>
                </c:pt>
                <c:pt idx="249">
                  <c:v>59.11</c:v>
                </c:pt>
                <c:pt idx="250">
                  <c:v>59.055</c:v>
                </c:pt>
                <c:pt idx="251">
                  <c:v>59.02</c:v>
                </c:pt>
                <c:pt idx="252">
                  <c:v>58.975000000000001</c:v>
                </c:pt>
                <c:pt idx="253">
                  <c:v>58.93</c:v>
                </c:pt>
                <c:pt idx="254">
                  <c:v>58.88</c:v>
                </c:pt>
                <c:pt idx="255">
                  <c:v>58.835000000000001</c:v>
                </c:pt>
                <c:pt idx="256">
                  <c:v>58.784999999999997</c:v>
                </c:pt>
                <c:pt idx="257">
                  <c:v>58.734999999999999</c:v>
                </c:pt>
                <c:pt idx="258">
                  <c:v>58.68</c:v>
                </c:pt>
                <c:pt idx="259">
                  <c:v>58.625</c:v>
                </c:pt>
                <c:pt idx="260">
                  <c:v>58.56</c:v>
                </c:pt>
                <c:pt idx="261">
                  <c:v>58.494999999999997</c:v>
                </c:pt>
                <c:pt idx="262">
                  <c:v>58.445</c:v>
                </c:pt>
                <c:pt idx="263">
                  <c:v>58.405000000000001</c:v>
                </c:pt>
                <c:pt idx="264">
                  <c:v>58.33</c:v>
                </c:pt>
                <c:pt idx="265">
                  <c:v>58.3</c:v>
                </c:pt>
                <c:pt idx="266">
                  <c:v>58.27</c:v>
                </c:pt>
                <c:pt idx="267">
                  <c:v>58.215000000000003</c:v>
                </c:pt>
                <c:pt idx="268">
                  <c:v>58.134999999999998</c:v>
                </c:pt>
                <c:pt idx="269">
                  <c:v>58.07</c:v>
                </c:pt>
                <c:pt idx="270">
                  <c:v>58.01</c:v>
                </c:pt>
                <c:pt idx="271">
                  <c:v>57.95</c:v>
                </c:pt>
                <c:pt idx="272">
                  <c:v>57.89</c:v>
                </c:pt>
                <c:pt idx="273">
                  <c:v>57.83</c:v>
                </c:pt>
                <c:pt idx="274">
                  <c:v>57.75</c:v>
                </c:pt>
                <c:pt idx="275">
                  <c:v>57.66</c:v>
                </c:pt>
                <c:pt idx="276">
                  <c:v>57.62</c:v>
                </c:pt>
                <c:pt idx="277">
                  <c:v>57.564999999999998</c:v>
                </c:pt>
                <c:pt idx="278">
                  <c:v>57.51</c:v>
                </c:pt>
                <c:pt idx="279">
                  <c:v>57.49</c:v>
                </c:pt>
                <c:pt idx="280">
                  <c:v>57.454999999999998</c:v>
                </c:pt>
                <c:pt idx="281">
                  <c:v>57.42</c:v>
                </c:pt>
                <c:pt idx="282">
                  <c:v>57.4</c:v>
                </c:pt>
                <c:pt idx="283">
                  <c:v>57.36</c:v>
                </c:pt>
                <c:pt idx="284">
                  <c:v>57.33</c:v>
                </c:pt>
                <c:pt idx="285">
                  <c:v>57.3</c:v>
                </c:pt>
                <c:pt idx="286">
                  <c:v>57.265000000000001</c:v>
                </c:pt>
                <c:pt idx="287">
                  <c:v>57.24</c:v>
                </c:pt>
                <c:pt idx="288">
                  <c:v>57.21</c:v>
                </c:pt>
                <c:pt idx="289">
                  <c:v>57.18</c:v>
                </c:pt>
                <c:pt idx="290">
                  <c:v>57.15</c:v>
                </c:pt>
                <c:pt idx="291">
                  <c:v>57.115000000000002</c:v>
                </c:pt>
                <c:pt idx="292">
                  <c:v>57.134999999999998</c:v>
                </c:pt>
                <c:pt idx="293">
                  <c:v>57.11</c:v>
                </c:pt>
                <c:pt idx="294">
                  <c:v>57.07</c:v>
                </c:pt>
                <c:pt idx="295">
                  <c:v>57.05</c:v>
                </c:pt>
                <c:pt idx="296">
                  <c:v>57.024999999999999</c:v>
                </c:pt>
                <c:pt idx="297">
                  <c:v>56.984999999999999</c:v>
                </c:pt>
                <c:pt idx="298">
                  <c:v>56.94</c:v>
                </c:pt>
                <c:pt idx="299">
                  <c:v>56.9</c:v>
                </c:pt>
                <c:pt idx="300">
                  <c:v>56.86</c:v>
                </c:pt>
                <c:pt idx="301">
                  <c:v>56.84</c:v>
                </c:pt>
                <c:pt idx="302">
                  <c:v>56.784999999999997</c:v>
                </c:pt>
                <c:pt idx="303">
                  <c:v>56.75</c:v>
                </c:pt>
                <c:pt idx="304">
                  <c:v>56.7</c:v>
                </c:pt>
                <c:pt idx="305">
                  <c:v>56.744999999999997</c:v>
                </c:pt>
                <c:pt idx="306">
                  <c:v>56.725000000000001</c:v>
                </c:pt>
                <c:pt idx="307">
                  <c:v>56.71</c:v>
                </c:pt>
                <c:pt idx="308">
                  <c:v>56.695</c:v>
                </c:pt>
                <c:pt idx="309">
                  <c:v>56.67</c:v>
                </c:pt>
                <c:pt idx="310">
                  <c:v>56.664999999999999</c:v>
                </c:pt>
                <c:pt idx="311">
                  <c:v>56.64</c:v>
                </c:pt>
                <c:pt idx="312">
                  <c:v>56.58</c:v>
                </c:pt>
                <c:pt idx="313">
                  <c:v>56.52</c:v>
                </c:pt>
                <c:pt idx="314">
                  <c:v>56.44</c:v>
                </c:pt>
                <c:pt idx="315">
                  <c:v>56.414999999999999</c:v>
                </c:pt>
                <c:pt idx="316">
                  <c:v>56.344999999999999</c:v>
                </c:pt>
                <c:pt idx="317">
                  <c:v>56.28</c:v>
                </c:pt>
                <c:pt idx="318">
                  <c:v>56.195</c:v>
                </c:pt>
                <c:pt idx="319">
                  <c:v>56.215000000000003</c:v>
                </c:pt>
                <c:pt idx="320">
                  <c:v>56.15</c:v>
                </c:pt>
                <c:pt idx="321">
                  <c:v>56.085000000000001</c:v>
                </c:pt>
                <c:pt idx="322">
                  <c:v>56.034999999999997</c:v>
                </c:pt>
                <c:pt idx="323">
                  <c:v>55.965000000000003</c:v>
                </c:pt>
                <c:pt idx="324">
                  <c:v>55.89</c:v>
                </c:pt>
                <c:pt idx="325">
                  <c:v>55.814999999999998</c:v>
                </c:pt>
                <c:pt idx="326">
                  <c:v>55.86</c:v>
                </c:pt>
                <c:pt idx="327">
                  <c:v>55.87</c:v>
                </c:pt>
                <c:pt idx="328">
                  <c:v>55.83</c:v>
                </c:pt>
                <c:pt idx="329">
                  <c:v>55.805</c:v>
                </c:pt>
                <c:pt idx="330">
                  <c:v>55.725000000000001</c:v>
                </c:pt>
                <c:pt idx="331">
                  <c:v>55.604999999999997</c:v>
                </c:pt>
                <c:pt idx="332">
                  <c:v>55.524999999999999</c:v>
                </c:pt>
                <c:pt idx="333">
                  <c:v>55.335000000000001</c:v>
                </c:pt>
                <c:pt idx="334">
                  <c:v>55.46</c:v>
                </c:pt>
                <c:pt idx="335">
                  <c:v>55.395000000000003</c:v>
                </c:pt>
                <c:pt idx="336">
                  <c:v>55.335000000000001</c:v>
                </c:pt>
                <c:pt idx="337">
                  <c:v>55.265000000000001</c:v>
                </c:pt>
                <c:pt idx="338">
                  <c:v>55.2</c:v>
                </c:pt>
                <c:pt idx="339">
                  <c:v>55.13</c:v>
                </c:pt>
                <c:pt idx="340">
                  <c:v>55.07</c:v>
                </c:pt>
                <c:pt idx="341">
                  <c:v>54.99</c:v>
                </c:pt>
                <c:pt idx="342">
                  <c:v>54.92</c:v>
                </c:pt>
                <c:pt idx="343">
                  <c:v>54.844999999999999</c:v>
                </c:pt>
                <c:pt idx="344">
                  <c:v>54.78</c:v>
                </c:pt>
                <c:pt idx="345">
                  <c:v>54.74</c:v>
                </c:pt>
                <c:pt idx="346">
                  <c:v>54.685000000000002</c:v>
                </c:pt>
                <c:pt idx="347">
                  <c:v>54.634999999999998</c:v>
                </c:pt>
                <c:pt idx="348">
                  <c:v>54.68</c:v>
                </c:pt>
                <c:pt idx="349">
                  <c:v>54.76</c:v>
                </c:pt>
                <c:pt idx="350">
                  <c:v>54.75</c:v>
                </c:pt>
                <c:pt idx="351">
                  <c:v>54.84</c:v>
                </c:pt>
                <c:pt idx="352">
                  <c:v>54.835000000000001</c:v>
                </c:pt>
                <c:pt idx="353">
                  <c:v>54.814999999999998</c:v>
                </c:pt>
                <c:pt idx="354">
                  <c:v>54.8</c:v>
                </c:pt>
                <c:pt idx="355">
                  <c:v>54.78</c:v>
                </c:pt>
                <c:pt idx="356">
                  <c:v>54.74</c:v>
                </c:pt>
                <c:pt idx="357">
                  <c:v>54.69</c:v>
                </c:pt>
                <c:pt idx="358">
                  <c:v>54.7</c:v>
                </c:pt>
                <c:pt idx="359">
                  <c:v>54.695</c:v>
                </c:pt>
                <c:pt idx="360">
                  <c:v>54.71</c:v>
                </c:pt>
                <c:pt idx="361">
                  <c:v>54.674999999999997</c:v>
                </c:pt>
                <c:pt idx="362">
                  <c:v>54.61</c:v>
                </c:pt>
                <c:pt idx="363">
                  <c:v>54.54</c:v>
                </c:pt>
                <c:pt idx="364">
                  <c:v>54.48</c:v>
                </c:pt>
              </c:numCache>
            </c:numRef>
          </c:val>
          <c:smooth val="0"/>
        </c:ser>
        <c:ser>
          <c:idx val="9"/>
          <c:order val="13"/>
          <c:tx>
            <c:v>2006</c:v>
          </c:tx>
          <c:marker>
            <c:symbol val="none"/>
          </c:marker>
          <c:val>
            <c:numRef>
              <c:f>DATA!$Q$7:$Q$371</c:f>
              <c:numCache>
                <c:formatCode>0.000</c:formatCode>
                <c:ptCount val="365"/>
                <c:pt idx="0">
                  <c:v>53.9</c:v>
                </c:pt>
                <c:pt idx="1">
                  <c:v>53.95</c:v>
                </c:pt>
                <c:pt idx="2">
                  <c:v>53.95</c:v>
                </c:pt>
                <c:pt idx="3">
                  <c:v>53.95</c:v>
                </c:pt>
                <c:pt idx="4">
                  <c:v>53.97</c:v>
                </c:pt>
                <c:pt idx="5">
                  <c:v>53.97</c:v>
                </c:pt>
                <c:pt idx="6">
                  <c:v>54</c:v>
                </c:pt>
                <c:pt idx="7">
                  <c:v>54.03</c:v>
                </c:pt>
                <c:pt idx="8">
                  <c:v>54.11</c:v>
                </c:pt>
                <c:pt idx="9">
                  <c:v>54.18</c:v>
                </c:pt>
                <c:pt idx="10">
                  <c:v>54.26</c:v>
                </c:pt>
                <c:pt idx="11">
                  <c:v>54.31</c:v>
                </c:pt>
                <c:pt idx="12">
                  <c:v>54.35</c:v>
                </c:pt>
                <c:pt idx="13">
                  <c:v>54.46</c:v>
                </c:pt>
                <c:pt idx="14">
                  <c:v>54.55</c:v>
                </c:pt>
                <c:pt idx="15">
                  <c:v>54.8</c:v>
                </c:pt>
                <c:pt idx="16">
                  <c:v>55</c:v>
                </c:pt>
                <c:pt idx="17">
                  <c:v>55.2</c:v>
                </c:pt>
                <c:pt idx="18">
                  <c:v>55.4</c:v>
                </c:pt>
                <c:pt idx="19">
                  <c:v>55.54</c:v>
                </c:pt>
                <c:pt idx="20">
                  <c:v>55.6</c:v>
                </c:pt>
                <c:pt idx="21">
                  <c:v>55.65</c:v>
                </c:pt>
                <c:pt idx="22">
                  <c:v>55.69</c:v>
                </c:pt>
                <c:pt idx="23">
                  <c:v>55.73</c:v>
                </c:pt>
                <c:pt idx="24">
                  <c:v>55.85</c:v>
                </c:pt>
                <c:pt idx="25">
                  <c:v>56.21</c:v>
                </c:pt>
                <c:pt idx="26">
                  <c:v>56.37</c:v>
                </c:pt>
                <c:pt idx="27">
                  <c:v>56.49</c:v>
                </c:pt>
                <c:pt idx="28">
                  <c:v>56.57</c:v>
                </c:pt>
                <c:pt idx="29">
                  <c:v>56.63</c:v>
                </c:pt>
                <c:pt idx="30">
                  <c:v>56.7</c:v>
                </c:pt>
                <c:pt idx="31">
                  <c:v>56.73</c:v>
                </c:pt>
                <c:pt idx="32">
                  <c:v>56.73</c:v>
                </c:pt>
                <c:pt idx="33">
                  <c:v>56.73</c:v>
                </c:pt>
                <c:pt idx="34">
                  <c:v>56.72</c:v>
                </c:pt>
                <c:pt idx="35">
                  <c:v>56.695</c:v>
                </c:pt>
                <c:pt idx="36">
                  <c:v>56.695</c:v>
                </c:pt>
                <c:pt idx="37">
                  <c:v>56.69</c:v>
                </c:pt>
                <c:pt idx="38">
                  <c:v>56.79</c:v>
                </c:pt>
                <c:pt idx="39">
                  <c:v>56.8</c:v>
                </c:pt>
                <c:pt idx="40">
                  <c:v>56.805</c:v>
                </c:pt>
                <c:pt idx="41">
                  <c:v>56.844999999999999</c:v>
                </c:pt>
                <c:pt idx="42">
                  <c:v>56.86</c:v>
                </c:pt>
                <c:pt idx="43">
                  <c:v>57.06</c:v>
                </c:pt>
                <c:pt idx="44">
                  <c:v>57.09</c:v>
                </c:pt>
                <c:pt idx="45">
                  <c:v>57.15</c:v>
                </c:pt>
                <c:pt idx="46">
                  <c:v>57.215000000000003</c:v>
                </c:pt>
                <c:pt idx="47">
                  <c:v>57.225000000000001</c:v>
                </c:pt>
                <c:pt idx="48">
                  <c:v>57.234999999999999</c:v>
                </c:pt>
                <c:pt idx="49">
                  <c:v>57.27</c:v>
                </c:pt>
                <c:pt idx="50">
                  <c:v>57.305</c:v>
                </c:pt>
                <c:pt idx="51">
                  <c:v>57.36</c:v>
                </c:pt>
                <c:pt idx="52">
                  <c:v>57.41</c:v>
                </c:pt>
                <c:pt idx="53">
                  <c:v>57.54</c:v>
                </c:pt>
                <c:pt idx="54">
                  <c:v>57.795000000000002</c:v>
                </c:pt>
                <c:pt idx="55">
                  <c:v>57.924999999999997</c:v>
                </c:pt>
                <c:pt idx="56">
                  <c:v>58.064999999999998</c:v>
                </c:pt>
                <c:pt idx="57">
                  <c:v>58.16</c:v>
                </c:pt>
                <c:pt idx="58">
                  <c:v>58.215000000000003</c:v>
                </c:pt>
                <c:pt idx="59">
                  <c:v>58.305</c:v>
                </c:pt>
                <c:pt idx="60">
                  <c:v>58.46</c:v>
                </c:pt>
                <c:pt idx="61">
                  <c:v>58.51</c:v>
                </c:pt>
                <c:pt idx="62">
                  <c:v>58.55</c:v>
                </c:pt>
                <c:pt idx="63">
                  <c:v>58.604999999999997</c:v>
                </c:pt>
                <c:pt idx="64">
                  <c:v>58.8</c:v>
                </c:pt>
                <c:pt idx="65">
                  <c:v>58.954999999999998</c:v>
                </c:pt>
                <c:pt idx="66">
                  <c:v>59.01</c:v>
                </c:pt>
                <c:pt idx="67">
                  <c:v>59.03</c:v>
                </c:pt>
                <c:pt idx="68">
                  <c:v>59.045000000000002</c:v>
                </c:pt>
                <c:pt idx="69">
                  <c:v>59.045000000000002</c:v>
                </c:pt>
                <c:pt idx="70">
                  <c:v>59.045000000000002</c:v>
                </c:pt>
                <c:pt idx="71">
                  <c:v>59.02</c:v>
                </c:pt>
                <c:pt idx="72">
                  <c:v>59.045000000000002</c:v>
                </c:pt>
                <c:pt idx="73">
                  <c:v>58.994999999999997</c:v>
                </c:pt>
                <c:pt idx="74">
                  <c:v>58.975000000000001</c:v>
                </c:pt>
                <c:pt idx="75">
                  <c:v>58.93</c:v>
                </c:pt>
                <c:pt idx="76">
                  <c:v>58.905000000000001</c:v>
                </c:pt>
                <c:pt idx="77">
                  <c:v>58.854999999999997</c:v>
                </c:pt>
                <c:pt idx="78">
                  <c:v>58.85</c:v>
                </c:pt>
                <c:pt idx="79">
                  <c:v>58.895000000000003</c:v>
                </c:pt>
                <c:pt idx="80">
                  <c:v>58.89</c:v>
                </c:pt>
                <c:pt idx="81">
                  <c:v>58.87</c:v>
                </c:pt>
                <c:pt idx="82">
                  <c:v>58.854999999999997</c:v>
                </c:pt>
                <c:pt idx="83">
                  <c:v>58.844999999999999</c:v>
                </c:pt>
                <c:pt idx="84">
                  <c:v>58.83</c:v>
                </c:pt>
                <c:pt idx="85">
                  <c:v>58.8</c:v>
                </c:pt>
                <c:pt idx="86">
                  <c:v>58.79</c:v>
                </c:pt>
                <c:pt idx="87">
                  <c:v>59.02</c:v>
                </c:pt>
                <c:pt idx="88">
                  <c:v>59.06</c:v>
                </c:pt>
                <c:pt idx="89">
                  <c:v>59.07</c:v>
                </c:pt>
                <c:pt idx="90">
                  <c:v>59.094999999999999</c:v>
                </c:pt>
                <c:pt idx="91">
                  <c:v>59.115000000000002</c:v>
                </c:pt>
                <c:pt idx="92">
                  <c:v>59.12</c:v>
                </c:pt>
                <c:pt idx="93">
                  <c:v>59.1</c:v>
                </c:pt>
                <c:pt idx="94">
                  <c:v>59.134999999999998</c:v>
                </c:pt>
                <c:pt idx="95">
                  <c:v>59.3</c:v>
                </c:pt>
                <c:pt idx="96">
                  <c:v>59.354999999999997</c:v>
                </c:pt>
                <c:pt idx="97">
                  <c:v>59.36</c:v>
                </c:pt>
                <c:pt idx="98">
                  <c:v>59.36</c:v>
                </c:pt>
                <c:pt idx="99">
                  <c:v>59.365000000000002</c:v>
                </c:pt>
                <c:pt idx="100">
                  <c:v>59.36</c:v>
                </c:pt>
                <c:pt idx="101">
                  <c:v>59.35</c:v>
                </c:pt>
                <c:pt idx="102">
                  <c:v>59.32</c:v>
                </c:pt>
                <c:pt idx="103">
                  <c:v>59.3</c:v>
                </c:pt>
                <c:pt idx="104">
                  <c:v>59.284999999999997</c:v>
                </c:pt>
                <c:pt idx="105">
                  <c:v>59.305</c:v>
                </c:pt>
                <c:pt idx="106">
                  <c:v>59.305</c:v>
                </c:pt>
                <c:pt idx="107">
                  <c:v>59.32</c:v>
                </c:pt>
                <c:pt idx="108">
                  <c:v>59.31</c:v>
                </c:pt>
                <c:pt idx="109">
                  <c:v>59.29</c:v>
                </c:pt>
                <c:pt idx="110">
                  <c:v>59.26</c:v>
                </c:pt>
                <c:pt idx="111">
                  <c:v>59.26</c:v>
                </c:pt>
                <c:pt idx="112">
                  <c:v>59.244999999999997</c:v>
                </c:pt>
                <c:pt idx="113">
                  <c:v>59.21</c:v>
                </c:pt>
                <c:pt idx="114">
                  <c:v>59.21</c:v>
                </c:pt>
                <c:pt idx="115">
                  <c:v>59.19</c:v>
                </c:pt>
                <c:pt idx="116">
                  <c:v>59.19</c:v>
                </c:pt>
                <c:pt idx="117">
                  <c:v>59.185000000000002</c:v>
                </c:pt>
                <c:pt idx="118">
                  <c:v>59.21</c:v>
                </c:pt>
                <c:pt idx="119">
                  <c:v>59.195</c:v>
                </c:pt>
                <c:pt idx="120">
                  <c:v>59.185000000000002</c:v>
                </c:pt>
                <c:pt idx="121">
                  <c:v>59.16</c:v>
                </c:pt>
                <c:pt idx="122">
                  <c:v>59.164999999999999</c:v>
                </c:pt>
                <c:pt idx="123">
                  <c:v>59.155000000000001</c:v>
                </c:pt>
                <c:pt idx="124">
                  <c:v>59.12</c:v>
                </c:pt>
                <c:pt idx="125">
                  <c:v>59.1</c:v>
                </c:pt>
                <c:pt idx="126">
                  <c:v>59.244999999999997</c:v>
                </c:pt>
                <c:pt idx="127">
                  <c:v>59.27</c:v>
                </c:pt>
                <c:pt idx="128">
                  <c:v>59.27</c:v>
                </c:pt>
                <c:pt idx="129">
                  <c:v>59.32</c:v>
                </c:pt>
                <c:pt idx="130">
                  <c:v>59.31</c:v>
                </c:pt>
                <c:pt idx="131">
                  <c:v>59.29</c:v>
                </c:pt>
                <c:pt idx="132">
                  <c:v>59.265000000000001</c:v>
                </c:pt>
                <c:pt idx="133">
                  <c:v>59.244999999999997</c:v>
                </c:pt>
                <c:pt idx="134">
                  <c:v>59.21</c:v>
                </c:pt>
                <c:pt idx="135">
                  <c:v>59.164999999999999</c:v>
                </c:pt>
                <c:pt idx="136">
                  <c:v>59.11</c:v>
                </c:pt>
                <c:pt idx="137">
                  <c:v>59.14</c:v>
                </c:pt>
                <c:pt idx="138">
                  <c:v>59.12</c:v>
                </c:pt>
                <c:pt idx="139">
                  <c:v>59.1</c:v>
                </c:pt>
                <c:pt idx="140">
                  <c:v>59.075000000000003</c:v>
                </c:pt>
                <c:pt idx="141">
                  <c:v>59.07</c:v>
                </c:pt>
                <c:pt idx="142">
                  <c:v>59.04</c:v>
                </c:pt>
                <c:pt idx="143">
                  <c:v>59.015000000000001</c:v>
                </c:pt>
                <c:pt idx="144">
                  <c:v>58.99</c:v>
                </c:pt>
                <c:pt idx="145">
                  <c:v>58.96</c:v>
                </c:pt>
                <c:pt idx="146">
                  <c:v>58.96</c:v>
                </c:pt>
                <c:pt idx="147">
                  <c:v>58.914999999999999</c:v>
                </c:pt>
                <c:pt idx="148">
                  <c:v>58.93</c:v>
                </c:pt>
                <c:pt idx="149">
                  <c:v>58.914999999999999</c:v>
                </c:pt>
                <c:pt idx="150">
                  <c:v>58.88</c:v>
                </c:pt>
                <c:pt idx="151">
                  <c:v>58.87</c:v>
                </c:pt>
                <c:pt idx="152">
                  <c:v>58.875</c:v>
                </c:pt>
                <c:pt idx="153">
                  <c:v>58.85</c:v>
                </c:pt>
                <c:pt idx="154">
                  <c:v>58.87</c:v>
                </c:pt>
                <c:pt idx="155">
                  <c:v>58.87</c:v>
                </c:pt>
                <c:pt idx="156">
                  <c:v>58.95</c:v>
                </c:pt>
                <c:pt idx="157">
                  <c:v>58.97</c:v>
                </c:pt>
                <c:pt idx="158">
                  <c:v>58.97</c:v>
                </c:pt>
                <c:pt idx="159">
                  <c:v>59.08</c:v>
                </c:pt>
                <c:pt idx="160">
                  <c:v>59.12</c:v>
                </c:pt>
                <c:pt idx="161">
                  <c:v>59.26</c:v>
                </c:pt>
                <c:pt idx="162">
                  <c:v>59.38</c:v>
                </c:pt>
                <c:pt idx="163">
                  <c:v>59.445</c:v>
                </c:pt>
                <c:pt idx="164">
                  <c:v>59.46</c:v>
                </c:pt>
                <c:pt idx="165">
                  <c:v>59.97</c:v>
                </c:pt>
                <c:pt idx="166">
                  <c:v>60.27</c:v>
                </c:pt>
                <c:pt idx="167">
                  <c:v>60.34</c:v>
                </c:pt>
                <c:pt idx="168">
                  <c:v>60.38</c:v>
                </c:pt>
                <c:pt idx="169">
                  <c:v>60.354999999999997</c:v>
                </c:pt>
                <c:pt idx="170">
                  <c:v>60.395000000000003</c:v>
                </c:pt>
                <c:pt idx="171">
                  <c:v>60.5</c:v>
                </c:pt>
                <c:pt idx="172">
                  <c:v>60.515000000000001</c:v>
                </c:pt>
                <c:pt idx="173">
                  <c:v>60.7</c:v>
                </c:pt>
                <c:pt idx="174">
                  <c:v>60.69</c:v>
                </c:pt>
                <c:pt idx="175">
                  <c:v>61.83</c:v>
                </c:pt>
                <c:pt idx="176">
                  <c:v>61.8</c:v>
                </c:pt>
                <c:pt idx="177">
                  <c:v>62.42</c:v>
                </c:pt>
                <c:pt idx="178">
                  <c:v>62.23</c:v>
                </c:pt>
                <c:pt idx="179">
                  <c:v>61.984999999999999</c:v>
                </c:pt>
                <c:pt idx="180">
                  <c:v>61.76</c:v>
                </c:pt>
                <c:pt idx="181">
                  <c:v>61.534999999999997</c:v>
                </c:pt>
                <c:pt idx="182">
                  <c:v>61.35</c:v>
                </c:pt>
                <c:pt idx="183">
                  <c:v>61.18</c:v>
                </c:pt>
                <c:pt idx="184">
                  <c:v>61.12</c:v>
                </c:pt>
                <c:pt idx="185">
                  <c:v>60.88</c:v>
                </c:pt>
                <c:pt idx="186">
                  <c:v>60.75</c:v>
                </c:pt>
                <c:pt idx="187">
                  <c:v>60.625</c:v>
                </c:pt>
                <c:pt idx="188">
                  <c:v>60.55</c:v>
                </c:pt>
                <c:pt idx="189">
                  <c:v>60.414999999999999</c:v>
                </c:pt>
                <c:pt idx="190">
                  <c:v>60.32</c:v>
                </c:pt>
                <c:pt idx="191">
                  <c:v>60.234999999999999</c:v>
                </c:pt>
                <c:pt idx="192">
                  <c:v>60.145000000000003</c:v>
                </c:pt>
                <c:pt idx="193">
                  <c:v>60.064999999999998</c:v>
                </c:pt>
                <c:pt idx="194">
                  <c:v>59.99</c:v>
                </c:pt>
                <c:pt idx="195">
                  <c:v>59.92</c:v>
                </c:pt>
                <c:pt idx="196">
                  <c:v>59.854999999999997</c:v>
                </c:pt>
                <c:pt idx="197">
                  <c:v>59.8</c:v>
                </c:pt>
                <c:pt idx="198">
                  <c:v>59.734999999999999</c:v>
                </c:pt>
                <c:pt idx="199">
                  <c:v>59.67</c:v>
                </c:pt>
                <c:pt idx="200">
                  <c:v>59.62</c:v>
                </c:pt>
                <c:pt idx="201">
                  <c:v>59.555</c:v>
                </c:pt>
                <c:pt idx="202">
                  <c:v>59.494999999999997</c:v>
                </c:pt>
                <c:pt idx="203">
                  <c:v>59.43</c:v>
                </c:pt>
                <c:pt idx="204">
                  <c:v>59.365000000000002</c:v>
                </c:pt>
                <c:pt idx="205">
                  <c:v>59.305</c:v>
                </c:pt>
                <c:pt idx="206">
                  <c:v>59.3</c:v>
                </c:pt>
                <c:pt idx="207">
                  <c:v>59.265000000000001</c:v>
                </c:pt>
                <c:pt idx="208">
                  <c:v>59.23</c:v>
                </c:pt>
                <c:pt idx="209">
                  <c:v>59.17</c:v>
                </c:pt>
                <c:pt idx="210">
                  <c:v>59.094999999999999</c:v>
                </c:pt>
                <c:pt idx="211">
                  <c:v>59.02</c:v>
                </c:pt>
                <c:pt idx="212">
                  <c:v>58.945</c:v>
                </c:pt>
                <c:pt idx="213">
                  <c:v>58.87</c:v>
                </c:pt>
                <c:pt idx="214">
                  <c:v>58.81</c:v>
                </c:pt>
                <c:pt idx="215">
                  <c:v>58.74</c:v>
                </c:pt>
                <c:pt idx="216">
                  <c:v>58.655000000000001</c:v>
                </c:pt>
                <c:pt idx="217">
                  <c:v>58.575000000000003</c:v>
                </c:pt>
                <c:pt idx="218">
                  <c:v>58.5</c:v>
                </c:pt>
                <c:pt idx="219">
                  <c:v>58.414999999999999</c:v>
                </c:pt>
                <c:pt idx="220">
                  <c:v>58.34</c:v>
                </c:pt>
                <c:pt idx="221">
                  <c:v>58.28</c:v>
                </c:pt>
                <c:pt idx="222">
                  <c:v>58.234999999999999</c:v>
                </c:pt>
                <c:pt idx="223">
                  <c:v>58.19</c:v>
                </c:pt>
                <c:pt idx="224">
                  <c:v>58.134999999999998</c:v>
                </c:pt>
                <c:pt idx="225">
                  <c:v>58.07</c:v>
                </c:pt>
                <c:pt idx="226">
                  <c:v>58.034999999999997</c:v>
                </c:pt>
                <c:pt idx="227">
                  <c:v>57.994999999999997</c:v>
                </c:pt>
                <c:pt idx="228">
                  <c:v>57.95</c:v>
                </c:pt>
                <c:pt idx="229">
                  <c:v>57.914999999999999</c:v>
                </c:pt>
                <c:pt idx="230">
                  <c:v>57.88</c:v>
                </c:pt>
                <c:pt idx="231">
                  <c:v>57.835000000000001</c:v>
                </c:pt>
                <c:pt idx="232">
                  <c:v>57.79</c:v>
                </c:pt>
                <c:pt idx="233">
                  <c:v>57.76</c:v>
                </c:pt>
                <c:pt idx="234">
                  <c:v>57.67</c:v>
                </c:pt>
                <c:pt idx="235">
                  <c:v>57.57</c:v>
                </c:pt>
                <c:pt idx="236">
                  <c:v>57.47</c:v>
                </c:pt>
                <c:pt idx="237">
                  <c:v>57.38</c:v>
                </c:pt>
                <c:pt idx="238">
                  <c:v>57.295000000000002</c:v>
                </c:pt>
                <c:pt idx="239">
                  <c:v>57.195</c:v>
                </c:pt>
                <c:pt idx="240">
                  <c:v>57.08</c:v>
                </c:pt>
                <c:pt idx="241">
                  <c:v>56.975000000000001</c:v>
                </c:pt>
                <c:pt idx="242">
                  <c:v>56.86</c:v>
                </c:pt>
                <c:pt idx="243">
                  <c:v>56.76</c:v>
                </c:pt>
                <c:pt idx="244">
                  <c:v>56.67</c:v>
                </c:pt>
                <c:pt idx="245">
                  <c:v>56.57</c:v>
                </c:pt>
                <c:pt idx="246">
                  <c:v>56.5</c:v>
                </c:pt>
                <c:pt idx="247">
                  <c:v>56.43</c:v>
                </c:pt>
                <c:pt idx="248">
                  <c:v>56.344999999999999</c:v>
                </c:pt>
                <c:pt idx="249">
                  <c:v>56.26</c:v>
                </c:pt>
                <c:pt idx="250">
                  <c:v>56.17</c:v>
                </c:pt>
                <c:pt idx="251">
                  <c:v>56.094999999999999</c:v>
                </c:pt>
                <c:pt idx="252">
                  <c:v>56.02</c:v>
                </c:pt>
                <c:pt idx="253">
                  <c:v>55.954999999999998</c:v>
                </c:pt>
                <c:pt idx="254">
                  <c:v>55.85</c:v>
                </c:pt>
                <c:pt idx="255">
                  <c:v>55.755000000000003</c:v>
                </c:pt>
                <c:pt idx="256">
                  <c:v>55.68</c:v>
                </c:pt>
                <c:pt idx="257">
                  <c:v>55.625</c:v>
                </c:pt>
                <c:pt idx="258">
                  <c:v>55.53</c:v>
                </c:pt>
                <c:pt idx="259">
                  <c:v>55.49</c:v>
                </c:pt>
                <c:pt idx="260">
                  <c:v>55.445</c:v>
                </c:pt>
                <c:pt idx="261">
                  <c:v>55.395000000000003</c:v>
                </c:pt>
                <c:pt idx="262">
                  <c:v>55.35</c:v>
                </c:pt>
                <c:pt idx="263">
                  <c:v>55.3</c:v>
                </c:pt>
                <c:pt idx="264">
                  <c:v>55.26</c:v>
                </c:pt>
                <c:pt idx="265">
                  <c:v>55.23</c:v>
                </c:pt>
                <c:pt idx="266">
                  <c:v>55.19</c:v>
                </c:pt>
                <c:pt idx="267">
                  <c:v>55.15</c:v>
                </c:pt>
                <c:pt idx="268">
                  <c:v>55.094999999999999</c:v>
                </c:pt>
                <c:pt idx="269">
                  <c:v>55.045000000000002</c:v>
                </c:pt>
                <c:pt idx="270">
                  <c:v>55</c:v>
                </c:pt>
                <c:pt idx="271">
                  <c:v>54.935000000000002</c:v>
                </c:pt>
                <c:pt idx="272">
                  <c:v>54.89</c:v>
                </c:pt>
                <c:pt idx="273">
                  <c:v>54.83</c:v>
                </c:pt>
                <c:pt idx="274">
                  <c:v>54.784999999999997</c:v>
                </c:pt>
                <c:pt idx="275">
                  <c:v>54.75</c:v>
                </c:pt>
                <c:pt idx="276">
                  <c:v>54.704999999999998</c:v>
                </c:pt>
                <c:pt idx="277">
                  <c:v>54.65</c:v>
                </c:pt>
                <c:pt idx="278">
                  <c:v>54.61</c:v>
                </c:pt>
                <c:pt idx="279">
                  <c:v>54.56</c:v>
                </c:pt>
                <c:pt idx="280">
                  <c:v>54.505000000000003</c:v>
                </c:pt>
                <c:pt idx="281">
                  <c:v>54.47</c:v>
                </c:pt>
                <c:pt idx="282">
                  <c:v>54.424999999999997</c:v>
                </c:pt>
                <c:pt idx="283">
                  <c:v>54.38</c:v>
                </c:pt>
                <c:pt idx="284">
                  <c:v>54.33</c:v>
                </c:pt>
                <c:pt idx="285">
                  <c:v>54.274999999999999</c:v>
                </c:pt>
                <c:pt idx="286">
                  <c:v>54.215000000000003</c:v>
                </c:pt>
                <c:pt idx="287">
                  <c:v>54.16</c:v>
                </c:pt>
                <c:pt idx="288">
                  <c:v>54.1</c:v>
                </c:pt>
                <c:pt idx="289">
                  <c:v>54.05</c:v>
                </c:pt>
                <c:pt idx="290">
                  <c:v>54</c:v>
                </c:pt>
                <c:pt idx="291">
                  <c:v>53.95</c:v>
                </c:pt>
                <c:pt idx="292">
                  <c:v>53.895000000000003</c:v>
                </c:pt>
                <c:pt idx="293">
                  <c:v>53.85</c:v>
                </c:pt>
                <c:pt idx="294">
                  <c:v>53.805</c:v>
                </c:pt>
                <c:pt idx="295">
                  <c:v>53.77</c:v>
                </c:pt>
                <c:pt idx="296">
                  <c:v>53.74</c:v>
                </c:pt>
                <c:pt idx="297">
                  <c:v>53.715000000000003</c:v>
                </c:pt>
                <c:pt idx="298">
                  <c:v>53.674999999999997</c:v>
                </c:pt>
                <c:pt idx="299">
                  <c:v>53.645000000000003</c:v>
                </c:pt>
                <c:pt idx="300">
                  <c:v>53.604999999999997</c:v>
                </c:pt>
                <c:pt idx="301">
                  <c:v>53.564999999999998</c:v>
                </c:pt>
                <c:pt idx="302">
                  <c:v>53.52</c:v>
                </c:pt>
                <c:pt idx="303">
                  <c:v>53.48</c:v>
                </c:pt>
                <c:pt idx="304">
                  <c:v>53.435000000000002</c:v>
                </c:pt>
                <c:pt idx="305">
                  <c:v>53.41</c:v>
                </c:pt>
                <c:pt idx="306">
                  <c:v>53.38</c:v>
                </c:pt>
                <c:pt idx="307">
                  <c:v>53.354999999999997</c:v>
                </c:pt>
                <c:pt idx="308">
                  <c:v>53.325000000000003</c:v>
                </c:pt>
                <c:pt idx="309">
                  <c:v>53.3</c:v>
                </c:pt>
                <c:pt idx="310">
                  <c:v>53.25</c:v>
                </c:pt>
                <c:pt idx="311">
                  <c:v>53.234999999999999</c:v>
                </c:pt>
                <c:pt idx="312">
                  <c:v>53.22</c:v>
                </c:pt>
                <c:pt idx="313">
                  <c:v>53.2</c:v>
                </c:pt>
                <c:pt idx="314">
                  <c:v>53.18</c:v>
                </c:pt>
                <c:pt idx="315">
                  <c:v>53.155000000000001</c:v>
                </c:pt>
                <c:pt idx="316">
                  <c:v>53.12</c:v>
                </c:pt>
                <c:pt idx="317">
                  <c:v>53.1</c:v>
                </c:pt>
                <c:pt idx="318">
                  <c:v>53.07</c:v>
                </c:pt>
                <c:pt idx="319">
                  <c:v>53.04</c:v>
                </c:pt>
                <c:pt idx="320">
                  <c:v>53.034999999999997</c:v>
                </c:pt>
                <c:pt idx="321">
                  <c:v>53.015000000000001</c:v>
                </c:pt>
                <c:pt idx="322">
                  <c:v>52.99</c:v>
                </c:pt>
                <c:pt idx="323">
                  <c:v>52.984999999999999</c:v>
                </c:pt>
                <c:pt idx="324">
                  <c:v>52.984999999999999</c:v>
                </c:pt>
                <c:pt idx="325">
                  <c:v>52.965000000000003</c:v>
                </c:pt>
                <c:pt idx="326">
                  <c:v>52.94</c:v>
                </c:pt>
                <c:pt idx="327">
                  <c:v>52.92</c:v>
                </c:pt>
                <c:pt idx="328">
                  <c:v>52.91</c:v>
                </c:pt>
                <c:pt idx="329">
                  <c:v>52.9</c:v>
                </c:pt>
                <c:pt idx="330">
                  <c:v>52.9</c:v>
                </c:pt>
                <c:pt idx="331">
                  <c:v>52.88</c:v>
                </c:pt>
                <c:pt idx="332">
                  <c:v>52.884999999999998</c:v>
                </c:pt>
                <c:pt idx="333">
                  <c:v>52.84</c:v>
                </c:pt>
                <c:pt idx="334">
                  <c:v>52.81</c:v>
                </c:pt>
                <c:pt idx="335">
                  <c:v>52.784999999999997</c:v>
                </c:pt>
                <c:pt idx="336">
                  <c:v>52.765000000000001</c:v>
                </c:pt>
                <c:pt idx="337">
                  <c:v>52.744999999999997</c:v>
                </c:pt>
                <c:pt idx="338">
                  <c:v>52.731999999999999</c:v>
                </c:pt>
                <c:pt idx="339">
                  <c:v>52.725000000000001</c:v>
                </c:pt>
                <c:pt idx="340">
                  <c:v>52.71</c:v>
                </c:pt>
                <c:pt idx="341">
                  <c:v>52.725000000000001</c:v>
                </c:pt>
                <c:pt idx="342">
                  <c:v>52.725000000000001</c:v>
                </c:pt>
                <c:pt idx="343">
                  <c:v>52.715000000000003</c:v>
                </c:pt>
                <c:pt idx="344">
                  <c:v>52.704999999999998</c:v>
                </c:pt>
                <c:pt idx="345">
                  <c:v>52.69</c:v>
                </c:pt>
                <c:pt idx="346">
                  <c:v>52.685000000000002</c:v>
                </c:pt>
                <c:pt idx="347">
                  <c:v>52.68</c:v>
                </c:pt>
                <c:pt idx="348">
                  <c:v>52.68</c:v>
                </c:pt>
                <c:pt idx="349">
                  <c:v>52.664999999999999</c:v>
                </c:pt>
                <c:pt idx="350">
                  <c:v>52.65</c:v>
                </c:pt>
                <c:pt idx="351">
                  <c:v>52.664999999999999</c:v>
                </c:pt>
                <c:pt idx="352">
                  <c:v>52.69</c:v>
                </c:pt>
                <c:pt idx="353">
                  <c:v>52.69</c:v>
                </c:pt>
                <c:pt idx="354">
                  <c:v>52.744999999999997</c:v>
                </c:pt>
                <c:pt idx="355">
                  <c:v>52.805</c:v>
                </c:pt>
                <c:pt idx="356">
                  <c:v>52.84</c:v>
                </c:pt>
                <c:pt idx="357">
                  <c:v>52.88</c:v>
                </c:pt>
                <c:pt idx="358">
                  <c:v>53.01</c:v>
                </c:pt>
                <c:pt idx="359">
                  <c:v>53.09</c:v>
                </c:pt>
                <c:pt idx="360">
                  <c:v>53.12</c:v>
                </c:pt>
                <c:pt idx="361">
                  <c:v>53.185000000000002</c:v>
                </c:pt>
                <c:pt idx="362">
                  <c:v>53.21</c:v>
                </c:pt>
                <c:pt idx="363">
                  <c:v>53.24</c:v>
                </c:pt>
                <c:pt idx="364">
                  <c:v>53.31</c:v>
                </c:pt>
              </c:numCache>
            </c:numRef>
          </c:val>
          <c:smooth val="0"/>
        </c:ser>
        <c:ser>
          <c:idx val="14"/>
          <c:order val="14"/>
          <c:tx>
            <c:v>2015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DATA!$Z$7:$Z$371</c:f>
              <c:numCache>
                <c:formatCode>0.000</c:formatCode>
                <c:ptCount val="365"/>
                <c:pt idx="0">
                  <c:v>57.1</c:v>
                </c:pt>
                <c:pt idx="1">
                  <c:v>57.27</c:v>
                </c:pt>
                <c:pt idx="2">
                  <c:v>57.4</c:v>
                </c:pt>
                <c:pt idx="3">
                  <c:v>57.484999999999999</c:v>
                </c:pt>
                <c:pt idx="4">
                  <c:v>57.58</c:v>
                </c:pt>
                <c:pt idx="5">
                  <c:v>57.65</c:v>
                </c:pt>
                <c:pt idx="6">
                  <c:v>57.72</c:v>
                </c:pt>
                <c:pt idx="7">
                  <c:v>57.75</c:v>
                </c:pt>
                <c:pt idx="8">
                  <c:v>57.75</c:v>
                </c:pt>
                <c:pt idx="9">
                  <c:v>57.76</c:v>
                </c:pt>
                <c:pt idx="10">
                  <c:v>57.8</c:v>
                </c:pt>
                <c:pt idx="11">
                  <c:v>57.86</c:v>
                </c:pt>
                <c:pt idx="12">
                  <c:v>57.89</c:v>
                </c:pt>
                <c:pt idx="13">
                  <c:v>57.91</c:v>
                </c:pt>
                <c:pt idx="14">
                  <c:v>58.03</c:v>
                </c:pt>
                <c:pt idx="15">
                  <c:v>58.13</c:v>
                </c:pt>
                <c:pt idx="16">
                  <c:v>58.19</c:v>
                </c:pt>
                <c:pt idx="17">
                  <c:v>58.23</c:v>
                </c:pt>
                <c:pt idx="18">
                  <c:v>58.29</c:v>
                </c:pt>
                <c:pt idx="19">
                  <c:v>58.3</c:v>
                </c:pt>
                <c:pt idx="20">
                  <c:v>58.36</c:v>
                </c:pt>
                <c:pt idx="21">
                  <c:v>58.38</c:v>
                </c:pt>
                <c:pt idx="22">
                  <c:v>58.38</c:v>
                </c:pt>
                <c:pt idx="23">
                  <c:v>58.58</c:v>
                </c:pt>
                <c:pt idx="24">
                  <c:v>58.74</c:v>
                </c:pt>
                <c:pt idx="25">
                  <c:v>58.79</c:v>
                </c:pt>
                <c:pt idx="26">
                  <c:v>58.8</c:v>
                </c:pt>
                <c:pt idx="27">
                  <c:v>58.8</c:v>
                </c:pt>
                <c:pt idx="28">
                  <c:v>58.8</c:v>
                </c:pt>
                <c:pt idx="29">
                  <c:v>58.86</c:v>
                </c:pt>
                <c:pt idx="30">
                  <c:v>58.92</c:v>
                </c:pt>
                <c:pt idx="31">
                  <c:v>58.94</c:v>
                </c:pt>
                <c:pt idx="32">
                  <c:v>58.93</c:v>
                </c:pt>
                <c:pt idx="33">
                  <c:v>58.95</c:v>
                </c:pt>
                <c:pt idx="34">
                  <c:v>58.98</c:v>
                </c:pt>
                <c:pt idx="35">
                  <c:v>58.98</c:v>
                </c:pt>
                <c:pt idx="36">
                  <c:v>59</c:v>
                </c:pt>
                <c:pt idx="37">
                  <c:v>59.05</c:v>
                </c:pt>
                <c:pt idx="38">
                  <c:v>59.07</c:v>
                </c:pt>
                <c:pt idx="39">
                  <c:v>59.19</c:v>
                </c:pt>
                <c:pt idx="40">
                  <c:v>59.25</c:v>
                </c:pt>
                <c:pt idx="41">
                  <c:v>59.35</c:v>
                </c:pt>
                <c:pt idx="42">
                  <c:v>59.39</c:v>
                </c:pt>
                <c:pt idx="43">
                  <c:v>59.49</c:v>
                </c:pt>
                <c:pt idx="44">
                  <c:v>59.58</c:v>
                </c:pt>
                <c:pt idx="45">
                  <c:v>59.61</c:v>
                </c:pt>
                <c:pt idx="46">
                  <c:v>59.63</c:v>
                </c:pt>
                <c:pt idx="47">
                  <c:v>59.744999999999997</c:v>
                </c:pt>
                <c:pt idx="48">
                  <c:v>59.77</c:v>
                </c:pt>
                <c:pt idx="49">
                  <c:v>59.95</c:v>
                </c:pt>
                <c:pt idx="50">
                  <c:v>60.03</c:v>
                </c:pt>
                <c:pt idx="51">
                  <c:v>60.05</c:v>
                </c:pt>
                <c:pt idx="52">
                  <c:v>60.04</c:v>
                </c:pt>
                <c:pt idx="53">
                  <c:v>60.08</c:v>
                </c:pt>
                <c:pt idx="54">
                  <c:v>60</c:v>
                </c:pt>
                <c:pt idx="55">
                  <c:v>60.05</c:v>
                </c:pt>
                <c:pt idx="56">
                  <c:v>60.02</c:v>
                </c:pt>
                <c:pt idx="57">
                  <c:v>59.98</c:v>
                </c:pt>
                <c:pt idx="58">
                  <c:v>59.96</c:v>
                </c:pt>
                <c:pt idx="59">
                  <c:v>59.95</c:v>
                </c:pt>
                <c:pt idx="60">
                  <c:v>59.94</c:v>
                </c:pt>
                <c:pt idx="61">
                  <c:v>59.92</c:v>
                </c:pt>
                <c:pt idx="62">
                  <c:v>59.88</c:v>
                </c:pt>
                <c:pt idx="63">
                  <c:v>59.85</c:v>
                </c:pt>
                <c:pt idx="64">
                  <c:v>59.81</c:v>
                </c:pt>
                <c:pt idx="65">
                  <c:v>59.75</c:v>
                </c:pt>
                <c:pt idx="66">
                  <c:v>59.69</c:v>
                </c:pt>
                <c:pt idx="67">
                  <c:v>59.63</c:v>
                </c:pt>
                <c:pt idx="68">
                  <c:v>59.57</c:v>
                </c:pt>
                <c:pt idx="69">
                  <c:v>59.51</c:v>
                </c:pt>
                <c:pt idx="70">
                  <c:v>59.45</c:v>
                </c:pt>
                <c:pt idx="71">
                  <c:v>59.39</c:v>
                </c:pt>
                <c:pt idx="72">
                  <c:v>59.36</c:v>
                </c:pt>
                <c:pt idx="73">
                  <c:v>59.36</c:v>
                </c:pt>
                <c:pt idx="74">
                  <c:v>59.34</c:v>
                </c:pt>
                <c:pt idx="75">
                  <c:v>59.3</c:v>
                </c:pt>
                <c:pt idx="76">
                  <c:v>59.25</c:v>
                </c:pt>
                <c:pt idx="77">
                  <c:v>59.22</c:v>
                </c:pt>
                <c:pt idx="78">
                  <c:v>59.23</c:v>
                </c:pt>
                <c:pt idx="79">
                  <c:v>59.27</c:v>
                </c:pt>
                <c:pt idx="80">
                  <c:v>59.32</c:v>
                </c:pt>
                <c:pt idx="81">
                  <c:v>59.35</c:v>
                </c:pt>
                <c:pt idx="82">
                  <c:v>59.4</c:v>
                </c:pt>
                <c:pt idx="83">
                  <c:v>59.4</c:v>
                </c:pt>
                <c:pt idx="84">
                  <c:v>59.43</c:v>
                </c:pt>
                <c:pt idx="85">
                  <c:v>59.4</c:v>
                </c:pt>
                <c:pt idx="86">
                  <c:v>59.37</c:v>
                </c:pt>
                <c:pt idx="87">
                  <c:v>59.35</c:v>
                </c:pt>
                <c:pt idx="88">
                  <c:v>59.36</c:v>
                </c:pt>
                <c:pt idx="89">
                  <c:v>59.36</c:v>
                </c:pt>
                <c:pt idx="90">
                  <c:v>59.43</c:v>
                </c:pt>
                <c:pt idx="91">
                  <c:v>59.44</c:v>
                </c:pt>
                <c:pt idx="92">
                  <c:v>59.5</c:v>
                </c:pt>
                <c:pt idx="93">
                  <c:v>59.524999999999999</c:v>
                </c:pt>
                <c:pt idx="94">
                  <c:v>59.54</c:v>
                </c:pt>
                <c:pt idx="95">
                  <c:v>59.54</c:v>
                </c:pt>
                <c:pt idx="96">
                  <c:v>59.53</c:v>
                </c:pt>
                <c:pt idx="97">
                  <c:v>59.5</c:v>
                </c:pt>
                <c:pt idx="98">
                  <c:v>59.46</c:v>
                </c:pt>
                <c:pt idx="99">
                  <c:v>59.43</c:v>
                </c:pt>
                <c:pt idx="100">
                  <c:v>59.38</c:v>
                </c:pt>
                <c:pt idx="101">
                  <c:v>59.57</c:v>
                </c:pt>
                <c:pt idx="102">
                  <c:v>59.57</c:v>
                </c:pt>
                <c:pt idx="103">
                  <c:v>59.54</c:v>
                </c:pt>
                <c:pt idx="104">
                  <c:v>59.54</c:v>
                </c:pt>
                <c:pt idx="105">
                  <c:v>59.53</c:v>
                </c:pt>
                <c:pt idx="106">
                  <c:v>59.51</c:v>
                </c:pt>
                <c:pt idx="107">
                  <c:v>59.575000000000003</c:v>
                </c:pt>
                <c:pt idx="108">
                  <c:v>59.58</c:v>
                </c:pt>
                <c:pt idx="109">
                  <c:v>59.63</c:v>
                </c:pt>
                <c:pt idx="110">
                  <c:v>59.66</c:v>
                </c:pt>
                <c:pt idx="111">
                  <c:v>59.69</c:v>
                </c:pt>
                <c:pt idx="112">
                  <c:v>59.7</c:v>
                </c:pt>
                <c:pt idx="113">
                  <c:v>59.71</c:v>
                </c:pt>
                <c:pt idx="114">
                  <c:v>59.77</c:v>
                </c:pt>
                <c:pt idx="115">
                  <c:v>59.76</c:v>
                </c:pt>
                <c:pt idx="116">
                  <c:v>59.73</c:v>
                </c:pt>
                <c:pt idx="117">
                  <c:v>59.7</c:v>
                </c:pt>
                <c:pt idx="118">
                  <c:v>59.65</c:v>
                </c:pt>
                <c:pt idx="119">
                  <c:v>59.6</c:v>
                </c:pt>
                <c:pt idx="120">
                  <c:v>59.56</c:v>
                </c:pt>
                <c:pt idx="121">
                  <c:v>59.51</c:v>
                </c:pt>
                <c:pt idx="122">
                  <c:v>59.48</c:v>
                </c:pt>
                <c:pt idx="123">
                  <c:v>59.44</c:v>
                </c:pt>
                <c:pt idx="124">
                  <c:v>59.38</c:v>
                </c:pt>
                <c:pt idx="125">
                  <c:v>59.31</c:v>
                </c:pt>
                <c:pt idx="126">
                  <c:v>59.37</c:v>
                </c:pt>
                <c:pt idx="127">
                  <c:v>59.4</c:v>
                </c:pt>
                <c:pt idx="128">
                  <c:v>59.37</c:v>
                </c:pt>
                <c:pt idx="129">
                  <c:v>59.34</c:v>
                </c:pt>
                <c:pt idx="130">
                  <c:v>59.3</c:v>
                </c:pt>
                <c:pt idx="131">
                  <c:v>59.25</c:v>
                </c:pt>
                <c:pt idx="132">
                  <c:v>59.2</c:v>
                </c:pt>
                <c:pt idx="133">
                  <c:v>59.18</c:v>
                </c:pt>
                <c:pt idx="134">
                  <c:v>59.14</c:v>
                </c:pt>
                <c:pt idx="135">
                  <c:v>59.13</c:v>
                </c:pt>
                <c:pt idx="136">
                  <c:v>59.12</c:v>
                </c:pt>
                <c:pt idx="137">
                  <c:v>59.12</c:v>
                </c:pt>
                <c:pt idx="138">
                  <c:v>59.12</c:v>
                </c:pt>
                <c:pt idx="139">
                  <c:v>58.87</c:v>
                </c:pt>
                <c:pt idx="140">
                  <c:v>58.8</c:v>
                </c:pt>
                <c:pt idx="141">
                  <c:v>58.73</c:v>
                </c:pt>
                <c:pt idx="142">
                  <c:v>58.67</c:v>
                </c:pt>
                <c:pt idx="143">
                  <c:v>58.61</c:v>
                </c:pt>
                <c:pt idx="144">
                  <c:v>58.55</c:v>
                </c:pt>
                <c:pt idx="145">
                  <c:v>58.49</c:v>
                </c:pt>
                <c:pt idx="146">
                  <c:v>58.45</c:v>
                </c:pt>
                <c:pt idx="147">
                  <c:v>58.42</c:v>
                </c:pt>
                <c:pt idx="148">
                  <c:v>58.4</c:v>
                </c:pt>
                <c:pt idx="149">
                  <c:v>58.37</c:v>
                </c:pt>
                <c:pt idx="150">
                  <c:v>58.33</c:v>
                </c:pt>
                <c:pt idx="151">
                  <c:v>58.37</c:v>
                </c:pt>
                <c:pt idx="152">
                  <c:v>58.35</c:v>
                </c:pt>
                <c:pt idx="153">
                  <c:v>58.32</c:v>
                </c:pt>
                <c:pt idx="154">
                  <c:v>58.274999999999999</c:v>
                </c:pt>
                <c:pt idx="155">
                  <c:v>58.24</c:v>
                </c:pt>
                <c:pt idx="156">
                  <c:v>58.23</c:v>
                </c:pt>
                <c:pt idx="157">
                  <c:v>58.15</c:v>
                </c:pt>
                <c:pt idx="158">
                  <c:v>58.14</c:v>
                </c:pt>
                <c:pt idx="159">
                  <c:v>58.17</c:v>
                </c:pt>
                <c:pt idx="160">
                  <c:v>58.15</c:v>
                </c:pt>
                <c:pt idx="161">
                  <c:v>58.14</c:v>
                </c:pt>
                <c:pt idx="162">
                  <c:v>58.13</c:v>
                </c:pt>
                <c:pt idx="163">
                  <c:v>58.12</c:v>
                </c:pt>
                <c:pt idx="164">
                  <c:v>58.09</c:v>
                </c:pt>
                <c:pt idx="165">
                  <c:v>58.05</c:v>
                </c:pt>
                <c:pt idx="166">
                  <c:v>58.04</c:v>
                </c:pt>
                <c:pt idx="167">
                  <c:v>58.1</c:v>
                </c:pt>
                <c:pt idx="168">
                  <c:v>58.1</c:v>
                </c:pt>
                <c:pt idx="169">
                  <c:v>58.07</c:v>
                </c:pt>
                <c:pt idx="170">
                  <c:v>58.05</c:v>
                </c:pt>
                <c:pt idx="171">
                  <c:v>58.02</c:v>
                </c:pt>
                <c:pt idx="172">
                  <c:v>57.97</c:v>
                </c:pt>
                <c:pt idx="173">
                  <c:v>57.94</c:v>
                </c:pt>
                <c:pt idx="174">
                  <c:v>57.92</c:v>
                </c:pt>
                <c:pt idx="175">
                  <c:v>57.9</c:v>
                </c:pt>
                <c:pt idx="176">
                  <c:v>57.87</c:v>
                </c:pt>
                <c:pt idx="177">
                  <c:v>57.84</c:v>
                </c:pt>
                <c:pt idx="178">
                  <c:v>57.805</c:v>
                </c:pt>
                <c:pt idx="179">
                  <c:v>57.76</c:v>
                </c:pt>
                <c:pt idx="180">
                  <c:v>57.71</c:v>
                </c:pt>
                <c:pt idx="181">
                  <c:v>57.67</c:v>
                </c:pt>
                <c:pt idx="182">
                  <c:v>57.64</c:v>
                </c:pt>
                <c:pt idx="183">
                  <c:v>57.61</c:v>
                </c:pt>
                <c:pt idx="184">
                  <c:v>57.59</c:v>
                </c:pt>
                <c:pt idx="185">
                  <c:v>57.56</c:v>
                </c:pt>
                <c:pt idx="186">
                  <c:v>57.54</c:v>
                </c:pt>
                <c:pt idx="187">
                  <c:v>57.52</c:v>
                </c:pt>
                <c:pt idx="188">
                  <c:v>57.494999999999997</c:v>
                </c:pt>
                <c:pt idx="189">
                  <c:v>57.475000000000001</c:v>
                </c:pt>
                <c:pt idx="190">
                  <c:v>57.45</c:v>
                </c:pt>
                <c:pt idx="191">
                  <c:v>57.43</c:v>
                </c:pt>
                <c:pt idx="192">
                  <c:v>57.4</c:v>
                </c:pt>
                <c:pt idx="193">
                  <c:v>57.38</c:v>
                </c:pt>
                <c:pt idx="194">
                  <c:v>57.32</c:v>
                </c:pt>
                <c:pt idx="195">
                  <c:v>57.28</c:v>
                </c:pt>
                <c:pt idx="196">
                  <c:v>57.26</c:v>
                </c:pt>
                <c:pt idx="197">
                  <c:v>57.24</c:v>
                </c:pt>
                <c:pt idx="198">
                  <c:v>57.215000000000003</c:v>
                </c:pt>
                <c:pt idx="199">
                  <c:v>57.18</c:v>
                </c:pt>
                <c:pt idx="200">
                  <c:v>57.16</c:v>
                </c:pt>
                <c:pt idx="201">
                  <c:v>57.134999999999998</c:v>
                </c:pt>
                <c:pt idx="202">
                  <c:v>57.11</c:v>
                </c:pt>
                <c:pt idx="203">
                  <c:v>57.075000000000003</c:v>
                </c:pt>
                <c:pt idx="204">
                  <c:v>57.05</c:v>
                </c:pt>
                <c:pt idx="205">
                  <c:v>57.03</c:v>
                </c:pt>
                <c:pt idx="206">
                  <c:v>57</c:v>
                </c:pt>
                <c:pt idx="207">
                  <c:v>56.97</c:v>
                </c:pt>
                <c:pt idx="208">
                  <c:v>56.94</c:v>
                </c:pt>
                <c:pt idx="209">
                  <c:v>56.92</c:v>
                </c:pt>
                <c:pt idx="210">
                  <c:v>56.9</c:v>
                </c:pt>
                <c:pt idx="211">
                  <c:v>56.875</c:v>
                </c:pt>
                <c:pt idx="212">
                  <c:v>56.854999999999997</c:v>
                </c:pt>
                <c:pt idx="213">
                  <c:v>56.83</c:v>
                </c:pt>
                <c:pt idx="214">
                  <c:v>56.8</c:v>
                </c:pt>
                <c:pt idx="215">
                  <c:v>56.774999999999999</c:v>
                </c:pt>
                <c:pt idx="216">
                  <c:v>56.75</c:v>
                </c:pt>
                <c:pt idx="217">
                  <c:v>56.72</c:v>
                </c:pt>
                <c:pt idx="218">
                  <c:v>56.7</c:v>
                </c:pt>
                <c:pt idx="219">
                  <c:v>56.67</c:v>
                </c:pt>
                <c:pt idx="220">
                  <c:v>56.64</c:v>
                </c:pt>
                <c:pt idx="221">
                  <c:v>56.61</c:v>
                </c:pt>
                <c:pt idx="222">
                  <c:v>56.585000000000001</c:v>
                </c:pt>
                <c:pt idx="223">
                  <c:v>56.57</c:v>
                </c:pt>
                <c:pt idx="224">
                  <c:v>56.54</c:v>
                </c:pt>
                <c:pt idx="225">
                  <c:v>56.515000000000001</c:v>
                </c:pt>
                <c:pt idx="226">
                  <c:v>56.48</c:v>
                </c:pt>
                <c:pt idx="227">
                  <c:v>56.45</c:v>
                </c:pt>
                <c:pt idx="228">
                  <c:v>56.42</c:v>
                </c:pt>
                <c:pt idx="229">
                  <c:v>56.39</c:v>
                </c:pt>
                <c:pt idx="230">
                  <c:v>56.36</c:v>
                </c:pt>
                <c:pt idx="231">
                  <c:v>56.33</c:v>
                </c:pt>
                <c:pt idx="232">
                  <c:v>56.31</c:v>
                </c:pt>
                <c:pt idx="233">
                  <c:v>56.29</c:v>
                </c:pt>
                <c:pt idx="234">
                  <c:v>56.27</c:v>
                </c:pt>
                <c:pt idx="235">
                  <c:v>56.25</c:v>
                </c:pt>
                <c:pt idx="236">
                  <c:v>56.225000000000001</c:v>
                </c:pt>
                <c:pt idx="237">
                  <c:v>56.204999999999998</c:v>
                </c:pt>
                <c:pt idx="238">
                  <c:v>56.19</c:v>
                </c:pt>
                <c:pt idx="239">
                  <c:v>56.174999999999997</c:v>
                </c:pt>
                <c:pt idx="240">
                  <c:v>56.155000000000001</c:v>
                </c:pt>
                <c:pt idx="241">
                  <c:v>56.13</c:v>
                </c:pt>
                <c:pt idx="242">
                  <c:v>56.1</c:v>
                </c:pt>
                <c:pt idx="243">
                  <c:v>56.09</c:v>
                </c:pt>
                <c:pt idx="244">
                  <c:v>56.064999999999998</c:v>
                </c:pt>
                <c:pt idx="245">
                  <c:v>56.05</c:v>
                </c:pt>
                <c:pt idx="246">
                  <c:v>56.024999999999999</c:v>
                </c:pt>
                <c:pt idx="247">
                  <c:v>56.01</c:v>
                </c:pt>
                <c:pt idx="248">
                  <c:v>55.984999999999999</c:v>
                </c:pt>
                <c:pt idx="249">
                  <c:v>55.97</c:v>
                </c:pt>
                <c:pt idx="250">
                  <c:v>55.945</c:v>
                </c:pt>
                <c:pt idx="251">
                  <c:v>55.92</c:v>
                </c:pt>
                <c:pt idx="252">
                  <c:v>55.9</c:v>
                </c:pt>
                <c:pt idx="253">
                  <c:v>55.884999999999998</c:v>
                </c:pt>
                <c:pt idx="254">
                  <c:v>55.87</c:v>
                </c:pt>
                <c:pt idx="255">
                  <c:v>55.85</c:v>
                </c:pt>
                <c:pt idx="256">
                  <c:v>55.83</c:v>
                </c:pt>
                <c:pt idx="257">
                  <c:v>55.82</c:v>
                </c:pt>
                <c:pt idx="258">
                  <c:v>55.79</c:v>
                </c:pt>
                <c:pt idx="259">
                  <c:v>55.77</c:v>
                </c:pt>
                <c:pt idx="260">
                  <c:v>55.76</c:v>
                </c:pt>
                <c:pt idx="261">
                  <c:v>55.744999999999997</c:v>
                </c:pt>
                <c:pt idx="262">
                  <c:v>55.725000000000001</c:v>
                </c:pt>
                <c:pt idx="263">
                  <c:v>55.71</c:v>
                </c:pt>
                <c:pt idx="264">
                  <c:v>55.7</c:v>
                </c:pt>
                <c:pt idx="265">
                  <c:v>55.67</c:v>
                </c:pt>
                <c:pt idx="266">
                  <c:v>55.66</c:v>
                </c:pt>
                <c:pt idx="267">
                  <c:v>55.64</c:v>
                </c:pt>
                <c:pt idx="268">
                  <c:v>55.625</c:v>
                </c:pt>
                <c:pt idx="269">
                  <c:v>55.61</c:v>
                </c:pt>
                <c:pt idx="270">
                  <c:v>55.594999999999999</c:v>
                </c:pt>
                <c:pt idx="271">
                  <c:v>55.58</c:v>
                </c:pt>
                <c:pt idx="272">
                  <c:v>55.564999999999998</c:v>
                </c:pt>
                <c:pt idx="273">
                  <c:v>55.55</c:v>
                </c:pt>
                <c:pt idx="274">
                  <c:v>55.53</c:v>
                </c:pt>
                <c:pt idx="275">
                  <c:v>55.51</c:v>
                </c:pt>
                <c:pt idx="276">
                  <c:v>55.494999999999997</c:v>
                </c:pt>
                <c:pt idx="277">
                  <c:v>55.48</c:v>
                </c:pt>
                <c:pt idx="278">
                  <c:v>55.465000000000003</c:v>
                </c:pt>
                <c:pt idx="279">
                  <c:v>55.45</c:v>
                </c:pt>
                <c:pt idx="280">
                  <c:v>55.43</c:v>
                </c:pt>
                <c:pt idx="281">
                  <c:v>55.41</c:v>
                </c:pt>
                <c:pt idx="282">
                  <c:v>55.4</c:v>
                </c:pt>
                <c:pt idx="283">
                  <c:v>55.38</c:v>
                </c:pt>
                <c:pt idx="284">
                  <c:v>55.365000000000002</c:v>
                </c:pt>
                <c:pt idx="285">
                  <c:v>55.34</c:v>
                </c:pt>
                <c:pt idx="286">
                  <c:v>55.32</c:v>
                </c:pt>
                <c:pt idx="287">
                  <c:v>55.3</c:v>
                </c:pt>
                <c:pt idx="288">
                  <c:v>55.28</c:v>
                </c:pt>
                <c:pt idx="289">
                  <c:v>55.265000000000001</c:v>
                </c:pt>
                <c:pt idx="290">
                  <c:v>55.244999999999997</c:v>
                </c:pt>
                <c:pt idx="291">
                  <c:v>55.22</c:v>
                </c:pt>
                <c:pt idx="292">
                  <c:v>55.2</c:v>
                </c:pt>
                <c:pt idx="293">
                  <c:v>55.18</c:v>
                </c:pt>
                <c:pt idx="294">
                  <c:v>55.17</c:v>
                </c:pt>
                <c:pt idx="295">
                  <c:v>55.15</c:v>
                </c:pt>
                <c:pt idx="296">
                  <c:v>55.13</c:v>
                </c:pt>
                <c:pt idx="297">
                  <c:v>55.115000000000002</c:v>
                </c:pt>
                <c:pt idx="298">
                  <c:v>55.094999999999999</c:v>
                </c:pt>
                <c:pt idx="299">
                  <c:v>55.075000000000003</c:v>
                </c:pt>
                <c:pt idx="300">
                  <c:v>55.06</c:v>
                </c:pt>
                <c:pt idx="301">
                  <c:v>55.05</c:v>
                </c:pt>
                <c:pt idx="302">
                  <c:v>55.03</c:v>
                </c:pt>
                <c:pt idx="303">
                  <c:v>55.01</c:v>
                </c:pt>
                <c:pt idx="304">
                  <c:v>54.99</c:v>
                </c:pt>
                <c:pt idx="305">
                  <c:v>54.975000000000001</c:v>
                </c:pt>
                <c:pt idx="306">
                  <c:v>54.96</c:v>
                </c:pt>
                <c:pt idx="307">
                  <c:v>54.94</c:v>
                </c:pt>
                <c:pt idx="308">
                  <c:v>54.92</c:v>
                </c:pt>
                <c:pt idx="309">
                  <c:v>54.914999999999999</c:v>
                </c:pt>
                <c:pt idx="310">
                  <c:v>54.92</c:v>
                </c:pt>
                <c:pt idx="311">
                  <c:v>54.905000000000001</c:v>
                </c:pt>
                <c:pt idx="312">
                  <c:v>54.884999999999998</c:v>
                </c:pt>
                <c:pt idx="313">
                  <c:v>54.865000000000002</c:v>
                </c:pt>
                <c:pt idx="314">
                  <c:v>54.87</c:v>
                </c:pt>
                <c:pt idx="315">
                  <c:v>54.875</c:v>
                </c:pt>
                <c:pt idx="316">
                  <c:v>54.86</c:v>
                </c:pt>
                <c:pt idx="317">
                  <c:v>54.85</c:v>
                </c:pt>
                <c:pt idx="318">
                  <c:v>54.83</c:v>
                </c:pt>
                <c:pt idx="319">
                  <c:v>54.825000000000003</c:v>
                </c:pt>
                <c:pt idx="320">
                  <c:v>54.825000000000003</c:v>
                </c:pt>
                <c:pt idx="321">
                  <c:v>54.87</c:v>
                </c:pt>
                <c:pt idx="322">
                  <c:v>54.86</c:v>
                </c:pt>
                <c:pt idx="323">
                  <c:v>54.83</c:v>
                </c:pt>
                <c:pt idx="324">
                  <c:v>54.81</c:v>
                </c:pt>
                <c:pt idx="325">
                  <c:v>54.8</c:v>
                </c:pt>
                <c:pt idx="326">
                  <c:v>54.78</c:v>
                </c:pt>
                <c:pt idx="327">
                  <c:v>54.76</c:v>
                </c:pt>
                <c:pt idx="328">
                  <c:v>54.725000000000001</c:v>
                </c:pt>
                <c:pt idx="329">
                  <c:v>54.7</c:v>
                </c:pt>
                <c:pt idx="330">
                  <c:v>54.685000000000002</c:v>
                </c:pt>
                <c:pt idx="331">
                  <c:v>54.664999999999999</c:v>
                </c:pt>
                <c:pt idx="332">
                  <c:v>54.655000000000001</c:v>
                </c:pt>
                <c:pt idx="333">
                  <c:v>54.63</c:v>
                </c:pt>
                <c:pt idx="334">
                  <c:v>54.634999999999998</c:v>
                </c:pt>
                <c:pt idx="335">
                  <c:v>54.61</c:v>
                </c:pt>
                <c:pt idx="336">
                  <c:v>54.59</c:v>
                </c:pt>
                <c:pt idx="337">
                  <c:v>54.57</c:v>
                </c:pt>
                <c:pt idx="338">
                  <c:v>54.55</c:v>
                </c:pt>
                <c:pt idx="339">
                  <c:v>54.534999999999997</c:v>
                </c:pt>
                <c:pt idx="340">
                  <c:v>54.53</c:v>
                </c:pt>
                <c:pt idx="341">
                  <c:v>54.594999999999999</c:v>
                </c:pt>
                <c:pt idx="342">
                  <c:v>54.6</c:v>
                </c:pt>
                <c:pt idx="343">
                  <c:v>54.6</c:v>
                </c:pt>
                <c:pt idx="344">
                  <c:v>54.67</c:v>
                </c:pt>
                <c:pt idx="345">
                  <c:v>54.67</c:v>
                </c:pt>
                <c:pt idx="346">
                  <c:v>54.66</c:v>
                </c:pt>
                <c:pt idx="347">
                  <c:v>54.69</c:v>
                </c:pt>
                <c:pt idx="348">
                  <c:v>54.74</c:v>
                </c:pt>
                <c:pt idx="349">
                  <c:v>54.765000000000001</c:v>
                </c:pt>
                <c:pt idx="350">
                  <c:v>54.83</c:v>
                </c:pt>
                <c:pt idx="351">
                  <c:v>54.88</c:v>
                </c:pt>
                <c:pt idx="352">
                  <c:v>54.95</c:v>
                </c:pt>
                <c:pt idx="353">
                  <c:v>54.96</c:v>
                </c:pt>
                <c:pt idx="354">
                  <c:v>54.935000000000002</c:v>
                </c:pt>
                <c:pt idx="355">
                  <c:v>54.884999999999998</c:v>
                </c:pt>
                <c:pt idx="356">
                  <c:v>54.84</c:v>
                </c:pt>
                <c:pt idx="357">
                  <c:v>54.8</c:v>
                </c:pt>
                <c:pt idx="358">
                  <c:v>54.76</c:v>
                </c:pt>
                <c:pt idx="359">
                  <c:v>54.715000000000003</c:v>
                </c:pt>
                <c:pt idx="360">
                  <c:v>54.67</c:v>
                </c:pt>
                <c:pt idx="361">
                  <c:v>54.64</c:v>
                </c:pt>
                <c:pt idx="362">
                  <c:v>54.585000000000001</c:v>
                </c:pt>
                <c:pt idx="363">
                  <c:v>54.545000000000002</c:v>
                </c:pt>
                <c:pt idx="364">
                  <c:v>54.505000000000003</c:v>
                </c:pt>
              </c:numCache>
            </c:numRef>
          </c:val>
          <c:smooth val="0"/>
        </c:ser>
        <c:ser>
          <c:idx val="15"/>
          <c:order val="15"/>
          <c:tx>
            <c:v>2016</c:v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2"/>
            <c:bubble3D val="0"/>
            <c:spPr>
              <a:ln w="38100" cmpd="thickThin">
                <a:solidFill>
                  <a:schemeClr val="tx2">
                    <a:lumMod val="75000"/>
                  </a:schemeClr>
                </a:solidFill>
              </a:ln>
            </c:spPr>
          </c:dPt>
          <c:val>
            <c:numRef>
              <c:f>DATA!$AA$7:$AA$371</c:f>
              <c:numCache>
                <c:formatCode>0.000</c:formatCode>
                <c:ptCount val="365"/>
                <c:pt idx="0">
                  <c:v>54.494999999999997</c:v>
                </c:pt>
                <c:pt idx="1">
                  <c:v>54.5</c:v>
                </c:pt>
                <c:pt idx="2">
                  <c:v>54.52</c:v>
                </c:pt>
                <c:pt idx="3">
                  <c:v>54.52</c:v>
                </c:pt>
                <c:pt idx="4">
                  <c:v>54.5</c:v>
                </c:pt>
                <c:pt idx="5">
                  <c:v>54.484999999999999</c:v>
                </c:pt>
                <c:pt idx="6">
                  <c:v>54.454999999999998</c:v>
                </c:pt>
                <c:pt idx="7">
                  <c:v>54.44</c:v>
                </c:pt>
                <c:pt idx="8">
                  <c:v>54.29</c:v>
                </c:pt>
                <c:pt idx="9">
                  <c:v>54.38</c:v>
                </c:pt>
                <c:pt idx="10">
                  <c:v>54.375</c:v>
                </c:pt>
                <c:pt idx="11">
                  <c:v>54.39</c:v>
                </c:pt>
                <c:pt idx="12">
                  <c:v>54.384999999999998</c:v>
                </c:pt>
                <c:pt idx="13">
                  <c:v>54.365000000000002</c:v>
                </c:pt>
                <c:pt idx="14">
                  <c:v>54.365000000000002</c:v>
                </c:pt>
                <c:pt idx="15">
                  <c:v>54.37</c:v>
                </c:pt>
                <c:pt idx="16">
                  <c:v>54.454999999999998</c:v>
                </c:pt>
                <c:pt idx="17">
                  <c:v>54.505000000000003</c:v>
                </c:pt>
                <c:pt idx="18">
                  <c:v>54.63</c:v>
                </c:pt>
                <c:pt idx="19">
                  <c:v>54.89</c:v>
                </c:pt>
                <c:pt idx="20">
                  <c:v>55.05</c:v>
                </c:pt>
                <c:pt idx="21">
                  <c:v>55.12</c:v>
                </c:pt>
                <c:pt idx="22">
                  <c:v>55.21</c:v>
                </c:pt>
                <c:pt idx="23">
                  <c:v>55.26</c:v>
                </c:pt>
                <c:pt idx="24">
                  <c:v>55.28</c:v>
                </c:pt>
                <c:pt idx="25">
                  <c:v>55.255000000000003</c:v>
                </c:pt>
                <c:pt idx="26">
                  <c:v>55.3</c:v>
                </c:pt>
                <c:pt idx="27">
                  <c:v>55.3</c:v>
                </c:pt>
                <c:pt idx="28">
                  <c:v>55.4</c:v>
                </c:pt>
                <c:pt idx="29">
                  <c:v>55.424999999999997</c:v>
                </c:pt>
                <c:pt idx="30">
                  <c:v>55.42</c:v>
                </c:pt>
                <c:pt idx="31">
                  <c:v>55.42</c:v>
                </c:pt>
                <c:pt idx="32">
                  <c:v>55.41</c:v>
                </c:pt>
                <c:pt idx="33">
                  <c:v>55.43</c:v>
                </c:pt>
                <c:pt idx="34">
                  <c:v>55.45</c:v>
                </c:pt>
                <c:pt idx="35">
                  <c:v>55.45</c:v>
                </c:pt>
                <c:pt idx="36">
                  <c:v>55.44</c:v>
                </c:pt>
                <c:pt idx="37">
                  <c:v>55.5</c:v>
                </c:pt>
                <c:pt idx="38">
                  <c:v>55.68</c:v>
                </c:pt>
                <c:pt idx="39">
                  <c:v>55.755000000000003</c:v>
                </c:pt>
                <c:pt idx="40">
                  <c:v>55.91</c:v>
                </c:pt>
                <c:pt idx="41">
                  <c:v>56.14</c:v>
                </c:pt>
                <c:pt idx="42">
                  <c:v>56.28</c:v>
                </c:pt>
                <c:pt idx="43">
                  <c:v>56.32</c:v>
                </c:pt>
                <c:pt idx="44">
                  <c:v>56.35</c:v>
                </c:pt>
                <c:pt idx="45">
                  <c:v>56.35</c:v>
                </c:pt>
                <c:pt idx="46">
                  <c:v>56.414999999999999</c:v>
                </c:pt>
                <c:pt idx="47">
                  <c:v>56.46</c:v>
                </c:pt>
                <c:pt idx="48">
                  <c:v>56.5</c:v>
                </c:pt>
                <c:pt idx="49">
                  <c:v>56.555</c:v>
                </c:pt>
                <c:pt idx="50">
                  <c:v>56.674999999999997</c:v>
                </c:pt>
                <c:pt idx="51">
                  <c:v>56.84</c:v>
                </c:pt>
                <c:pt idx="52">
                  <c:v>56.91</c:v>
                </c:pt>
                <c:pt idx="53">
                  <c:v>57.06</c:v>
                </c:pt>
                <c:pt idx="54">
                  <c:v>57.11</c:v>
                </c:pt>
                <c:pt idx="55">
                  <c:v>57.23</c:v>
                </c:pt>
                <c:pt idx="56">
                  <c:v>57.33</c:v>
                </c:pt>
                <c:pt idx="57">
                  <c:v>57.39</c:v>
                </c:pt>
                <c:pt idx="58">
                  <c:v>57.42</c:v>
                </c:pt>
                <c:pt idx="59">
                  <c:v>57.47</c:v>
                </c:pt>
                <c:pt idx="60">
                  <c:v>57.54</c:v>
                </c:pt>
                <c:pt idx="61">
                  <c:v>57.655000000000001</c:v>
                </c:pt>
                <c:pt idx="62">
                  <c:v>57.734999999999999</c:v>
                </c:pt>
                <c:pt idx="63">
                  <c:v>57.835000000000001</c:v>
                </c:pt>
                <c:pt idx="64">
                  <c:v>57.875</c:v>
                </c:pt>
                <c:pt idx="65">
                  <c:v>57.93</c:v>
                </c:pt>
                <c:pt idx="66">
                  <c:v>57.95</c:v>
                </c:pt>
                <c:pt idx="67">
                  <c:v>58.01</c:v>
                </c:pt>
                <c:pt idx="68">
                  <c:v>58.02</c:v>
                </c:pt>
                <c:pt idx="69">
                  <c:v>58.09</c:v>
                </c:pt>
                <c:pt idx="70">
                  <c:v>58.12</c:v>
                </c:pt>
                <c:pt idx="71">
                  <c:v>58.21</c:v>
                </c:pt>
                <c:pt idx="72">
                  <c:v>58.234999999999999</c:v>
                </c:pt>
                <c:pt idx="73">
                  <c:v>58.24</c:v>
                </c:pt>
                <c:pt idx="74">
                  <c:v>58.215000000000003</c:v>
                </c:pt>
                <c:pt idx="75">
                  <c:v>58.185000000000002</c:v>
                </c:pt>
                <c:pt idx="76">
                  <c:v>58.164999999999999</c:v>
                </c:pt>
                <c:pt idx="77">
                  <c:v>58.13</c:v>
                </c:pt>
                <c:pt idx="78">
                  <c:v>58.08</c:v>
                </c:pt>
                <c:pt idx="79">
                  <c:v>58.06</c:v>
                </c:pt>
                <c:pt idx="80">
                  <c:v>58.04</c:v>
                </c:pt>
                <c:pt idx="81">
                  <c:v>58.094999999999999</c:v>
                </c:pt>
                <c:pt idx="82">
                  <c:v>58.15</c:v>
                </c:pt>
                <c:pt idx="83">
                  <c:v>58.17</c:v>
                </c:pt>
                <c:pt idx="84">
                  <c:v>58.21</c:v>
                </c:pt>
                <c:pt idx="85">
                  <c:v>58.234999999999999</c:v>
                </c:pt>
                <c:pt idx="86">
                  <c:v>58.335000000000001</c:v>
                </c:pt>
                <c:pt idx="87">
                  <c:v>58.435000000000002</c:v>
                </c:pt>
                <c:pt idx="88">
                  <c:v>58.49</c:v>
                </c:pt>
                <c:pt idx="89">
                  <c:v>58.52</c:v>
                </c:pt>
                <c:pt idx="90">
                  <c:v>58.59</c:v>
                </c:pt>
                <c:pt idx="91">
                  <c:v>58.65</c:v>
                </c:pt>
                <c:pt idx="92">
                  <c:v>58.72</c:v>
                </c:pt>
                <c:pt idx="93">
                  <c:v>58.79</c:v>
                </c:pt>
                <c:pt idx="94">
                  <c:v>58.795000000000002</c:v>
                </c:pt>
                <c:pt idx="95">
                  <c:v>58.795000000000002</c:v>
                </c:pt>
                <c:pt idx="96">
                  <c:v>58.91</c:v>
                </c:pt>
                <c:pt idx="97">
                  <c:v>58.96</c:v>
                </c:pt>
                <c:pt idx="98">
                  <c:v>58.984999999999999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59.01</c:v>
                </c:pt>
                <c:pt idx="103">
                  <c:v>59.01</c:v>
                </c:pt>
                <c:pt idx="104">
                  <c:v>59</c:v>
                </c:pt>
                <c:pt idx="105">
                  <c:v>58.98</c:v>
                </c:pt>
                <c:pt idx="106">
                  <c:v>58.95</c:v>
                </c:pt>
                <c:pt idx="107">
                  <c:v>58.97</c:v>
                </c:pt>
                <c:pt idx="108">
                  <c:v>59</c:v>
                </c:pt>
                <c:pt idx="109">
                  <c:v>59.06</c:v>
                </c:pt>
                <c:pt idx="110">
                  <c:v>59.11</c:v>
                </c:pt>
                <c:pt idx="111">
                  <c:v>59.13</c:v>
                </c:pt>
                <c:pt idx="112">
                  <c:v>59.17</c:v>
                </c:pt>
                <c:pt idx="113">
                  <c:v>59.2</c:v>
                </c:pt>
                <c:pt idx="114">
                  <c:v>59.21</c:v>
                </c:pt>
                <c:pt idx="115">
                  <c:v>59.24</c:v>
                </c:pt>
                <c:pt idx="116">
                  <c:v>59.28</c:v>
                </c:pt>
                <c:pt idx="117">
                  <c:v>59.33</c:v>
                </c:pt>
                <c:pt idx="118">
                  <c:v>59.34</c:v>
                </c:pt>
                <c:pt idx="119">
                  <c:v>59.34</c:v>
                </c:pt>
                <c:pt idx="120">
                  <c:v>59.33</c:v>
                </c:pt>
                <c:pt idx="121">
                  <c:v>59.45</c:v>
                </c:pt>
                <c:pt idx="122">
                  <c:v>59.48</c:v>
                </c:pt>
                <c:pt idx="123">
                  <c:v>59.48</c:v>
                </c:pt>
                <c:pt idx="124">
                  <c:v>59.494999999999997</c:v>
                </c:pt>
                <c:pt idx="125">
                  <c:v>59.5</c:v>
                </c:pt>
                <c:pt idx="126">
                  <c:v>59.5</c:v>
                </c:pt>
                <c:pt idx="127">
                  <c:v>59.6</c:v>
                </c:pt>
                <c:pt idx="128">
                  <c:v>60.08</c:v>
                </c:pt>
                <c:pt idx="129">
                  <c:v>60.234999999999999</c:v>
                </c:pt>
                <c:pt idx="130">
                  <c:v>60.26</c:v>
                </c:pt>
                <c:pt idx="131">
                  <c:v>60.255000000000003</c:v>
                </c:pt>
                <c:pt idx="132">
                  <c:v>60.33</c:v>
                </c:pt>
                <c:pt idx="133">
                  <c:v>60.38</c:v>
                </c:pt>
                <c:pt idx="134">
                  <c:v>60.38</c:v>
                </c:pt>
                <c:pt idx="135">
                  <c:v>60.365000000000002</c:v>
                </c:pt>
                <c:pt idx="136">
                  <c:v>60.35</c:v>
                </c:pt>
                <c:pt idx="137">
                  <c:v>60.31</c:v>
                </c:pt>
                <c:pt idx="138">
                  <c:v>60.47</c:v>
                </c:pt>
                <c:pt idx="139">
                  <c:v>60.45</c:v>
                </c:pt>
                <c:pt idx="140">
                  <c:v>60.43</c:v>
                </c:pt>
                <c:pt idx="141">
                  <c:v>60.395000000000003</c:v>
                </c:pt>
                <c:pt idx="142">
                  <c:v>60.37</c:v>
                </c:pt>
                <c:pt idx="143">
                  <c:v>60.32</c:v>
                </c:pt>
                <c:pt idx="144">
                  <c:v>60.265000000000001</c:v>
                </c:pt>
                <c:pt idx="145">
                  <c:v>60.24</c:v>
                </c:pt>
                <c:pt idx="146">
                  <c:v>60.21</c:v>
                </c:pt>
                <c:pt idx="147">
                  <c:v>60.16</c:v>
                </c:pt>
                <c:pt idx="148">
                  <c:v>60.1</c:v>
                </c:pt>
                <c:pt idx="149">
                  <c:v>60.06</c:v>
                </c:pt>
                <c:pt idx="150">
                  <c:v>60.02</c:v>
                </c:pt>
                <c:pt idx="151">
                  <c:v>59.965000000000003</c:v>
                </c:pt>
                <c:pt idx="152">
                  <c:v>59.91</c:v>
                </c:pt>
                <c:pt idx="153">
                  <c:v>59.85</c:v>
                </c:pt>
                <c:pt idx="154">
                  <c:v>59.814999999999998</c:v>
                </c:pt>
                <c:pt idx="155">
                  <c:v>59.76</c:v>
                </c:pt>
                <c:pt idx="156">
                  <c:v>59.725000000000001</c:v>
                </c:pt>
                <c:pt idx="157">
                  <c:v>59.68</c:v>
                </c:pt>
                <c:pt idx="158">
                  <c:v>59.82</c:v>
                </c:pt>
                <c:pt idx="159">
                  <c:v>59.625</c:v>
                </c:pt>
                <c:pt idx="160">
                  <c:v>59.51</c:v>
                </c:pt>
                <c:pt idx="161">
                  <c:v>59.47</c:v>
                </c:pt>
                <c:pt idx="162">
                  <c:v>59.44</c:v>
                </c:pt>
                <c:pt idx="163">
                  <c:v>59.4</c:v>
                </c:pt>
                <c:pt idx="164">
                  <c:v>59.36</c:v>
                </c:pt>
                <c:pt idx="165">
                  <c:v>59.31</c:v>
                </c:pt>
                <c:pt idx="166">
                  <c:v>59.284999999999997</c:v>
                </c:pt>
                <c:pt idx="167">
                  <c:v>59.27</c:v>
                </c:pt>
                <c:pt idx="168">
                  <c:v>59.4</c:v>
                </c:pt>
                <c:pt idx="169">
                  <c:v>59.64</c:v>
                </c:pt>
                <c:pt idx="170">
                  <c:v>59.664999999999999</c:v>
                </c:pt>
                <c:pt idx="171">
                  <c:v>59.66</c:v>
                </c:pt>
                <c:pt idx="172">
                  <c:v>59.634999999999998</c:v>
                </c:pt>
                <c:pt idx="173">
                  <c:v>59.645000000000003</c:v>
                </c:pt>
                <c:pt idx="174">
                  <c:v>59.63</c:v>
                </c:pt>
                <c:pt idx="175">
                  <c:v>59.625</c:v>
                </c:pt>
                <c:pt idx="176">
                  <c:v>59.6</c:v>
                </c:pt>
                <c:pt idx="177">
                  <c:v>59.6</c:v>
                </c:pt>
                <c:pt idx="178">
                  <c:v>59.61</c:v>
                </c:pt>
                <c:pt idx="179">
                  <c:v>59.58</c:v>
                </c:pt>
                <c:pt idx="180">
                  <c:v>59.55</c:v>
                </c:pt>
                <c:pt idx="181">
                  <c:v>59.585000000000001</c:v>
                </c:pt>
                <c:pt idx="182">
                  <c:v>59.57</c:v>
                </c:pt>
                <c:pt idx="183">
                  <c:v>59.53</c:v>
                </c:pt>
                <c:pt idx="184">
                  <c:v>59.5</c:v>
                </c:pt>
                <c:pt idx="185">
                  <c:v>59.465000000000003</c:v>
                </c:pt>
                <c:pt idx="186">
                  <c:v>59.42</c:v>
                </c:pt>
                <c:pt idx="187">
                  <c:v>59.42</c:v>
                </c:pt>
                <c:pt idx="188">
                  <c:v>59.395000000000003</c:v>
                </c:pt>
                <c:pt idx="189">
                  <c:v>59.354999999999997</c:v>
                </c:pt>
                <c:pt idx="190">
                  <c:v>59.314999999999998</c:v>
                </c:pt>
                <c:pt idx="191">
                  <c:v>59.26</c:v>
                </c:pt>
                <c:pt idx="192">
                  <c:v>59.244999999999997</c:v>
                </c:pt>
                <c:pt idx="193">
                  <c:v>59.215000000000003</c:v>
                </c:pt>
                <c:pt idx="194">
                  <c:v>59.18</c:v>
                </c:pt>
                <c:pt idx="195">
                  <c:v>59.134999999999998</c:v>
                </c:pt>
                <c:pt idx="196">
                  <c:v>59.1</c:v>
                </c:pt>
                <c:pt idx="197">
                  <c:v>59.11</c:v>
                </c:pt>
                <c:pt idx="198">
                  <c:v>59.07</c:v>
                </c:pt>
                <c:pt idx="199">
                  <c:v>59.04</c:v>
                </c:pt>
                <c:pt idx="200">
                  <c:v>59.14</c:v>
                </c:pt>
                <c:pt idx="201">
                  <c:v>59.17</c:v>
                </c:pt>
                <c:pt idx="202">
                  <c:v>59.14</c:v>
                </c:pt>
                <c:pt idx="203">
                  <c:v>59.104999999999997</c:v>
                </c:pt>
                <c:pt idx="204">
                  <c:v>59.064999999999998</c:v>
                </c:pt>
                <c:pt idx="205">
                  <c:v>59.03</c:v>
                </c:pt>
                <c:pt idx="206">
                  <c:v>59</c:v>
                </c:pt>
                <c:pt idx="207">
                  <c:v>58.97</c:v>
                </c:pt>
                <c:pt idx="208">
                  <c:v>58.93</c:v>
                </c:pt>
                <c:pt idx="209">
                  <c:v>58.88</c:v>
                </c:pt>
                <c:pt idx="210">
                  <c:v>58.83</c:v>
                </c:pt>
                <c:pt idx="211">
                  <c:v>58.77</c:v>
                </c:pt>
                <c:pt idx="212">
                  <c:v>58.72</c:v>
                </c:pt>
                <c:pt idx="213">
                  <c:v>58.66</c:v>
                </c:pt>
                <c:pt idx="214">
                  <c:v>58.59</c:v>
                </c:pt>
                <c:pt idx="215">
                  <c:v>58.53</c:v>
                </c:pt>
                <c:pt idx="216">
                  <c:v>58.48</c:v>
                </c:pt>
                <c:pt idx="217">
                  <c:v>58.41</c:v>
                </c:pt>
                <c:pt idx="218">
                  <c:v>58.35</c:v>
                </c:pt>
                <c:pt idx="219">
                  <c:v>58.274999999999999</c:v>
                </c:pt>
                <c:pt idx="220">
                  <c:v>58.21</c:v>
                </c:pt>
                <c:pt idx="221">
                  <c:v>58.14</c:v>
                </c:pt>
                <c:pt idx="222">
                  <c:v>58.07</c:v>
                </c:pt>
                <c:pt idx="223">
                  <c:v>58.02</c:v>
                </c:pt>
                <c:pt idx="224">
                  <c:v>57.95</c:v>
                </c:pt>
                <c:pt idx="225">
                  <c:v>57.884999999999998</c:v>
                </c:pt>
                <c:pt idx="226">
                  <c:v>57.9</c:v>
                </c:pt>
                <c:pt idx="227">
                  <c:v>57.875</c:v>
                </c:pt>
                <c:pt idx="228">
                  <c:v>57.84</c:v>
                </c:pt>
                <c:pt idx="229">
                  <c:v>57.8</c:v>
                </c:pt>
                <c:pt idx="230">
                  <c:v>57.75</c:v>
                </c:pt>
                <c:pt idx="231">
                  <c:v>57.7</c:v>
                </c:pt>
                <c:pt idx="232">
                  <c:v>57.66</c:v>
                </c:pt>
                <c:pt idx="233">
                  <c:v>57.604999999999997</c:v>
                </c:pt>
                <c:pt idx="234">
                  <c:v>57.81</c:v>
                </c:pt>
                <c:pt idx="235">
                  <c:v>57.48</c:v>
                </c:pt>
                <c:pt idx="236">
                  <c:v>57.42</c:v>
                </c:pt>
                <c:pt idx="237">
                  <c:v>57.37</c:v>
                </c:pt>
                <c:pt idx="238">
                  <c:v>57.325000000000003</c:v>
                </c:pt>
                <c:pt idx="239">
                  <c:v>57.28</c:v>
                </c:pt>
                <c:pt idx="240">
                  <c:v>57.215000000000003</c:v>
                </c:pt>
                <c:pt idx="241">
                  <c:v>57.15</c:v>
                </c:pt>
                <c:pt idx="242">
                  <c:v>57.094999999999999</c:v>
                </c:pt>
                <c:pt idx="243">
                  <c:v>57.035200000000003</c:v>
                </c:pt>
                <c:pt idx="244">
                  <c:v>57</c:v>
                </c:pt>
                <c:pt idx="245">
                  <c:v>56.95</c:v>
                </c:pt>
                <c:pt idx="246">
                  <c:v>56.92</c:v>
                </c:pt>
                <c:pt idx="247">
                  <c:v>56.92</c:v>
                </c:pt>
                <c:pt idx="248">
                  <c:v>56.9</c:v>
                </c:pt>
                <c:pt idx="249">
                  <c:v>56.84</c:v>
                </c:pt>
                <c:pt idx="250">
                  <c:v>56.814999999999998</c:v>
                </c:pt>
                <c:pt idx="251">
                  <c:v>56.795000000000002</c:v>
                </c:pt>
                <c:pt idx="252">
                  <c:v>56.78</c:v>
                </c:pt>
                <c:pt idx="253">
                  <c:v>56.76</c:v>
                </c:pt>
                <c:pt idx="254">
                  <c:v>56.734999999999999</c:v>
                </c:pt>
                <c:pt idx="255">
                  <c:v>56.71</c:v>
                </c:pt>
                <c:pt idx="256">
                  <c:v>56.7</c:v>
                </c:pt>
                <c:pt idx="257">
                  <c:v>56.695</c:v>
                </c:pt>
                <c:pt idx="258">
                  <c:v>56.64</c:v>
                </c:pt>
                <c:pt idx="259">
                  <c:v>56.69</c:v>
                </c:pt>
                <c:pt idx="260">
                  <c:v>56.72</c:v>
                </c:pt>
                <c:pt idx="261">
                  <c:v>56.71</c:v>
                </c:pt>
                <c:pt idx="262">
                  <c:v>56.69</c:v>
                </c:pt>
                <c:pt idx="263">
                  <c:v>56.78</c:v>
                </c:pt>
                <c:pt idx="264">
                  <c:v>56.85</c:v>
                </c:pt>
                <c:pt idx="265">
                  <c:v>56.89</c:v>
                </c:pt>
                <c:pt idx="266">
                  <c:v>56.89</c:v>
                </c:pt>
                <c:pt idx="267">
                  <c:v>56.85</c:v>
                </c:pt>
                <c:pt idx="268">
                  <c:v>56.805</c:v>
                </c:pt>
                <c:pt idx="269">
                  <c:v>56.75</c:v>
                </c:pt>
                <c:pt idx="270">
                  <c:v>56.7</c:v>
                </c:pt>
                <c:pt idx="271">
                  <c:v>56.66</c:v>
                </c:pt>
                <c:pt idx="272">
                  <c:v>56.6</c:v>
                </c:pt>
                <c:pt idx="273">
                  <c:v>56.534999999999997</c:v>
                </c:pt>
                <c:pt idx="274">
                  <c:v>56.47</c:v>
                </c:pt>
                <c:pt idx="275">
                  <c:v>56.42</c:v>
                </c:pt>
                <c:pt idx="276">
                  <c:v>56.39</c:v>
                </c:pt>
                <c:pt idx="277">
                  <c:v>56.335000000000001</c:v>
                </c:pt>
                <c:pt idx="278">
                  <c:v>56.29</c:v>
                </c:pt>
                <c:pt idx="279">
                  <c:v>56.265000000000001</c:v>
                </c:pt>
                <c:pt idx="280">
                  <c:v>56.25</c:v>
                </c:pt>
                <c:pt idx="281">
                  <c:v>56.27</c:v>
                </c:pt>
                <c:pt idx="282">
                  <c:v>56.255000000000003</c:v>
                </c:pt>
                <c:pt idx="283">
                  <c:v>56.24</c:v>
                </c:pt>
                <c:pt idx="284">
                  <c:v>56.2</c:v>
                </c:pt>
                <c:pt idx="285">
                  <c:v>56.17</c:v>
                </c:pt>
                <c:pt idx="286">
                  <c:v>56.18</c:v>
                </c:pt>
                <c:pt idx="287">
                  <c:v>56.15</c:v>
                </c:pt>
                <c:pt idx="288">
                  <c:v>56.11</c:v>
                </c:pt>
                <c:pt idx="289">
                  <c:v>56.05</c:v>
                </c:pt>
                <c:pt idx="290">
                  <c:v>55.99</c:v>
                </c:pt>
                <c:pt idx="291">
                  <c:v>55.92</c:v>
                </c:pt>
                <c:pt idx="292">
                  <c:v>55.89</c:v>
                </c:pt>
                <c:pt idx="293">
                  <c:v>55.835000000000001</c:v>
                </c:pt>
                <c:pt idx="294">
                  <c:v>55.76</c:v>
                </c:pt>
                <c:pt idx="295">
                  <c:v>55.69</c:v>
                </c:pt>
                <c:pt idx="296">
                  <c:v>55.69</c:v>
                </c:pt>
                <c:pt idx="297">
                  <c:v>55.64</c:v>
                </c:pt>
                <c:pt idx="298">
                  <c:v>55.62</c:v>
                </c:pt>
                <c:pt idx="299">
                  <c:v>55.59</c:v>
                </c:pt>
                <c:pt idx="300">
                  <c:v>55.55</c:v>
                </c:pt>
                <c:pt idx="301">
                  <c:v>55.484999999999999</c:v>
                </c:pt>
                <c:pt idx="302">
                  <c:v>55.414999999999999</c:v>
                </c:pt>
                <c:pt idx="303">
                  <c:v>55.35</c:v>
                </c:pt>
                <c:pt idx="304">
                  <c:v>55.36</c:v>
                </c:pt>
                <c:pt idx="305">
                  <c:v>55.33</c:v>
                </c:pt>
                <c:pt idx="306">
                  <c:v>55.28</c:v>
                </c:pt>
                <c:pt idx="307">
                  <c:v>55.225000000000001</c:v>
                </c:pt>
                <c:pt idx="308">
                  <c:v>55.225000000000001</c:v>
                </c:pt>
                <c:pt idx="309">
                  <c:v>55.11</c:v>
                </c:pt>
                <c:pt idx="310">
                  <c:v>55.19</c:v>
                </c:pt>
                <c:pt idx="311">
                  <c:v>55.16</c:v>
                </c:pt>
                <c:pt idx="312">
                  <c:v>55.134999999999998</c:v>
                </c:pt>
                <c:pt idx="313">
                  <c:v>55.07</c:v>
                </c:pt>
                <c:pt idx="314">
                  <c:v>55.03</c:v>
                </c:pt>
                <c:pt idx="315">
                  <c:v>54.98</c:v>
                </c:pt>
                <c:pt idx="316">
                  <c:v>55</c:v>
                </c:pt>
                <c:pt idx="317">
                  <c:v>54.97</c:v>
                </c:pt>
                <c:pt idx="318">
                  <c:v>54.94</c:v>
                </c:pt>
                <c:pt idx="319">
                  <c:v>55.02</c:v>
                </c:pt>
                <c:pt idx="320">
                  <c:v>55.06</c:v>
                </c:pt>
                <c:pt idx="321">
                  <c:v>55.07</c:v>
                </c:pt>
                <c:pt idx="322">
                  <c:v>55.04</c:v>
                </c:pt>
                <c:pt idx="323">
                  <c:v>55</c:v>
                </c:pt>
                <c:pt idx="324">
                  <c:v>55</c:v>
                </c:pt>
                <c:pt idx="325">
                  <c:v>54.97</c:v>
                </c:pt>
                <c:pt idx="326">
                  <c:v>54.92</c:v>
                </c:pt>
                <c:pt idx="327">
                  <c:v>55</c:v>
                </c:pt>
                <c:pt idx="328">
                  <c:v>55.02</c:v>
                </c:pt>
                <c:pt idx="329">
                  <c:v>55.005000000000003</c:v>
                </c:pt>
                <c:pt idx="330">
                  <c:v>54.98</c:v>
                </c:pt>
                <c:pt idx="331">
                  <c:v>55.04</c:v>
                </c:pt>
                <c:pt idx="332">
                  <c:v>55.07</c:v>
                </c:pt>
                <c:pt idx="333">
                  <c:v>55.21</c:v>
                </c:pt>
                <c:pt idx="334">
                  <c:v>55.25</c:v>
                </c:pt>
                <c:pt idx="335">
                  <c:v>55.28</c:v>
                </c:pt>
                <c:pt idx="336">
                  <c:v>55.34</c:v>
                </c:pt>
                <c:pt idx="337">
                  <c:v>55.37</c:v>
                </c:pt>
                <c:pt idx="338">
                  <c:v>55.48</c:v>
                </c:pt>
                <c:pt idx="339">
                  <c:v>55.53</c:v>
                </c:pt>
                <c:pt idx="340">
                  <c:v>55.54</c:v>
                </c:pt>
                <c:pt idx="341">
                  <c:v>55.51</c:v>
                </c:pt>
                <c:pt idx="342">
                  <c:v>55.5</c:v>
                </c:pt>
                <c:pt idx="343">
                  <c:v>55.54</c:v>
                </c:pt>
                <c:pt idx="344">
                  <c:v>55.73</c:v>
                </c:pt>
                <c:pt idx="345">
                  <c:v>55.9</c:v>
                </c:pt>
                <c:pt idx="346">
                  <c:v>55.95</c:v>
                </c:pt>
                <c:pt idx="347">
                  <c:v>55.97</c:v>
                </c:pt>
                <c:pt idx="348">
                  <c:v>55.98</c:v>
                </c:pt>
                <c:pt idx="349">
                  <c:v>55.97</c:v>
                </c:pt>
                <c:pt idx="350">
                  <c:v>55.94</c:v>
                </c:pt>
                <c:pt idx="351">
                  <c:v>55.945</c:v>
                </c:pt>
                <c:pt idx="352">
                  <c:v>55.945</c:v>
                </c:pt>
                <c:pt idx="353">
                  <c:v>55.91</c:v>
                </c:pt>
                <c:pt idx="354">
                  <c:v>55.88</c:v>
                </c:pt>
                <c:pt idx="355">
                  <c:v>55.83</c:v>
                </c:pt>
                <c:pt idx="356">
                  <c:v>55.79</c:v>
                </c:pt>
                <c:pt idx="357">
                  <c:v>55.76</c:v>
                </c:pt>
                <c:pt idx="358">
                  <c:v>55.78</c:v>
                </c:pt>
                <c:pt idx="359">
                  <c:v>55.77</c:v>
                </c:pt>
                <c:pt idx="360">
                  <c:v>55.74</c:v>
                </c:pt>
                <c:pt idx="361">
                  <c:v>55.71</c:v>
                </c:pt>
                <c:pt idx="362">
                  <c:v>55.7</c:v>
                </c:pt>
                <c:pt idx="363">
                  <c:v>55.704999999999998</c:v>
                </c:pt>
                <c:pt idx="364">
                  <c:v>55.704999999999998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283760"/>
        <c:axId val="1924266896"/>
      </c:lineChart>
      <c:catAx>
        <c:axId val="1924283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266896"/>
        <c:crosses val="autoZero"/>
        <c:auto val="1"/>
        <c:lblAlgn val="ctr"/>
        <c:lblOffset val="100"/>
        <c:tickLblSkip val="13"/>
        <c:tickMarkSkip val="2"/>
        <c:noMultiLvlLbl val="0"/>
      </c:catAx>
      <c:valAx>
        <c:axId val="1924266896"/>
        <c:scaling>
          <c:orientation val="minMax"/>
          <c:max val="62.44"/>
          <c:min val="50"/>
        </c:scaling>
        <c:delete val="0"/>
        <c:axPos val="l"/>
        <c:majorGridlines>
          <c:spPr>
            <a:ln w="12700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METER</a:t>
                </a:r>
              </a:p>
            </c:rich>
          </c:tx>
          <c:layout>
            <c:manualLayout>
              <c:xMode val="edge"/>
              <c:yMode val="edge"/>
              <c:x val="6.5862708719851573E-2"/>
              <c:y val="2.68096514745308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283760"/>
        <c:crosses val="autoZero"/>
        <c:crossBetween val="midCat"/>
        <c:majorUnit val="0.5"/>
        <c:minorUnit val="0.1"/>
      </c:valAx>
      <c:spPr>
        <a:gradFill rotWithShape="0">
          <a:gsLst>
            <a:gs pos="0">
              <a:srgbClr val="FFFFFF"/>
            </a:gs>
            <a:gs pos="100000">
              <a:srgbClr val="CC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03347861212463E-2"/>
          <c:y val="0.12877529599489457"/>
          <c:w val="0.92425081840627266"/>
          <c:h val="0.77548003175385571"/>
        </c:manualLayout>
      </c:layout>
      <c:lineChart>
        <c:grouping val="standard"/>
        <c:varyColors val="0"/>
        <c:ser>
          <c:idx val="1"/>
          <c:order val="0"/>
          <c:tx>
            <c:v>2017</c:v>
          </c:tx>
          <c:marker>
            <c:symbol val="none"/>
          </c:marker>
          <c:cat>
            <c:numRef>
              <c:f>DATA!$A$7:$A$371</c:f>
              <c:numCache>
                <c:formatCode>dd\-mmmm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DATA!$AB$7:$AB$371</c:f>
              <c:numCache>
                <c:formatCode>0.000</c:formatCode>
                <c:ptCount val="365"/>
                <c:pt idx="0">
                  <c:v>55.7</c:v>
                </c:pt>
                <c:pt idx="1">
                  <c:v>55.68</c:v>
                </c:pt>
                <c:pt idx="2">
                  <c:v>55.65</c:v>
                </c:pt>
                <c:pt idx="3">
                  <c:v>55.64</c:v>
                </c:pt>
                <c:pt idx="4">
                  <c:v>55.63</c:v>
                </c:pt>
                <c:pt idx="5">
                  <c:v>55.6</c:v>
                </c:pt>
                <c:pt idx="6">
                  <c:v>55.57</c:v>
                </c:pt>
                <c:pt idx="7">
                  <c:v>55.564999999999998</c:v>
                </c:pt>
                <c:pt idx="8">
                  <c:v>55.454999999999998</c:v>
                </c:pt>
                <c:pt idx="9">
                  <c:v>55.41</c:v>
                </c:pt>
                <c:pt idx="10">
                  <c:v>55.365000000000002</c:v>
                </c:pt>
                <c:pt idx="11">
                  <c:v>55.325000000000003</c:v>
                </c:pt>
                <c:pt idx="12">
                  <c:v>55.445</c:v>
                </c:pt>
                <c:pt idx="13">
                  <c:v>55.47</c:v>
                </c:pt>
                <c:pt idx="14">
                  <c:v>55.54</c:v>
                </c:pt>
                <c:pt idx="15">
                  <c:v>55.59</c:v>
                </c:pt>
                <c:pt idx="16">
                  <c:v>55.6</c:v>
                </c:pt>
                <c:pt idx="17">
                  <c:v>55.6</c:v>
                </c:pt>
                <c:pt idx="18">
                  <c:v>55.61</c:v>
                </c:pt>
                <c:pt idx="19">
                  <c:v>55.594999999999999</c:v>
                </c:pt>
                <c:pt idx="20">
                  <c:v>55.57</c:v>
                </c:pt>
                <c:pt idx="21">
                  <c:v>55.55</c:v>
                </c:pt>
                <c:pt idx="22">
                  <c:v>55.54</c:v>
                </c:pt>
                <c:pt idx="23">
                  <c:v>55.55</c:v>
                </c:pt>
                <c:pt idx="24">
                  <c:v>55.6</c:v>
                </c:pt>
                <c:pt idx="25">
                  <c:v>55.65</c:v>
                </c:pt>
                <c:pt idx="26">
                  <c:v>55.69</c:v>
                </c:pt>
                <c:pt idx="27">
                  <c:v>55.8</c:v>
                </c:pt>
                <c:pt idx="28">
                  <c:v>55.84</c:v>
                </c:pt>
                <c:pt idx="29">
                  <c:v>55.86</c:v>
                </c:pt>
                <c:pt idx="30">
                  <c:v>55.88</c:v>
                </c:pt>
                <c:pt idx="31">
                  <c:v>56.015000000000001</c:v>
                </c:pt>
                <c:pt idx="32">
                  <c:v>56.22</c:v>
                </c:pt>
                <c:pt idx="33">
                  <c:v>56.29</c:v>
                </c:pt>
                <c:pt idx="34">
                  <c:v>56.32</c:v>
                </c:pt>
                <c:pt idx="35">
                  <c:v>56.33</c:v>
                </c:pt>
                <c:pt idx="36">
                  <c:v>56.34</c:v>
                </c:pt>
                <c:pt idx="37">
                  <c:v>56.335000000000001</c:v>
                </c:pt>
                <c:pt idx="38">
                  <c:v>56.32</c:v>
                </c:pt>
                <c:pt idx="39">
                  <c:v>56.32</c:v>
                </c:pt>
                <c:pt idx="40">
                  <c:v>56.27</c:v>
                </c:pt>
                <c:pt idx="41">
                  <c:v>56.24</c:v>
                </c:pt>
                <c:pt idx="42">
                  <c:v>56.21</c:v>
                </c:pt>
                <c:pt idx="43">
                  <c:v>56.21</c:v>
                </c:pt>
                <c:pt idx="44">
                  <c:v>56.18</c:v>
                </c:pt>
                <c:pt idx="45">
                  <c:v>56.25</c:v>
                </c:pt>
                <c:pt idx="46">
                  <c:v>56.27</c:v>
                </c:pt>
                <c:pt idx="47">
                  <c:v>56.26</c:v>
                </c:pt>
                <c:pt idx="48">
                  <c:v>56.22</c:v>
                </c:pt>
                <c:pt idx="49">
                  <c:v>56.2</c:v>
                </c:pt>
                <c:pt idx="50">
                  <c:v>56.19</c:v>
                </c:pt>
                <c:pt idx="51">
                  <c:v>56.2</c:v>
                </c:pt>
                <c:pt idx="52">
                  <c:v>56.21</c:v>
                </c:pt>
                <c:pt idx="53">
                  <c:v>56.19</c:v>
                </c:pt>
                <c:pt idx="54">
                  <c:v>56.28</c:v>
                </c:pt>
                <c:pt idx="55">
                  <c:v>56.49</c:v>
                </c:pt>
                <c:pt idx="56">
                  <c:v>56.65</c:v>
                </c:pt>
                <c:pt idx="57">
                  <c:v>56.72</c:v>
                </c:pt>
                <c:pt idx="58">
                  <c:v>56.78</c:v>
                </c:pt>
                <c:pt idx="59">
                  <c:v>56.78</c:v>
                </c:pt>
                <c:pt idx="60">
                  <c:v>56.93</c:v>
                </c:pt>
                <c:pt idx="61">
                  <c:v>56.93</c:v>
                </c:pt>
                <c:pt idx="62">
                  <c:v>56.93</c:v>
                </c:pt>
                <c:pt idx="63">
                  <c:v>57.05</c:v>
                </c:pt>
                <c:pt idx="64">
                  <c:v>57.14</c:v>
                </c:pt>
                <c:pt idx="65">
                  <c:v>57.2</c:v>
                </c:pt>
                <c:pt idx="66">
                  <c:v>57.25</c:v>
                </c:pt>
                <c:pt idx="67">
                  <c:v>57.29</c:v>
                </c:pt>
                <c:pt idx="68">
                  <c:v>57.31</c:v>
                </c:pt>
                <c:pt idx="69">
                  <c:v>57.335000000000001</c:v>
                </c:pt>
                <c:pt idx="70">
                  <c:v>57.34</c:v>
                </c:pt>
                <c:pt idx="71">
                  <c:v>57.335000000000001</c:v>
                </c:pt>
                <c:pt idx="72">
                  <c:v>57.33</c:v>
                </c:pt>
                <c:pt idx="73">
                  <c:v>57.32</c:v>
                </c:pt>
                <c:pt idx="74">
                  <c:v>57.3</c:v>
                </c:pt>
                <c:pt idx="75">
                  <c:v>57.26</c:v>
                </c:pt>
                <c:pt idx="76">
                  <c:v>57.34</c:v>
                </c:pt>
                <c:pt idx="77">
                  <c:v>57.365000000000002</c:v>
                </c:pt>
                <c:pt idx="78">
                  <c:v>57.37</c:v>
                </c:pt>
                <c:pt idx="79">
                  <c:v>57.314999999999998</c:v>
                </c:pt>
                <c:pt idx="80">
                  <c:v>57.29</c:v>
                </c:pt>
                <c:pt idx="81">
                  <c:v>57.265000000000001</c:v>
                </c:pt>
                <c:pt idx="82">
                  <c:v>57.24</c:v>
                </c:pt>
                <c:pt idx="83">
                  <c:v>57.23</c:v>
                </c:pt>
                <c:pt idx="84">
                  <c:v>57.265000000000001</c:v>
                </c:pt>
                <c:pt idx="85">
                  <c:v>57.255000000000003</c:v>
                </c:pt>
                <c:pt idx="86">
                  <c:v>57.265000000000001</c:v>
                </c:pt>
                <c:pt idx="87">
                  <c:v>57.265000000000001</c:v>
                </c:pt>
                <c:pt idx="88">
                  <c:v>57.3</c:v>
                </c:pt>
                <c:pt idx="89">
                  <c:v>57.37</c:v>
                </c:pt>
                <c:pt idx="90">
                  <c:v>57.38</c:v>
                </c:pt>
                <c:pt idx="91">
                  <c:v>57.42</c:v>
                </c:pt>
                <c:pt idx="92">
                  <c:v>57.46</c:v>
                </c:pt>
                <c:pt idx="93">
                  <c:v>57.475000000000001</c:v>
                </c:pt>
                <c:pt idx="94">
                  <c:v>57.49</c:v>
                </c:pt>
                <c:pt idx="95">
                  <c:v>57.49</c:v>
                </c:pt>
                <c:pt idx="96">
                  <c:v>57.52</c:v>
                </c:pt>
                <c:pt idx="97">
                  <c:v>57.534999999999997</c:v>
                </c:pt>
                <c:pt idx="98">
                  <c:v>57.55</c:v>
                </c:pt>
                <c:pt idx="99">
                  <c:v>57.56</c:v>
                </c:pt>
                <c:pt idx="100">
                  <c:v>57.56</c:v>
                </c:pt>
                <c:pt idx="101">
                  <c:v>57.56</c:v>
                </c:pt>
                <c:pt idx="102">
                  <c:v>57.63</c:v>
                </c:pt>
                <c:pt idx="103">
                  <c:v>57.655000000000001</c:v>
                </c:pt>
                <c:pt idx="104">
                  <c:v>57.67</c:v>
                </c:pt>
                <c:pt idx="105">
                  <c:v>57.685000000000002</c:v>
                </c:pt>
                <c:pt idx="106">
                  <c:v>57.685000000000002</c:v>
                </c:pt>
                <c:pt idx="107">
                  <c:v>57.685000000000002</c:v>
                </c:pt>
                <c:pt idx="108">
                  <c:v>57.71</c:v>
                </c:pt>
                <c:pt idx="109">
                  <c:v>57.715000000000003</c:v>
                </c:pt>
                <c:pt idx="110">
                  <c:v>57.725000000000001</c:v>
                </c:pt>
                <c:pt idx="111">
                  <c:v>57.74</c:v>
                </c:pt>
                <c:pt idx="112">
                  <c:v>57.84</c:v>
                </c:pt>
                <c:pt idx="113">
                  <c:v>57.87</c:v>
                </c:pt>
                <c:pt idx="114">
                  <c:v>57.88</c:v>
                </c:pt>
                <c:pt idx="115">
                  <c:v>57.87</c:v>
                </c:pt>
                <c:pt idx="116">
                  <c:v>57.865000000000002</c:v>
                </c:pt>
                <c:pt idx="117">
                  <c:v>57.86</c:v>
                </c:pt>
                <c:pt idx="118">
                  <c:v>57.89</c:v>
                </c:pt>
                <c:pt idx="119">
                  <c:v>57.89</c:v>
                </c:pt>
                <c:pt idx="120">
                  <c:v>57.88</c:v>
                </c:pt>
                <c:pt idx="121">
                  <c:v>57.96</c:v>
                </c:pt>
                <c:pt idx="122">
                  <c:v>57.97</c:v>
                </c:pt>
                <c:pt idx="123">
                  <c:v>57.97</c:v>
                </c:pt>
                <c:pt idx="124">
                  <c:v>57.99</c:v>
                </c:pt>
                <c:pt idx="125">
                  <c:v>58.01</c:v>
                </c:pt>
                <c:pt idx="126">
                  <c:v>58.01</c:v>
                </c:pt>
                <c:pt idx="127">
                  <c:v>57.98</c:v>
                </c:pt>
                <c:pt idx="128">
                  <c:v>57.96</c:v>
                </c:pt>
                <c:pt idx="129">
                  <c:v>57.93</c:v>
                </c:pt>
                <c:pt idx="130">
                  <c:v>57.924999999999997</c:v>
                </c:pt>
                <c:pt idx="131">
                  <c:v>57.97</c:v>
                </c:pt>
                <c:pt idx="132">
                  <c:v>57.97</c:v>
                </c:pt>
                <c:pt idx="133">
                  <c:v>58.13</c:v>
                </c:pt>
                <c:pt idx="134">
                  <c:v>58.18</c:v>
                </c:pt>
                <c:pt idx="135">
                  <c:v>58.215000000000003</c:v>
                </c:pt>
                <c:pt idx="136">
                  <c:v>58.225000000000001</c:v>
                </c:pt>
                <c:pt idx="137">
                  <c:v>58.22</c:v>
                </c:pt>
                <c:pt idx="138">
                  <c:v>58.234999999999999</c:v>
                </c:pt>
                <c:pt idx="139">
                  <c:v>58.265000000000001</c:v>
                </c:pt>
                <c:pt idx="140">
                  <c:v>58.265000000000001</c:v>
                </c:pt>
                <c:pt idx="141">
                  <c:v>58.26</c:v>
                </c:pt>
                <c:pt idx="142">
                  <c:v>58.255000000000003</c:v>
                </c:pt>
                <c:pt idx="143">
                  <c:v>58.24</c:v>
                </c:pt>
                <c:pt idx="144">
                  <c:v>58.274999999999999</c:v>
                </c:pt>
                <c:pt idx="145">
                  <c:v>58.265000000000001</c:v>
                </c:pt>
                <c:pt idx="146">
                  <c:v>58.255000000000003</c:v>
                </c:pt>
                <c:pt idx="147">
                  <c:v>58.36</c:v>
                </c:pt>
                <c:pt idx="148">
                  <c:v>58.56</c:v>
                </c:pt>
                <c:pt idx="149">
                  <c:v>58.6</c:v>
                </c:pt>
                <c:pt idx="150">
                  <c:v>58.62</c:v>
                </c:pt>
                <c:pt idx="151">
                  <c:v>58.8</c:v>
                </c:pt>
                <c:pt idx="152">
                  <c:v>58.865000000000002</c:v>
                </c:pt>
                <c:pt idx="153">
                  <c:v>58.905000000000001</c:v>
                </c:pt>
                <c:pt idx="154">
                  <c:v>58.92</c:v>
                </c:pt>
                <c:pt idx="155">
                  <c:v>58.92</c:v>
                </c:pt>
                <c:pt idx="156">
                  <c:v>58.91</c:v>
                </c:pt>
                <c:pt idx="157">
                  <c:v>58.9</c:v>
                </c:pt>
                <c:pt idx="158">
                  <c:v>58.88</c:v>
                </c:pt>
                <c:pt idx="159">
                  <c:v>58.84</c:v>
                </c:pt>
                <c:pt idx="160">
                  <c:v>58.8</c:v>
                </c:pt>
                <c:pt idx="161">
                  <c:v>58.76</c:v>
                </c:pt>
                <c:pt idx="162">
                  <c:v>58.854999999999997</c:v>
                </c:pt>
                <c:pt idx="163">
                  <c:v>58.85</c:v>
                </c:pt>
                <c:pt idx="164">
                  <c:v>58.825000000000003</c:v>
                </c:pt>
                <c:pt idx="165">
                  <c:v>58.78</c:v>
                </c:pt>
                <c:pt idx="166">
                  <c:v>58.734999999999999</c:v>
                </c:pt>
                <c:pt idx="167">
                  <c:v>58.695</c:v>
                </c:pt>
                <c:pt idx="168">
                  <c:v>59.38</c:v>
                </c:pt>
                <c:pt idx="169">
                  <c:v>60.3</c:v>
                </c:pt>
                <c:pt idx="170">
                  <c:v>60.42</c:v>
                </c:pt>
                <c:pt idx="171">
                  <c:v>60.44</c:v>
                </c:pt>
                <c:pt idx="172">
                  <c:v>60.42</c:v>
                </c:pt>
                <c:pt idx="173">
                  <c:v>60.384999999999998</c:v>
                </c:pt>
                <c:pt idx="174">
                  <c:v>60.39</c:v>
                </c:pt>
                <c:pt idx="175">
                  <c:v>60.35</c:v>
                </c:pt>
                <c:pt idx="176">
                  <c:v>60.3</c:v>
                </c:pt>
                <c:pt idx="177">
                  <c:v>60.25</c:v>
                </c:pt>
                <c:pt idx="178">
                  <c:v>60.204999999999998</c:v>
                </c:pt>
                <c:pt idx="179">
                  <c:v>60.15</c:v>
                </c:pt>
                <c:pt idx="180">
                  <c:v>60.085000000000001</c:v>
                </c:pt>
                <c:pt idx="181">
                  <c:v>60.1</c:v>
                </c:pt>
                <c:pt idx="182">
                  <c:v>60.06</c:v>
                </c:pt>
                <c:pt idx="183">
                  <c:v>60.015000000000001</c:v>
                </c:pt>
                <c:pt idx="184">
                  <c:v>59.97</c:v>
                </c:pt>
                <c:pt idx="185">
                  <c:v>59.945</c:v>
                </c:pt>
                <c:pt idx="186">
                  <c:v>59.91</c:v>
                </c:pt>
                <c:pt idx="187">
                  <c:v>59.865000000000002</c:v>
                </c:pt>
                <c:pt idx="188">
                  <c:v>59.825000000000003</c:v>
                </c:pt>
                <c:pt idx="189">
                  <c:v>59.795000000000002</c:v>
                </c:pt>
                <c:pt idx="190">
                  <c:v>59.76</c:v>
                </c:pt>
                <c:pt idx="191">
                  <c:v>59.755000000000003</c:v>
                </c:pt>
                <c:pt idx="192">
                  <c:v>59.755000000000003</c:v>
                </c:pt>
                <c:pt idx="193">
                  <c:v>60.05</c:v>
                </c:pt>
                <c:pt idx="194">
                  <c:v>60.155000000000001</c:v>
                </c:pt>
                <c:pt idx="195">
                  <c:v>60.15</c:v>
                </c:pt>
                <c:pt idx="196">
                  <c:v>60.12</c:v>
                </c:pt>
                <c:pt idx="197">
                  <c:v>60.08</c:v>
                </c:pt>
                <c:pt idx="198">
                  <c:v>60.06</c:v>
                </c:pt>
                <c:pt idx="199">
                  <c:v>60.015000000000001</c:v>
                </c:pt>
                <c:pt idx="200">
                  <c:v>59.97</c:v>
                </c:pt>
                <c:pt idx="201">
                  <c:v>59.92</c:v>
                </c:pt>
                <c:pt idx="202">
                  <c:v>59.87</c:v>
                </c:pt>
                <c:pt idx="203">
                  <c:v>59.81</c:v>
                </c:pt>
                <c:pt idx="204">
                  <c:v>59.75</c:v>
                </c:pt>
                <c:pt idx="205">
                  <c:v>59.69</c:v>
                </c:pt>
                <c:pt idx="206">
                  <c:v>59.63</c:v>
                </c:pt>
                <c:pt idx="207">
                  <c:v>59.575000000000003</c:v>
                </c:pt>
                <c:pt idx="208">
                  <c:v>59.54</c:v>
                </c:pt>
                <c:pt idx="209">
                  <c:v>59.57</c:v>
                </c:pt>
                <c:pt idx="210">
                  <c:v>59.6</c:v>
                </c:pt>
                <c:pt idx="211">
                  <c:v>59.58</c:v>
                </c:pt>
                <c:pt idx="212">
                  <c:v>59.54</c:v>
                </c:pt>
                <c:pt idx="213">
                  <c:v>59.5</c:v>
                </c:pt>
                <c:pt idx="214">
                  <c:v>59.484999999999999</c:v>
                </c:pt>
                <c:pt idx="215">
                  <c:v>59.454999999999998</c:v>
                </c:pt>
                <c:pt idx="216">
                  <c:v>59.435000000000002</c:v>
                </c:pt>
                <c:pt idx="217">
                  <c:v>59.5</c:v>
                </c:pt>
                <c:pt idx="218">
                  <c:v>59.64</c:v>
                </c:pt>
                <c:pt idx="219">
                  <c:v>59.73</c:v>
                </c:pt>
                <c:pt idx="220">
                  <c:v>59.72</c:v>
                </c:pt>
                <c:pt idx="221">
                  <c:v>59.69</c:v>
                </c:pt>
                <c:pt idx="222">
                  <c:v>59.65</c:v>
                </c:pt>
                <c:pt idx="223">
                  <c:v>59.61</c:v>
                </c:pt>
                <c:pt idx="224">
                  <c:v>59.564999999999998</c:v>
                </c:pt>
                <c:pt idx="225">
                  <c:v>59.515000000000001</c:v>
                </c:pt>
                <c:pt idx="226">
                  <c:v>59.454999999999998</c:v>
                </c:pt>
                <c:pt idx="227">
                  <c:v>59.4</c:v>
                </c:pt>
                <c:pt idx="228">
                  <c:v>59.365000000000002</c:v>
                </c:pt>
                <c:pt idx="229">
                  <c:v>59.31</c:v>
                </c:pt>
                <c:pt idx="230">
                  <c:v>59.25</c:v>
                </c:pt>
                <c:pt idx="231">
                  <c:v>59.185000000000002</c:v>
                </c:pt>
                <c:pt idx="232">
                  <c:v>59.12</c:v>
                </c:pt>
                <c:pt idx="233">
                  <c:v>59.1</c:v>
                </c:pt>
                <c:pt idx="234">
                  <c:v>59.06</c:v>
                </c:pt>
                <c:pt idx="235">
                  <c:v>59.02</c:v>
                </c:pt>
                <c:pt idx="236">
                  <c:v>59.08</c:v>
                </c:pt>
                <c:pt idx="237">
                  <c:v>59.06</c:v>
                </c:pt>
                <c:pt idx="238">
                  <c:v>59.01</c:v>
                </c:pt>
                <c:pt idx="239">
                  <c:v>58.98</c:v>
                </c:pt>
                <c:pt idx="240">
                  <c:v>58.96</c:v>
                </c:pt>
                <c:pt idx="241">
                  <c:v>58.92</c:v>
                </c:pt>
                <c:pt idx="242">
                  <c:v>58.895000000000003</c:v>
                </c:pt>
                <c:pt idx="243">
                  <c:v>58.83</c:v>
                </c:pt>
                <c:pt idx="244">
                  <c:v>58.76</c:v>
                </c:pt>
                <c:pt idx="245">
                  <c:v>58.74</c:v>
                </c:pt>
                <c:pt idx="246">
                  <c:v>58.75</c:v>
                </c:pt>
                <c:pt idx="247">
                  <c:v>58.71</c:v>
                </c:pt>
                <c:pt idx="248">
                  <c:v>58.66</c:v>
                </c:pt>
                <c:pt idx="249">
                  <c:v>58.604999999999997</c:v>
                </c:pt>
                <c:pt idx="250">
                  <c:v>58.555</c:v>
                </c:pt>
                <c:pt idx="251">
                  <c:v>58.5</c:v>
                </c:pt>
                <c:pt idx="252">
                  <c:v>58.44</c:v>
                </c:pt>
                <c:pt idx="253">
                  <c:v>58.38</c:v>
                </c:pt>
                <c:pt idx="254">
                  <c:v>58.31</c:v>
                </c:pt>
                <c:pt idx="255">
                  <c:v>58.26</c:v>
                </c:pt>
                <c:pt idx="256">
                  <c:v>58.195</c:v>
                </c:pt>
                <c:pt idx="257">
                  <c:v>58.134999999999998</c:v>
                </c:pt>
                <c:pt idx="258">
                  <c:v>58.09</c:v>
                </c:pt>
                <c:pt idx="259">
                  <c:v>58.134999999999998</c:v>
                </c:pt>
                <c:pt idx="260">
                  <c:v>58.094999999999999</c:v>
                </c:pt>
                <c:pt idx="261">
                  <c:v>58.034999999999997</c:v>
                </c:pt>
                <c:pt idx="262">
                  <c:v>57.97</c:v>
                </c:pt>
                <c:pt idx="263">
                  <c:v>57.9</c:v>
                </c:pt>
                <c:pt idx="264">
                  <c:v>57.865000000000002</c:v>
                </c:pt>
                <c:pt idx="265">
                  <c:v>57.81</c:v>
                </c:pt>
                <c:pt idx="266">
                  <c:v>57.75</c:v>
                </c:pt>
                <c:pt idx="267">
                  <c:v>57.7</c:v>
                </c:pt>
                <c:pt idx="268">
                  <c:v>57.645000000000003</c:v>
                </c:pt>
                <c:pt idx="269">
                  <c:v>57.75</c:v>
                </c:pt>
                <c:pt idx="270">
                  <c:v>57.75</c:v>
                </c:pt>
                <c:pt idx="271">
                  <c:v>57.7</c:v>
                </c:pt>
                <c:pt idx="272">
                  <c:v>57.77</c:v>
                </c:pt>
                <c:pt idx="273">
                  <c:v>57.86</c:v>
                </c:pt>
                <c:pt idx="274">
                  <c:v>57.84</c:v>
                </c:pt>
                <c:pt idx="275">
                  <c:v>57.84</c:v>
                </c:pt>
                <c:pt idx="276">
                  <c:v>57.825000000000003</c:v>
                </c:pt>
                <c:pt idx="277">
                  <c:v>57.82</c:v>
                </c:pt>
                <c:pt idx="278">
                  <c:v>57.795000000000002</c:v>
                </c:pt>
                <c:pt idx="279">
                  <c:v>57.76</c:v>
                </c:pt>
                <c:pt idx="280">
                  <c:v>57.74</c:v>
                </c:pt>
                <c:pt idx="281">
                  <c:v>57.7</c:v>
                </c:pt>
                <c:pt idx="282">
                  <c:v>57.655000000000001</c:v>
                </c:pt>
                <c:pt idx="283">
                  <c:v>57.63</c:v>
                </c:pt>
                <c:pt idx="284">
                  <c:v>57.575000000000003</c:v>
                </c:pt>
                <c:pt idx="285">
                  <c:v>57.53</c:v>
                </c:pt>
                <c:pt idx="286">
                  <c:v>57.46</c:v>
                </c:pt>
                <c:pt idx="287">
                  <c:v>57.405000000000001</c:v>
                </c:pt>
                <c:pt idx="288">
                  <c:v>57.46</c:v>
                </c:pt>
                <c:pt idx="289">
                  <c:v>57.43</c:v>
                </c:pt>
                <c:pt idx="290">
                  <c:v>57.384999999999998</c:v>
                </c:pt>
                <c:pt idx="291">
                  <c:v>57.34</c:v>
                </c:pt>
                <c:pt idx="292">
                  <c:v>57.28</c:v>
                </c:pt>
                <c:pt idx="293">
                  <c:v>57.21</c:v>
                </c:pt>
                <c:pt idx="294">
                  <c:v>57.15</c:v>
                </c:pt>
                <c:pt idx="295">
                  <c:v>57.08</c:v>
                </c:pt>
                <c:pt idx="296">
                  <c:v>57.02</c:v>
                </c:pt>
                <c:pt idx="297">
                  <c:v>56.97</c:v>
                </c:pt>
                <c:pt idx="298">
                  <c:v>56.91</c:v>
                </c:pt>
                <c:pt idx="299">
                  <c:v>56.84</c:v>
                </c:pt>
                <c:pt idx="300">
                  <c:v>56.77</c:v>
                </c:pt>
                <c:pt idx="301">
                  <c:v>56.7</c:v>
                </c:pt>
                <c:pt idx="302">
                  <c:v>56.664999999999999</c:v>
                </c:pt>
                <c:pt idx="303">
                  <c:v>56.6</c:v>
                </c:pt>
                <c:pt idx="304">
                  <c:v>56.57</c:v>
                </c:pt>
                <c:pt idx="305">
                  <c:v>56.51</c:v>
                </c:pt>
                <c:pt idx="306">
                  <c:v>56.45</c:v>
                </c:pt>
                <c:pt idx="307">
                  <c:v>56.43</c:v>
                </c:pt>
                <c:pt idx="308">
                  <c:v>56.37</c:v>
                </c:pt>
                <c:pt idx="309">
                  <c:v>56.32</c:v>
                </c:pt>
                <c:pt idx="310">
                  <c:v>56.265000000000001</c:v>
                </c:pt>
                <c:pt idx="311">
                  <c:v>56.215000000000003</c:v>
                </c:pt>
                <c:pt idx="312">
                  <c:v>56.18</c:v>
                </c:pt>
                <c:pt idx="313">
                  <c:v>56.14</c:v>
                </c:pt>
                <c:pt idx="314">
                  <c:v>56.1</c:v>
                </c:pt>
                <c:pt idx="315">
                  <c:v>56.11</c:v>
                </c:pt>
                <c:pt idx="316">
                  <c:v>56.16</c:v>
                </c:pt>
                <c:pt idx="317">
                  <c:v>56.145000000000003</c:v>
                </c:pt>
                <c:pt idx="318">
                  <c:v>56.35</c:v>
                </c:pt>
                <c:pt idx="319">
                  <c:v>56.34</c:v>
                </c:pt>
                <c:pt idx="320">
                  <c:v>56.39</c:v>
                </c:pt>
                <c:pt idx="321">
                  <c:v>56.384999999999998</c:v>
                </c:pt>
                <c:pt idx="322">
                  <c:v>56.38</c:v>
                </c:pt>
                <c:pt idx="323">
                  <c:v>56.44</c:v>
                </c:pt>
                <c:pt idx="324">
                  <c:v>56.52</c:v>
                </c:pt>
                <c:pt idx="325">
                  <c:v>56.53</c:v>
                </c:pt>
                <c:pt idx="326">
                  <c:v>56.53</c:v>
                </c:pt>
                <c:pt idx="327">
                  <c:v>56.51</c:v>
                </c:pt>
                <c:pt idx="328">
                  <c:v>56.49</c:v>
                </c:pt>
                <c:pt idx="329">
                  <c:v>56.45</c:v>
                </c:pt>
                <c:pt idx="330">
                  <c:v>56.42</c:v>
                </c:pt>
                <c:pt idx="331">
                  <c:v>56.384999999999998</c:v>
                </c:pt>
                <c:pt idx="332">
                  <c:v>56.35</c:v>
                </c:pt>
                <c:pt idx="333">
                  <c:v>56.29</c:v>
                </c:pt>
                <c:pt idx="334">
                  <c:v>56.24</c:v>
                </c:pt>
                <c:pt idx="335">
                  <c:v>56.18</c:v>
                </c:pt>
                <c:pt idx="336">
                  <c:v>56.1</c:v>
                </c:pt>
                <c:pt idx="337">
                  <c:v>56.034999999999997</c:v>
                </c:pt>
                <c:pt idx="338">
                  <c:v>56</c:v>
                </c:pt>
                <c:pt idx="339">
                  <c:v>55.95</c:v>
                </c:pt>
                <c:pt idx="340">
                  <c:v>55.95</c:v>
                </c:pt>
                <c:pt idx="341">
                  <c:v>55.9</c:v>
                </c:pt>
                <c:pt idx="342">
                  <c:v>55.94</c:v>
                </c:pt>
                <c:pt idx="343">
                  <c:v>55.965000000000003</c:v>
                </c:pt>
                <c:pt idx="344">
                  <c:v>55.99</c:v>
                </c:pt>
                <c:pt idx="345">
                  <c:v>56.06</c:v>
                </c:pt>
                <c:pt idx="346">
                  <c:v>56.17</c:v>
                </c:pt>
                <c:pt idx="347">
                  <c:v>56.28</c:v>
                </c:pt>
                <c:pt idx="348">
                  <c:v>56.295000000000002</c:v>
                </c:pt>
                <c:pt idx="349">
                  <c:v>56.3</c:v>
                </c:pt>
                <c:pt idx="350">
                  <c:v>56.3</c:v>
                </c:pt>
                <c:pt idx="351">
                  <c:v>56.33</c:v>
                </c:pt>
                <c:pt idx="352">
                  <c:v>56.39</c:v>
                </c:pt>
                <c:pt idx="353">
                  <c:v>56.51</c:v>
                </c:pt>
                <c:pt idx="354">
                  <c:v>56.57</c:v>
                </c:pt>
                <c:pt idx="355">
                  <c:v>56.63</c:v>
                </c:pt>
                <c:pt idx="356">
                  <c:v>56.64</c:v>
                </c:pt>
                <c:pt idx="357">
                  <c:v>56.634999999999998</c:v>
                </c:pt>
                <c:pt idx="358">
                  <c:v>56.62</c:v>
                </c:pt>
                <c:pt idx="359">
                  <c:v>56.62</c:v>
                </c:pt>
                <c:pt idx="360">
                  <c:v>56.64</c:v>
                </c:pt>
                <c:pt idx="361">
                  <c:v>56.63</c:v>
                </c:pt>
                <c:pt idx="362">
                  <c:v>56.62</c:v>
                </c:pt>
                <c:pt idx="363">
                  <c:v>56.6</c:v>
                </c:pt>
                <c:pt idx="364">
                  <c:v>56.56</c:v>
                </c:pt>
              </c:numCache>
            </c:numRef>
          </c:val>
          <c:smooth val="0"/>
        </c:ser>
        <c:ser>
          <c:idx val="0"/>
          <c:order val="1"/>
          <c:tx>
            <c:v>2016</c:v>
          </c:tx>
          <c:marker>
            <c:symbol val="none"/>
          </c:marker>
          <c:val>
            <c:numRef>
              <c:f>DATA!$AA$7:$AA$371</c:f>
              <c:numCache>
                <c:formatCode>0.000</c:formatCode>
                <c:ptCount val="365"/>
                <c:pt idx="0">
                  <c:v>54.494999999999997</c:v>
                </c:pt>
                <c:pt idx="1">
                  <c:v>54.5</c:v>
                </c:pt>
                <c:pt idx="2">
                  <c:v>54.52</c:v>
                </c:pt>
                <c:pt idx="3">
                  <c:v>54.52</c:v>
                </c:pt>
                <c:pt idx="4">
                  <c:v>54.5</c:v>
                </c:pt>
                <c:pt idx="5">
                  <c:v>54.484999999999999</c:v>
                </c:pt>
                <c:pt idx="6">
                  <c:v>54.454999999999998</c:v>
                </c:pt>
                <c:pt idx="7">
                  <c:v>54.44</c:v>
                </c:pt>
                <c:pt idx="8">
                  <c:v>54.29</c:v>
                </c:pt>
                <c:pt idx="9">
                  <c:v>54.38</c:v>
                </c:pt>
                <c:pt idx="10">
                  <c:v>54.375</c:v>
                </c:pt>
                <c:pt idx="11">
                  <c:v>54.39</c:v>
                </c:pt>
                <c:pt idx="12">
                  <c:v>54.384999999999998</c:v>
                </c:pt>
                <c:pt idx="13">
                  <c:v>54.365000000000002</c:v>
                </c:pt>
                <c:pt idx="14">
                  <c:v>54.365000000000002</c:v>
                </c:pt>
                <c:pt idx="15">
                  <c:v>54.37</c:v>
                </c:pt>
                <c:pt idx="16">
                  <c:v>54.454999999999998</c:v>
                </c:pt>
                <c:pt idx="17">
                  <c:v>54.505000000000003</c:v>
                </c:pt>
                <c:pt idx="18">
                  <c:v>54.63</c:v>
                </c:pt>
                <c:pt idx="19">
                  <c:v>54.89</c:v>
                </c:pt>
                <c:pt idx="20">
                  <c:v>55.05</c:v>
                </c:pt>
                <c:pt idx="21">
                  <c:v>55.12</c:v>
                </c:pt>
                <c:pt idx="22">
                  <c:v>55.21</c:v>
                </c:pt>
                <c:pt idx="23">
                  <c:v>55.26</c:v>
                </c:pt>
                <c:pt idx="24">
                  <c:v>55.28</c:v>
                </c:pt>
                <c:pt idx="25">
                  <c:v>55.255000000000003</c:v>
                </c:pt>
                <c:pt idx="26">
                  <c:v>55.3</c:v>
                </c:pt>
                <c:pt idx="27">
                  <c:v>55.3</c:v>
                </c:pt>
                <c:pt idx="28">
                  <c:v>55.4</c:v>
                </c:pt>
                <c:pt idx="29">
                  <c:v>55.424999999999997</c:v>
                </c:pt>
                <c:pt idx="30">
                  <c:v>55.42</c:v>
                </c:pt>
                <c:pt idx="31">
                  <c:v>55.42</c:v>
                </c:pt>
                <c:pt idx="32">
                  <c:v>55.41</c:v>
                </c:pt>
                <c:pt idx="33">
                  <c:v>55.43</c:v>
                </c:pt>
                <c:pt idx="34">
                  <c:v>55.45</c:v>
                </c:pt>
                <c:pt idx="35">
                  <c:v>55.45</c:v>
                </c:pt>
                <c:pt idx="36">
                  <c:v>55.44</c:v>
                </c:pt>
                <c:pt idx="37">
                  <c:v>55.5</c:v>
                </c:pt>
                <c:pt idx="38">
                  <c:v>55.68</c:v>
                </c:pt>
                <c:pt idx="39">
                  <c:v>55.755000000000003</c:v>
                </c:pt>
                <c:pt idx="40">
                  <c:v>55.91</c:v>
                </c:pt>
                <c:pt idx="41">
                  <c:v>56.14</c:v>
                </c:pt>
                <c:pt idx="42">
                  <c:v>56.28</c:v>
                </c:pt>
                <c:pt idx="43">
                  <c:v>56.32</c:v>
                </c:pt>
                <c:pt idx="44">
                  <c:v>56.35</c:v>
                </c:pt>
                <c:pt idx="45">
                  <c:v>56.35</c:v>
                </c:pt>
                <c:pt idx="46">
                  <c:v>56.414999999999999</c:v>
                </c:pt>
                <c:pt idx="47">
                  <c:v>56.46</c:v>
                </c:pt>
                <c:pt idx="48">
                  <c:v>56.5</c:v>
                </c:pt>
                <c:pt idx="49">
                  <c:v>56.555</c:v>
                </c:pt>
                <c:pt idx="50">
                  <c:v>56.674999999999997</c:v>
                </c:pt>
                <c:pt idx="51">
                  <c:v>56.84</c:v>
                </c:pt>
                <c:pt idx="52">
                  <c:v>56.91</c:v>
                </c:pt>
                <c:pt idx="53">
                  <c:v>57.06</c:v>
                </c:pt>
                <c:pt idx="54">
                  <c:v>57.11</c:v>
                </c:pt>
                <c:pt idx="55">
                  <c:v>57.23</c:v>
                </c:pt>
                <c:pt idx="56">
                  <c:v>57.33</c:v>
                </c:pt>
                <c:pt idx="57">
                  <c:v>57.39</c:v>
                </c:pt>
                <c:pt idx="58">
                  <c:v>57.42</c:v>
                </c:pt>
                <c:pt idx="59">
                  <c:v>57.47</c:v>
                </c:pt>
                <c:pt idx="60">
                  <c:v>57.54</c:v>
                </c:pt>
                <c:pt idx="61">
                  <c:v>57.655000000000001</c:v>
                </c:pt>
                <c:pt idx="62">
                  <c:v>57.734999999999999</c:v>
                </c:pt>
                <c:pt idx="63">
                  <c:v>57.835000000000001</c:v>
                </c:pt>
                <c:pt idx="64">
                  <c:v>57.875</c:v>
                </c:pt>
                <c:pt idx="65">
                  <c:v>57.93</c:v>
                </c:pt>
                <c:pt idx="66">
                  <c:v>57.95</c:v>
                </c:pt>
                <c:pt idx="67">
                  <c:v>58.01</c:v>
                </c:pt>
                <c:pt idx="68">
                  <c:v>58.02</c:v>
                </c:pt>
                <c:pt idx="69">
                  <c:v>58.09</c:v>
                </c:pt>
                <c:pt idx="70">
                  <c:v>58.12</c:v>
                </c:pt>
                <c:pt idx="71">
                  <c:v>58.21</c:v>
                </c:pt>
                <c:pt idx="72">
                  <c:v>58.234999999999999</c:v>
                </c:pt>
                <c:pt idx="73">
                  <c:v>58.24</c:v>
                </c:pt>
                <c:pt idx="74">
                  <c:v>58.215000000000003</c:v>
                </c:pt>
                <c:pt idx="75">
                  <c:v>58.185000000000002</c:v>
                </c:pt>
                <c:pt idx="76">
                  <c:v>58.164999999999999</c:v>
                </c:pt>
                <c:pt idx="77">
                  <c:v>58.13</c:v>
                </c:pt>
                <c:pt idx="78">
                  <c:v>58.08</c:v>
                </c:pt>
                <c:pt idx="79">
                  <c:v>58.06</c:v>
                </c:pt>
                <c:pt idx="80">
                  <c:v>58.04</c:v>
                </c:pt>
                <c:pt idx="81">
                  <c:v>58.094999999999999</c:v>
                </c:pt>
                <c:pt idx="82">
                  <c:v>58.15</c:v>
                </c:pt>
                <c:pt idx="83">
                  <c:v>58.17</c:v>
                </c:pt>
                <c:pt idx="84">
                  <c:v>58.21</c:v>
                </c:pt>
                <c:pt idx="85">
                  <c:v>58.234999999999999</c:v>
                </c:pt>
                <c:pt idx="86">
                  <c:v>58.335000000000001</c:v>
                </c:pt>
                <c:pt idx="87">
                  <c:v>58.435000000000002</c:v>
                </c:pt>
                <c:pt idx="88">
                  <c:v>58.49</c:v>
                </c:pt>
                <c:pt idx="89">
                  <c:v>58.52</c:v>
                </c:pt>
                <c:pt idx="90">
                  <c:v>58.59</c:v>
                </c:pt>
                <c:pt idx="91">
                  <c:v>58.65</c:v>
                </c:pt>
                <c:pt idx="92">
                  <c:v>58.72</c:v>
                </c:pt>
                <c:pt idx="93">
                  <c:v>58.79</c:v>
                </c:pt>
                <c:pt idx="94">
                  <c:v>58.795000000000002</c:v>
                </c:pt>
                <c:pt idx="95">
                  <c:v>58.795000000000002</c:v>
                </c:pt>
                <c:pt idx="96">
                  <c:v>58.91</c:v>
                </c:pt>
                <c:pt idx="97">
                  <c:v>58.96</c:v>
                </c:pt>
                <c:pt idx="98">
                  <c:v>58.984999999999999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59.01</c:v>
                </c:pt>
                <c:pt idx="103">
                  <c:v>59.01</c:v>
                </c:pt>
                <c:pt idx="104">
                  <c:v>59</c:v>
                </c:pt>
                <c:pt idx="105">
                  <c:v>58.98</c:v>
                </c:pt>
                <c:pt idx="106">
                  <c:v>58.95</c:v>
                </c:pt>
                <c:pt idx="107">
                  <c:v>58.97</c:v>
                </c:pt>
                <c:pt idx="108">
                  <c:v>59</c:v>
                </c:pt>
                <c:pt idx="109">
                  <c:v>59.06</c:v>
                </c:pt>
                <c:pt idx="110">
                  <c:v>59.11</c:v>
                </c:pt>
                <c:pt idx="111">
                  <c:v>59.13</c:v>
                </c:pt>
                <c:pt idx="112">
                  <c:v>59.17</c:v>
                </c:pt>
                <c:pt idx="113">
                  <c:v>59.2</c:v>
                </c:pt>
                <c:pt idx="114">
                  <c:v>59.21</c:v>
                </c:pt>
                <c:pt idx="115">
                  <c:v>59.24</c:v>
                </c:pt>
                <c:pt idx="116">
                  <c:v>59.28</c:v>
                </c:pt>
                <c:pt idx="117">
                  <c:v>59.33</c:v>
                </c:pt>
                <c:pt idx="118">
                  <c:v>59.34</c:v>
                </c:pt>
                <c:pt idx="119">
                  <c:v>59.34</c:v>
                </c:pt>
                <c:pt idx="120">
                  <c:v>59.33</c:v>
                </c:pt>
                <c:pt idx="121">
                  <c:v>59.45</c:v>
                </c:pt>
                <c:pt idx="122">
                  <c:v>59.48</c:v>
                </c:pt>
                <c:pt idx="123">
                  <c:v>59.48</c:v>
                </c:pt>
                <c:pt idx="124">
                  <c:v>59.494999999999997</c:v>
                </c:pt>
                <c:pt idx="125">
                  <c:v>59.5</c:v>
                </c:pt>
                <c:pt idx="126">
                  <c:v>59.5</c:v>
                </c:pt>
                <c:pt idx="127">
                  <c:v>59.6</c:v>
                </c:pt>
                <c:pt idx="128">
                  <c:v>60.08</c:v>
                </c:pt>
                <c:pt idx="129">
                  <c:v>60.234999999999999</c:v>
                </c:pt>
                <c:pt idx="130">
                  <c:v>60.26</c:v>
                </c:pt>
                <c:pt idx="131">
                  <c:v>60.255000000000003</c:v>
                </c:pt>
                <c:pt idx="132">
                  <c:v>60.33</c:v>
                </c:pt>
                <c:pt idx="133">
                  <c:v>60.38</c:v>
                </c:pt>
                <c:pt idx="134">
                  <c:v>60.38</c:v>
                </c:pt>
                <c:pt idx="135">
                  <c:v>60.365000000000002</c:v>
                </c:pt>
                <c:pt idx="136">
                  <c:v>60.35</c:v>
                </c:pt>
                <c:pt idx="137">
                  <c:v>60.31</c:v>
                </c:pt>
                <c:pt idx="138">
                  <c:v>60.47</c:v>
                </c:pt>
                <c:pt idx="139">
                  <c:v>60.45</c:v>
                </c:pt>
                <c:pt idx="140">
                  <c:v>60.43</c:v>
                </c:pt>
                <c:pt idx="141">
                  <c:v>60.395000000000003</c:v>
                </c:pt>
                <c:pt idx="142">
                  <c:v>60.37</c:v>
                </c:pt>
                <c:pt idx="143">
                  <c:v>60.32</c:v>
                </c:pt>
                <c:pt idx="144">
                  <c:v>60.265000000000001</c:v>
                </c:pt>
                <c:pt idx="145">
                  <c:v>60.24</c:v>
                </c:pt>
                <c:pt idx="146">
                  <c:v>60.21</c:v>
                </c:pt>
                <c:pt idx="147">
                  <c:v>60.16</c:v>
                </c:pt>
                <c:pt idx="148">
                  <c:v>60.1</c:v>
                </c:pt>
                <c:pt idx="149">
                  <c:v>60.06</c:v>
                </c:pt>
                <c:pt idx="150">
                  <c:v>60.02</c:v>
                </c:pt>
                <c:pt idx="151">
                  <c:v>59.965000000000003</c:v>
                </c:pt>
                <c:pt idx="152">
                  <c:v>59.91</c:v>
                </c:pt>
                <c:pt idx="153">
                  <c:v>59.85</c:v>
                </c:pt>
                <c:pt idx="154">
                  <c:v>59.814999999999998</c:v>
                </c:pt>
                <c:pt idx="155">
                  <c:v>59.76</c:v>
                </c:pt>
                <c:pt idx="156">
                  <c:v>59.725000000000001</c:v>
                </c:pt>
                <c:pt idx="157">
                  <c:v>59.68</c:v>
                </c:pt>
                <c:pt idx="158">
                  <c:v>59.82</c:v>
                </c:pt>
                <c:pt idx="159">
                  <c:v>59.625</c:v>
                </c:pt>
                <c:pt idx="160">
                  <c:v>59.51</c:v>
                </c:pt>
                <c:pt idx="161">
                  <c:v>59.47</c:v>
                </c:pt>
                <c:pt idx="162">
                  <c:v>59.44</c:v>
                </c:pt>
                <c:pt idx="163">
                  <c:v>59.4</c:v>
                </c:pt>
                <c:pt idx="164">
                  <c:v>59.36</c:v>
                </c:pt>
                <c:pt idx="165">
                  <c:v>59.31</c:v>
                </c:pt>
                <c:pt idx="166">
                  <c:v>59.284999999999997</c:v>
                </c:pt>
                <c:pt idx="167">
                  <c:v>59.27</c:v>
                </c:pt>
                <c:pt idx="168">
                  <c:v>59.4</c:v>
                </c:pt>
                <c:pt idx="169">
                  <c:v>59.64</c:v>
                </c:pt>
                <c:pt idx="170">
                  <c:v>59.664999999999999</c:v>
                </c:pt>
                <c:pt idx="171">
                  <c:v>59.66</c:v>
                </c:pt>
                <c:pt idx="172">
                  <c:v>59.634999999999998</c:v>
                </c:pt>
                <c:pt idx="173">
                  <c:v>59.645000000000003</c:v>
                </c:pt>
                <c:pt idx="174">
                  <c:v>59.63</c:v>
                </c:pt>
                <c:pt idx="175">
                  <c:v>59.625</c:v>
                </c:pt>
                <c:pt idx="176">
                  <c:v>59.6</c:v>
                </c:pt>
                <c:pt idx="177">
                  <c:v>59.6</c:v>
                </c:pt>
                <c:pt idx="178">
                  <c:v>59.61</c:v>
                </c:pt>
                <c:pt idx="179">
                  <c:v>59.58</c:v>
                </c:pt>
                <c:pt idx="180">
                  <c:v>59.55</c:v>
                </c:pt>
                <c:pt idx="181">
                  <c:v>59.585000000000001</c:v>
                </c:pt>
                <c:pt idx="182">
                  <c:v>59.57</c:v>
                </c:pt>
                <c:pt idx="183">
                  <c:v>59.53</c:v>
                </c:pt>
                <c:pt idx="184">
                  <c:v>59.5</c:v>
                </c:pt>
                <c:pt idx="185">
                  <c:v>59.465000000000003</c:v>
                </c:pt>
                <c:pt idx="186">
                  <c:v>59.42</c:v>
                </c:pt>
                <c:pt idx="187">
                  <c:v>59.42</c:v>
                </c:pt>
                <c:pt idx="188">
                  <c:v>59.395000000000003</c:v>
                </c:pt>
                <c:pt idx="189">
                  <c:v>59.354999999999997</c:v>
                </c:pt>
                <c:pt idx="190">
                  <c:v>59.314999999999998</c:v>
                </c:pt>
                <c:pt idx="191">
                  <c:v>59.26</c:v>
                </c:pt>
                <c:pt idx="192">
                  <c:v>59.244999999999997</c:v>
                </c:pt>
                <c:pt idx="193">
                  <c:v>59.215000000000003</c:v>
                </c:pt>
                <c:pt idx="194">
                  <c:v>59.18</c:v>
                </c:pt>
                <c:pt idx="195">
                  <c:v>59.134999999999998</c:v>
                </c:pt>
                <c:pt idx="196">
                  <c:v>59.1</c:v>
                </c:pt>
                <c:pt idx="197">
                  <c:v>59.11</c:v>
                </c:pt>
                <c:pt idx="198">
                  <c:v>59.07</c:v>
                </c:pt>
                <c:pt idx="199">
                  <c:v>59.04</c:v>
                </c:pt>
                <c:pt idx="200">
                  <c:v>59.14</c:v>
                </c:pt>
                <c:pt idx="201">
                  <c:v>59.17</c:v>
                </c:pt>
                <c:pt idx="202">
                  <c:v>59.14</c:v>
                </c:pt>
                <c:pt idx="203">
                  <c:v>59.104999999999997</c:v>
                </c:pt>
                <c:pt idx="204">
                  <c:v>59.064999999999998</c:v>
                </c:pt>
                <c:pt idx="205">
                  <c:v>59.03</c:v>
                </c:pt>
                <c:pt idx="206">
                  <c:v>59</c:v>
                </c:pt>
                <c:pt idx="207">
                  <c:v>58.97</c:v>
                </c:pt>
                <c:pt idx="208">
                  <c:v>58.93</c:v>
                </c:pt>
                <c:pt idx="209">
                  <c:v>58.88</c:v>
                </c:pt>
                <c:pt idx="210">
                  <c:v>58.83</c:v>
                </c:pt>
                <c:pt idx="211">
                  <c:v>58.77</c:v>
                </c:pt>
                <c:pt idx="212">
                  <c:v>58.72</c:v>
                </c:pt>
                <c:pt idx="213">
                  <c:v>58.66</c:v>
                </c:pt>
                <c:pt idx="214">
                  <c:v>58.59</c:v>
                </c:pt>
                <c:pt idx="215">
                  <c:v>58.53</c:v>
                </c:pt>
                <c:pt idx="216">
                  <c:v>58.48</c:v>
                </c:pt>
                <c:pt idx="217">
                  <c:v>58.41</c:v>
                </c:pt>
                <c:pt idx="218">
                  <c:v>58.35</c:v>
                </c:pt>
                <c:pt idx="219">
                  <c:v>58.274999999999999</c:v>
                </c:pt>
                <c:pt idx="220">
                  <c:v>58.21</c:v>
                </c:pt>
                <c:pt idx="221">
                  <c:v>58.14</c:v>
                </c:pt>
                <c:pt idx="222">
                  <c:v>58.07</c:v>
                </c:pt>
                <c:pt idx="223">
                  <c:v>58.02</c:v>
                </c:pt>
                <c:pt idx="224">
                  <c:v>57.95</c:v>
                </c:pt>
                <c:pt idx="225">
                  <c:v>57.884999999999998</c:v>
                </c:pt>
                <c:pt idx="226">
                  <c:v>57.9</c:v>
                </c:pt>
                <c:pt idx="227">
                  <c:v>57.875</c:v>
                </c:pt>
                <c:pt idx="228">
                  <c:v>57.84</c:v>
                </c:pt>
                <c:pt idx="229">
                  <c:v>57.8</c:v>
                </c:pt>
                <c:pt idx="230">
                  <c:v>57.75</c:v>
                </c:pt>
                <c:pt idx="231">
                  <c:v>57.7</c:v>
                </c:pt>
                <c:pt idx="232">
                  <c:v>57.66</c:v>
                </c:pt>
                <c:pt idx="233">
                  <c:v>57.604999999999997</c:v>
                </c:pt>
                <c:pt idx="234">
                  <c:v>57.81</c:v>
                </c:pt>
                <c:pt idx="235">
                  <c:v>57.48</c:v>
                </c:pt>
                <c:pt idx="236">
                  <c:v>57.42</c:v>
                </c:pt>
                <c:pt idx="237">
                  <c:v>57.37</c:v>
                </c:pt>
                <c:pt idx="238">
                  <c:v>57.325000000000003</c:v>
                </c:pt>
                <c:pt idx="239">
                  <c:v>57.28</c:v>
                </c:pt>
                <c:pt idx="240">
                  <c:v>57.215000000000003</c:v>
                </c:pt>
                <c:pt idx="241">
                  <c:v>57.15</c:v>
                </c:pt>
                <c:pt idx="242">
                  <c:v>57.094999999999999</c:v>
                </c:pt>
                <c:pt idx="243">
                  <c:v>57.035200000000003</c:v>
                </c:pt>
                <c:pt idx="244">
                  <c:v>57</c:v>
                </c:pt>
                <c:pt idx="245">
                  <c:v>56.95</c:v>
                </c:pt>
                <c:pt idx="246">
                  <c:v>56.92</c:v>
                </c:pt>
                <c:pt idx="247">
                  <c:v>56.92</c:v>
                </c:pt>
                <c:pt idx="248">
                  <c:v>56.9</c:v>
                </c:pt>
                <c:pt idx="249">
                  <c:v>56.84</c:v>
                </c:pt>
                <c:pt idx="250">
                  <c:v>56.814999999999998</c:v>
                </c:pt>
                <c:pt idx="251">
                  <c:v>56.795000000000002</c:v>
                </c:pt>
                <c:pt idx="252">
                  <c:v>56.78</c:v>
                </c:pt>
                <c:pt idx="253">
                  <c:v>56.76</c:v>
                </c:pt>
                <c:pt idx="254">
                  <c:v>56.734999999999999</c:v>
                </c:pt>
                <c:pt idx="255">
                  <c:v>56.71</c:v>
                </c:pt>
                <c:pt idx="256">
                  <c:v>56.7</c:v>
                </c:pt>
                <c:pt idx="257">
                  <c:v>56.695</c:v>
                </c:pt>
                <c:pt idx="258">
                  <c:v>56.64</c:v>
                </c:pt>
                <c:pt idx="259">
                  <c:v>56.69</c:v>
                </c:pt>
                <c:pt idx="260">
                  <c:v>56.72</c:v>
                </c:pt>
                <c:pt idx="261">
                  <c:v>56.71</c:v>
                </c:pt>
                <c:pt idx="262">
                  <c:v>56.69</c:v>
                </c:pt>
                <c:pt idx="263">
                  <c:v>56.78</c:v>
                </c:pt>
                <c:pt idx="264">
                  <c:v>56.85</c:v>
                </c:pt>
                <c:pt idx="265">
                  <c:v>56.89</c:v>
                </c:pt>
                <c:pt idx="266">
                  <c:v>56.89</c:v>
                </c:pt>
                <c:pt idx="267">
                  <c:v>56.85</c:v>
                </c:pt>
                <c:pt idx="268">
                  <c:v>56.805</c:v>
                </c:pt>
                <c:pt idx="269">
                  <c:v>56.75</c:v>
                </c:pt>
                <c:pt idx="270">
                  <c:v>56.7</c:v>
                </c:pt>
                <c:pt idx="271">
                  <c:v>56.66</c:v>
                </c:pt>
                <c:pt idx="272">
                  <c:v>56.6</c:v>
                </c:pt>
                <c:pt idx="273">
                  <c:v>56.534999999999997</c:v>
                </c:pt>
                <c:pt idx="274">
                  <c:v>56.47</c:v>
                </c:pt>
                <c:pt idx="275">
                  <c:v>56.42</c:v>
                </c:pt>
                <c:pt idx="276">
                  <c:v>56.39</c:v>
                </c:pt>
                <c:pt idx="277">
                  <c:v>56.335000000000001</c:v>
                </c:pt>
                <c:pt idx="278">
                  <c:v>56.29</c:v>
                </c:pt>
                <c:pt idx="279">
                  <c:v>56.265000000000001</c:v>
                </c:pt>
                <c:pt idx="280">
                  <c:v>56.25</c:v>
                </c:pt>
                <c:pt idx="281">
                  <c:v>56.27</c:v>
                </c:pt>
                <c:pt idx="282">
                  <c:v>56.255000000000003</c:v>
                </c:pt>
                <c:pt idx="283">
                  <c:v>56.24</c:v>
                </c:pt>
                <c:pt idx="284">
                  <c:v>56.2</c:v>
                </c:pt>
                <c:pt idx="285">
                  <c:v>56.17</c:v>
                </c:pt>
                <c:pt idx="286">
                  <c:v>56.18</c:v>
                </c:pt>
                <c:pt idx="287">
                  <c:v>56.15</c:v>
                </c:pt>
                <c:pt idx="288">
                  <c:v>56.11</c:v>
                </c:pt>
                <c:pt idx="289">
                  <c:v>56.05</c:v>
                </c:pt>
                <c:pt idx="290">
                  <c:v>55.99</c:v>
                </c:pt>
                <c:pt idx="291">
                  <c:v>55.92</c:v>
                </c:pt>
                <c:pt idx="292">
                  <c:v>55.89</c:v>
                </c:pt>
                <c:pt idx="293">
                  <c:v>55.835000000000001</c:v>
                </c:pt>
                <c:pt idx="294">
                  <c:v>55.76</c:v>
                </c:pt>
                <c:pt idx="295">
                  <c:v>55.69</c:v>
                </c:pt>
                <c:pt idx="296">
                  <c:v>55.69</c:v>
                </c:pt>
                <c:pt idx="297">
                  <c:v>55.64</c:v>
                </c:pt>
                <c:pt idx="298">
                  <c:v>55.62</c:v>
                </c:pt>
                <c:pt idx="299">
                  <c:v>55.59</c:v>
                </c:pt>
                <c:pt idx="300">
                  <c:v>55.55</c:v>
                </c:pt>
                <c:pt idx="301">
                  <c:v>55.484999999999999</c:v>
                </c:pt>
                <c:pt idx="302">
                  <c:v>55.414999999999999</c:v>
                </c:pt>
                <c:pt idx="303">
                  <c:v>55.35</c:v>
                </c:pt>
                <c:pt idx="304">
                  <c:v>55.36</c:v>
                </c:pt>
                <c:pt idx="305">
                  <c:v>55.33</c:v>
                </c:pt>
                <c:pt idx="306">
                  <c:v>55.28</c:v>
                </c:pt>
                <c:pt idx="307">
                  <c:v>55.225000000000001</c:v>
                </c:pt>
                <c:pt idx="308">
                  <c:v>55.225000000000001</c:v>
                </c:pt>
                <c:pt idx="309">
                  <c:v>55.11</c:v>
                </c:pt>
                <c:pt idx="310">
                  <c:v>55.19</c:v>
                </c:pt>
                <c:pt idx="311">
                  <c:v>55.16</c:v>
                </c:pt>
                <c:pt idx="312">
                  <c:v>55.134999999999998</c:v>
                </c:pt>
                <c:pt idx="313">
                  <c:v>55.07</c:v>
                </c:pt>
                <c:pt idx="314">
                  <c:v>55.03</c:v>
                </c:pt>
                <c:pt idx="315">
                  <c:v>54.98</c:v>
                </c:pt>
                <c:pt idx="316">
                  <c:v>55</c:v>
                </c:pt>
                <c:pt idx="317">
                  <c:v>54.97</c:v>
                </c:pt>
                <c:pt idx="318">
                  <c:v>54.94</c:v>
                </c:pt>
                <c:pt idx="319">
                  <c:v>55.02</c:v>
                </c:pt>
                <c:pt idx="320">
                  <c:v>55.06</c:v>
                </c:pt>
                <c:pt idx="321">
                  <c:v>55.07</c:v>
                </c:pt>
                <c:pt idx="322">
                  <c:v>55.04</c:v>
                </c:pt>
                <c:pt idx="323">
                  <c:v>55</c:v>
                </c:pt>
                <c:pt idx="324">
                  <c:v>55</c:v>
                </c:pt>
                <c:pt idx="325">
                  <c:v>54.97</c:v>
                </c:pt>
                <c:pt idx="326">
                  <c:v>54.92</c:v>
                </c:pt>
                <c:pt idx="327">
                  <c:v>55</c:v>
                </c:pt>
                <c:pt idx="328">
                  <c:v>55.02</c:v>
                </c:pt>
                <c:pt idx="329">
                  <c:v>55.005000000000003</c:v>
                </c:pt>
                <c:pt idx="330">
                  <c:v>54.98</c:v>
                </c:pt>
                <c:pt idx="331">
                  <c:v>55.04</c:v>
                </c:pt>
                <c:pt idx="332">
                  <c:v>55.07</c:v>
                </c:pt>
                <c:pt idx="333">
                  <c:v>55.21</c:v>
                </c:pt>
                <c:pt idx="334">
                  <c:v>55.25</c:v>
                </c:pt>
                <c:pt idx="335">
                  <c:v>55.28</c:v>
                </c:pt>
                <c:pt idx="336">
                  <c:v>55.34</c:v>
                </c:pt>
                <c:pt idx="337">
                  <c:v>55.37</c:v>
                </c:pt>
                <c:pt idx="338">
                  <c:v>55.48</c:v>
                </c:pt>
                <c:pt idx="339">
                  <c:v>55.53</c:v>
                </c:pt>
                <c:pt idx="340">
                  <c:v>55.54</c:v>
                </c:pt>
                <c:pt idx="341">
                  <c:v>55.51</c:v>
                </c:pt>
                <c:pt idx="342">
                  <c:v>55.5</c:v>
                </c:pt>
                <c:pt idx="343">
                  <c:v>55.54</c:v>
                </c:pt>
                <c:pt idx="344">
                  <c:v>55.73</c:v>
                </c:pt>
                <c:pt idx="345">
                  <c:v>55.9</c:v>
                </c:pt>
                <c:pt idx="346">
                  <c:v>55.95</c:v>
                </c:pt>
                <c:pt idx="347">
                  <c:v>55.97</c:v>
                </c:pt>
                <c:pt idx="348">
                  <c:v>55.98</c:v>
                </c:pt>
                <c:pt idx="349">
                  <c:v>55.97</c:v>
                </c:pt>
                <c:pt idx="350">
                  <c:v>55.94</c:v>
                </c:pt>
                <c:pt idx="351">
                  <c:v>55.945</c:v>
                </c:pt>
                <c:pt idx="352">
                  <c:v>55.945</c:v>
                </c:pt>
                <c:pt idx="353">
                  <c:v>55.91</c:v>
                </c:pt>
                <c:pt idx="354">
                  <c:v>55.88</c:v>
                </c:pt>
                <c:pt idx="355">
                  <c:v>55.83</c:v>
                </c:pt>
                <c:pt idx="356">
                  <c:v>55.79</c:v>
                </c:pt>
                <c:pt idx="357">
                  <c:v>55.76</c:v>
                </c:pt>
                <c:pt idx="358">
                  <c:v>55.78</c:v>
                </c:pt>
                <c:pt idx="359">
                  <c:v>55.77</c:v>
                </c:pt>
                <c:pt idx="360">
                  <c:v>55.74</c:v>
                </c:pt>
                <c:pt idx="361">
                  <c:v>55.71</c:v>
                </c:pt>
                <c:pt idx="362">
                  <c:v>55.7</c:v>
                </c:pt>
                <c:pt idx="363">
                  <c:v>55.704999999999998</c:v>
                </c:pt>
                <c:pt idx="364">
                  <c:v>55.704999999999998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275600"/>
        <c:axId val="1924278864"/>
      </c:lineChart>
      <c:dateAx>
        <c:axId val="1924275600"/>
        <c:scaling>
          <c:orientation val="minMax"/>
        </c:scaling>
        <c:delete val="0"/>
        <c:axPos val="b"/>
        <c:numFmt formatCode="dd\-mmmm" sourceLinked="0"/>
        <c:majorTickMark val="none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924278864"/>
        <c:crosses val="autoZero"/>
        <c:auto val="1"/>
        <c:lblOffset val="100"/>
        <c:baseTimeUnit val="days"/>
        <c:majorUnit val="1"/>
        <c:majorTimeUnit val="months"/>
      </c:dateAx>
      <c:valAx>
        <c:axId val="192427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DMA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2427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245745</xdr:colOff>
      <xdr:row>0</xdr:row>
      <xdr:rowOff>95250</xdr:rowOff>
    </xdr:from>
    <xdr:to>
      <xdr:col>12</xdr:col>
      <xdr:colOff>19063</xdr:colOff>
      <xdr:row>3</xdr:row>
      <xdr:rowOff>95250</xdr:rowOff>
    </xdr:to>
    <xdr:sp macro="" textlink="">
      <xdr:nvSpPr>
        <xdr:cNvPr id="1025" name="Text 8"/>
        <xdr:cNvSpPr txBox="1">
          <a:spLocks noChangeArrowheads="1"/>
        </xdr:cNvSpPr>
      </xdr:nvSpPr>
      <xdr:spPr bwMode="auto">
        <a:xfrm>
          <a:off x="2933700" y="95250"/>
          <a:ext cx="3381375" cy="4572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 Antiqua"/>
            </a:rPr>
            <a:t>DMA WADUK PLTA Ir. P.M. NOOR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 Antiqua"/>
            </a:rPr>
            <a:t>TAHUN 1991 - 2012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99060</xdr:colOff>
      <xdr:row>0</xdr:row>
      <xdr:rowOff>45720</xdr:rowOff>
    </xdr:from>
    <xdr:to>
      <xdr:col>0</xdr:col>
      <xdr:colOff>487680</xdr:colOff>
      <xdr:row>3</xdr:row>
      <xdr:rowOff>99060</xdr:rowOff>
    </xdr:to>
    <xdr:grpSp>
      <xdr:nvGrpSpPr>
        <xdr:cNvPr id="1901" name="Group 2"/>
        <xdr:cNvGrpSpPr>
          <a:grpSpLocks/>
        </xdr:cNvGrpSpPr>
      </xdr:nvGrpSpPr>
      <xdr:grpSpPr bwMode="auto">
        <a:xfrm>
          <a:off x="99060" y="45720"/>
          <a:ext cx="388620" cy="510540"/>
          <a:chOff x="9" y="5"/>
          <a:chExt cx="27" cy="36"/>
        </a:xfrm>
      </xdr:grpSpPr>
      <xdr:sp macro="" textlink="">
        <xdr:nvSpPr>
          <xdr:cNvPr id="1903" name="Rectangle 3"/>
          <xdr:cNvSpPr>
            <a:spLocks noChangeArrowheads="1"/>
          </xdr:cNvSpPr>
        </xdr:nvSpPr>
        <xdr:spPr bwMode="auto">
          <a:xfrm>
            <a:off x="9" y="5"/>
            <a:ext cx="27" cy="36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04" name="Freeform 4"/>
          <xdr:cNvSpPr>
            <a:spLocks/>
          </xdr:cNvSpPr>
        </xdr:nvSpPr>
        <xdr:spPr bwMode="auto">
          <a:xfrm>
            <a:off x="14" y="18"/>
            <a:ext cx="17" cy="3"/>
          </a:xfrm>
          <a:custGeom>
            <a:avLst/>
            <a:gdLst>
              <a:gd name="T0" fmla="*/ 0 w 187"/>
              <a:gd name="T1" fmla="*/ 0 h 35"/>
              <a:gd name="T2" fmla="*/ 0 w 187"/>
              <a:gd name="T3" fmla="*/ 0 h 35"/>
              <a:gd name="T4" fmla="*/ 0 w 187"/>
              <a:gd name="T5" fmla="*/ 0 h 35"/>
              <a:gd name="T6" fmla="*/ 0 w 187"/>
              <a:gd name="T7" fmla="*/ 0 h 35"/>
              <a:gd name="T8" fmla="*/ 0 w 187"/>
              <a:gd name="T9" fmla="*/ 0 h 35"/>
              <a:gd name="T10" fmla="*/ 0 w 187"/>
              <a:gd name="T11" fmla="*/ 0 h 35"/>
              <a:gd name="T12" fmla="*/ 0 w 187"/>
              <a:gd name="T13" fmla="*/ 0 h 35"/>
              <a:gd name="T14" fmla="*/ 0 w 187"/>
              <a:gd name="T15" fmla="*/ 0 h 35"/>
              <a:gd name="T16" fmla="*/ 0 w 187"/>
              <a:gd name="T17" fmla="*/ 0 h 35"/>
              <a:gd name="T18" fmla="*/ 0 w 187"/>
              <a:gd name="T19" fmla="*/ 0 h 35"/>
              <a:gd name="T20" fmla="*/ 0 w 187"/>
              <a:gd name="T21" fmla="*/ 0 h 35"/>
              <a:gd name="T22" fmla="*/ 0 w 187"/>
              <a:gd name="T23" fmla="*/ 0 h 35"/>
              <a:gd name="T24" fmla="*/ 0 w 187"/>
              <a:gd name="T25" fmla="*/ 0 h 35"/>
              <a:gd name="T26" fmla="*/ 0 w 187"/>
              <a:gd name="T27" fmla="*/ 0 h 35"/>
              <a:gd name="T28" fmla="*/ 0 w 187"/>
              <a:gd name="T29" fmla="*/ 0 h 35"/>
              <a:gd name="T30" fmla="*/ 0 w 187"/>
              <a:gd name="T31" fmla="*/ 0 h 35"/>
              <a:gd name="T32" fmla="*/ 0 w 187"/>
              <a:gd name="T33" fmla="*/ 0 h 35"/>
              <a:gd name="T34" fmla="*/ 0 w 187"/>
              <a:gd name="T35" fmla="*/ 0 h 35"/>
              <a:gd name="T36" fmla="*/ 0 w 187"/>
              <a:gd name="T37" fmla="*/ 0 h 35"/>
              <a:gd name="T38" fmla="*/ 0 w 187"/>
              <a:gd name="T39" fmla="*/ 0 h 35"/>
              <a:gd name="T40" fmla="*/ 0 w 187"/>
              <a:gd name="T41" fmla="*/ 0 h 35"/>
              <a:gd name="T42" fmla="*/ 0 w 187"/>
              <a:gd name="T43" fmla="*/ 0 h 35"/>
              <a:gd name="T44" fmla="*/ 0 w 187"/>
              <a:gd name="T45" fmla="*/ 0 h 35"/>
              <a:gd name="T46" fmla="*/ 0 w 187"/>
              <a:gd name="T47" fmla="*/ 0 h 35"/>
              <a:gd name="T48" fmla="*/ 0 w 187"/>
              <a:gd name="T49" fmla="*/ 0 h 35"/>
              <a:gd name="T50" fmla="*/ 0 w 187"/>
              <a:gd name="T51" fmla="*/ 0 h 35"/>
              <a:gd name="T52" fmla="*/ 0 w 187"/>
              <a:gd name="T53" fmla="*/ 0 h 35"/>
              <a:gd name="T54" fmla="*/ 0 w 187"/>
              <a:gd name="T55" fmla="*/ 0 h 35"/>
              <a:gd name="T56" fmla="*/ 0 w 187"/>
              <a:gd name="T57" fmla="*/ 0 h 35"/>
              <a:gd name="T58" fmla="*/ 0 w 187"/>
              <a:gd name="T59" fmla="*/ 0 h 35"/>
              <a:gd name="T60" fmla="*/ 0 w 187"/>
              <a:gd name="T61" fmla="*/ 0 h 35"/>
              <a:gd name="T62" fmla="*/ 0 w 187"/>
              <a:gd name="T63" fmla="*/ 0 h 35"/>
              <a:gd name="T64" fmla="*/ 0 w 187"/>
              <a:gd name="T65" fmla="*/ 0 h 35"/>
              <a:gd name="T66" fmla="*/ 0 w 187"/>
              <a:gd name="T67" fmla="*/ 0 h 35"/>
              <a:gd name="T68" fmla="*/ 0 w 187"/>
              <a:gd name="T69" fmla="*/ 0 h 35"/>
              <a:gd name="T70" fmla="*/ 0 w 187"/>
              <a:gd name="T71" fmla="*/ 0 h 35"/>
              <a:gd name="T72" fmla="*/ 0 w 187"/>
              <a:gd name="T73" fmla="*/ 0 h 35"/>
              <a:gd name="T74" fmla="*/ 0 w 187"/>
              <a:gd name="T75" fmla="*/ 0 h 35"/>
              <a:gd name="T76" fmla="*/ 0 w 187"/>
              <a:gd name="T77" fmla="*/ 0 h 35"/>
              <a:gd name="T78" fmla="*/ 0 w 187"/>
              <a:gd name="T79" fmla="*/ 0 h 35"/>
              <a:gd name="T80" fmla="*/ 0 w 187"/>
              <a:gd name="T81" fmla="*/ 0 h 35"/>
              <a:gd name="T82" fmla="*/ 0 w 187"/>
              <a:gd name="T83" fmla="*/ 0 h 35"/>
              <a:gd name="T84" fmla="*/ 0 w 187"/>
              <a:gd name="T85" fmla="*/ 0 h 35"/>
              <a:gd name="T86" fmla="*/ 0 w 187"/>
              <a:gd name="T87" fmla="*/ 0 h 35"/>
              <a:gd name="T88" fmla="*/ 0 w 187"/>
              <a:gd name="T89" fmla="*/ 0 h 35"/>
              <a:gd name="T90" fmla="*/ 0 w 187"/>
              <a:gd name="T91" fmla="*/ 0 h 35"/>
              <a:gd name="T92" fmla="*/ 0 w 187"/>
              <a:gd name="T93" fmla="*/ 0 h 35"/>
              <a:gd name="T94" fmla="*/ 0 w 187"/>
              <a:gd name="T95" fmla="*/ 0 h 35"/>
              <a:gd name="T96" fmla="*/ 0 w 187"/>
              <a:gd name="T97" fmla="*/ 0 h 35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w 187"/>
              <a:gd name="T148" fmla="*/ 0 h 35"/>
              <a:gd name="T149" fmla="*/ 187 w 187"/>
              <a:gd name="T150" fmla="*/ 35 h 35"/>
            </a:gdLst>
            <a:ahLst/>
            <a:cxnLst>
              <a:cxn ang="T98">
                <a:pos x="T0" y="T1"/>
              </a:cxn>
              <a:cxn ang="T99">
                <a:pos x="T2" y="T3"/>
              </a:cxn>
              <a:cxn ang="T100">
                <a:pos x="T4" y="T5"/>
              </a:cxn>
              <a:cxn ang="T101">
                <a:pos x="T6" y="T7"/>
              </a:cxn>
              <a:cxn ang="T102">
                <a:pos x="T8" y="T9"/>
              </a:cxn>
              <a:cxn ang="T103">
                <a:pos x="T10" y="T11"/>
              </a:cxn>
              <a:cxn ang="T104">
                <a:pos x="T12" y="T13"/>
              </a:cxn>
              <a:cxn ang="T105">
                <a:pos x="T14" y="T15"/>
              </a:cxn>
              <a:cxn ang="T106">
                <a:pos x="T16" y="T17"/>
              </a:cxn>
              <a:cxn ang="T107">
                <a:pos x="T18" y="T19"/>
              </a:cxn>
              <a:cxn ang="T108">
                <a:pos x="T20" y="T21"/>
              </a:cxn>
              <a:cxn ang="T109">
                <a:pos x="T22" y="T23"/>
              </a:cxn>
              <a:cxn ang="T110">
                <a:pos x="T24" y="T25"/>
              </a:cxn>
              <a:cxn ang="T111">
                <a:pos x="T26" y="T27"/>
              </a:cxn>
              <a:cxn ang="T112">
                <a:pos x="T28" y="T29"/>
              </a:cxn>
              <a:cxn ang="T113">
                <a:pos x="T30" y="T31"/>
              </a:cxn>
              <a:cxn ang="T114">
                <a:pos x="T32" y="T33"/>
              </a:cxn>
              <a:cxn ang="T115">
                <a:pos x="T34" y="T35"/>
              </a:cxn>
              <a:cxn ang="T116">
                <a:pos x="T36" y="T37"/>
              </a:cxn>
              <a:cxn ang="T117">
                <a:pos x="T38" y="T39"/>
              </a:cxn>
              <a:cxn ang="T118">
                <a:pos x="T40" y="T41"/>
              </a:cxn>
              <a:cxn ang="T119">
                <a:pos x="T42" y="T43"/>
              </a:cxn>
              <a:cxn ang="T120">
                <a:pos x="T44" y="T45"/>
              </a:cxn>
              <a:cxn ang="T121">
                <a:pos x="T46" y="T47"/>
              </a:cxn>
              <a:cxn ang="T122">
                <a:pos x="T48" y="T49"/>
              </a:cxn>
              <a:cxn ang="T123">
                <a:pos x="T50" y="T51"/>
              </a:cxn>
              <a:cxn ang="T124">
                <a:pos x="T52" y="T53"/>
              </a:cxn>
              <a:cxn ang="T125">
                <a:pos x="T54" y="T55"/>
              </a:cxn>
              <a:cxn ang="T126">
                <a:pos x="T56" y="T57"/>
              </a:cxn>
              <a:cxn ang="T127">
                <a:pos x="T58" y="T59"/>
              </a:cxn>
              <a:cxn ang="T128">
                <a:pos x="T60" y="T61"/>
              </a:cxn>
              <a:cxn ang="T129">
                <a:pos x="T62" y="T63"/>
              </a:cxn>
              <a:cxn ang="T130">
                <a:pos x="T64" y="T65"/>
              </a:cxn>
              <a:cxn ang="T131">
                <a:pos x="T66" y="T67"/>
              </a:cxn>
              <a:cxn ang="T132">
                <a:pos x="T68" y="T69"/>
              </a:cxn>
              <a:cxn ang="T133">
                <a:pos x="T70" y="T71"/>
              </a:cxn>
              <a:cxn ang="T134">
                <a:pos x="T72" y="T73"/>
              </a:cxn>
              <a:cxn ang="T135">
                <a:pos x="T74" y="T75"/>
              </a:cxn>
              <a:cxn ang="T136">
                <a:pos x="T76" y="T77"/>
              </a:cxn>
              <a:cxn ang="T137">
                <a:pos x="T78" y="T79"/>
              </a:cxn>
              <a:cxn ang="T138">
                <a:pos x="T80" y="T81"/>
              </a:cxn>
              <a:cxn ang="T139">
                <a:pos x="T82" y="T83"/>
              </a:cxn>
              <a:cxn ang="T140">
                <a:pos x="T84" y="T85"/>
              </a:cxn>
              <a:cxn ang="T141">
                <a:pos x="T86" y="T87"/>
              </a:cxn>
              <a:cxn ang="T142">
                <a:pos x="T88" y="T89"/>
              </a:cxn>
              <a:cxn ang="T143">
                <a:pos x="T90" y="T91"/>
              </a:cxn>
              <a:cxn ang="T144">
                <a:pos x="T92" y="T93"/>
              </a:cxn>
              <a:cxn ang="T145">
                <a:pos x="T94" y="T95"/>
              </a:cxn>
              <a:cxn ang="T146">
                <a:pos x="T96" y="T97"/>
              </a:cxn>
            </a:cxnLst>
            <a:rect l="T147" t="T148" r="T149" b="T150"/>
            <a:pathLst>
              <a:path w="187" h="35">
                <a:moveTo>
                  <a:pt x="127" y="12"/>
                </a:moveTo>
                <a:lnTo>
                  <a:pt x="133" y="12"/>
                </a:lnTo>
                <a:lnTo>
                  <a:pt x="139" y="12"/>
                </a:lnTo>
                <a:lnTo>
                  <a:pt x="139" y="7"/>
                </a:lnTo>
                <a:lnTo>
                  <a:pt x="145" y="7"/>
                </a:lnTo>
                <a:lnTo>
                  <a:pt x="151" y="7"/>
                </a:lnTo>
                <a:lnTo>
                  <a:pt x="151" y="0"/>
                </a:lnTo>
                <a:lnTo>
                  <a:pt x="157" y="0"/>
                </a:lnTo>
                <a:lnTo>
                  <a:pt x="164" y="0"/>
                </a:lnTo>
                <a:lnTo>
                  <a:pt x="170" y="0"/>
                </a:lnTo>
                <a:lnTo>
                  <a:pt x="175" y="0"/>
                </a:lnTo>
                <a:lnTo>
                  <a:pt x="175" y="7"/>
                </a:lnTo>
                <a:lnTo>
                  <a:pt x="181" y="7"/>
                </a:lnTo>
                <a:lnTo>
                  <a:pt x="187" y="12"/>
                </a:lnTo>
                <a:lnTo>
                  <a:pt x="187" y="35"/>
                </a:lnTo>
                <a:lnTo>
                  <a:pt x="187" y="30"/>
                </a:lnTo>
                <a:lnTo>
                  <a:pt x="181" y="30"/>
                </a:lnTo>
                <a:lnTo>
                  <a:pt x="175" y="24"/>
                </a:lnTo>
                <a:lnTo>
                  <a:pt x="170" y="24"/>
                </a:lnTo>
                <a:lnTo>
                  <a:pt x="164" y="24"/>
                </a:lnTo>
                <a:lnTo>
                  <a:pt x="157" y="24"/>
                </a:lnTo>
                <a:lnTo>
                  <a:pt x="151" y="24"/>
                </a:lnTo>
                <a:lnTo>
                  <a:pt x="151" y="30"/>
                </a:lnTo>
                <a:lnTo>
                  <a:pt x="145" y="30"/>
                </a:lnTo>
                <a:lnTo>
                  <a:pt x="139" y="30"/>
                </a:lnTo>
                <a:lnTo>
                  <a:pt x="133" y="35"/>
                </a:lnTo>
                <a:lnTo>
                  <a:pt x="127" y="35"/>
                </a:lnTo>
                <a:lnTo>
                  <a:pt x="121" y="30"/>
                </a:lnTo>
                <a:lnTo>
                  <a:pt x="115" y="30"/>
                </a:lnTo>
                <a:lnTo>
                  <a:pt x="109" y="30"/>
                </a:lnTo>
                <a:lnTo>
                  <a:pt x="103" y="24"/>
                </a:lnTo>
                <a:lnTo>
                  <a:pt x="97" y="24"/>
                </a:lnTo>
                <a:lnTo>
                  <a:pt x="90" y="24"/>
                </a:lnTo>
                <a:lnTo>
                  <a:pt x="84" y="24"/>
                </a:lnTo>
                <a:lnTo>
                  <a:pt x="78" y="30"/>
                </a:lnTo>
                <a:lnTo>
                  <a:pt x="73" y="30"/>
                </a:lnTo>
                <a:lnTo>
                  <a:pt x="67" y="30"/>
                </a:lnTo>
                <a:lnTo>
                  <a:pt x="60" y="35"/>
                </a:lnTo>
                <a:lnTo>
                  <a:pt x="54" y="35"/>
                </a:lnTo>
                <a:lnTo>
                  <a:pt x="48" y="30"/>
                </a:lnTo>
                <a:lnTo>
                  <a:pt x="42" y="30"/>
                </a:lnTo>
                <a:lnTo>
                  <a:pt x="36" y="30"/>
                </a:lnTo>
                <a:lnTo>
                  <a:pt x="29" y="24"/>
                </a:lnTo>
                <a:lnTo>
                  <a:pt x="24" y="24"/>
                </a:lnTo>
                <a:lnTo>
                  <a:pt x="18" y="24"/>
                </a:lnTo>
                <a:lnTo>
                  <a:pt x="12" y="24"/>
                </a:lnTo>
                <a:lnTo>
                  <a:pt x="6" y="24"/>
                </a:lnTo>
                <a:lnTo>
                  <a:pt x="6" y="30"/>
                </a:lnTo>
                <a:lnTo>
                  <a:pt x="0" y="30"/>
                </a:lnTo>
                <a:lnTo>
                  <a:pt x="0" y="35"/>
                </a:lnTo>
                <a:lnTo>
                  <a:pt x="0" y="12"/>
                </a:lnTo>
                <a:lnTo>
                  <a:pt x="6" y="7"/>
                </a:lnTo>
                <a:lnTo>
                  <a:pt x="6" y="0"/>
                </a:lnTo>
                <a:lnTo>
                  <a:pt x="12" y="0"/>
                </a:lnTo>
                <a:lnTo>
                  <a:pt x="18" y="0"/>
                </a:lnTo>
                <a:lnTo>
                  <a:pt x="24" y="0"/>
                </a:lnTo>
                <a:lnTo>
                  <a:pt x="29" y="0"/>
                </a:lnTo>
                <a:lnTo>
                  <a:pt x="36" y="7"/>
                </a:lnTo>
                <a:lnTo>
                  <a:pt x="42" y="7"/>
                </a:lnTo>
                <a:lnTo>
                  <a:pt x="48" y="12"/>
                </a:lnTo>
                <a:lnTo>
                  <a:pt x="54" y="12"/>
                </a:lnTo>
                <a:lnTo>
                  <a:pt x="60" y="12"/>
                </a:lnTo>
                <a:lnTo>
                  <a:pt x="67" y="12"/>
                </a:lnTo>
                <a:lnTo>
                  <a:pt x="73" y="7"/>
                </a:lnTo>
                <a:lnTo>
                  <a:pt x="78" y="7"/>
                </a:lnTo>
                <a:lnTo>
                  <a:pt x="84" y="0"/>
                </a:lnTo>
                <a:lnTo>
                  <a:pt x="90" y="0"/>
                </a:lnTo>
                <a:lnTo>
                  <a:pt x="97" y="0"/>
                </a:lnTo>
                <a:lnTo>
                  <a:pt x="103" y="0"/>
                </a:lnTo>
                <a:lnTo>
                  <a:pt x="109" y="7"/>
                </a:lnTo>
                <a:lnTo>
                  <a:pt x="115" y="7"/>
                </a:lnTo>
                <a:lnTo>
                  <a:pt x="121" y="12"/>
                </a:lnTo>
                <a:lnTo>
                  <a:pt x="127" y="12"/>
                </a:lnTo>
                <a:close/>
              </a:path>
            </a:pathLst>
          </a:custGeom>
          <a:solidFill>
            <a:srgbClr val="0066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05" name="Freeform 5"/>
          <xdr:cNvSpPr>
            <a:spLocks/>
          </xdr:cNvSpPr>
        </xdr:nvSpPr>
        <xdr:spPr bwMode="auto">
          <a:xfrm>
            <a:off x="14" y="22"/>
            <a:ext cx="17" cy="3"/>
          </a:xfrm>
          <a:custGeom>
            <a:avLst/>
            <a:gdLst>
              <a:gd name="T0" fmla="*/ 0 w 187"/>
              <a:gd name="T1" fmla="*/ 0 h 36"/>
              <a:gd name="T2" fmla="*/ 0 w 187"/>
              <a:gd name="T3" fmla="*/ 0 h 36"/>
              <a:gd name="T4" fmla="*/ 0 w 187"/>
              <a:gd name="T5" fmla="*/ 0 h 36"/>
              <a:gd name="T6" fmla="*/ 0 w 187"/>
              <a:gd name="T7" fmla="*/ 0 h 36"/>
              <a:gd name="T8" fmla="*/ 0 w 187"/>
              <a:gd name="T9" fmla="*/ 0 h 36"/>
              <a:gd name="T10" fmla="*/ 0 w 187"/>
              <a:gd name="T11" fmla="*/ 0 h 36"/>
              <a:gd name="T12" fmla="*/ 0 w 187"/>
              <a:gd name="T13" fmla="*/ 0 h 36"/>
              <a:gd name="T14" fmla="*/ 0 w 187"/>
              <a:gd name="T15" fmla="*/ 0 h 36"/>
              <a:gd name="T16" fmla="*/ 0 w 187"/>
              <a:gd name="T17" fmla="*/ 0 h 36"/>
              <a:gd name="T18" fmla="*/ 0 w 187"/>
              <a:gd name="T19" fmla="*/ 0 h 36"/>
              <a:gd name="T20" fmla="*/ 0 w 187"/>
              <a:gd name="T21" fmla="*/ 0 h 36"/>
              <a:gd name="T22" fmla="*/ 0 w 187"/>
              <a:gd name="T23" fmla="*/ 0 h 36"/>
              <a:gd name="T24" fmla="*/ 0 w 187"/>
              <a:gd name="T25" fmla="*/ 0 h 36"/>
              <a:gd name="T26" fmla="*/ 0 w 187"/>
              <a:gd name="T27" fmla="*/ 0 h 36"/>
              <a:gd name="T28" fmla="*/ 0 w 187"/>
              <a:gd name="T29" fmla="*/ 0 h 36"/>
              <a:gd name="T30" fmla="*/ 0 w 187"/>
              <a:gd name="T31" fmla="*/ 0 h 36"/>
              <a:gd name="T32" fmla="*/ 0 w 187"/>
              <a:gd name="T33" fmla="*/ 0 h 36"/>
              <a:gd name="T34" fmla="*/ 0 w 187"/>
              <a:gd name="T35" fmla="*/ 0 h 36"/>
              <a:gd name="T36" fmla="*/ 0 w 187"/>
              <a:gd name="T37" fmla="*/ 0 h 36"/>
              <a:gd name="T38" fmla="*/ 0 w 187"/>
              <a:gd name="T39" fmla="*/ 0 h 36"/>
              <a:gd name="T40" fmla="*/ 0 w 187"/>
              <a:gd name="T41" fmla="*/ 0 h 36"/>
              <a:gd name="T42" fmla="*/ 0 w 187"/>
              <a:gd name="T43" fmla="*/ 0 h 36"/>
              <a:gd name="T44" fmla="*/ 0 w 187"/>
              <a:gd name="T45" fmla="*/ 0 h 36"/>
              <a:gd name="T46" fmla="*/ 0 w 187"/>
              <a:gd name="T47" fmla="*/ 0 h 36"/>
              <a:gd name="T48" fmla="*/ 0 w 187"/>
              <a:gd name="T49" fmla="*/ 0 h 36"/>
              <a:gd name="T50" fmla="*/ 0 w 187"/>
              <a:gd name="T51" fmla="*/ 0 h 36"/>
              <a:gd name="T52" fmla="*/ 0 w 187"/>
              <a:gd name="T53" fmla="*/ 0 h 36"/>
              <a:gd name="T54" fmla="*/ 0 w 187"/>
              <a:gd name="T55" fmla="*/ 0 h 36"/>
              <a:gd name="T56" fmla="*/ 0 w 187"/>
              <a:gd name="T57" fmla="*/ 0 h 36"/>
              <a:gd name="T58" fmla="*/ 0 w 187"/>
              <a:gd name="T59" fmla="*/ 0 h 36"/>
              <a:gd name="T60" fmla="*/ 0 w 187"/>
              <a:gd name="T61" fmla="*/ 0 h 36"/>
              <a:gd name="T62" fmla="*/ 0 w 187"/>
              <a:gd name="T63" fmla="*/ 0 h 36"/>
              <a:gd name="T64" fmla="*/ 0 w 187"/>
              <a:gd name="T65" fmla="*/ 0 h 36"/>
              <a:gd name="T66" fmla="*/ 0 w 187"/>
              <a:gd name="T67" fmla="*/ 0 h 36"/>
              <a:gd name="T68" fmla="*/ 0 w 187"/>
              <a:gd name="T69" fmla="*/ 0 h 36"/>
              <a:gd name="T70" fmla="*/ 0 w 187"/>
              <a:gd name="T71" fmla="*/ 0 h 36"/>
              <a:gd name="T72" fmla="*/ 0 w 187"/>
              <a:gd name="T73" fmla="*/ 0 h 36"/>
              <a:gd name="T74" fmla="*/ 0 w 187"/>
              <a:gd name="T75" fmla="*/ 0 h 36"/>
              <a:gd name="T76" fmla="*/ 0 w 187"/>
              <a:gd name="T77" fmla="*/ 0 h 36"/>
              <a:gd name="T78" fmla="*/ 0 w 187"/>
              <a:gd name="T79" fmla="*/ 0 h 36"/>
              <a:gd name="T80" fmla="*/ 0 w 187"/>
              <a:gd name="T81" fmla="*/ 0 h 36"/>
              <a:gd name="T82" fmla="*/ 0 w 187"/>
              <a:gd name="T83" fmla="*/ 0 h 36"/>
              <a:gd name="T84" fmla="*/ 0 w 187"/>
              <a:gd name="T85" fmla="*/ 0 h 36"/>
              <a:gd name="T86" fmla="*/ 0 w 187"/>
              <a:gd name="T87" fmla="*/ 0 h 36"/>
              <a:gd name="T88" fmla="*/ 0 w 187"/>
              <a:gd name="T89" fmla="*/ 0 h 36"/>
              <a:gd name="T90" fmla="*/ 0 w 187"/>
              <a:gd name="T91" fmla="*/ 0 h 36"/>
              <a:gd name="T92" fmla="*/ 0 w 187"/>
              <a:gd name="T93" fmla="*/ 0 h 36"/>
              <a:gd name="T94" fmla="*/ 0 w 187"/>
              <a:gd name="T95" fmla="*/ 0 h 36"/>
              <a:gd name="T96" fmla="*/ 0 w 187"/>
              <a:gd name="T97" fmla="*/ 0 h 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w 187"/>
              <a:gd name="T148" fmla="*/ 0 h 36"/>
              <a:gd name="T149" fmla="*/ 187 w 187"/>
              <a:gd name="T150" fmla="*/ 36 h 36"/>
            </a:gdLst>
            <a:ahLst/>
            <a:cxnLst>
              <a:cxn ang="T98">
                <a:pos x="T0" y="T1"/>
              </a:cxn>
              <a:cxn ang="T99">
                <a:pos x="T2" y="T3"/>
              </a:cxn>
              <a:cxn ang="T100">
                <a:pos x="T4" y="T5"/>
              </a:cxn>
              <a:cxn ang="T101">
                <a:pos x="T6" y="T7"/>
              </a:cxn>
              <a:cxn ang="T102">
                <a:pos x="T8" y="T9"/>
              </a:cxn>
              <a:cxn ang="T103">
                <a:pos x="T10" y="T11"/>
              </a:cxn>
              <a:cxn ang="T104">
                <a:pos x="T12" y="T13"/>
              </a:cxn>
              <a:cxn ang="T105">
                <a:pos x="T14" y="T15"/>
              </a:cxn>
              <a:cxn ang="T106">
                <a:pos x="T16" y="T17"/>
              </a:cxn>
              <a:cxn ang="T107">
                <a:pos x="T18" y="T19"/>
              </a:cxn>
              <a:cxn ang="T108">
                <a:pos x="T20" y="T21"/>
              </a:cxn>
              <a:cxn ang="T109">
                <a:pos x="T22" y="T23"/>
              </a:cxn>
              <a:cxn ang="T110">
                <a:pos x="T24" y="T25"/>
              </a:cxn>
              <a:cxn ang="T111">
                <a:pos x="T26" y="T27"/>
              </a:cxn>
              <a:cxn ang="T112">
                <a:pos x="T28" y="T29"/>
              </a:cxn>
              <a:cxn ang="T113">
                <a:pos x="T30" y="T31"/>
              </a:cxn>
              <a:cxn ang="T114">
                <a:pos x="T32" y="T33"/>
              </a:cxn>
              <a:cxn ang="T115">
                <a:pos x="T34" y="T35"/>
              </a:cxn>
              <a:cxn ang="T116">
                <a:pos x="T36" y="T37"/>
              </a:cxn>
              <a:cxn ang="T117">
                <a:pos x="T38" y="T39"/>
              </a:cxn>
              <a:cxn ang="T118">
                <a:pos x="T40" y="T41"/>
              </a:cxn>
              <a:cxn ang="T119">
                <a:pos x="T42" y="T43"/>
              </a:cxn>
              <a:cxn ang="T120">
                <a:pos x="T44" y="T45"/>
              </a:cxn>
              <a:cxn ang="T121">
                <a:pos x="T46" y="T47"/>
              </a:cxn>
              <a:cxn ang="T122">
                <a:pos x="T48" y="T49"/>
              </a:cxn>
              <a:cxn ang="T123">
                <a:pos x="T50" y="T51"/>
              </a:cxn>
              <a:cxn ang="T124">
                <a:pos x="T52" y="T53"/>
              </a:cxn>
              <a:cxn ang="T125">
                <a:pos x="T54" y="T55"/>
              </a:cxn>
              <a:cxn ang="T126">
                <a:pos x="T56" y="T57"/>
              </a:cxn>
              <a:cxn ang="T127">
                <a:pos x="T58" y="T59"/>
              </a:cxn>
              <a:cxn ang="T128">
                <a:pos x="T60" y="T61"/>
              </a:cxn>
              <a:cxn ang="T129">
                <a:pos x="T62" y="T63"/>
              </a:cxn>
              <a:cxn ang="T130">
                <a:pos x="T64" y="T65"/>
              </a:cxn>
              <a:cxn ang="T131">
                <a:pos x="T66" y="T67"/>
              </a:cxn>
              <a:cxn ang="T132">
                <a:pos x="T68" y="T69"/>
              </a:cxn>
              <a:cxn ang="T133">
                <a:pos x="T70" y="T71"/>
              </a:cxn>
              <a:cxn ang="T134">
                <a:pos x="T72" y="T73"/>
              </a:cxn>
              <a:cxn ang="T135">
                <a:pos x="T74" y="T75"/>
              </a:cxn>
              <a:cxn ang="T136">
                <a:pos x="T76" y="T77"/>
              </a:cxn>
              <a:cxn ang="T137">
                <a:pos x="T78" y="T79"/>
              </a:cxn>
              <a:cxn ang="T138">
                <a:pos x="T80" y="T81"/>
              </a:cxn>
              <a:cxn ang="T139">
                <a:pos x="T82" y="T83"/>
              </a:cxn>
              <a:cxn ang="T140">
                <a:pos x="T84" y="T85"/>
              </a:cxn>
              <a:cxn ang="T141">
                <a:pos x="T86" y="T87"/>
              </a:cxn>
              <a:cxn ang="T142">
                <a:pos x="T88" y="T89"/>
              </a:cxn>
              <a:cxn ang="T143">
                <a:pos x="T90" y="T91"/>
              </a:cxn>
              <a:cxn ang="T144">
                <a:pos x="T92" y="T93"/>
              </a:cxn>
              <a:cxn ang="T145">
                <a:pos x="T94" y="T95"/>
              </a:cxn>
              <a:cxn ang="T146">
                <a:pos x="T96" y="T97"/>
              </a:cxn>
            </a:cxnLst>
            <a:rect l="T147" t="T148" r="T149" b="T150"/>
            <a:pathLst>
              <a:path w="187" h="36">
                <a:moveTo>
                  <a:pt x="127" y="12"/>
                </a:moveTo>
                <a:lnTo>
                  <a:pt x="133" y="12"/>
                </a:lnTo>
                <a:lnTo>
                  <a:pt x="139" y="12"/>
                </a:lnTo>
                <a:lnTo>
                  <a:pt x="139" y="7"/>
                </a:lnTo>
                <a:lnTo>
                  <a:pt x="145" y="7"/>
                </a:lnTo>
                <a:lnTo>
                  <a:pt x="151" y="7"/>
                </a:lnTo>
                <a:lnTo>
                  <a:pt x="151" y="0"/>
                </a:lnTo>
                <a:lnTo>
                  <a:pt x="157" y="0"/>
                </a:lnTo>
                <a:lnTo>
                  <a:pt x="164" y="0"/>
                </a:lnTo>
                <a:lnTo>
                  <a:pt x="170" y="0"/>
                </a:lnTo>
                <a:lnTo>
                  <a:pt x="175" y="0"/>
                </a:lnTo>
                <a:lnTo>
                  <a:pt x="175" y="7"/>
                </a:lnTo>
                <a:lnTo>
                  <a:pt x="181" y="7"/>
                </a:lnTo>
                <a:lnTo>
                  <a:pt x="187" y="12"/>
                </a:lnTo>
                <a:lnTo>
                  <a:pt x="187" y="36"/>
                </a:lnTo>
                <a:lnTo>
                  <a:pt x="187" y="30"/>
                </a:lnTo>
                <a:lnTo>
                  <a:pt x="181" y="30"/>
                </a:lnTo>
                <a:lnTo>
                  <a:pt x="175" y="24"/>
                </a:lnTo>
                <a:lnTo>
                  <a:pt x="170" y="24"/>
                </a:lnTo>
                <a:lnTo>
                  <a:pt x="164" y="24"/>
                </a:lnTo>
                <a:lnTo>
                  <a:pt x="157" y="24"/>
                </a:lnTo>
                <a:lnTo>
                  <a:pt x="151" y="24"/>
                </a:lnTo>
                <a:lnTo>
                  <a:pt x="151" y="30"/>
                </a:lnTo>
                <a:lnTo>
                  <a:pt x="145" y="30"/>
                </a:lnTo>
                <a:lnTo>
                  <a:pt x="139" y="30"/>
                </a:lnTo>
                <a:lnTo>
                  <a:pt x="133" y="36"/>
                </a:lnTo>
                <a:lnTo>
                  <a:pt x="127" y="36"/>
                </a:lnTo>
                <a:lnTo>
                  <a:pt x="121" y="30"/>
                </a:lnTo>
                <a:lnTo>
                  <a:pt x="115" y="30"/>
                </a:lnTo>
                <a:lnTo>
                  <a:pt x="109" y="30"/>
                </a:lnTo>
                <a:lnTo>
                  <a:pt x="103" y="24"/>
                </a:lnTo>
                <a:lnTo>
                  <a:pt x="97" y="24"/>
                </a:lnTo>
                <a:lnTo>
                  <a:pt x="90" y="24"/>
                </a:lnTo>
                <a:lnTo>
                  <a:pt x="84" y="24"/>
                </a:lnTo>
                <a:lnTo>
                  <a:pt x="78" y="30"/>
                </a:lnTo>
                <a:lnTo>
                  <a:pt x="73" y="30"/>
                </a:lnTo>
                <a:lnTo>
                  <a:pt x="67" y="30"/>
                </a:lnTo>
                <a:lnTo>
                  <a:pt x="60" y="36"/>
                </a:lnTo>
                <a:lnTo>
                  <a:pt x="54" y="36"/>
                </a:lnTo>
                <a:lnTo>
                  <a:pt x="48" y="30"/>
                </a:lnTo>
                <a:lnTo>
                  <a:pt x="42" y="30"/>
                </a:lnTo>
                <a:lnTo>
                  <a:pt x="36" y="30"/>
                </a:lnTo>
                <a:lnTo>
                  <a:pt x="29" y="24"/>
                </a:lnTo>
                <a:lnTo>
                  <a:pt x="24" y="24"/>
                </a:lnTo>
                <a:lnTo>
                  <a:pt x="18" y="24"/>
                </a:lnTo>
                <a:lnTo>
                  <a:pt x="12" y="24"/>
                </a:lnTo>
                <a:lnTo>
                  <a:pt x="6" y="24"/>
                </a:lnTo>
                <a:lnTo>
                  <a:pt x="6" y="30"/>
                </a:lnTo>
                <a:lnTo>
                  <a:pt x="0" y="30"/>
                </a:lnTo>
                <a:lnTo>
                  <a:pt x="0" y="36"/>
                </a:lnTo>
                <a:lnTo>
                  <a:pt x="0" y="12"/>
                </a:lnTo>
                <a:lnTo>
                  <a:pt x="6" y="7"/>
                </a:lnTo>
                <a:lnTo>
                  <a:pt x="6" y="0"/>
                </a:lnTo>
                <a:lnTo>
                  <a:pt x="12" y="0"/>
                </a:lnTo>
                <a:lnTo>
                  <a:pt x="18" y="0"/>
                </a:lnTo>
                <a:lnTo>
                  <a:pt x="24" y="0"/>
                </a:lnTo>
                <a:lnTo>
                  <a:pt x="29" y="0"/>
                </a:lnTo>
                <a:lnTo>
                  <a:pt x="36" y="7"/>
                </a:lnTo>
                <a:lnTo>
                  <a:pt x="42" y="7"/>
                </a:lnTo>
                <a:lnTo>
                  <a:pt x="48" y="12"/>
                </a:lnTo>
                <a:lnTo>
                  <a:pt x="54" y="12"/>
                </a:lnTo>
                <a:lnTo>
                  <a:pt x="60" y="12"/>
                </a:lnTo>
                <a:lnTo>
                  <a:pt x="67" y="12"/>
                </a:lnTo>
                <a:lnTo>
                  <a:pt x="73" y="7"/>
                </a:lnTo>
                <a:lnTo>
                  <a:pt x="78" y="7"/>
                </a:lnTo>
                <a:lnTo>
                  <a:pt x="84" y="0"/>
                </a:lnTo>
                <a:lnTo>
                  <a:pt x="90" y="0"/>
                </a:lnTo>
                <a:lnTo>
                  <a:pt x="97" y="0"/>
                </a:lnTo>
                <a:lnTo>
                  <a:pt x="103" y="0"/>
                </a:lnTo>
                <a:lnTo>
                  <a:pt x="109" y="7"/>
                </a:lnTo>
                <a:lnTo>
                  <a:pt x="115" y="7"/>
                </a:lnTo>
                <a:lnTo>
                  <a:pt x="121" y="12"/>
                </a:lnTo>
                <a:lnTo>
                  <a:pt x="127" y="12"/>
                </a:lnTo>
                <a:close/>
              </a:path>
            </a:pathLst>
          </a:custGeom>
          <a:solidFill>
            <a:srgbClr val="0066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06" name="Freeform 6"/>
          <xdr:cNvSpPr>
            <a:spLocks/>
          </xdr:cNvSpPr>
        </xdr:nvSpPr>
        <xdr:spPr bwMode="auto">
          <a:xfrm>
            <a:off x="14" y="26"/>
            <a:ext cx="17" cy="3"/>
          </a:xfrm>
          <a:custGeom>
            <a:avLst/>
            <a:gdLst>
              <a:gd name="T0" fmla="*/ 0 w 187"/>
              <a:gd name="T1" fmla="*/ 0 h 36"/>
              <a:gd name="T2" fmla="*/ 0 w 187"/>
              <a:gd name="T3" fmla="*/ 0 h 36"/>
              <a:gd name="T4" fmla="*/ 0 w 187"/>
              <a:gd name="T5" fmla="*/ 0 h 36"/>
              <a:gd name="T6" fmla="*/ 0 w 187"/>
              <a:gd name="T7" fmla="*/ 0 h 36"/>
              <a:gd name="T8" fmla="*/ 0 w 187"/>
              <a:gd name="T9" fmla="*/ 0 h 36"/>
              <a:gd name="T10" fmla="*/ 0 w 187"/>
              <a:gd name="T11" fmla="*/ 0 h 36"/>
              <a:gd name="T12" fmla="*/ 0 w 187"/>
              <a:gd name="T13" fmla="*/ 0 h 36"/>
              <a:gd name="T14" fmla="*/ 0 w 187"/>
              <a:gd name="T15" fmla="*/ 0 h 36"/>
              <a:gd name="T16" fmla="*/ 0 w 187"/>
              <a:gd name="T17" fmla="*/ 0 h 36"/>
              <a:gd name="T18" fmla="*/ 0 w 187"/>
              <a:gd name="T19" fmla="*/ 0 h 36"/>
              <a:gd name="T20" fmla="*/ 0 w 187"/>
              <a:gd name="T21" fmla="*/ 0 h 36"/>
              <a:gd name="T22" fmla="*/ 0 w 187"/>
              <a:gd name="T23" fmla="*/ 0 h 36"/>
              <a:gd name="T24" fmla="*/ 0 w 187"/>
              <a:gd name="T25" fmla="*/ 0 h 36"/>
              <a:gd name="T26" fmla="*/ 0 w 187"/>
              <a:gd name="T27" fmla="*/ 0 h 36"/>
              <a:gd name="T28" fmla="*/ 0 w 187"/>
              <a:gd name="T29" fmla="*/ 0 h 36"/>
              <a:gd name="T30" fmla="*/ 0 w 187"/>
              <a:gd name="T31" fmla="*/ 0 h 36"/>
              <a:gd name="T32" fmla="*/ 0 w 187"/>
              <a:gd name="T33" fmla="*/ 0 h 36"/>
              <a:gd name="T34" fmla="*/ 0 w 187"/>
              <a:gd name="T35" fmla="*/ 0 h 36"/>
              <a:gd name="T36" fmla="*/ 0 w 187"/>
              <a:gd name="T37" fmla="*/ 0 h 36"/>
              <a:gd name="T38" fmla="*/ 0 w 187"/>
              <a:gd name="T39" fmla="*/ 0 h 36"/>
              <a:gd name="T40" fmla="*/ 0 w 187"/>
              <a:gd name="T41" fmla="*/ 0 h 36"/>
              <a:gd name="T42" fmla="*/ 0 w 187"/>
              <a:gd name="T43" fmla="*/ 0 h 36"/>
              <a:gd name="T44" fmla="*/ 0 w 187"/>
              <a:gd name="T45" fmla="*/ 0 h 36"/>
              <a:gd name="T46" fmla="*/ 0 w 187"/>
              <a:gd name="T47" fmla="*/ 0 h 36"/>
              <a:gd name="T48" fmla="*/ 0 w 187"/>
              <a:gd name="T49" fmla="*/ 0 h 36"/>
              <a:gd name="T50" fmla="*/ 0 w 187"/>
              <a:gd name="T51" fmla="*/ 0 h 36"/>
              <a:gd name="T52" fmla="*/ 0 w 187"/>
              <a:gd name="T53" fmla="*/ 0 h 36"/>
              <a:gd name="T54" fmla="*/ 0 w 187"/>
              <a:gd name="T55" fmla="*/ 0 h 36"/>
              <a:gd name="T56" fmla="*/ 0 w 187"/>
              <a:gd name="T57" fmla="*/ 0 h 36"/>
              <a:gd name="T58" fmla="*/ 0 w 187"/>
              <a:gd name="T59" fmla="*/ 0 h 36"/>
              <a:gd name="T60" fmla="*/ 0 w 187"/>
              <a:gd name="T61" fmla="*/ 0 h 36"/>
              <a:gd name="T62" fmla="*/ 0 w 187"/>
              <a:gd name="T63" fmla="*/ 0 h 36"/>
              <a:gd name="T64" fmla="*/ 0 w 187"/>
              <a:gd name="T65" fmla="*/ 0 h 36"/>
              <a:gd name="T66" fmla="*/ 0 w 187"/>
              <a:gd name="T67" fmla="*/ 0 h 36"/>
              <a:gd name="T68" fmla="*/ 0 w 187"/>
              <a:gd name="T69" fmla="*/ 0 h 36"/>
              <a:gd name="T70" fmla="*/ 0 w 187"/>
              <a:gd name="T71" fmla="*/ 0 h 36"/>
              <a:gd name="T72" fmla="*/ 0 w 187"/>
              <a:gd name="T73" fmla="*/ 0 h 36"/>
              <a:gd name="T74" fmla="*/ 0 w 187"/>
              <a:gd name="T75" fmla="*/ 0 h 36"/>
              <a:gd name="T76" fmla="*/ 0 w 187"/>
              <a:gd name="T77" fmla="*/ 0 h 36"/>
              <a:gd name="T78" fmla="*/ 0 w 187"/>
              <a:gd name="T79" fmla="*/ 0 h 36"/>
              <a:gd name="T80" fmla="*/ 0 w 187"/>
              <a:gd name="T81" fmla="*/ 0 h 36"/>
              <a:gd name="T82" fmla="*/ 0 w 187"/>
              <a:gd name="T83" fmla="*/ 0 h 36"/>
              <a:gd name="T84" fmla="*/ 0 w 187"/>
              <a:gd name="T85" fmla="*/ 0 h 36"/>
              <a:gd name="T86" fmla="*/ 0 w 187"/>
              <a:gd name="T87" fmla="*/ 0 h 36"/>
              <a:gd name="T88" fmla="*/ 0 w 187"/>
              <a:gd name="T89" fmla="*/ 0 h 36"/>
              <a:gd name="T90" fmla="*/ 0 w 187"/>
              <a:gd name="T91" fmla="*/ 0 h 36"/>
              <a:gd name="T92" fmla="*/ 0 w 187"/>
              <a:gd name="T93" fmla="*/ 0 h 36"/>
              <a:gd name="T94" fmla="*/ 0 w 187"/>
              <a:gd name="T95" fmla="*/ 0 h 36"/>
              <a:gd name="T96" fmla="*/ 0 w 187"/>
              <a:gd name="T97" fmla="*/ 0 h 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w 187"/>
              <a:gd name="T148" fmla="*/ 0 h 36"/>
              <a:gd name="T149" fmla="*/ 187 w 187"/>
              <a:gd name="T150" fmla="*/ 36 h 36"/>
            </a:gdLst>
            <a:ahLst/>
            <a:cxnLst>
              <a:cxn ang="T98">
                <a:pos x="T0" y="T1"/>
              </a:cxn>
              <a:cxn ang="T99">
                <a:pos x="T2" y="T3"/>
              </a:cxn>
              <a:cxn ang="T100">
                <a:pos x="T4" y="T5"/>
              </a:cxn>
              <a:cxn ang="T101">
                <a:pos x="T6" y="T7"/>
              </a:cxn>
              <a:cxn ang="T102">
                <a:pos x="T8" y="T9"/>
              </a:cxn>
              <a:cxn ang="T103">
                <a:pos x="T10" y="T11"/>
              </a:cxn>
              <a:cxn ang="T104">
                <a:pos x="T12" y="T13"/>
              </a:cxn>
              <a:cxn ang="T105">
                <a:pos x="T14" y="T15"/>
              </a:cxn>
              <a:cxn ang="T106">
                <a:pos x="T16" y="T17"/>
              </a:cxn>
              <a:cxn ang="T107">
                <a:pos x="T18" y="T19"/>
              </a:cxn>
              <a:cxn ang="T108">
                <a:pos x="T20" y="T21"/>
              </a:cxn>
              <a:cxn ang="T109">
                <a:pos x="T22" y="T23"/>
              </a:cxn>
              <a:cxn ang="T110">
                <a:pos x="T24" y="T25"/>
              </a:cxn>
              <a:cxn ang="T111">
                <a:pos x="T26" y="T27"/>
              </a:cxn>
              <a:cxn ang="T112">
                <a:pos x="T28" y="T29"/>
              </a:cxn>
              <a:cxn ang="T113">
                <a:pos x="T30" y="T31"/>
              </a:cxn>
              <a:cxn ang="T114">
                <a:pos x="T32" y="T33"/>
              </a:cxn>
              <a:cxn ang="T115">
                <a:pos x="T34" y="T35"/>
              </a:cxn>
              <a:cxn ang="T116">
                <a:pos x="T36" y="T37"/>
              </a:cxn>
              <a:cxn ang="T117">
                <a:pos x="T38" y="T39"/>
              </a:cxn>
              <a:cxn ang="T118">
                <a:pos x="T40" y="T41"/>
              </a:cxn>
              <a:cxn ang="T119">
                <a:pos x="T42" y="T43"/>
              </a:cxn>
              <a:cxn ang="T120">
                <a:pos x="T44" y="T45"/>
              </a:cxn>
              <a:cxn ang="T121">
                <a:pos x="T46" y="T47"/>
              </a:cxn>
              <a:cxn ang="T122">
                <a:pos x="T48" y="T49"/>
              </a:cxn>
              <a:cxn ang="T123">
                <a:pos x="T50" y="T51"/>
              </a:cxn>
              <a:cxn ang="T124">
                <a:pos x="T52" y="T53"/>
              </a:cxn>
              <a:cxn ang="T125">
                <a:pos x="T54" y="T55"/>
              </a:cxn>
              <a:cxn ang="T126">
                <a:pos x="T56" y="T57"/>
              </a:cxn>
              <a:cxn ang="T127">
                <a:pos x="T58" y="T59"/>
              </a:cxn>
              <a:cxn ang="T128">
                <a:pos x="T60" y="T61"/>
              </a:cxn>
              <a:cxn ang="T129">
                <a:pos x="T62" y="T63"/>
              </a:cxn>
              <a:cxn ang="T130">
                <a:pos x="T64" y="T65"/>
              </a:cxn>
              <a:cxn ang="T131">
                <a:pos x="T66" y="T67"/>
              </a:cxn>
              <a:cxn ang="T132">
                <a:pos x="T68" y="T69"/>
              </a:cxn>
              <a:cxn ang="T133">
                <a:pos x="T70" y="T71"/>
              </a:cxn>
              <a:cxn ang="T134">
                <a:pos x="T72" y="T73"/>
              </a:cxn>
              <a:cxn ang="T135">
                <a:pos x="T74" y="T75"/>
              </a:cxn>
              <a:cxn ang="T136">
                <a:pos x="T76" y="T77"/>
              </a:cxn>
              <a:cxn ang="T137">
                <a:pos x="T78" y="T79"/>
              </a:cxn>
              <a:cxn ang="T138">
                <a:pos x="T80" y="T81"/>
              </a:cxn>
              <a:cxn ang="T139">
                <a:pos x="T82" y="T83"/>
              </a:cxn>
              <a:cxn ang="T140">
                <a:pos x="T84" y="T85"/>
              </a:cxn>
              <a:cxn ang="T141">
                <a:pos x="T86" y="T87"/>
              </a:cxn>
              <a:cxn ang="T142">
                <a:pos x="T88" y="T89"/>
              </a:cxn>
              <a:cxn ang="T143">
                <a:pos x="T90" y="T91"/>
              </a:cxn>
              <a:cxn ang="T144">
                <a:pos x="T92" y="T93"/>
              </a:cxn>
              <a:cxn ang="T145">
                <a:pos x="T94" y="T95"/>
              </a:cxn>
              <a:cxn ang="T146">
                <a:pos x="T96" y="T97"/>
              </a:cxn>
            </a:cxnLst>
            <a:rect l="T147" t="T148" r="T149" b="T150"/>
            <a:pathLst>
              <a:path w="187" h="36">
                <a:moveTo>
                  <a:pt x="127" y="12"/>
                </a:moveTo>
                <a:lnTo>
                  <a:pt x="133" y="12"/>
                </a:lnTo>
                <a:lnTo>
                  <a:pt x="139" y="12"/>
                </a:lnTo>
                <a:lnTo>
                  <a:pt x="139" y="7"/>
                </a:lnTo>
                <a:lnTo>
                  <a:pt x="145" y="7"/>
                </a:lnTo>
                <a:lnTo>
                  <a:pt x="151" y="7"/>
                </a:lnTo>
                <a:lnTo>
                  <a:pt x="151" y="0"/>
                </a:lnTo>
                <a:lnTo>
                  <a:pt x="157" y="0"/>
                </a:lnTo>
                <a:lnTo>
                  <a:pt x="164" y="0"/>
                </a:lnTo>
                <a:lnTo>
                  <a:pt x="170" y="0"/>
                </a:lnTo>
                <a:lnTo>
                  <a:pt x="175" y="0"/>
                </a:lnTo>
                <a:lnTo>
                  <a:pt x="175" y="7"/>
                </a:lnTo>
                <a:lnTo>
                  <a:pt x="181" y="7"/>
                </a:lnTo>
                <a:lnTo>
                  <a:pt x="187" y="12"/>
                </a:lnTo>
                <a:lnTo>
                  <a:pt x="187" y="36"/>
                </a:lnTo>
                <a:lnTo>
                  <a:pt x="187" y="30"/>
                </a:lnTo>
                <a:lnTo>
                  <a:pt x="181" y="30"/>
                </a:lnTo>
                <a:lnTo>
                  <a:pt x="175" y="24"/>
                </a:lnTo>
                <a:lnTo>
                  <a:pt x="170" y="24"/>
                </a:lnTo>
                <a:lnTo>
                  <a:pt x="164" y="24"/>
                </a:lnTo>
                <a:lnTo>
                  <a:pt x="157" y="24"/>
                </a:lnTo>
                <a:lnTo>
                  <a:pt x="151" y="24"/>
                </a:lnTo>
                <a:lnTo>
                  <a:pt x="151" y="30"/>
                </a:lnTo>
                <a:lnTo>
                  <a:pt x="145" y="30"/>
                </a:lnTo>
                <a:lnTo>
                  <a:pt x="139" y="30"/>
                </a:lnTo>
                <a:lnTo>
                  <a:pt x="133" y="36"/>
                </a:lnTo>
                <a:lnTo>
                  <a:pt x="127" y="36"/>
                </a:lnTo>
                <a:lnTo>
                  <a:pt x="121" y="30"/>
                </a:lnTo>
                <a:lnTo>
                  <a:pt x="115" y="30"/>
                </a:lnTo>
                <a:lnTo>
                  <a:pt x="109" y="30"/>
                </a:lnTo>
                <a:lnTo>
                  <a:pt x="103" y="24"/>
                </a:lnTo>
                <a:lnTo>
                  <a:pt x="97" y="24"/>
                </a:lnTo>
                <a:lnTo>
                  <a:pt x="90" y="24"/>
                </a:lnTo>
                <a:lnTo>
                  <a:pt x="84" y="24"/>
                </a:lnTo>
                <a:lnTo>
                  <a:pt x="78" y="30"/>
                </a:lnTo>
                <a:lnTo>
                  <a:pt x="73" y="30"/>
                </a:lnTo>
                <a:lnTo>
                  <a:pt x="67" y="30"/>
                </a:lnTo>
                <a:lnTo>
                  <a:pt x="60" y="36"/>
                </a:lnTo>
                <a:lnTo>
                  <a:pt x="54" y="36"/>
                </a:lnTo>
                <a:lnTo>
                  <a:pt x="48" y="30"/>
                </a:lnTo>
                <a:lnTo>
                  <a:pt x="42" y="30"/>
                </a:lnTo>
                <a:lnTo>
                  <a:pt x="36" y="30"/>
                </a:lnTo>
                <a:lnTo>
                  <a:pt x="29" y="24"/>
                </a:lnTo>
                <a:lnTo>
                  <a:pt x="24" y="24"/>
                </a:lnTo>
                <a:lnTo>
                  <a:pt x="18" y="24"/>
                </a:lnTo>
                <a:lnTo>
                  <a:pt x="12" y="24"/>
                </a:lnTo>
                <a:lnTo>
                  <a:pt x="6" y="24"/>
                </a:lnTo>
                <a:lnTo>
                  <a:pt x="6" y="30"/>
                </a:lnTo>
                <a:lnTo>
                  <a:pt x="0" y="30"/>
                </a:lnTo>
                <a:lnTo>
                  <a:pt x="0" y="36"/>
                </a:lnTo>
                <a:lnTo>
                  <a:pt x="0" y="12"/>
                </a:lnTo>
                <a:lnTo>
                  <a:pt x="6" y="7"/>
                </a:lnTo>
                <a:lnTo>
                  <a:pt x="6" y="0"/>
                </a:lnTo>
                <a:lnTo>
                  <a:pt x="12" y="0"/>
                </a:lnTo>
                <a:lnTo>
                  <a:pt x="18" y="0"/>
                </a:lnTo>
                <a:lnTo>
                  <a:pt x="24" y="0"/>
                </a:lnTo>
                <a:lnTo>
                  <a:pt x="29" y="0"/>
                </a:lnTo>
                <a:lnTo>
                  <a:pt x="36" y="7"/>
                </a:lnTo>
                <a:lnTo>
                  <a:pt x="42" y="7"/>
                </a:lnTo>
                <a:lnTo>
                  <a:pt x="48" y="12"/>
                </a:lnTo>
                <a:lnTo>
                  <a:pt x="54" y="12"/>
                </a:lnTo>
                <a:lnTo>
                  <a:pt x="60" y="12"/>
                </a:lnTo>
                <a:lnTo>
                  <a:pt x="67" y="12"/>
                </a:lnTo>
                <a:lnTo>
                  <a:pt x="73" y="7"/>
                </a:lnTo>
                <a:lnTo>
                  <a:pt x="78" y="7"/>
                </a:lnTo>
                <a:lnTo>
                  <a:pt x="84" y="0"/>
                </a:lnTo>
                <a:lnTo>
                  <a:pt x="90" y="0"/>
                </a:lnTo>
                <a:lnTo>
                  <a:pt x="97" y="0"/>
                </a:lnTo>
                <a:lnTo>
                  <a:pt x="103" y="0"/>
                </a:lnTo>
                <a:lnTo>
                  <a:pt x="109" y="7"/>
                </a:lnTo>
                <a:lnTo>
                  <a:pt x="115" y="7"/>
                </a:lnTo>
                <a:lnTo>
                  <a:pt x="121" y="12"/>
                </a:lnTo>
                <a:lnTo>
                  <a:pt x="127" y="12"/>
                </a:lnTo>
                <a:close/>
              </a:path>
            </a:pathLst>
          </a:custGeom>
          <a:solidFill>
            <a:srgbClr val="0066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07" name="Freeform 7"/>
          <xdr:cNvSpPr>
            <a:spLocks/>
          </xdr:cNvSpPr>
        </xdr:nvSpPr>
        <xdr:spPr bwMode="auto">
          <a:xfrm>
            <a:off x="15" y="9"/>
            <a:ext cx="15" cy="29"/>
          </a:xfrm>
          <a:custGeom>
            <a:avLst/>
            <a:gdLst>
              <a:gd name="T0" fmla="*/ 0 w 152"/>
              <a:gd name="T1" fmla="*/ 0 h 312"/>
              <a:gd name="T2" fmla="*/ 0 w 152"/>
              <a:gd name="T3" fmla="*/ 0 h 312"/>
              <a:gd name="T4" fmla="*/ 0 w 152"/>
              <a:gd name="T5" fmla="*/ 0 h 312"/>
              <a:gd name="T6" fmla="*/ 0 w 152"/>
              <a:gd name="T7" fmla="*/ 0 h 312"/>
              <a:gd name="T8" fmla="*/ 0 w 152"/>
              <a:gd name="T9" fmla="*/ 0 h 312"/>
              <a:gd name="T10" fmla="*/ 0 w 152"/>
              <a:gd name="T11" fmla="*/ 0 h 312"/>
              <a:gd name="T12" fmla="*/ 0 w 152"/>
              <a:gd name="T13" fmla="*/ 0 h 312"/>
              <a:gd name="T14" fmla="*/ 0 w 152"/>
              <a:gd name="T15" fmla="*/ 0 h 31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52"/>
              <a:gd name="T25" fmla="*/ 0 h 312"/>
              <a:gd name="T26" fmla="*/ 152 w 152"/>
              <a:gd name="T27" fmla="*/ 312 h 312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52" h="312">
                <a:moveTo>
                  <a:pt x="72" y="312"/>
                </a:moveTo>
                <a:lnTo>
                  <a:pt x="152" y="112"/>
                </a:lnTo>
                <a:lnTo>
                  <a:pt x="36" y="148"/>
                </a:lnTo>
                <a:lnTo>
                  <a:pt x="109" y="0"/>
                </a:lnTo>
                <a:lnTo>
                  <a:pt x="66" y="0"/>
                </a:lnTo>
                <a:lnTo>
                  <a:pt x="0" y="188"/>
                </a:lnTo>
                <a:lnTo>
                  <a:pt x="121" y="148"/>
                </a:lnTo>
                <a:lnTo>
                  <a:pt x="72" y="312"/>
                </a:lnTo>
                <a:close/>
              </a:path>
            </a:pathLst>
          </a:custGeom>
          <a:solidFill>
            <a:srgbClr val="FF00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40</xdr:col>
      <xdr:colOff>289560</xdr:colOff>
      <xdr:row>5</xdr:row>
      <xdr:rowOff>7620</xdr:rowOff>
    </xdr:from>
    <xdr:to>
      <xdr:col>49</xdr:col>
      <xdr:colOff>182880</xdr:colOff>
      <xdr:row>26</xdr:row>
      <xdr:rowOff>144780</xdr:rowOff>
    </xdr:to>
    <xdr:graphicFrame macro="">
      <xdr:nvGraphicFramePr>
        <xdr:cNvPr id="19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38100</xdr:rowOff>
    </xdr:from>
    <xdr:to>
      <xdr:col>19</xdr:col>
      <xdr:colOff>266700</xdr:colOff>
      <xdr:row>44</xdr:row>
      <xdr:rowOff>121920</xdr:rowOff>
    </xdr:to>
    <xdr:graphicFrame macro="">
      <xdr:nvGraphicFramePr>
        <xdr:cNvPr id="4809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11</xdr:row>
      <xdr:rowOff>47625</xdr:rowOff>
    </xdr:from>
    <xdr:to>
      <xdr:col>13</xdr:col>
      <xdr:colOff>504825</xdr:colOff>
      <xdr:row>13</xdr:row>
      <xdr:rowOff>9525</xdr:rowOff>
    </xdr:to>
    <xdr:sp macro="" textlink="">
      <xdr:nvSpPr>
        <xdr:cNvPr id="167954" name="Text Box 18"/>
        <xdr:cNvSpPr txBox="1">
          <a:spLocks noChangeArrowheads="1"/>
        </xdr:cNvSpPr>
      </xdr:nvSpPr>
      <xdr:spPr bwMode="auto">
        <a:xfrm>
          <a:off x="6858000" y="1828800"/>
          <a:ext cx="142875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BATAS LIMPAS</a:t>
          </a:r>
        </a:p>
      </xdr:txBody>
    </xdr:sp>
    <xdr:clientData/>
  </xdr:twoCellAnchor>
  <xdr:twoCellAnchor>
    <xdr:from>
      <xdr:col>3</xdr:col>
      <xdr:colOff>274320</xdr:colOff>
      <xdr:row>42</xdr:row>
      <xdr:rowOff>60960</xdr:rowOff>
    </xdr:from>
    <xdr:to>
      <xdr:col>18</xdr:col>
      <xdr:colOff>586740</xdr:colOff>
      <xdr:row>44</xdr:row>
      <xdr:rowOff>38100</xdr:rowOff>
    </xdr:to>
    <xdr:grpSp>
      <xdr:nvGrpSpPr>
        <xdr:cNvPr id="480926" name="Group 5"/>
        <xdr:cNvGrpSpPr>
          <a:grpSpLocks/>
        </xdr:cNvGrpSpPr>
      </xdr:nvGrpSpPr>
      <xdr:grpSpPr bwMode="auto">
        <a:xfrm>
          <a:off x="1972491" y="6962503"/>
          <a:ext cx="9162506" cy="303711"/>
          <a:chOff x="97" y="694"/>
          <a:chExt cx="734" cy="29"/>
        </a:xfrm>
      </xdr:grpSpPr>
      <xdr:sp macro="" textlink="">
        <xdr:nvSpPr>
          <xdr:cNvPr id="167942" name="Text Box 6"/>
          <xdr:cNvSpPr txBox="1">
            <a:spLocks noChangeArrowheads="1"/>
          </xdr:cNvSpPr>
        </xdr:nvSpPr>
        <xdr:spPr bwMode="auto">
          <a:xfrm>
            <a:off x="97" y="696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JAN          </a:t>
            </a:r>
          </a:p>
        </xdr:txBody>
      </xdr:sp>
      <xdr:sp macro="" textlink="">
        <xdr:nvSpPr>
          <xdr:cNvPr id="167943" name="Text Box 7"/>
          <xdr:cNvSpPr txBox="1">
            <a:spLocks noChangeArrowheads="1"/>
          </xdr:cNvSpPr>
        </xdr:nvSpPr>
        <xdr:spPr bwMode="auto">
          <a:xfrm>
            <a:off x="163" y="696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PEB          </a:t>
            </a:r>
          </a:p>
        </xdr:txBody>
      </xdr:sp>
      <xdr:sp macro="" textlink="">
        <xdr:nvSpPr>
          <xdr:cNvPr id="167944" name="Text Box 8"/>
          <xdr:cNvSpPr txBox="1">
            <a:spLocks noChangeArrowheads="1"/>
          </xdr:cNvSpPr>
        </xdr:nvSpPr>
        <xdr:spPr bwMode="auto">
          <a:xfrm>
            <a:off x="230" y="696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MAR        </a:t>
            </a:r>
          </a:p>
        </xdr:txBody>
      </xdr:sp>
      <xdr:sp macro="" textlink="">
        <xdr:nvSpPr>
          <xdr:cNvPr id="167945" name="Text Box 9"/>
          <xdr:cNvSpPr txBox="1">
            <a:spLocks noChangeArrowheads="1"/>
          </xdr:cNvSpPr>
        </xdr:nvSpPr>
        <xdr:spPr bwMode="auto">
          <a:xfrm>
            <a:off x="297" y="696"/>
            <a:ext cx="42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APR       </a:t>
            </a:r>
          </a:p>
        </xdr:txBody>
      </xdr:sp>
      <xdr:sp macro="" textlink="">
        <xdr:nvSpPr>
          <xdr:cNvPr id="167946" name="Text Box 10"/>
          <xdr:cNvSpPr txBox="1">
            <a:spLocks noChangeArrowheads="1"/>
          </xdr:cNvSpPr>
        </xdr:nvSpPr>
        <xdr:spPr bwMode="auto">
          <a:xfrm>
            <a:off x="367" y="696"/>
            <a:ext cx="42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MEI      </a:t>
            </a:r>
          </a:p>
        </xdr:txBody>
      </xdr:sp>
      <xdr:sp macro="" textlink="">
        <xdr:nvSpPr>
          <xdr:cNvPr id="167947" name="Text Box 11"/>
          <xdr:cNvSpPr txBox="1">
            <a:spLocks noChangeArrowheads="1"/>
          </xdr:cNvSpPr>
        </xdr:nvSpPr>
        <xdr:spPr bwMode="auto">
          <a:xfrm>
            <a:off x="422" y="696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JUN   </a:t>
            </a:r>
          </a:p>
        </xdr:txBody>
      </xdr:sp>
      <xdr:sp macro="" textlink="">
        <xdr:nvSpPr>
          <xdr:cNvPr id="167948" name="Text Box 12"/>
          <xdr:cNvSpPr txBox="1">
            <a:spLocks noChangeArrowheads="1"/>
          </xdr:cNvSpPr>
        </xdr:nvSpPr>
        <xdr:spPr bwMode="auto">
          <a:xfrm>
            <a:off x="482" y="694"/>
            <a:ext cx="42" cy="2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JUL   </a:t>
            </a:r>
          </a:p>
        </xdr:txBody>
      </xdr:sp>
      <xdr:sp macro="" textlink="">
        <xdr:nvSpPr>
          <xdr:cNvPr id="167949" name="Text Box 13"/>
          <xdr:cNvSpPr txBox="1">
            <a:spLocks noChangeArrowheads="1"/>
          </xdr:cNvSpPr>
        </xdr:nvSpPr>
        <xdr:spPr bwMode="auto">
          <a:xfrm>
            <a:off x="537" y="701"/>
            <a:ext cx="42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AGT   </a:t>
            </a:r>
          </a:p>
        </xdr:txBody>
      </xdr:sp>
      <xdr:sp macro="" textlink="">
        <xdr:nvSpPr>
          <xdr:cNvPr id="167950" name="Text Box 14"/>
          <xdr:cNvSpPr txBox="1">
            <a:spLocks noChangeArrowheads="1"/>
          </xdr:cNvSpPr>
        </xdr:nvSpPr>
        <xdr:spPr bwMode="auto">
          <a:xfrm>
            <a:off x="596" y="700"/>
            <a:ext cx="42" cy="2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SEP   </a:t>
            </a:r>
          </a:p>
        </xdr:txBody>
      </xdr:sp>
      <xdr:sp macro="" textlink="">
        <xdr:nvSpPr>
          <xdr:cNvPr id="167951" name="Text Box 15"/>
          <xdr:cNvSpPr txBox="1">
            <a:spLocks noChangeArrowheads="1"/>
          </xdr:cNvSpPr>
        </xdr:nvSpPr>
        <xdr:spPr bwMode="auto">
          <a:xfrm>
            <a:off x="661" y="703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OKT   </a:t>
            </a:r>
          </a:p>
        </xdr:txBody>
      </xdr:sp>
      <xdr:sp macro="" textlink="">
        <xdr:nvSpPr>
          <xdr:cNvPr id="167952" name="Text Box 16"/>
          <xdr:cNvSpPr txBox="1">
            <a:spLocks noChangeArrowheads="1"/>
          </xdr:cNvSpPr>
        </xdr:nvSpPr>
        <xdr:spPr bwMode="auto">
          <a:xfrm>
            <a:off x="790" y="701"/>
            <a:ext cx="41" cy="2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DES  </a:t>
            </a:r>
          </a:p>
        </xdr:txBody>
      </xdr:sp>
      <xdr:sp macro="" textlink="">
        <xdr:nvSpPr>
          <xdr:cNvPr id="167953" name="Text Box 17"/>
          <xdr:cNvSpPr txBox="1">
            <a:spLocks noChangeArrowheads="1"/>
          </xdr:cNvSpPr>
        </xdr:nvSpPr>
        <xdr:spPr bwMode="auto">
          <a:xfrm>
            <a:off x="735" y="701"/>
            <a:ext cx="41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 Narrow"/>
              </a:rPr>
              <a:t>NOP</a:t>
            </a:r>
          </a:p>
        </xdr:txBody>
      </xdr:sp>
    </xdr:grpSp>
    <xdr:clientData/>
  </xdr:twoCellAnchor>
  <xdr:twoCellAnchor>
    <xdr:from>
      <xdr:col>28</xdr:col>
      <xdr:colOff>144780</xdr:colOff>
      <xdr:row>21</xdr:row>
      <xdr:rowOff>91440</xdr:rowOff>
    </xdr:from>
    <xdr:to>
      <xdr:col>28</xdr:col>
      <xdr:colOff>457200</xdr:colOff>
      <xdr:row>21</xdr:row>
      <xdr:rowOff>91440</xdr:rowOff>
    </xdr:to>
    <xdr:sp macro="" textlink="">
      <xdr:nvSpPr>
        <xdr:cNvPr id="480927" name="Line 21"/>
        <xdr:cNvSpPr>
          <a:spLocks noChangeShapeType="1"/>
        </xdr:cNvSpPr>
      </xdr:nvSpPr>
      <xdr:spPr bwMode="auto">
        <a:xfrm>
          <a:off x="16779240" y="3649980"/>
          <a:ext cx="312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144780</xdr:colOff>
      <xdr:row>19</xdr:row>
      <xdr:rowOff>106680</xdr:rowOff>
    </xdr:from>
    <xdr:to>
      <xdr:col>28</xdr:col>
      <xdr:colOff>457200</xdr:colOff>
      <xdr:row>19</xdr:row>
      <xdr:rowOff>106680</xdr:rowOff>
    </xdr:to>
    <xdr:sp macro="" textlink="">
      <xdr:nvSpPr>
        <xdr:cNvPr id="480928" name="Line 22"/>
        <xdr:cNvSpPr>
          <a:spLocks noChangeShapeType="1"/>
        </xdr:cNvSpPr>
      </xdr:nvSpPr>
      <xdr:spPr bwMode="auto">
        <a:xfrm>
          <a:off x="16779240" y="3329940"/>
          <a:ext cx="312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350520</xdr:colOff>
      <xdr:row>9</xdr:row>
      <xdr:rowOff>25214</xdr:rowOff>
    </xdr:from>
    <xdr:ext cx="368546" cy="215513"/>
    <xdr:sp macro="" textlink="">
      <xdr:nvSpPr>
        <xdr:cNvPr id="167959" name="Text Box 23"/>
        <xdr:cNvSpPr txBox="1">
          <a:spLocks noChangeArrowheads="1"/>
        </xdr:cNvSpPr>
      </xdr:nvSpPr>
      <xdr:spPr bwMode="auto">
        <a:xfrm>
          <a:off x="2030186" y="1494785"/>
          <a:ext cx="36086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2009</a:t>
          </a:r>
        </a:p>
      </xdr:txBody>
    </xdr:sp>
    <xdr:clientData/>
  </xdr:oneCellAnchor>
  <xdr:oneCellAnchor>
    <xdr:from>
      <xdr:col>8</xdr:col>
      <xdr:colOff>72390</xdr:colOff>
      <xdr:row>2</xdr:row>
      <xdr:rowOff>9525</xdr:rowOff>
    </xdr:from>
    <xdr:ext cx="3688407" cy="177976"/>
    <xdr:sp macro="" textlink="">
      <xdr:nvSpPr>
        <xdr:cNvPr id="167960" name="Text Box 24"/>
        <xdr:cNvSpPr txBox="1">
          <a:spLocks noChangeArrowheads="1"/>
        </xdr:cNvSpPr>
      </xdr:nvSpPr>
      <xdr:spPr bwMode="auto">
        <a:xfrm>
          <a:off x="4806043" y="336096"/>
          <a:ext cx="335309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DMA WADUK PLTA Ir.PM.NOOR TAHUN 2008 S/D 2016</a:t>
          </a:r>
        </a:p>
      </xdr:txBody>
    </xdr:sp>
    <xdr:clientData/>
  </xdr:oneCellAnchor>
  <xdr:oneCellAnchor>
    <xdr:from>
      <xdr:col>8</xdr:col>
      <xdr:colOff>533400</xdr:colOff>
      <xdr:row>3</xdr:row>
      <xdr:rowOff>66675</xdr:rowOff>
    </xdr:from>
    <xdr:ext cx="2221851" cy="177976"/>
    <xdr:sp macro="" textlink="">
      <xdr:nvSpPr>
        <xdr:cNvPr id="167961" name="Text Box 25"/>
        <xdr:cNvSpPr txBox="1">
          <a:spLocks noChangeArrowheads="1"/>
        </xdr:cNvSpPr>
      </xdr:nvSpPr>
      <xdr:spPr bwMode="auto">
        <a:xfrm>
          <a:off x="5282293" y="556532"/>
          <a:ext cx="1985159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PADA SETIAP JAM : 10.00 WITA</a:t>
          </a:r>
        </a:p>
      </xdr:txBody>
    </xdr:sp>
    <xdr:clientData/>
  </xdr:oneCellAnchor>
  <xdr:oneCellAnchor>
    <xdr:from>
      <xdr:col>7</xdr:col>
      <xdr:colOff>28575</xdr:colOff>
      <xdr:row>16</xdr:row>
      <xdr:rowOff>0</xdr:rowOff>
    </xdr:from>
    <xdr:ext cx="481799" cy="170560"/>
    <xdr:sp macro="" textlink="">
      <xdr:nvSpPr>
        <xdr:cNvPr id="167963" name="Text Box 27"/>
        <xdr:cNvSpPr txBox="1">
          <a:spLocks noChangeArrowheads="1"/>
        </xdr:cNvSpPr>
      </xdr:nvSpPr>
      <xdr:spPr bwMode="auto">
        <a:xfrm>
          <a:off x="4165146" y="2612571"/>
          <a:ext cx="481799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58,87 m</a:t>
          </a:r>
        </a:p>
      </xdr:txBody>
    </xdr:sp>
    <xdr:clientData/>
  </xdr:oneCellAnchor>
  <xdr:twoCellAnchor>
    <xdr:from>
      <xdr:col>19</xdr:col>
      <xdr:colOff>106680</xdr:colOff>
      <xdr:row>24</xdr:row>
      <xdr:rowOff>121920</xdr:rowOff>
    </xdr:from>
    <xdr:to>
      <xdr:col>19</xdr:col>
      <xdr:colOff>213360</xdr:colOff>
      <xdr:row>25</xdr:row>
      <xdr:rowOff>30480</xdr:rowOff>
    </xdr:to>
    <xdr:sp macro="" textlink="">
      <xdr:nvSpPr>
        <xdr:cNvPr id="480933" name="Line 31"/>
        <xdr:cNvSpPr>
          <a:spLocks noChangeShapeType="1"/>
        </xdr:cNvSpPr>
      </xdr:nvSpPr>
      <xdr:spPr bwMode="auto">
        <a:xfrm flipH="1" flipV="1">
          <a:off x="11277600" y="4183380"/>
          <a:ext cx="10668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445770</xdr:colOff>
      <xdr:row>23</xdr:row>
      <xdr:rowOff>0</xdr:rowOff>
    </xdr:from>
    <xdr:ext cx="332399" cy="185307"/>
    <xdr:sp macro="" textlink="">
      <xdr:nvSpPr>
        <xdr:cNvPr id="167968" name="Text Box 32"/>
        <xdr:cNvSpPr txBox="1">
          <a:spLocks noChangeArrowheads="1"/>
        </xdr:cNvSpPr>
      </xdr:nvSpPr>
      <xdr:spPr bwMode="auto">
        <a:xfrm>
          <a:off x="2143941" y="3799114"/>
          <a:ext cx="332399" cy="185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2010</a:t>
          </a:r>
        </a:p>
      </xdr:txBody>
    </xdr:sp>
    <xdr:clientData/>
  </xdr:oneCellAnchor>
  <xdr:oneCellAnchor>
    <xdr:from>
      <xdr:col>3</xdr:col>
      <xdr:colOff>347718</xdr:colOff>
      <xdr:row>15</xdr:row>
      <xdr:rowOff>31938</xdr:rowOff>
    </xdr:from>
    <xdr:ext cx="368546" cy="214943"/>
    <xdr:sp macro="" textlink="">
      <xdr:nvSpPr>
        <xdr:cNvPr id="26" name="Text Box 23"/>
        <xdr:cNvSpPr txBox="1">
          <a:spLocks noChangeArrowheads="1"/>
        </xdr:cNvSpPr>
      </xdr:nvSpPr>
      <xdr:spPr bwMode="auto">
        <a:xfrm>
          <a:off x="2027384" y="2481224"/>
          <a:ext cx="36086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587E8"/>
              </a:solidFill>
              <a:latin typeface="Arial"/>
              <a:cs typeface="Arial"/>
            </a:rPr>
            <a:t>2011</a:t>
          </a:r>
        </a:p>
      </xdr:txBody>
    </xdr:sp>
    <xdr:clientData/>
  </xdr:oneCellAnchor>
  <xdr:twoCellAnchor>
    <xdr:from>
      <xdr:col>3</xdr:col>
      <xdr:colOff>295607</xdr:colOff>
      <xdr:row>19</xdr:row>
      <xdr:rowOff>142333</xdr:rowOff>
    </xdr:from>
    <xdr:to>
      <xdr:col>4</xdr:col>
      <xdr:colOff>43323</xdr:colOff>
      <xdr:row>22</xdr:row>
      <xdr:rowOff>29630</xdr:rowOff>
    </xdr:to>
    <xdr:sp macro="" textlink="">
      <xdr:nvSpPr>
        <xdr:cNvPr id="27" name="Text Box 23"/>
        <xdr:cNvSpPr txBox="1">
          <a:spLocks noChangeArrowheads="1"/>
        </xdr:cNvSpPr>
      </xdr:nvSpPr>
      <xdr:spPr bwMode="auto">
        <a:xfrm>
          <a:off x="1993778" y="3288304"/>
          <a:ext cx="357316" cy="377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200" b="1" i="0" u="none" strike="noStrike" baseline="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2</xdr:col>
      <xdr:colOff>312420</xdr:colOff>
      <xdr:row>48</xdr:row>
      <xdr:rowOff>60960</xdr:rowOff>
    </xdr:from>
    <xdr:to>
      <xdr:col>24</xdr:col>
      <xdr:colOff>297180</xdr:colOff>
      <xdr:row>107</xdr:row>
      <xdr:rowOff>38100</xdr:rowOff>
    </xdr:to>
    <xdr:graphicFrame macro="">
      <xdr:nvGraphicFramePr>
        <xdr:cNvPr id="4809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26</xdr:row>
      <xdr:rowOff>68036</xdr:rowOff>
    </xdr:from>
    <xdr:to>
      <xdr:col>5</xdr:col>
      <xdr:colOff>231321</xdr:colOff>
      <xdr:row>27</xdr:row>
      <xdr:rowOff>108857</xdr:rowOff>
    </xdr:to>
    <xdr:sp macro="" textlink="">
      <xdr:nvSpPr>
        <xdr:cNvPr id="2" name="TextBox 1"/>
        <xdr:cNvSpPr txBox="1"/>
      </xdr:nvSpPr>
      <xdr:spPr>
        <a:xfrm>
          <a:off x="2490107" y="4381500"/>
          <a:ext cx="653143" cy="204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2"/>
              </a:solidFill>
            </a:rPr>
            <a:t>2007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0.73059</cdr:x>
      <cdr:y>0.66303</cdr:y>
    </cdr:from>
    <cdr:to>
      <cdr:x>0.82893</cdr:x>
      <cdr:y>0.69584</cdr:y>
    </cdr:to>
    <cdr:sp macro="" textlink="">
      <cdr:nvSpPr>
        <cdr:cNvPr id="16896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2008" y="4682196"/>
          <a:ext cx="1008040" cy="231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( Terendah )</a:t>
          </a:r>
        </a:p>
      </cdr:txBody>
    </cdr:sp>
  </cdr:relSizeAnchor>
  <cdr:relSizeAnchor xmlns:cdr="http://schemas.openxmlformats.org/drawingml/2006/chartDrawing">
    <cdr:from>
      <cdr:x>0.22482</cdr:x>
      <cdr:y>0.56486</cdr:y>
    </cdr:from>
    <cdr:to>
      <cdr:x>0.27932</cdr:x>
      <cdr:y>0.59447</cdr:y>
    </cdr:to>
    <cdr:sp macro="" textlink="">
      <cdr:nvSpPr>
        <cdr:cNvPr id="168967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9255" y="3994243"/>
          <a:ext cx="554931" cy="212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8000"/>
              </a:solidFill>
              <a:latin typeface="Arial"/>
              <a:cs typeface="Arial"/>
            </a:rPr>
            <a:t>2008</a:t>
          </a:r>
        </a:p>
      </cdr:txBody>
    </cdr:sp>
  </cdr:relSizeAnchor>
  <cdr:relSizeAnchor xmlns:cdr="http://schemas.openxmlformats.org/drawingml/2006/chartDrawing">
    <cdr:from>
      <cdr:x>0.09248</cdr:x>
      <cdr:y>0.38653</cdr:y>
    </cdr:from>
    <cdr:to>
      <cdr:x>0.12748</cdr:x>
      <cdr:y>0.4146</cdr:y>
    </cdr:to>
    <cdr:sp macro="" textlink="">
      <cdr:nvSpPr>
        <cdr:cNvPr id="9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1403" y="2765973"/>
          <a:ext cx="360868" cy="20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2012</a:t>
          </a:r>
        </a:p>
      </cdr:txBody>
    </cdr:sp>
  </cdr:relSizeAnchor>
  <cdr:relSizeAnchor xmlns:cdr="http://schemas.openxmlformats.org/drawingml/2006/chartDrawing">
    <cdr:from>
      <cdr:x>0.10468</cdr:x>
      <cdr:y>0.53744</cdr:y>
    </cdr:from>
    <cdr:to>
      <cdr:x>0.15802</cdr:x>
      <cdr:y>0.5615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7199" y="3844268"/>
          <a:ext cx="547414" cy="164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0.08875</cdr:x>
      <cdr:y>0.52448</cdr:y>
    </cdr:from>
    <cdr:to>
      <cdr:x>0.14103</cdr:x>
      <cdr:y>0.55899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42976" y="3745735"/>
          <a:ext cx="536466" cy="251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2014</a:t>
          </a:r>
        </a:p>
      </cdr:txBody>
    </cdr:sp>
  </cdr:relSizeAnchor>
  <cdr:relSizeAnchor xmlns:cdr="http://schemas.openxmlformats.org/drawingml/2006/chartDrawing">
    <cdr:from>
      <cdr:x>0.114</cdr:x>
      <cdr:y>0.55485</cdr:y>
    </cdr:from>
    <cdr:to>
      <cdr:x>0.19324</cdr:x>
      <cdr:y>0.59217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00150" y="3952875"/>
          <a:ext cx="816429" cy="2585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>
                  <a:lumMod val="60000"/>
                  <a:lumOff val="40000"/>
                </a:schemeClr>
              </a:solidFill>
            </a:rPr>
            <a:t>2006</a:t>
          </a:r>
        </a:p>
      </cdr:txBody>
    </cdr:sp>
  </cdr:relSizeAnchor>
  <cdr:relSizeAnchor xmlns:cdr="http://schemas.openxmlformats.org/drawingml/2006/chartDrawing">
    <cdr:from>
      <cdr:x>0.1296</cdr:x>
      <cdr:y>0.31907</cdr:y>
    </cdr:from>
    <cdr:to>
      <cdr:x>0.1906</cdr:x>
      <cdr:y>0.35754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63386" y="2279210"/>
          <a:ext cx="626030" cy="272147"/>
        </a:xfrm>
        <a:prstGeom xmlns:a="http://schemas.openxmlformats.org/drawingml/2006/main" prst="rect">
          <a:avLst/>
        </a:prstGeom>
        <a:noFill xmlns:a="http://schemas.openxmlformats.org/drawingml/2006/main"/>
        <a:effectLst xmlns:a="http://schemas.openxmlformats.org/drawingml/2006/main">
          <a:glow rad="127000">
            <a:srgbClr val="00B050"/>
          </a:glo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2015</a:t>
          </a:r>
        </a:p>
      </cdr:txBody>
    </cdr:sp>
  </cdr:relSizeAnchor>
  <cdr:relSizeAnchor xmlns:cdr="http://schemas.openxmlformats.org/drawingml/2006/chartDrawing">
    <cdr:from>
      <cdr:x>0.07824</cdr:x>
      <cdr:y>0.57567</cdr:y>
    </cdr:from>
    <cdr:to>
      <cdr:x>0.13394</cdr:x>
      <cdr:y>0.603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34119" y="4098471"/>
          <a:ext cx="571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002060"/>
              </a:solidFill>
            </a:rPr>
            <a:t>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0.1238</cdr:x>
      <cdr:y>0.03281</cdr:y>
    </cdr:from>
    <cdr:to>
      <cdr:x>0.94159</cdr:x>
      <cdr:y>0.28456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8637" y="285786"/>
          <a:ext cx="10568726" cy="2205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/>
            <a:t>DMA Waduk PLTA Ir.</a:t>
          </a:r>
          <a:r>
            <a:rPr lang="en-US" sz="2400" baseline="0"/>
            <a:t> PM Noor</a:t>
          </a:r>
          <a:r>
            <a:rPr lang="id-ID" sz="2400" baseline="0"/>
            <a:t> </a:t>
          </a:r>
          <a:r>
            <a:rPr lang="en-US" sz="2400" baseline="0"/>
            <a:t>Tahun 201</a:t>
          </a:r>
          <a:r>
            <a:rPr lang="id-ID" sz="2400" baseline="0"/>
            <a:t>6 - 2017</a:t>
          </a:r>
          <a:endParaRPr lang="en-US" sz="2400" baseline="0"/>
        </a:p>
        <a:p xmlns:a="http://schemas.openxmlformats.org/drawingml/2006/main">
          <a:pPr algn="ctr"/>
          <a:r>
            <a:rPr lang="en-US" sz="2400" baseline="0"/>
            <a:t>Pada Jam 10:00 Wita</a:t>
          </a:r>
          <a:endParaRPr lang="en-US" sz="2400"/>
        </a:p>
      </cdr:txBody>
    </cdr:sp>
  </cdr:relSizeAnchor>
  <cdr:relSizeAnchor xmlns:cdr="http://schemas.openxmlformats.org/drawingml/2006/chartDrawing">
    <cdr:from>
      <cdr:x>0.0315</cdr:x>
      <cdr:y>0.08038</cdr:y>
    </cdr:from>
    <cdr:to>
      <cdr:x>0.11625</cdr:x>
      <cdr:y>0.1206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6238" y="746750"/>
          <a:ext cx="1088404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Meter</a:t>
          </a:r>
        </a:p>
      </cdr:txBody>
    </cdr:sp>
  </cdr:relSizeAnchor>
  <cdr:relSizeAnchor xmlns:cdr="http://schemas.openxmlformats.org/drawingml/2006/chartDrawing">
    <cdr:from>
      <cdr:x>0.41006</cdr:x>
      <cdr:y>0.95795</cdr:y>
    </cdr:from>
    <cdr:to>
      <cdr:x>0.57651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83472" y="8408854"/>
          <a:ext cx="2144642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Bulan</a:t>
          </a:r>
        </a:p>
      </cdr:txBody>
    </cdr:sp>
  </cdr:relSizeAnchor>
  <cdr:relSizeAnchor xmlns:cdr="http://schemas.openxmlformats.org/drawingml/2006/chartDrawing">
    <cdr:from>
      <cdr:x>0.46155</cdr:x>
      <cdr:y>0.19095</cdr:y>
    </cdr:from>
    <cdr:to>
      <cdr:x>0.58008</cdr:x>
      <cdr:y>0.286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44961" y="1836964"/>
          <a:ext cx="152672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0.48901</cdr:x>
      <cdr:y>0.17963</cdr:y>
    </cdr:from>
    <cdr:to>
      <cdr:x>0.58515</cdr:x>
      <cdr:y>0.21075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298746" y="1728106"/>
          <a:ext cx="1238251" cy="299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d-ID" sz="1100"/>
            <a:t>limpas</a:t>
          </a:r>
          <a:r>
            <a:rPr lang="id-ID" sz="1100" baseline="0"/>
            <a:t> 60.00 m</a:t>
          </a:r>
          <a:endParaRPr lang="id-ID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11</xdr:row>
      <xdr:rowOff>91440</xdr:rowOff>
    </xdr:from>
    <xdr:to>
      <xdr:col>3</xdr:col>
      <xdr:colOff>457200</xdr:colOff>
      <xdr:row>11</xdr:row>
      <xdr:rowOff>91440</xdr:rowOff>
    </xdr:to>
    <xdr:sp macro="" textlink="">
      <xdr:nvSpPr>
        <xdr:cNvPr id="215251" name="Line 1"/>
        <xdr:cNvSpPr>
          <a:spLocks noChangeShapeType="1"/>
        </xdr:cNvSpPr>
      </xdr:nvSpPr>
      <xdr:spPr bwMode="auto">
        <a:xfrm>
          <a:off x="1973580" y="1973580"/>
          <a:ext cx="312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9</xdr:row>
      <xdr:rowOff>106680</xdr:rowOff>
    </xdr:from>
    <xdr:to>
      <xdr:col>3</xdr:col>
      <xdr:colOff>457200</xdr:colOff>
      <xdr:row>9</xdr:row>
      <xdr:rowOff>106680</xdr:rowOff>
    </xdr:to>
    <xdr:sp macro="" textlink="">
      <xdr:nvSpPr>
        <xdr:cNvPr id="215252" name="Line 2"/>
        <xdr:cNvSpPr>
          <a:spLocks noChangeShapeType="1"/>
        </xdr:cNvSpPr>
      </xdr:nvSpPr>
      <xdr:spPr bwMode="auto">
        <a:xfrm>
          <a:off x="1973580" y="1653540"/>
          <a:ext cx="312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PERENCANAAN\My%20Documents\BZK\DATA-RAKOR\KALSEL\DMA-PL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1\DATA\KAL-94\REAPLT~Jul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ZK\DATA-DMA\DMA.(%201995-2000%2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ZK\DATA-DMA\DMA.(1991-1994%2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MA.(%201995-2000%2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MA.(%202001-2005%2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PERENCANAAN\My%20Documents\BZK\DATA-RAKOR\KALSEL\LAMP-THN\up\RAKORKIT-KALTIM\My%20Documents\BZK\REN-DMA-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BASUKI\My%20Documents\REN-2001\PLTA-PM.NOOR\DATA-DMA\DMA.(%202001-2005%2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A-PLTA"/>
      <sheetName val="Data2000"/>
    </sheetNames>
    <sheetDataSet>
      <sheetData sheetId="0"/>
      <sheetData sheetId="1">
        <row r="7">
          <cell r="K7">
            <v>53</v>
          </cell>
          <cell r="L7">
            <v>56.1</v>
          </cell>
        </row>
        <row r="8">
          <cell r="K8">
            <v>53.035483870967745</v>
          </cell>
          <cell r="L8">
            <v>56.12903225806452</v>
          </cell>
        </row>
        <row r="9">
          <cell r="K9">
            <v>53.07096774193549</v>
          </cell>
          <cell r="L9">
            <v>56.158064516129038</v>
          </cell>
        </row>
        <row r="10">
          <cell r="K10">
            <v>53.106451612903236</v>
          </cell>
          <cell r="L10">
            <v>56.187096774193556</v>
          </cell>
        </row>
        <row r="11">
          <cell r="K11">
            <v>53.141935483870981</v>
          </cell>
          <cell r="L11">
            <v>56.216129032258074</v>
          </cell>
        </row>
        <row r="12">
          <cell r="K12">
            <v>53.177419354838726</v>
          </cell>
          <cell r="L12">
            <v>56.245161290322592</v>
          </cell>
        </row>
        <row r="13">
          <cell r="K13">
            <v>53.212903225806471</v>
          </cell>
          <cell r="L13">
            <v>56.27419354838711</v>
          </cell>
        </row>
        <row r="14">
          <cell r="K14">
            <v>53.248387096774216</v>
          </cell>
          <cell r="L14">
            <v>56.303225806451628</v>
          </cell>
        </row>
        <row r="15">
          <cell r="K15">
            <v>53.283870967741962</v>
          </cell>
          <cell r="L15">
            <v>56.332258064516147</v>
          </cell>
        </row>
        <row r="16">
          <cell r="K16">
            <v>53.319354838709707</v>
          </cell>
          <cell r="L16">
            <v>56.361290322580665</v>
          </cell>
        </row>
        <row r="17">
          <cell r="K17">
            <v>53.354838709677452</v>
          </cell>
          <cell r="L17">
            <v>56.390322580645183</v>
          </cell>
        </row>
        <row r="18">
          <cell r="K18">
            <v>53.390322580645197</v>
          </cell>
          <cell r="L18">
            <v>56.419354838709701</v>
          </cell>
        </row>
        <row r="19">
          <cell r="K19">
            <v>53.425806451612942</v>
          </cell>
          <cell r="L19">
            <v>56.448387096774219</v>
          </cell>
        </row>
        <row r="20">
          <cell r="K20">
            <v>53.461290322580687</v>
          </cell>
          <cell r="L20">
            <v>56.477419354838737</v>
          </cell>
        </row>
        <row r="21">
          <cell r="K21">
            <v>53.496774193548433</v>
          </cell>
          <cell r="L21">
            <v>56.506451612903255</v>
          </cell>
        </row>
        <row r="22">
          <cell r="K22">
            <v>53.532258064516178</v>
          </cell>
          <cell r="L22">
            <v>56.535483870967774</v>
          </cell>
        </row>
        <row r="23">
          <cell r="K23">
            <v>53.567741935483923</v>
          </cell>
          <cell r="L23">
            <v>56.564516129032292</v>
          </cell>
        </row>
        <row r="24">
          <cell r="K24">
            <v>53.603225806451668</v>
          </cell>
          <cell r="L24">
            <v>56.59354838709681</v>
          </cell>
        </row>
        <row r="25">
          <cell r="K25">
            <v>53.638709677419413</v>
          </cell>
          <cell r="L25">
            <v>56.622580645161328</v>
          </cell>
        </row>
        <row r="26">
          <cell r="K26">
            <v>53.674193548387159</v>
          </cell>
          <cell r="L26">
            <v>56.651612903225846</v>
          </cell>
        </row>
        <row r="27">
          <cell r="K27">
            <v>53.709677419354904</v>
          </cell>
          <cell r="L27">
            <v>56.680645161290364</v>
          </cell>
        </row>
        <row r="28">
          <cell r="K28">
            <v>53.745161290322649</v>
          </cell>
          <cell r="L28">
            <v>56.709677419354882</v>
          </cell>
        </row>
        <row r="29">
          <cell r="K29">
            <v>53.780645161290394</v>
          </cell>
          <cell r="L29">
            <v>56.738709677419401</v>
          </cell>
        </row>
        <row r="30">
          <cell r="K30">
            <v>53.816129032258139</v>
          </cell>
          <cell r="L30">
            <v>56.767741935483919</v>
          </cell>
        </row>
        <row r="31">
          <cell r="K31">
            <v>53.851612903225885</v>
          </cell>
          <cell r="L31">
            <v>56.796774193548437</v>
          </cell>
        </row>
        <row r="32">
          <cell r="K32">
            <v>53.88709677419363</v>
          </cell>
          <cell r="L32">
            <v>56.825806451612955</v>
          </cell>
        </row>
        <row r="33">
          <cell r="K33">
            <v>53.922580645161375</v>
          </cell>
          <cell r="L33">
            <v>56.854838709677473</v>
          </cell>
        </row>
        <row r="34">
          <cell r="K34">
            <v>53.95806451612912</v>
          </cell>
          <cell r="L34">
            <v>56.883870967741991</v>
          </cell>
        </row>
        <row r="35">
          <cell r="K35">
            <v>53.993548387096865</v>
          </cell>
          <cell r="L35">
            <v>56.91290322580651</v>
          </cell>
        </row>
        <row r="36">
          <cell r="K36">
            <v>54.029032258064611</v>
          </cell>
          <cell r="L36">
            <v>56.941935483871028</v>
          </cell>
        </row>
        <row r="37">
          <cell r="K37">
            <v>54.064516129032356</v>
          </cell>
          <cell r="L37">
            <v>56.970967741935546</v>
          </cell>
          <cell r="M37">
            <v>61</v>
          </cell>
        </row>
        <row r="38">
          <cell r="K38">
            <v>54.1</v>
          </cell>
          <cell r="L38">
            <v>57</v>
          </cell>
          <cell r="M38">
            <v>0</v>
          </cell>
        </row>
        <row r="39">
          <cell r="K39">
            <v>54.1</v>
          </cell>
          <cell r="L39">
            <v>57.04758064516129</v>
          </cell>
        </row>
        <row r="40">
          <cell r="K40">
            <v>54.1</v>
          </cell>
          <cell r="L40">
            <v>57.095161290322579</v>
          </cell>
        </row>
        <row r="41">
          <cell r="K41">
            <v>54.1</v>
          </cell>
          <cell r="L41">
            <v>57.142741935483869</v>
          </cell>
        </row>
        <row r="42">
          <cell r="K42">
            <v>54.1</v>
          </cell>
          <cell r="L42">
            <v>57.190322580645159</v>
          </cell>
        </row>
        <row r="43">
          <cell r="K43">
            <v>54.1</v>
          </cell>
          <cell r="L43">
            <v>57.237903225806448</v>
          </cell>
        </row>
        <row r="44">
          <cell r="K44">
            <v>54.1</v>
          </cell>
          <cell r="L44">
            <v>57.285483870967738</v>
          </cell>
        </row>
        <row r="45">
          <cell r="K45">
            <v>54.1</v>
          </cell>
          <cell r="L45">
            <v>57.333064516129028</v>
          </cell>
        </row>
        <row r="46">
          <cell r="K46">
            <v>54.1</v>
          </cell>
          <cell r="L46">
            <v>57.380645161290317</v>
          </cell>
        </row>
        <row r="47">
          <cell r="K47">
            <v>54.1</v>
          </cell>
          <cell r="L47">
            <v>57.428225806451607</v>
          </cell>
        </row>
        <row r="48">
          <cell r="K48">
            <v>54.1</v>
          </cell>
          <cell r="L48">
            <v>57.475806451612897</v>
          </cell>
        </row>
        <row r="49">
          <cell r="K49">
            <v>54.1</v>
          </cell>
          <cell r="L49">
            <v>57.523387096774186</v>
          </cell>
        </row>
        <row r="50">
          <cell r="K50">
            <v>54.1</v>
          </cell>
          <cell r="L50">
            <v>57.570967741935476</v>
          </cell>
        </row>
        <row r="51">
          <cell r="K51">
            <v>54.1</v>
          </cell>
          <cell r="L51">
            <v>57.618548387096766</v>
          </cell>
        </row>
        <row r="52">
          <cell r="K52">
            <v>54.1</v>
          </cell>
          <cell r="L52">
            <v>57.666129032258056</v>
          </cell>
        </row>
        <row r="53">
          <cell r="K53">
            <v>54.1</v>
          </cell>
          <cell r="L53">
            <v>57.713709677419345</v>
          </cell>
        </row>
        <row r="54">
          <cell r="K54">
            <v>54.1</v>
          </cell>
          <cell r="L54">
            <v>57.761290322580635</v>
          </cell>
        </row>
        <row r="55">
          <cell r="K55">
            <v>54.1</v>
          </cell>
          <cell r="L55">
            <v>57.808870967741925</v>
          </cell>
        </row>
        <row r="56">
          <cell r="K56">
            <v>54.1</v>
          </cell>
          <cell r="L56">
            <v>57.856451612903214</v>
          </cell>
        </row>
        <row r="57">
          <cell r="K57">
            <v>54.1</v>
          </cell>
          <cell r="L57">
            <v>57.904032258064504</v>
          </cell>
        </row>
        <row r="58">
          <cell r="K58">
            <v>54.1</v>
          </cell>
          <cell r="L58">
            <v>57.951612903225794</v>
          </cell>
        </row>
        <row r="59">
          <cell r="K59">
            <v>54.1</v>
          </cell>
          <cell r="L59">
            <v>57.999193548387083</v>
          </cell>
        </row>
        <row r="60">
          <cell r="K60">
            <v>54.1</v>
          </cell>
          <cell r="L60">
            <v>58.046774193548373</v>
          </cell>
        </row>
        <row r="61">
          <cell r="K61">
            <v>54.1</v>
          </cell>
          <cell r="L61">
            <v>58.094354838709663</v>
          </cell>
        </row>
        <row r="62">
          <cell r="K62">
            <v>54.1</v>
          </cell>
          <cell r="L62">
            <v>58.141935483870952</v>
          </cell>
        </row>
        <row r="63">
          <cell r="K63">
            <v>54.1</v>
          </cell>
          <cell r="L63">
            <v>58.189516129032242</v>
          </cell>
        </row>
        <row r="64">
          <cell r="K64">
            <v>54.1</v>
          </cell>
          <cell r="L64">
            <v>58.237096774193532</v>
          </cell>
        </row>
        <row r="65">
          <cell r="K65">
            <v>54.1</v>
          </cell>
          <cell r="L65">
            <v>58.284677419354821</v>
          </cell>
          <cell r="M65">
            <v>61</v>
          </cell>
        </row>
        <row r="66">
          <cell r="K66">
            <v>54.1</v>
          </cell>
          <cell r="L66">
            <v>58.332258064516111</v>
          </cell>
          <cell r="M66">
            <v>0</v>
          </cell>
        </row>
        <row r="67">
          <cell r="K67">
            <v>54.1</v>
          </cell>
          <cell r="L67">
            <v>58.379838709677401</v>
          </cell>
        </row>
        <row r="68">
          <cell r="K68">
            <v>54.1</v>
          </cell>
          <cell r="L68">
            <v>58.42741935483869</v>
          </cell>
        </row>
        <row r="69">
          <cell r="K69">
            <v>54.1</v>
          </cell>
          <cell r="L69">
            <v>58.47499999999998</v>
          </cell>
        </row>
        <row r="70">
          <cell r="K70">
            <v>54.13225806451613</v>
          </cell>
          <cell r="L70">
            <v>58.52258064516127</v>
          </cell>
        </row>
        <row r="71">
          <cell r="K71">
            <v>54.164516129032258</v>
          </cell>
          <cell r="L71">
            <v>58.570161290322559</v>
          </cell>
        </row>
        <row r="72">
          <cell r="K72">
            <v>54.196774193548386</v>
          </cell>
          <cell r="L72">
            <v>58.617741935483849</v>
          </cell>
        </row>
        <row r="73">
          <cell r="K73">
            <v>54.229032258064514</v>
          </cell>
          <cell r="L73">
            <v>58.665322580645139</v>
          </cell>
        </row>
        <row r="74">
          <cell r="K74">
            <v>54.261290322580642</v>
          </cell>
          <cell r="L74">
            <v>58.712903225806429</v>
          </cell>
        </row>
        <row r="75">
          <cell r="K75">
            <v>54.29354838709677</v>
          </cell>
          <cell r="L75">
            <v>58.760483870967718</v>
          </cell>
        </row>
        <row r="76">
          <cell r="K76">
            <v>54.325806451612898</v>
          </cell>
          <cell r="L76">
            <v>58.808064516129008</v>
          </cell>
        </row>
        <row r="77">
          <cell r="K77">
            <v>54.358064516129026</v>
          </cell>
          <cell r="L77">
            <v>58.855645161290298</v>
          </cell>
        </row>
        <row r="78">
          <cell r="K78">
            <v>54.390322580645154</v>
          </cell>
          <cell r="L78">
            <v>58.903225806451587</v>
          </cell>
        </row>
        <row r="79">
          <cell r="K79">
            <v>54.422580645161283</v>
          </cell>
          <cell r="L79">
            <v>58.950806451612877</v>
          </cell>
        </row>
        <row r="80">
          <cell r="K80">
            <v>54.454838709677411</v>
          </cell>
          <cell r="L80">
            <v>58.998387096774167</v>
          </cell>
        </row>
        <row r="81">
          <cell r="K81">
            <v>54.487096774193539</v>
          </cell>
          <cell r="L81">
            <v>59.045967741935456</v>
          </cell>
        </row>
        <row r="82">
          <cell r="K82">
            <v>54.519354838709667</v>
          </cell>
          <cell r="L82">
            <v>59.093548387096746</v>
          </cell>
        </row>
        <row r="83">
          <cell r="K83">
            <v>54.551612903225795</v>
          </cell>
          <cell r="L83">
            <v>59.141129032258036</v>
          </cell>
        </row>
        <row r="84">
          <cell r="K84">
            <v>54.583870967741923</v>
          </cell>
          <cell r="L84">
            <v>59.188709677419325</v>
          </cell>
        </row>
        <row r="85">
          <cell r="K85">
            <v>54.616129032258051</v>
          </cell>
          <cell r="L85">
            <v>59.236290322580615</v>
          </cell>
        </row>
        <row r="86">
          <cell r="K86">
            <v>54.648387096774179</v>
          </cell>
          <cell r="L86">
            <v>59.283870967741905</v>
          </cell>
        </row>
        <row r="87">
          <cell r="K87">
            <v>54.680645161290307</v>
          </cell>
          <cell r="L87">
            <v>59.331451612903194</v>
          </cell>
        </row>
        <row r="88">
          <cell r="K88">
            <v>54.712903225806436</v>
          </cell>
          <cell r="L88">
            <v>59.379032258064484</v>
          </cell>
        </row>
        <row r="89">
          <cell r="K89">
            <v>54.745161290322564</v>
          </cell>
          <cell r="L89">
            <v>59.426612903225774</v>
          </cell>
        </row>
        <row r="90">
          <cell r="K90">
            <v>54.777419354838692</v>
          </cell>
          <cell r="L90">
            <v>59.474193548387063</v>
          </cell>
        </row>
        <row r="91">
          <cell r="K91">
            <v>54.80967741935482</v>
          </cell>
          <cell r="L91">
            <v>59.521774193548353</v>
          </cell>
        </row>
        <row r="92">
          <cell r="K92">
            <v>54.841935483870948</v>
          </cell>
          <cell r="L92">
            <v>59.569354838709643</v>
          </cell>
        </row>
        <row r="93">
          <cell r="K93">
            <v>54.874193548387076</v>
          </cell>
          <cell r="L93">
            <v>59.616935483870932</v>
          </cell>
        </row>
        <row r="94">
          <cell r="K94">
            <v>54.906451612903204</v>
          </cell>
          <cell r="L94">
            <v>59.664516129032222</v>
          </cell>
        </row>
        <row r="95">
          <cell r="K95">
            <v>54.938709677419332</v>
          </cell>
          <cell r="L95">
            <v>59.712096774193512</v>
          </cell>
        </row>
        <row r="96">
          <cell r="K96">
            <v>54.970967741935461</v>
          </cell>
          <cell r="L96">
            <v>59.759677419354801</v>
          </cell>
          <cell r="M96">
            <v>61</v>
          </cell>
        </row>
        <row r="97">
          <cell r="K97">
            <v>55.003225806451589</v>
          </cell>
          <cell r="L97">
            <v>59.807258064516091</v>
          </cell>
          <cell r="M97">
            <v>0</v>
          </cell>
        </row>
        <row r="98">
          <cell r="K98">
            <v>55.035483870967717</v>
          </cell>
          <cell r="L98">
            <v>59.854838709677381</v>
          </cell>
        </row>
        <row r="99">
          <cell r="K99">
            <v>55.067741935483845</v>
          </cell>
          <cell r="L99">
            <v>59.902419354838671</v>
          </cell>
        </row>
        <row r="100">
          <cell r="K100">
            <v>55.1</v>
          </cell>
          <cell r="L100">
            <v>59.95</v>
          </cell>
        </row>
        <row r="101">
          <cell r="K101">
            <v>55.1</v>
          </cell>
          <cell r="L101">
            <v>59.95</v>
          </cell>
        </row>
        <row r="102">
          <cell r="K102">
            <v>55.1</v>
          </cell>
          <cell r="L102">
            <v>59.95</v>
          </cell>
        </row>
        <row r="103">
          <cell r="K103">
            <v>55.1</v>
          </cell>
          <cell r="L103">
            <v>59.95</v>
          </cell>
        </row>
        <row r="104">
          <cell r="K104">
            <v>55.1</v>
          </cell>
          <cell r="L104">
            <v>59.95</v>
          </cell>
        </row>
        <row r="105">
          <cell r="K105">
            <v>55.1</v>
          </cell>
          <cell r="L105">
            <v>59.95</v>
          </cell>
        </row>
        <row r="106">
          <cell r="K106">
            <v>55.1</v>
          </cell>
          <cell r="L106">
            <v>59.95</v>
          </cell>
        </row>
        <row r="107">
          <cell r="K107">
            <v>55.1</v>
          </cell>
          <cell r="L107">
            <v>59.95</v>
          </cell>
        </row>
        <row r="108">
          <cell r="K108">
            <v>55.1</v>
          </cell>
          <cell r="L108">
            <v>59.95</v>
          </cell>
        </row>
        <row r="109">
          <cell r="K109">
            <v>55.1</v>
          </cell>
          <cell r="L109">
            <v>59.95</v>
          </cell>
        </row>
        <row r="110">
          <cell r="K110">
            <v>55.1</v>
          </cell>
          <cell r="L110">
            <v>59.95</v>
          </cell>
        </row>
        <row r="111">
          <cell r="K111">
            <v>55.1</v>
          </cell>
          <cell r="L111">
            <v>59.95</v>
          </cell>
        </row>
        <row r="112">
          <cell r="K112">
            <v>55.1</v>
          </cell>
          <cell r="L112">
            <v>59.95</v>
          </cell>
        </row>
        <row r="113">
          <cell r="K113">
            <v>55.1</v>
          </cell>
          <cell r="L113">
            <v>59.95</v>
          </cell>
        </row>
        <row r="114">
          <cell r="K114">
            <v>55.1</v>
          </cell>
          <cell r="L114">
            <v>59.95</v>
          </cell>
        </row>
        <row r="115">
          <cell r="K115">
            <v>55.1</v>
          </cell>
          <cell r="L115">
            <v>59.95</v>
          </cell>
        </row>
        <row r="116">
          <cell r="K116">
            <v>55.1</v>
          </cell>
          <cell r="L116">
            <v>59.95</v>
          </cell>
        </row>
        <row r="117">
          <cell r="K117">
            <v>55.1</v>
          </cell>
          <cell r="L117">
            <v>59.95</v>
          </cell>
        </row>
        <row r="118">
          <cell r="K118">
            <v>55.1</v>
          </cell>
          <cell r="L118">
            <v>59.95</v>
          </cell>
        </row>
        <row r="119">
          <cell r="K119">
            <v>55.1</v>
          </cell>
          <cell r="L119">
            <v>59.95</v>
          </cell>
        </row>
        <row r="120">
          <cell r="K120">
            <v>55.1</v>
          </cell>
          <cell r="L120">
            <v>59.95</v>
          </cell>
        </row>
        <row r="121">
          <cell r="K121">
            <v>55.1</v>
          </cell>
          <cell r="L121">
            <v>59.95</v>
          </cell>
        </row>
        <row r="122">
          <cell r="K122">
            <v>55.1</v>
          </cell>
          <cell r="L122">
            <v>59.95</v>
          </cell>
        </row>
        <row r="123">
          <cell r="K123">
            <v>55.1</v>
          </cell>
          <cell r="L123">
            <v>59.95</v>
          </cell>
        </row>
        <row r="124">
          <cell r="K124">
            <v>55.1</v>
          </cell>
          <cell r="L124">
            <v>59.95</v>
          </cell>
        </row>
        <row r="125">
          <cell r="K125">
            <v>55.1</v>
          </cell>
          <cell r="L125">
            <v>59.95</v>
          </cell>
        </row>
        <row r="126">
          <cell r="K126">
            <v>55.1</v>
          </cell>
          <cell r="L126">
            <v>59.95</v>
          </cell>
          <cell r="M126">
            <v>61</v>
          </cell>
        </row>
        <row r="127">
          <cell r="K127">
            <v>55.1</v>
          </cell>
          <cell r="L127">
            <v>59.95</v>
          </cell>
          <cell r="M127">
            <v>0</v>
          </cell>
        </row>
        <row r="128">
          <cell r="K128">
            <v>55.1</v>
          </cell>
          <cell r="L128">
            <v>59.95</v>
          </cell>
        </row>
        <row r="129">
          <cell r="K129">
            <v>55.1</v>
          </cell>
          <cell r="L129">
            <v>59.95</v>
          </cell>
        </row>
        <row r="130">
          <cell r="K130">
            <v>55.1</v>
          </cell>
          <cell r="L130">
            <v>59.95</v>
          </cell>
        </row>
        <row r="131">
          <cell r="K131">
            <v>55.1</v>
          </cell>
          <cell r="L131">
            <v>59.95</v>
          </cell>
        </row>
        <row r="132">
          <cell r="K132">
            <v>55.127419354838707</v>
          </cell>
          <cell r="L132">
            <v>59.95</v>
          </cell>
        </row>
        <row r="133">
          <cell r="K133">
            <v>55.154838709677421</v>
          </cell>
          <cell r="L133">
            <v>59.95</v>
          </cell>
        </row>
        <row r="134">
          <cell r="K134">
            <v>55.182258064516134</v>
          </cell>
          <cell r="L134">
            <v>59.95</v>
          </cell>
        </row>
        <row r="135">
          <cell r="K135">
            <v>55.209677419354847</v>
          </cell>
          <cell r="L135">
            <v>59.95</v>
          </cell>
        </row>
        <row r="136">
          <cell r="K136">
            <v>55.23709677419356</v>
          </cell>
          <cell r="L136">
            <v>59.95</v>
          </cell>
        </row>
        <row r="137">
          <cell r="K137">
            <v>55.264516129032273</v>
          </cell>
          <cell r="L137">
            <v>59.95</v>
          </cell>
        </row>
        <row r="138">
          <cell r="K138">
            <v>55.291935483870986</v>
          </cell>
          <cell r="L138">
            <v>59.95</v>
          </cell>
        </row>
        <row r="139">
          <cell r="K139">
            <v>55.3193548387097</v>
          </cell>
          <cell r="L139">
            <v>59.95</v>
          </cell>
        </row>
        <row r="140">
          <cell r="K140">
            <v>55.346774193548413</v>
          </cell>
          <cell r="L140">
            <v>59.95</v>
          </cell>
        </row>
        <row r="141">
          <cell r="K141">
            <v>55.374193548387126</v>
          </cell>
          <cell r="L141">
            <v>59.95</v>
          </cell>
        </row>
        <row r="142">
          <cell r="K142">
            <v>55.401612903225839</v>
          </cell>
          <cell r="L142">
            <v>59.95</v>
          </cell>
        </row>
        <row r="143">
          <cell r="K143">
            <v>55.429032258064552</v>
          </cell>
          <cell r="L143">
            <v>59.95</v>
          </cell>
        </row>
        <row r="144">
          <cell r="K144">
            <v>55.456451612903265</v>
          </cell>
          <cell r="L144">
            <v>59.95</v>
          </cell>
        </row>
        <row r="145">
          <cell r="K145">
            <v>55.483870967741979</v>
          </cell>
          <cell r="L145">
            <v>59.95</v>
          </cell>
        </row>
        <row r="146">
          <cell r="K146">
            <v>55.511290322580692</v>
          </cell>
          <cell r="L146">
            <v>59.95</v>
          </cell>
        </row>
        <row r="147">
          <cell r="K147">
            <v>55.538709677419405</v>
          </cell>
          <cell r="L147">
            <v>59.95</v>
          </cell>
        </row>
        <row r="148">
          <cell r="K148">
            <v>55.566129032258118</v>
          </cell>
          <cell r="L148">
            <v>59.95</v>
          </cell>
        </row>
        <row r="149">
          <cell r="K149">
            <v>55.593548387096831</v>
          </cell>
          <cell r="L149">
            <v>59.95</v>
          </cell>
        </row>
        <row r="150">
          <cell r="K150">
            <v>55.620967741935544</v>
          </cell>
          <cell r="L150">
            <v>59.95</v>
          </cell>
        </row>
        <row r="151">
          <cell r="K151">
            <v>55.648387096774258</v>
          </cell>
          <cell r="L151">
            <v>59.95</v>
          </cell>
        </row>
        <row r="152">
          <cell r="K152">
            <v>55.675806451612971</v>
          </cell>
          <cell r="L152">
            <v>59.95</v>
          </cell>
        </row>
        <row r="153">
          <cell r="K153">
            <v>55.703225806451684</v>
          </cell>
          <cell r="L153">
            <v>59.95</v>
          </cell>
        </row>
        <row r="154">
          <cell r="K154">
            <v>55.730645161290397</v>
          </cell>
          <cell r="L154">
            <v>59.95</v>
          </cell>
        </row>
        <row r="155">
          <cell r="K155">
            <v>55.75806451612911</v>
          </cell>
          <cell r="L155">
            <v>59.95</v>
          </cell>
        </row>
        <row r="156">
          <cell r="K156">
            <v>55.785483870967823</v>
          </cell>
          <cell r="L156">
            <v>59.95</v>
          </cell>
        </row>
        <row r="157">
          <cell r="K157">
            <v>55.812903225806537</v>
          </cell>
          <cell r="L157">
            <v>59.95</v>
          </cell>
          <cell r="M157">
            <v>61</v>
          </cell>
        </row>
        <row r="158">
          <cell r="K158">
            <v>55.84032258064525</v>
          </cell>
          <cell r="L158">
            <v>59.95</v>
          </cell>
          <cell r="M158">
            <v>0</v>
          </cell>
        </row>
        <row r="159">
          <cell r="K159">
            <v>55.867741935483963</v>
          </cell>
          <cell r="L159">
            <v>59.95</v>
          </cell>
        </row>
        <row r="160">
          <cell r="K160">
            <v>55.895161290322676</v>
          </cell>
          <cell r="L160">
            <v>59.95</v>
          </cell>
        </row>
        <row r="161">
          <cell r="K161">
            <v>55.922580645161389</v>
          </cell>
          <cell r="L161">
            <v>59.95</v>
          </cell>
        </row>
        <row r="162">
          <cell r="K162">
            <v>55.950000000000102</v>
          </cell>
          <cell r="L162">
            <v>59.95</v>
          </cell>
        </row>
        <row r="163">
          <cell r="K163">
            <v>55.977419354838815</v>
          </cell>
          <cell r="L163">
            <v>59.95</v>
          </cell>
        </row>
        <row r="164">
          <cell r="K164">
            <v>56.004838709677529</v>
          </cell>
          <cell r="L164">
            <v>59.95</v>
          </cell>
        </row>
        <row r="165">
          <cell r="K165">
            <v>56.032258064516242</v>
          </cell>
          <cell r="L165">
            <v>59.95</v>
          </cell>
        </row>
        <row r="166">
          <cell r="K166">
            <v>56.059677419354955</v>
          </cell>
          <cell r="L166">
            <v>59.95</v>
          </cell>
        </row>
        <row r="167">
          <cell r="K167">
            <v>56.087096774193668</v>
          </cell>
          <cell r="L167">
            <v>59.95</v>
          </cell>
        </row>
        <row r="168">
          <cell r="K168">
            <v>56.114516129032381</v>
          </cell>
          <cell r="L168">
            <v>59.95</v>
          </cell>
        </row>
        <row r="169">
          <cell r="K169">
            <v>56.141935483871094</v>
          </cell>
          <cell r="L169">
            <v>59.95</v>
          </cell>
        </row>
        <row r="170">
          <cell r="K170">
            <v>56.169354838709808</v>
          </cell>
          <cell r="L170">
            <v>59.95</v>
          </cell>
        </row>
        <row r="171">
          <cell r="K171">
            <v>56.196774193548521</v>
          </cell>
          <cell r="L171">
            <v>59.95</v>
          </cell>
        </row>
        <row r="172">
          <cell r="K172">
            <v>56.224193548387234</v>
          </cell>
          <cell r="L172">
            <v>59.95</v>
          </cell>
        </row>
        <row r="173">
          <cell r="K173">
            <v>56.251612903225947</v>
          </cell>
          <cell r="L173">
            <v>59.95</v>
          </cell>
        </row>
        <row r="174">
          <cell r="K174">
            <v>56.27903225806466</v>
          </cell>
          <cell r="L174">
            <v>59.95</v>
          </cell>
        </row>
        <row r="175">
          <cell r="K175">
            <v>56.306451612903373</v>
          </cell>
          <cell r="L175">
            <v>59.95</v>
          </cell>
        </row>
        <row r="176">
          <cell r="K176">
            <v>56.333870967742087</v>
          </cell>
          <cell r="L176">
            <v>59.95</v>
          </cell>
        </row>
        <row r="177">
          <cell r="K177">
            <v>56.3612903225808</v>
          </cell>
          <cell r="L177">
            <v>59.95</v>
          </cell>
        </row>
        <row r="178">
          <cell r="K178">
            <v>56.388709677419513</v>
          </cell>
          <cell r="L178">
            <v>59.95</v>
          </cell>
        </row>
        <row r="179">
          <cell r="K179">
            <v>56.416129032258226</v>
          </cell>
          <cell r="L179">
            <v>59.95</v>
          </cell>
        </row>
        <row r="180">
          <cell r="K180">
            <v>56.443548387096939</v>
          </cell>
          <cell r="L180">
            <v>59.95</v>
          </cell>
        </row>
        <row r="181">
          <cell r="K181">
            <v>56.470967741935652</v>
          </cell>
          <cell r="L181">
            <v>59.95</v>
          </cell>
        </row>
        <row r="182">
          <cell r="K182">
            <v>56.498387096774366</v>
          </cell>
          <cell r="L182">
            <v>59.95</v>
          </cell>
        </row>
        <row r="183">
          <cell r="K183">
            <v>56.525806451613079</v>
          </cell>
          <cell r="L183">
            <v>59.95</v>
          </cell>
        </row>
        <row r="184">
          <cell r="K184">
            <v>56.553225806451792</v>
          </cell>
          <cell r="L184">
            <v>59.95</v>
          </cell>
        </row>
        <row r="185">
          <cell r="K185">
            <v>56.580645161290505</v>
          </cell>
          <cell r="L185">
            <v>59.95</v>
          </cell>
        </row>
        <row r="186">
          <cell r="K186">
            <v>56.608064516129218</v>
          </cell>
          <cell r="L186">
            <v>59.95</v>
          </cell>
        </row>
        <row r="187">
          <cell r="K187">
            <v>56.635483870967931</v>
          </cell>
          <cell r="L187">
            <v>59.95</v>
          </cell>
          <cell r="M187">
            <v>61</v>
          </cell>
        </row>
        <row r="188">
          <cell r="K188">
            <v>56.662903225806645</v>
          </cell>
          <cell r="L188">
            <v>59.95</v>
          </cell>
          <cell r="M188">
            <v>0</v>
          </cell>
        </row>
        <row r="189">
          <cell r="K189">
            <v>56.690322580645358</v>
          </cell>
          <cell r="L189">
            <v>59.95</v>
          </cell>
        </row>
        <row r="190">
          <cell r="K190">
            <v>56.717741935484071</v>
          </cell>
          <cell r="L190">
            <v>59.95</v>
          </cell>
        </row>
        <row r="191">
          <cell r="K191">
            <v>56.745161290322784</v>
          </cell>
          <cell r="L191">
            <v>59.95</v>
          </cell>
        </row>
        <row r="192">
          <cell r="K192">
            <v>56.772580645161497</v>
          </cell>
          <cell r="L192">
            <v>59.95</v>
          </cell>
        </row>
        <row r="193">
          <cell r="K193">
            <v>56.8</v>
          </cell>
          <cell r="L193">
            <v>59.95</v>
          </cell>
        </row>
        <row r="194">
          <cell r="K194">
            <v>56.8</v>
          </cell>
          <cell r="L194">
            <v>59.95</v>
          </cell>
        </row>
        <row r="195">
          <cell r="K195">
            <v>56.8</v>
          </cell>
          <cell r="L195">
            <v>59.95</v>
          </cell>
        </row>
        <row r="196">
          <cell r="K196">
            <v>56.8</v>
          </cell>
          <cell r="L196">
            <v>59.95</v>
          </cell>
        </row>
        <row r="197">
          <cell r="K197">
            <v>56.8</v>
          </cell>
          <cell r="L197">
            <v>59.95</v>
          </cell>
        </row>
        <row r="198">
          <cell r="K198">
            <v>56.8</v>
          </cell>
          <cell r="L198">
            <v>59.95</v>
          </cell>
        </row>
        <row r="199">
          <cell r="K199">
            <v>56.8</v>
          </cell>
          <cell r="L199">
            <v>59.95</v>
          </cell>
        </row>
        <row r="200">
          <cell r="K200">
            <v>56.8</v>
          </cell>
          <cell r="L200">
            <v>59.95</v>
          </cell>
        </row>
        <row r="201">
          <cell r="K201">
            <v>56.8</v>
          </cell>
          <cell r="L201">
            <v>59.95</v>
          </cell>
        </row>
        <row r="202">
          <cell r="K202">
            <v>56.8</v>
          </cell>
          <cell r="L202">
            <v>59.95</v>
          </cell>
        </row>
        <row r="203">
          <cell r="K203">
            <v>56.8</v>
          </cell>
          <cell r="L203">
            <v>59.95</v>
          </cell>
        </row>
        <row r="204">
          <cell r="K204">
            <v>56.8</v>
          </cell>
          <cell r="L204">
            <v>59.95</v>
          </cell>
        </row>
        <row r="205">
          <cell r="K205">
            <v>56.8</v>
          </cell>
          <cell r="L205">
            <v>59.95</v>
          </cell>
        </row>
        <row r="206">
          <cell r="K206">
            <v>56.8</v>
          </cell>
          <cell r="L206">
            <v>59.95</v>
          </cell>
        </row>
        <row r="207">
          <cell r="K207">
            <v>56.8</v>
          </cell>
          <cell r="L207">
            <v>59.95</v>
          </cell>
        </row>
        <row r="208">
          <cell r="K208">
            <v>56.8</v>
          </cell>
          <cell r="L208">
            <v>59.95</v>
          </cell>
        </row>
        <row r="209">
          <cell r="K209">
            <v>56.8</v>
          </cell>
          <cell r="L209">
            <v>59.95</v>
          </cell>
        </row>
        <row r="210">
          <cell r="K210">
            <v>56.8</v>
          </cell>
          <cell r="L210">
            <v>59.95</v>
          </cell>
        </row>
        <row r="211">
          <cell r="K211">
            <v>56.8</v>
          </cell>
          <cell r="L211">
            <v>59.95</v>
          </cell>
        </row>
        <row r="212">
          <cell r="K212">
            <v>56.8</v>
          </cell>
          <cell r="L212">
            <v>59.95</v>
          </cell>
        </row>
        <row r="213">
          <cell r="K213">
            <v>56.8</v>
          </cell>
          <cell r="L213">
            <v>59.95</v>
          </cell>
        </row>
        <row r="214">
          <cell r="K214">
            <v>56.8</v>
          </cell>
          <cell r="L214">
            <v>59.95</v>
          </cell>
        </row>
        <row r="215">
          <cell r="K215">
            <v>56.8</v>
          </cell>
          <cell r="L215">
            <v>59.95</v>
          </cell>
        </row>
        <row r="216">
          <cell r="K216">
            <v>56.8</v>
          </cell>
          <cell r="L216">
            <v>59.95</v>
          </cell>
        </row>
        <row r="217">
          <cell r="K217">
            <v>56.8</v>
          </cell>
          <cell r="L217">
            <v>59.95</v>
          </cell>
        </row>
        <row r="218">
          <cell r="K218">
            <v>56.8</v>
          </cell>
          <cell r="L218">
            <v>59.95</v>
          </cell>
          <cell r="M218">
            <v>61</v>
          </cell>
        </row>
        <row r="219">
          <cell r="K219">
            <v>56.8</v>
          </cell>
          <cell r="L219">
            <v>59.95</v>
          </cell>
          <cell r="M219">
            <v>0</v>
          </cell>
        </row>
        <row r="220">
          <cell r="K220">
            <v>56.8</v>
          </cell>
          <cell r="L220">
            <v>59.95</v>
          </cell>
        </row>
        <row r="221">
          <cell r="K221">
            <v>56.8</v>
          </cell>
          <cell r="L221">
            <v>59.95</v>
          </cell>
        </row>
        <row r="222">
          <cell r="K222">
            <v>56.8</v>
          </cell>
          <cell r="L222">
            <v>59.95</v>
          </cell>
        </row>
        <row r="223">
          <cell r="K223">
            <v>56.8</v>
          </cell>
          <cell r="L223">
            <v>59.95</v>
          </cell>
        </row>
        <row r="224">
          <cell r="K224">
            <v>56.8</v>
          </cell>
          <cell r="L224">
            <v>59.95</v>
          </cell>
        </row>
        <row r="225">
          <cell r="K225">
            <v>56.766071428571429</v>
          </cell>
          <cell r="L225">
            <v>59.915625000000006</v>
          </cell>
        </row>
        <row r="226">
          <cell r="K226">
            <v>56.732142857142861</v>
          </cell>
          <cell r="L226">
            <v>59.881250000000009</v>
          </cell>
        </row>
        <row r="227">
          <cell r="K227">
            <v>56.698214285714293</v>
          </cell>
          <cell r="L227">
            <v>59.846875000000011</v>
          </cell>
        </row>
        <row r="228">
          <cell r="K228">
            <v>56.664285714285725</v>
          </cell>
          <cell r="L228">
            <v>59.812500000000014</v>
          </cell>
        </row>
        <row r="229">
          <cell r="K229">
            <v>56.630357142857157</v>
          </cell>
          <cell r="L229">
            <v>59.778125000000017</v>
          </cell>
        </row>
        <row r="230">
          <cell r="K230">
            <v>56.596428571428589</v>
          </cell>
          <cell r="L230">
            <v>59.74375000000002</v>
          </cell>
        </row>
        <row r="231">
          <cell r="K231">
            <v>56.562500000000021</v>
          </cell>
          <cell r="L231">
            <v>59.709375000000023</v>
          </cell>
        </row>
        <row r="232">
          <cell r="K232">
            <v>56.528571428571453</v>
          </cell>
          <cell r="L232">
            <v>59.675000000000026</v>
          </cell>
        </row>
        <row r="233">
          <cell r="K233">
            <v>56.494642857142885</v>
          </cell>
          <cell r="L233">
            <v>59.640625000000028</v>
          </cell>
        </row>
        <row r="234">
          <cell r="K234">
            <v>56.460714285714317</v>
          </cell>
          <cell r="L234">
            <v>59.606250000000031</v>
          </cell>
        </row>
        <row r="235">
          <cell r="K235">
            <v>56.426785714285749</v>
          </cell>
          <cell r="L235">
            <v>59.571875000000034</v>
          </cell>
        </row>
        <row r="236">
          <cell r="K236">
            <v>56.392857142857181</v>
          </cell>
          <cell r="L236">
            <v>59.537500000000037</v>
          </cell>
        </row>
        <row r="237">
          <cell r="K237">
            <v>56.358928571428613</v>
          </cell>
          <cell r="L237">
            <v>59.50312500000004</v>
          </cell>
        </row>
        <row r="238">
          <cell r="K238">
            <v>56.325000000000045</v>
          </cell>
          <cell r="L238">
            <v>59.468750000000043</v>
          </cell>
        </row>
        <row r="239">
          <cell r="K239">
            <v>56.291071428571477</v>
          </cell>
          <cell r="L239">
            <v>59.434375000000045</v>
          </cell>
        </row>
        <row r="240">
          <cell r="K240">
            <v>56.25714285714291</v>
          </cell>
          <cell r="L240">
            <v>59.400000000000048</v>
          </cell>
        </row>
        <row r="241">
          <cell r="K241">
            <v>56.223214285714342</v>
          </cell>
          <cell r="L241">
            <v>59.365625000000051</v>
          </cell>
        </row>
        <row r="242">
          <cell r="K242">
            <v>56.189285714285774</v>
          </cell>
          <cell r="L242">
            <v>59.331250000000054</v>
          </cell>
        </row>
        <row r="243">
          <cell r="K243">
            <v>56.155357142857206</v>
          </cell>
          <cell r="L243">
            <v>59.296875000000057</v>
          </cell>
        </row>
        <row r="244">
          <cell r="K244">
            <v>56.121428571428638</v>
          </cell>
          <cell r="L244">
            <v>59.26250000000006</v>
          </cell>
        </row>
        <row r="245">
          <cell r="K245">
            <v>56.08750000000007</v>
          </cell>
          <cell r="L245">
            <v>59.228125000000063</v>
          </cell>
        </row>
        <row r="246">
          <cell r="K246">
            <v>56.053571428571502</v>
          </cell>
          <cell r="L246">
            <v>59.193750000000065</v>
          </cell>
        </row>
        <row r="247">
          <cell r="K247">
            <v>56.019642857142934</v>
          </cell>
          <cell r="L247">
            <v>59.159375000000068</v>
          </cell>
        </row>
        <row r="248">
          <cell r="K248">
            <v>55.985714285714366</v>
          </cell>
          <cell r="L248">
            <v>59.125000000000071</v>
          </cell>
        </row>
        <row r="249">
          <cell r="K249">
            <v>55.951785714285798</v>
          </cell>
          <cell r="L249">
            <v>59.090625000000074</v>
          </cell>
          <cell r="M249">
            <v>61</v>
          </cell>
        </row>
        <row r="250">
          <cell r="K250">
            <v>55.91785714285723</v>
          </cell>
          <cell r="L250">
            <v>59.056250000000077</v>
          </cell>
          <cell r="M250">
            <v>0</v>
          </cell>
        </row>
        <row r="251">
          <cell r="K251">
            <v>55.883928571428662</v>
          </cell>
          <cell r="L251">
            <v>59.02187500000008</v>
          </cell>
        </row>
        <row r="252">
          <cell r="K252">
            <v>55.850000000000094</v>
          </cell>
          <cell r="L252">
            <v>58.987500000000082</v>
          </cell>
        </row>
        <row r="253">
          <cell r="K253">
            <v>55.816071428571526</v>
          </cell>
          <cell r="L253">
            <v>58.953125000000085</v>
          </cell>
        </row>
        <row r="254">
          <cell r="K254">
            <v>55.782142857142958</v>
          </cell>
          <cell r="L254">
            <v>58.918750000000088</v>
          </cell>
        </row>
        <row r="255">
          <cell r="K255">
            <v>55.74821428571439</v>
          </cell>
          <cell r="L255">
            <v>58.884375000000091</v>
          </cell>
        </row>
        <row r="256">
          <cell r="K256">
            <v>55.714285714285822</v>
          </cell>
          <cell r="L256">
            <v>58.850000000000094</v>
          </cell>
        </row>
        <row r="257">
          <cell r="K257">
            <v>55.680357142857254</v>
          </cell>
          <cell r="L257">
            <v>58.815625000000097</v>
          </cell>
        </row>
        <row r="258">
          <cell r="K258">
            <v>55.646428571428686</v>
          </cell>
          <cell r="L258">
            <v>58.781250000000099</v>
          </cell>
        </row>
        <row r="259">
          <cell r="K259">
            <v>55.612500000000118</v>
          </cell>
          <cell r="L259">
            <v>58.746875000000102</v>
          </cell>
        </row>
        <row r="260">
          <cell r="K260">
            <v>55.57857142857155</v>
          </cell>
          <cell r="L260">
            <v>58.712500000000105</v>
          </cell>
        </row>
        <row r="261">
          <cell r="K261">
            <v>55.544642857142982</v>
          </cell>
          <cell r="L261">
            <v>58.678125000000108</v>
          </cell>
        </row>
        <row r="262">
          <cell r="K262">
            <v>55.510714285714414</v>
          </cell>
          <cell r="L262">
            <v>58.643750000000111</v>
          </cell>
        </row>
        <row r="263">
          <cell r="K263">
            <v>55.476785714285846</v>
          </cell>
          <cell r="L263">
            <v>58.609375000000114</v>
          </cell>
        </row>
        <row r="264">
          <cell r="K264">
            <v>55.442857142857278</v>
          </cell>
          <cell r="L264">
            <v>58.575000000000117</v>
          </cell>
        </row>
        <row r="265">
          <cell r="K265">
            <v>55.40892857142871</v>
          </cell>
          <cell r="L265">
            <v>58.540625000000119</v>
          </cell>
        </row>
        <row r="266">
          <cell r="K266">
            <v>55.375000000000142</v>
          </cell>
          <cell r="L266">
            <v>58.506250000000122</v>
          </cell>
        </row>
        <row r="267">
          <cell r="K267">
            <v>55.341071428571574</v>
          </cell>
          <cell r="L267">
            <v>58.471875000000125</v>
          </cell>
        </row>
        <row r="268">
          <cell r="K268">
            <v>55.307142857143006</v>
          </cell>
          <cell r="L268">
            <v>58.437500000000128</v>
          </cell>
        </row>
        <row r="269">
          <cell r="K269">
            <v>55.273214285714438</v>
          </cell>
          <cell r="L269">
            <v>58.403125000000131</v>
          </cell>
        </row>
        <row r="270">
          <cell r="K270">
            <v>55.23928571428587</v>
          </cell>
          <cell r="L270">
            <v>58.368750000000134</v>
          </cell>
        </row>
        <row r="271">
          <cell r="K271">
            <v>55.205357142857302</v>
          </cell>
          <cell r="L271">
            <v>58.334375000000136</v>
          </cell>
        </row>
        <row r="272">
          <cell r="K272">
            <v>55.171428571428734</v>
          </cell>
          <cell r="L272">
            <v>58.300000000000139</v>
          </cell>
        </row>
        <row r="273">
          <cell r="K273">
            <v>55.137500000000166</v>
          </cell>
          <cell r="L273">
            <v>58.265625000000142</v>
          </cell>
        </row>
        <row r="274">
          <cell r="K274">
            <v>55.103571428571598</v>
          </cell>
          <cell r="L274">
            <v>58.231250000000145</v>
          </cell>
        </row>
        <row r="275">
          <cell r="K275">
            <v>55.06964285714303</v>
          </cell>
          <cell r="L275">
            <v>58.196875000000148</v>
          </cell>
        </row>
        <row r="276">
          <cell r="K276">
            <v>55.035714285714462</v>
          </cell>
          <cell r="L276">
            <v>58.162500000000151</v>
          </cell>
        </row>
        <row r="277">
          <cell r="K277">
            <v>55.001785714285894</v>
          </cell>
          <cell r="L277">
            <v>58.128125000000153</v>
          </cell>
        </row>
        <row r="278">
          <cell r="K278">
            <v>54.967857142857326</v>
          </cell>
          <cell r="L278">
            <v>58.093750000000156</v>
          </cell>
        </row>
        <row r="279">
          <cell r="K279">
            <v>54.933928571428758</v>
          </cell>
          <cell r="L279">
            <v>58.059375000000159</v>
          </cell>
          <cell r="M279">
            <v>61</v>
          </cell>
        </row>
        <row r="280">
          <cell r="K280">
            <v>54.90000000000019</v>
          </cell>
          <cell r="L280">
            <v>58.025000000000162</v>
          </cell>
          <cell r="M280">
            <v>0</v>
          </cell>
        </row>
        <row r="281">
          <cell r="K281">
            <v>54.866071428571622</v>
          </cell>
          <cell r="L281">
            <v>57.990625000000165</v>
          </cell>
        </row>
        <row r="282">
          <cell r="K282">
            <v>54.832142857143054</v>
          </cell>
          <cell r="L282">
            <v>57.956250000000168</v>
          </cell>
        </row>
        <row r="283">
          <cell r="K283">
            <v>54.798214285714486</v>
          </cell>
          <cell r="L283">
            <v>57.921875000000171</v>
          </cell>
        </row>
        <row r="284">
          <cell r="K284">
            <v>54.764285714285919</v>
          </cell>
          <cell r="L284">
            <v>57.887500000000173</v>
          </cell>
        </row>
        <row r="285">
          <cell r="K285">
            <v>54.730357142857351</v>
          </cell>
          <cell r="L285">
            <v>57.853125000000176</v>
          </cell>
        </row>
        <row r="286">
          <cell r="K286">
            <v>54.696428571428783</v>
          </cell>
          <cell r="L286">
            <v>57.818750000000179</v>
          </cell>
        </row>
        <row r="287">
          <cell r="K287">
            <v>54.662500000000215</v>
          </cell>
          <cell r="L287">
            <v>57.784375000000182</v>
          </cell>
        </row>
        <row r="288">
          <cell r="K288">
            <v>54.628571428571647</v>
          </cell>
          <cell r="L288">
            <v>57.750000000000185</v>
          </cell>
        </row>
        <row r="289">
          <cell r="K289">
            <v>54.594642857143079</v>
          </cell>
          <cell r="L289">
            <v>57.715625000000188</v>
          </cell>
        </row>
        <row r="290">
          <cell r="K290">
            <v>54.560714285714511</v>
          </cell>
          <cell r="L290">
            <v>57.68125000000019</v>
          </cell>
        </row>
        <row r="291">
          <cell r="K291">
            <v>54.526785714285943</v>
          </cell>
          <cell r="L291">
            <v>57.646875000000193</v>
          </cell>
        </row>
        <row r="292">
          <cell r="K292">
            <v>54.492857142857375</v>
          </cell>
          <cell r="L292">
            <v>57.612500000000196</v>
          </cell>
        </row>
        <row r="293">
          <cell r="K293">
            <v>54.458928571428807</v>
          </cell>
          <cell r="L293">
            <v>57.578125000000199</v>
          </cell>
        </row>
        <row r="294">
          <cell r="K294">
            <v>54.425000000000239</v>
          </cell>
          <cell r="L294">
            <v>57.543750000000202</v>
          </cell>
        </row>
        <row r="295">
          <cell r="K295">
            <v>54.391071428571671</v>
          </cell>
          <cell r="L295">
            <v>57.509375000000205</v>
          </cell>
        </row>
        <row r="296">
          <cell r="K296">
            <v>54.357142857143103</v>
          </cell>
          <cell r="L296">
            <v>57.475000000000207</v>
          </cell>
        </row>
        <row r="297">
          <cell r="K297">
            <v>54.323214285714535</v>
          </cell>
          <cell r="L297">
            <v>57.44062500000021</v>
          </cell>
        </row>
        <row r="298">
          <cell r="K298">
            <v>54.289285714285967</v>
          </cell>
          <cell r="L298">
            <v>57.406250000000213</v>
          </cell>
        </row>
        <row r="299">
          <cell r="K299">
            <v>54.255357142857399</v>
          </cell>
          <cell r="L299">
            <v>57.371875000000216</v>
          </cell>
        </row>
        <row r="300">
          <cell r="K300">
            <v>54.221428571428831</v>
          </cell>
          <cell r="L300">
            <v>57.337500000000219</v>
          </cell>
        </row>
        <row r="301">
          <cell r="K301">
            <v>54.187500000000263</v>
          </cell>
          <cell r="L301">
            <v>57.303125000000222</v>
          </cell>
        </row>
        <row r="302">
          <cell r="K302">
            <v>54.153571428571695</v>
          </cell>
          <cell r="L302">
            <v>57.268750000000225</v>
          </cell>
        </row>
        <row r="303">
          <cell r="K303">
            <v>54.119642857143127</v>
          </cell>
          <cell r="L303">
            <v>57.234375000000227</v>
          </cell>
        </row>
        <row r="304">
          <cell r="K304">
            <v>54.085714285714559</v>
          </cell>
          <cell r="L304">
            <v>57.20000000000023</v>
          </cell>
        </row>
        <row r="305">
          <cell r="K305">
            <v>54.051785714285991</v>
          </cell>
          <cell r="L305">
            <v>57.165625000000233</v>
          </cell>
        </row>
        <row r="306">
          <cell r="K306">
            <v>54.017857142857423</v>
          </cell>
          <cell r="L306">
            <v>57.131250000000236</v>
          </cell>
        </row>
        <row r="307">
          <cell r="K307">
            <v>53.983928571428855</v>
          </cell>
          <cell r="L307">
            <v>57.096875000000239</v>
          </cell>
        </row>
        <row r="308">
          <cell r="K308">
            <v>53.950000000000287</v>
          </cell>
          <cell r="L308">
            <v>57.062500000000242</v>
          </cell>
        </row>
        <row r="309">
          <cell r="K309">
            <v>53.916071428571719</v>
          </cell>
          <cell r="L309">
            <v>57.028125000000244</v>
          </cell>
        </row>
        <row r="310">
          <cell r="K310">
            <v>53.882142857143151</v>
          </cell>
          <cell r="L310">
            <v>56.993750000000247</v>
          </cell>
          <cell r="M310">
            <v>61</v>
          </cell>
        </row>
        <row r="311">
          <cell r="K311">
            <v>53.848214285714583</v>
          </cell>
          <cell r="L311">
            <v>56.95937500000025</v>
          </cell>
          <cell r="M311">
            <v>0</v>
          </cell>
        </row>
        <row r="312">
          <cell r="K312">
            <v>53.814285714286015</v>
          </cell>
          <cell r="L312">
            <v>56.925000000000253</v>
          </cell>
        </row>
        <row r="313">
          <cell r="K313">
            <v>53.780357142857447</v>
          </cell>
          <cell r="L313">
            <v>56.890625000000256</v>
          </cell>
        </row>
        <row r="314">
          <cell r="K314">
            <v>53.746428571428879</v>
          </cell>
          <cell r="L314">
            <v>56.856250000000259</v>
          </cell>
        </row>
        <row r="315">
          <cell r="K315">
            <v>53.712500000000311</v>
          </cell>
          <cell r="L315">
            <v>56.821875000000261</v>
          </cell>
        </row>
        <row r="316">
          <cell r="K316">
            <v>53.678571428571743</v>
          </cell>
          <cell r="L316">
            <v>56.787500000000264</v>
          </cell>
        </row>
        <row r="317">
          <cell r="K317">
            <v>53.644642857143175</v>
          </cell>
          <cell r="L317">
            <v>56.753125000000267</v>
          </cell>
        </row>
        <row r="318">
          <cell r="K318">
            <v>53.610714285714607</v>
          </cell>
          <cell r="L318">
            <v>56.71875000000027</v>
          </cell>
        </row>
        <row r="319">
          <cell r="K319">
            <v>53.576785714286039</v>
          </cell>
          <cell r="L319">
            <v>56.684375000000273</v>
          </cell>
        </row>
        <row r="320">
          <cell r="K320">
            <v>53.542857142857471</v>
          </cell>
          <cell r="L320">
            <v>56.650000000000276</v>
          </cell>
        </row>
        <row r="321">
          <cell r="K321">
            <v>53.508928571428903</v>
          </cell>
          <cell r="L321">
            <v>56.615625000000279</v>
          </cell>
        </row>
        <row r="322">
          <cell r="K322">
            <v>53.475000000000335</v>
          </cell>
          <cell r="L322">
            <v>56.581250000000281</v>
          </cell>
        </row>
        <row r="323">
          <cell r="K323">
            <v>53.441071428571767</v>
          </cell>
          <cell r="L323">
            <v>56.546875000000284</v>
          </cell>
        </row>
        <row r="324">
          <cell r="K324">
            <v>53.407142857143199</v>
          </cell>
          <cell r="L324">
            <v>56.512500000000287</v>
          </cell>
        </row>
        <row r="325">
          <cell r="K325">
            <v>53.373214285714631</v>
          </cell>
          <cell r="L325">
            <v>56.47812500000029</v>
          </cell>
        </row>
        <row r="326">
          <cell r="K326">
            <v>53.339285714286063</v>
          </cell>
          <cell r="L326">
            <v>56.443750000000293</v>
          </cell>
        </row>
        <row r="327">
          <cell r="K327">
            <v>53.305357142857495</v>
          </cell>
          <cell r="L327">
            <v>56.409375000000296</v>
          </cell>
        </row>
        <row r="328">
          <cell r="K328">
            <v>53.271428571428928</v>
          </cell>
          <cell r="L328">
            <v>56.375000000000298</v>
          </cell>
        </row>
        <row r="329">
          <cell r="K329">
            <v>53.23750000000036</v>
          </cell>
          <cell r="L329">
            <v>56.340625000000301</v>
          </cell>
        </row>
        <row r="330">
          <cell r="K330">
            <v>53.203571428571792</v>
          </cell>
          <cell r="L330">
            <v>56.306250000000304</v>
          </cell>
        </row>
        <row r="331">
          <cell r="K331">
            <v>53.169642857143224</v>
          </cell>
          <cell r="L331">
            <v>56.271875000000307</v>
          </cell>
        </row>
        <row r="332">
          <cell r="K332">
            <v>53.135714285714656</v>
          </cell>
          <cell r="L332">
            <v>56.23750000000031</v>
          </cell>
        </row>
        <row r="333">
          <cell r="K333">
            <v>53.101785714286088</v>
          </cell>
          <cell r="L333">
            <v>56.203125000000313</v>
          </cell>
        </row>
        <row r="334">
          <cell r="K334">
            <v>53.06785714285752</v>
          </cell>
          <cell r="L334">
            <v>56.168750000000315</v>
          </cell>
        </row>
        <row r="335">
          <cell r="K335">
            <v>53.033928571428952</v>
          </cell>
          <cell r="L335">
            <v>56.134375000000318</v>
          </cell>
        </row>
        <row r="336">
          <cell r="K336">
            <v>53</v>
          </cell>
          <cell r="L336">
            <v>56.1</v>
          </cell>
        </row>
        <row r="337">
          <cell r="K337">
            <v>53</v>
          </cell>
          <cell r="L337">
            <v>56.1</v>
          </cell>
        </row>
        <row r="338">
          <cell r="K338">
            <v>53</v>
          </cell>
          <cell r="L338">
            <v>56.1</v>
          </cell>
        </row>
        <row r="339">
          <cell r="K339">
            <v>53</v>
          </cell>
          <cell r="L339">
            <v>56.1</v>
          </cell>
        </row>
        <row r="340">
          <cell r="K340">
            <v>53</v>
          </cell>
          <cell r="L340">
            <v>56.1</v>
          </cell>
          <cell r="M340">
            <v>61</v>
          </cell>
        </row>
        <row r="341">
          <cell r="K341">
            <v>53</v>
          </cell>
          <cell r="L341">
            <v>56.1</v>
          </cell>
          <cell r="M341">
            <v>0</v>
          </cell>
        </row>
        <row r="342">
          <cell r="K342">
            <v>53</v>
          </cell>
          <cell r="L342">
            <v>56.1</v>
          </cell>
        </row>
        <row r="343">
          <cell r="K343">
            <v>53</v>
          </cell>
          <cell r="L343">
            <v>56.1</v>
          </cell>
        </row>
        <row r="344">
          <cell r="K344">
            <v>53</v>
          </cell>
          <cell r="L344">
            <v>56.1</v>
          </cell>
        </row>
        <row r="345">
          <cell r="K345">
            <v>53</v>
          </cell>
          <cell r="L345">
            <v>56.1</v>
          </cell>
        </row>
        <row r="346">
          <cell r="K346">
            <v>53</v>
          </cell>
          <cell r="L346">
            <v>56.1</v>
          </cell>
        </row>
        <row r="347">
          <cell r="K347">
            <v>53</v>
          </cell>
          <cell r="L347">
            <v>56.1</v>
          </cell>
        </row>
        <row r="348">
          <cell r="K348">
            <v>53</v>
          </cell>
          <cell r="L348">
            <v>56.1</v>
          </cell>
        </row>
        <row r="349">
          <cell r="K349">
            <v>53</v>
          </cell>
          <cell r="L349">
            <v>56.1</v>
          </cell>
        </row>
        <row r="350">
          <cell r="K350">
            <v>53</v>
          </cell>
          <cell r="L350">
            <v>56.1</v>
          </cell>
        </row>
        <row r="351">
          <cell r="K351">
            <v>53</v>
          </cell>
          <cell r="L351">
            <v>56.1</v>
          </cell>
        </row>
        <row r="352">
          <cell r="K352">
            <v>53</v>
          </cell>
          <cell r="L352">
            <v>56.1</v>
          </cell>
        </row>
        <row r="353">
          <cell r="K353">
            <v>53</v>
          </cell>
          <cell r="L353">
            <v>56.1</v>
          </cell>
        </row>
        <row r="354">
          <cell r="K354">
            <v>53</v>
          </cell>
          <cell r="L354">
            <v>56.1</v>
          </cell>
        </row>
        <row r="355">
          <cell r="K355">
            <v>53</v>
          </cell>
          <cell r="L355">
            <v>56.1</v>
          </cell>
        </row>
        <row r="356">
          <cell r="K356">
            <v>53</v>
          </cell>
          <cell r="L356">
            <v>56.1</v>
          </cell>
        </row>
        <row r="357">
          <cell r="K357">
            <v>53</v>
          </cell>
          <cell r="L357">
            <v>56.1</v>
          </cell>
        </row>
        <row r="358">
          <cell r="K358">
            <v>53</v>
          </cell>
          <cell r="L358">
            <v>56.1</v>
          </cell>
        </row>
        <row r="359">
          <cell r="K359">
            <v>53</v>
          </cell>
          <cell r="L359">
            <v>56.1</v>
          </cell>
        </row>
        <row r="360">
          <cell r="K360">
            <v>53</v>
          </cell>
          <cell r="L360">
            <v>56.1</v>
          </cell>
        </row>
        <row r="361">
          <cell r="K361">
            <v>53</v>
          </cell>
          <cell r="L361">
            <v>56.1</v>
          </cell>
        </row>
        <row r="362">
          <cell r="K362">
            <v>53</v>
          </cell>
          <cell r="L362">
            <v>56.1</v>
          </cell>
        </row>
        <row r="363">
          <cell r="K363">
            <v>53</v>
          </cell>
          <cell r="L363">
            <v>56.1</v>
          </cell>
        </row>
        <row r="364">
          <cell r="K364">
            <v>53</v>
          </cell>
          <cell r="L364">
            <v>56.1</v>
          </cell>
        </row>
        <row r="365">
          <cell r="K365">
            <v>53</v>
          </cell>
          <cell r="L365">
            <v>56.1</v>
          </cell>
        </row>
        <row r="366">
          <cell r="K366">
            <v>53</v>
          </cell>
          <cell r="L366">
            <v>56.1</v>
          </cell>
        </row>
        <row r="367">
          <cell r="K367">
            <v>53</v>
          </cell>
          <cell r="L367">
            <v>56.1</v>
          </cell>
        </row>
        <row r="368">
          <cell r="K368">
            <v>53</v>
          </cell>
          <cell r="L368">
            <v>56.1</v>
          </cell>
        </row>
        <row r="369">
          <cell r="K369">
            <v>53</v>
          </cell>
          <cell r="L369">
            <v>56.1</v>
          </cell>
        </row>
        <row r="370">
          <cell r="K370">
            <v>53</v>
          </cell>
          <cell r="L370">
            <v>56.1</v>
          </cell>
        </row>
        <row r="371">
          <cell r="K371">
            <v>53</v>
          </cell>
          <cell r="L371">
            <v>56.1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aNov99"/>
      <sheetName val="BanHar"/>
      <sheetName val="KWH Kumulatif"/>
      <sheetName val="kwh kit"/>
      <sheetName val="NERACA"/>
      <sheetName val="PLTA"/>
      <sheetName val="Kit (2)"/>
      <sheetName val="real prod kit"/>
    </sheetNames>
    <sheetDataSet>
      <sheetData sheetId="0"/>
      <sheetData sheetId="1"/>
      <sheetData sheetId="2"/>
      <sheetData sheetId="3"/>
      <sheetData sheetId="4"/>
      <sheetData sheetId="5">
        <row r="9">
          <cell r="E9">
            <v>58.115000000000002</v>
          </cell>
        </row>
        <row r="10">
          <cell r="E10">
            <v>58.08</v>
          </cell>
        </row>
        <row r="11">
          <cell r="E11">
            <v>58.034999999999997</v>
          </cell>
        </row>
        <row r="12">
          <cell r="E12">
            <v>58</v>
          </cell>
        </row>
        <row r="13">
          <cell r="E13">
            <v>58.03</v>
          </cell>
        </row>
        <row r="14">
          <cell r="E14">
            <v>58.01</v>
          </cell>
        </row>
        <row r="15">
          <cell r="E15">
            <v>57.97</v>
          </cell>
        </row>
        <row r="16">
          <cell r="E16">
            <v>57.935000000000002</v>
          </cell>
        </row>
        <row r="17">
          <cell r="E17">
            <v>57.905000000000001</v>
          </cell>
        </row>
        <row r="18">
          <cell r="E18">
            <v>57.884999999999998</v>
          </cell>
        </row>
        <row r="19">
          <cell r="E19">
            <v>57.875</v>
          </cell>
        </row>
        <row r="20">
          <cell r="E20">
            <v>57.825000000000003</v>
          </cell>
        </row>
        <row r="21">
          <cell r="E21">
            <v>57.8</v>
          </cell>
        </row>
        <row r="22">
          <cell r="E22">
            <v>57.75</v>
          </cell>
        </row>
        <row r="23">
          <cell r="E23">
            <v>57.69</v>
          </cell>
        </row>
        <row r="24">
          <cell r="E24">
            <v>57.63</v>
          </cell>
        </row>
        <row r="25">
          <cell r="E25">
            <v>57.564999999999998</v>
          </cell>
        </row>
        <row r="26">
          <cell r="E26">
            <v>57.52</v>
          </cell>
        </row>
        <row r="27">
          <cell r="E27">
            <v>57.484999999999999</v>
          </cell>
        </row>
        <row r="28">
          <cell r="E28">
            <v>57.435000000000002</v>
          </cell>
        </row>
        <row r="29">
          <cell r="E29">
            <v>57.37</v>
          </cell>
        </row>
        <row r="30">
          <cell r="E30">
            <v>57.325000000000003</v>
          </cell>
        </row>
        <row r="31">
          <cell r="E31">
            <v>57.295000000000002</v>
          </cell>
        </row>
        <row r="32">
          <cell r="E32">
            <v>57.255000000000003</v>
          </cell>
        </row>
        <row r="33">
          <cell r="E33">
            <v>57.23</v>
          </cell>
        </row>
        <row r="34">
          <cell r="E34">
            <v>57.2</v>
          </cell>
        </row>
        <row r="35">
          <cell r="E35">
            <v>57.164999999999999</v>
          </cell>
        </row>
        <row r="36">
          <cell r="E36">
            <v>57.14</v>
          </cell>
        </row>
        <row r="37">
          <cell r="E37">
            <v>57.11</v>
          </cell>
        </row>
        <row r="38">
          <cell r="E38">
            <v>57.09</v>
          </cell>
        </row>
        <row r="39">
          <cell r="E39">
            <v>57.71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1995"/>
      <sheetName val="1996"/>
      <sheetName val="1997"/>
      <sheetName val="1998"/>
      <sheetName val="1999."/>
      <sheetName val="2000"/>
      <sheetName val="TABEL"/>
    </sheetNames>
    <sheetDataSet>
      <sheetData sheetId="0" refreshError="1"/>
      <sheetData sheetId="1" refreshError="1">
        <row r="5">
          <cell r="C5">
            <v>53.74</v>
          </cell>
        </row>
        <row r="6">
          <cell r="C6">
            <v>53.75</v>
          </cell>
        </row>
        <row r="7">
          <cell r="C7">
            <v>53.76</v>
          </cell>
        </row>
        <row r="8">
          <cell r="C8">
            <v>53.77</v>
          </cell>
        </row>
        <row r="9">
          <cell r="C9">
            <v>53.825000000000003</v>
          </cell>
        </row>
        <row r="10">
          <cell r="C10">
            <v>53.865000000000002</v>
          </cell>
        </row>
        <row r="11">
          <cell r="C11">
            <v>53.875</v>
          </cell>
        </row>
        <row r="12">
          <cell r="C12">
            <v>53.914999999999999</v>
          </cell>
        </row>
        <row r="13">
          <cell r="C13">
            <v>54.1</v>
          </cell>
        </row>
        <row r="14">
          <cell r="C14">
            <v>54.145000000000003</v>
          </cell>
        </row>
        <row r="15">
          <cell r="C15">
            <v>54.145000000000003</v>
          </cell>
        </row>
        <row r="16">
          <cell r="C16">
            <v>54.17</v>
          </cell>
        </row>
        <row r="17">
          <cell r="C17">
            <v>54.244999999999997</v>
          </cell>
        </row>
        <row r="18">
          <cell r="C18">
            <v>54.295000000000002</v>
          </cell>
        </row>
        <row r="19">
          <cell r="C19">
            <v>54.37</v>
          </cell>
        </row>
        <row r="20">
          <cell r="C20">
            <v>54.44</v>
          </cell>
        </row>
        <row r="21">
          <cell r="C21">
            <v>54.445</v>
          </cell>
        </row>
        <row r="22">
          <cell r="C22">
            <v>54.43</v>
          </cell>
        </row>
        <row r="23">
          <cell r="C23">
            <v>54.43</v>
          </cell>
        </row>
        <row r="24">
          <cell r="C24">
            <v>54.45</v>
          </cell>
        </row>
        <row r="25">
          <cell r="C25">
            <v>54.494999999999997</v>
          </cell>
        </row>
        <row r="26">
          <cell r="C26">
            <v>54.56</v>
          </cell>
        </row>
        <row r="27">
          <cell r="C27">
            <v>54.71</v>
          </cell>
        </row>
        <row r="28">
          <cell r="C28">
            <v>54.8</v>
          </cell>
        </row>
        <row r="29">
          <cell r="C29">
            <v>54.9</v>
          </cell>
        </row>
        <row r="30">
          <cell r="C30">
            <v>54.984999999999999</v>
          </cell>
        </row>
        <row r="31">
          <cell r="C31">
            <v>55.02</v>
          </cell>
        </row>
        <row r="32">
          <cell r="C32">
            <v>55.034999999999997</v>
          </cell>
        </row>
        <row r="33">
          <cell r="C33">
            <v>55.075000000000003</v>
          </cell>
        </row>
        <row r="34">
          <cell r="C34">
            <v>55.1</v>
          </cell>
        </row>
        <row r="35">
          <cell r="C35">
            <v>55.125</v>
          </cell>
        </row>
        <row r="43">
          <cell r="C43">
            <v>55.134999999999998</v>
          </cell>
        </row>
        <row r="44">
          <cell r="C44">
            <v>55.23</v>
          </cell>
        </row>
        <row r="45">
          <cell r="C45">
            <v>55.3</v>
          </cell>
        </row>
        <row r="46">
          <cell r="C46">
            <v>55.35</v>
          </cell>
        </row>
        <row r="47">
          <cell r="C47">
            <v>55.414999999999999</v>
          </cell>
        </row>
        <row r="48">
          <cell r="C48">
            <v>55.5</v>
          </cell>
        </row>
        <row r="49">
          <cell r="C49">
            <v>55.545000000000002</v>
          </cell>
        </row>
        <row r="50">
          <cell r="C50">
            <v>55.674999999999997</v>
          </cell>
        </row>
        <row r="51">
          <cell r="C51">
            <v>55.69</v>
          </cell>
        </row>
        <row r="52">
          <cell r="C52">
            <v>55.78</v>
          </cell>
        </row>
        <row r="53">
          <cell r="C53">
            <v>55.795000000000002</v>
          </cell>
        </row>
        <row r="54">
          <cell r="C54">
            <v>55.82</v>
          </cell>
        </row>
        <row r="55">
          <cell r="C55">
            <v>55.93</v>
          </cell>
        </row>
        <row r="56">
          <cell r="C56">
            <v>56</v>
          </cell>
        </row>
        <row r="57">
          <cell r="C57">
            <v>56.024999999999999</v>
          </cell>
        </row>
        <row r="58">
          <cell r="C58">
            <v>56.19</v>
          </cell>
        </row>
        <row r="59">
          <cell r="C59">
            <v>56.22</v>
          </cell>
        </row>
        <row r="60">
          <cell r="C60">
            <v>56.26</v>
          </cell>
        </row>
        <row r="61">
          <cell r="C61">
            <v>56.3</v>
          </cell>
        </row>
        <row r="62">
          <cell r="C62">
            <v>56.33</v>
          </cell>
        </row>
        <row r="63">
          <cell r="C63">
            <v>56.33</v>
          </cell>
        </row>
        <row r="64">
          <cell r="C64">
            <v>56.424999999999997</v>
          </cell>
        </row>
        <row r="65">
          <cell r="C65">
            <v>56.465000000000003</v>
          </cell>
        </row>
        <row r="66">
          <cell r="C66">
            <v>56.5</v>
          </cell>
        </row>
        <row r="67">
          <cell r="C67">
            <v>56.65</v>
          </cell>
        </row>
        <row r="68">
          <cell r="C68">
            <v>56.75</v>
          </cell>
        </row>
        <row r="69">
          <cell r="C69">
            <v>56.814999999999998</v>
          </cell>
        </row>
        <row r="70">
          <cell r="C70">
            <v>56.93</v>
          </cell>
        </row>
        <row r="81">
          <cell r="C81">
            <v>56.984999999999999</v>
          </cell>
        </row>
        <row r="82">
          <cell r="C82">
            <v>57.01</v>
          </cell>
        </row>
        <row r="83">
          <cell r="C83">
            <v>57.075000000000003</v>
          </cell>
        </row>
        <row r="84">
          <cell r="C84">
            <v>57.064999999999998</v>
          </cell>
        </row>
        <row r="85">
          <cell r="C85">
            <v>57.07</v>
          </cell>
        </row>
        <row r="86">
          <cell r="C86">
            <v>57.09</v>
          </cell>
        </row>
        <row r="87">
          <cell r="C87">
            <v>57.09</v>
          </cell>
        </row>
        <row r="88">
          <cell r="C88">
            <v>57.085000000000001</v>
          </cell>
        </row>
        <row r="89">
          <cell r="C89">
            <v>57.075000000000003</v>
          </cell>
        </row>
        <row r="90">
          <cell r="C90">
            <v>57.075000000000003</v>
          </cell>
        </row>
        <row r="91">
          <cell r="C91">
            <v>57.125</v>
          </cell>
        </row>
        <row r="92">
          <cell r="C92">
            <v>57.125</v>
          </cell>
        </row>
        <row r="93">
          <cell r="C93">
            <v>57.2</v>
          </cell>
        </row>
        <row r="94">
          <cell r="C94">
            <v>57.255000000000003</v>
          </cell>
        </row>
        <row r="95">
          <cell r="C95">
            <v>57.28</v>
          </cell>
        </row>
        <row r="96">
          <cell r="C96">
            <v>57.314999999999998</v>
          </cell>
        </row>
        <row r="97">
          <cell r="C97">
            <v>57.325000000000003</v>
          </cell>
        </row>
        <row r="98">
          <cell r="C98">
            <v>57.32</v>
          </cell>
        </row>
        <row r="99">
          <cell r="C99">
            <v>57.395000000000003</v>
          </cell>
        </row>
        <row r="100">
          <cell r="C100">
            <v>57.414999999999999</v>
          </cell>
        </row>
        <row r="101">
          <cell r="C101">
            <v>57.45</v>
          </cell>
        </row>
        <row r="102">
          <cell r="C102">
            <v>57.465000000000003</v>
          </cell>
        </row>
        <row r="103">
          <cell r="C103">
            <v>57.46</v>
          </cell>
        </row>
        <row r="104">
          <cell r="C104">
            <v>57.534999999999997</v>
          </cell>
        </row>
        <row r="105">
          <cell r="C105">
            <v>57.604999999999997</v>
          </cell>
        </row>
        <row r="106">
          <cell r="C106">
            <v>57.615000000000002</v>
          </cell>
        </row>
        <row r="107">
          <cell r="C107">
            <v>57.725000000000001</v>
          </cell>
        </row>
        <row r="108">
          <cell r="C108">
            <v>57.784999999999997</v>
          </cell>
        </row>
        <row r="109">
          <cell r="C109">
            <v>57.814999999999998</v>
          </cell>
        </row>
        <row r="110">
          <cell r="C110">
            <v>57.814999999999998</v>
          </cell>
        </row>
        <row r="111">
          <cell r="C111">
            <v>57.85</v>
          </cell>
        </row>
        <row r="119">
          <cell r="C119">
            <v>57.875</v>
          </cell>
        </row>
        <row r="120">
          <cell r="C120">
            <v>57.884999999999998</v>
          </cell>
        </row>
        <row r="121">
          <cell r="C121">
            <v>57.905000000000001</v>
          </cell>
        </row>
        <row r="122">
          <cell r="C122">
            <v>57.93</v>
          </cell>
        </row>
        <row r="123">
          <cell r="C123">
            <v>57.935000000000002</v>
          </cell>
        </row>
        <row r="124">
          <cell r="C124">
            <v>57.965000000000003</v>
          </cell>
        </row>
        <row r="125">
          <cell r="C125">
            <v>57.98</v>
          </cell>
        </row>
        <row r="126">
          <cell r="C126">
            <v>57.97</v>
          </cell>
        </row>
        <row r="127">
          <cell r="C127">
            <v>57.95</v>
          </cell>
        </row>
        <row r="128">
          <cell r="C128">
            <v>57.984999999999999</v>
          </cell>
        </row>
        <row r="129">
          <cell r="C129">
            <v>57.99</v>
          </cell>
        </row>
        <row r="130">
          <cell r="C130">
            <v>58</v>
          </cell>
        </row>
        <row r="131">
          <cell r="C131">
            <v>58.01</v>
          </cell>
        </row>
        <row r="132">
          <cell r="C132">
            <v>58.015000000000001</v>
          </cell>
        </row>
        <row r="133">
          <cell r="C133">
            <v>58.015000000000001</v>
          </cell>
        </row>
        <row r="134">
          <cell r="C134">
            <v>58</v>
          </cell>
        </row>
        <row r="135">
          <cell r="C135">
            <v>57.98</v>
          </cell>
        </row>
        <row r="136">
          <cell r="C136">
            <v>57.99</v>
          </cell>
        </row>
        <row r="137">
          <cell r="C137">
            <v>57.99</v>
          </cell>
        </row>
        <row r="138">
          <cell r="C138">
            <v>57.965000000000003</v>
          </cell>
        </row>
        <row r="139">
          <cell r="C139">
            <v>57.93</v>
          </cell>
        </row>
        <row r="140">
          <cell r="C140">
            <v>57.935000000000002</v>
          </cell>
        </row>
        <row r="141">
          <cell r="C141">
            <v>58.01</v>
          </cell>
        </row>
        <row r="142">
          <cell r="C142">
            <v>58.2</v>
          </cell>
        </row>
        <row r="143">
          <cell r="C143">
            <v>58.23</v>
          </cell>
        </row>
        <row r="144">
          <cell r="C144">
            <v>58.225000000000001</v>
          </cell>
        </row>
        <row r="145">
          <cell r="C145">
            <v>58.22</v>
          </cell>
        </row>
        <row r="146">
          <cell r="C146">
            <v>58.215000000000003</v>
          </cell>
        </row>
        <row r="147">
          <cell r="C147">
            <v>58.21</v>
          </cell>
        </row>
        <row r="148">
          <cell r="C148">
            <v>58.33</v>
          </cell>
        </row>
        <row r="157">
          <cell r="C157">
            <v>58.42</v>
          </cell>
        </row>
        <row r="158">
          <cell r="C158">
            <v>58.47</v>
          </cell>
        </row>
        <row r="159">
          <cell r="C159">
            <v>58.5</v>
          </cell>
        </row>
        <row r="160">
          <cell r="C160">
            <v>58.524999999999999</v>
          </cell>
        </row>
        <row r="161">
          <cell r="C161">
            <v>58.625</v>
          </cell>
        </row>
        <row r="162">
          <cell r="C162">
            <v>58.69</v>
          </cell>
        </row>
        <row r="163">
          <cell r="C163">
            <v>58.77</v>
          </cell>
        </row>
        <row r="164">
          <cell r="C164">
            <v>58.8</v>
          </cell>
        </row>
        <row r="165">
          <cell r="C165">
            <v>58.84</v>
          </cell>
        </row>
        <row r="166">
          <cell r="C166">
            <v>58.85</v>
          </cell>
        </row>
        <row r="167">
          <cell r="C167">
            <v>58.86</v>
          </cell>
        </row>
        <row r="168">
          <cell r="C168">
            <v>58.865000000000002</v>
          </cell>
        </row>
        <row r="169">
          <cell r="C169">
            <v>58.99</v>
          </cell>
        </row>
        <row r="170">
          <cell r="C170">
            <v>59</v>
          </cell>
        </row>
        <row r="171">
          <cell r="C171">
            <v>58.98</v>
          </cell>
        </row>
        <row r="172">
          <cell r="C172">
            <v>58.954999999999998</v>
          </cell>
        </row>
        <row r="173">
          <cell r="C173">
            <v>58.924999999999997</v>
          </cell>
        </row>
        <row r="174">
          <cell r="C174">
            <v>58.884999999999998</v>
          </cell>
        </row>
        <row r="175">
          <cell r="C175">
            <v>58.844999999999999</v>
          </cell>
        </row>
        <row r="176">
          <cell r="C176">
            <v>58.805</v>
          </cell>
        </row>
        <row r="177">
          <cell r="C177">
            <v>58.76</v>
          </cell>
        </row>
        <row r="178">
          <cell r="C178">
            <v>58.73</v>
          </cell>
        </row>
        <row r="179">
          <cell r="C179">
            <v>58.71</v>
          </cell>
        </row>
        <row r="180">
          <cell r="C180">
            <v>58.67</v>
          </cell>
        </row>
        <row r="181">
          <cell r="C181">
            <v>58.645000000000003</v>
          </cell>
        </row>
        <row r="182">
          <cell r="C182">
            <v>58.65</v>
          </cell>
        </row>
        <row r="183">
          <cell r="C183">
            <v>58.625</v>
          </cell>
        </row>
        <row r="184">
          <cell r="C184">
            <v>58.594999999999999</v>
          </cell>
        </row>
        <row r="185">
          <cell r="C185">
            <v>58.57</v>
          </cell>
        </row>
        <row r="186">
          <cell r="C186">
            <v>58.55</v>
          </cell>
        </row>
        <row r="187">
          <cell r="C187">
            <v>58.52</v>
          </cell>
        </row>
        <row r="195">
          <cell r="C195">
            <v>58.53</v>
          </cell>
        </row>
        <row r="196">
          <cell r="C196">
            <v>58.52</v>
          </cell>
        </row>
        <row r="197">
          <cell r="C197">
            <v>58.524999999999999</v>
          </cell>
        </row>
        <row r="198">
          <cell r="C198">
            <v>58.53</v>
          </cell>
        </row>
        <row r="199">
          <cell r="C199">
            <v>58.53</v>
          </cell>
        </row>
        <row r="200">
          <cell r="C200">
            <v>58.53</v>
          </cell>
        </row>
        <row r="201">
          <cell r="C201">
            <v>58.5</v>
          </cell>
        </row>
        <row r="202">
          <cell r="C202">
            <v>58.505000000000003</v>
          </cell>
        </row>
        <row r="203">
          <cell r="C203">
            <v>58.53</v>
          </cell>
        </row>
        <row r="204">
          <cell r="C204">
            <v>58.524999999999999</v>
          </cell>
        </row>
        <row r="205">
          <cell r="C205">
            <v>58.65</v>
          </cell>
        </row>
        <row r="206">
          <cell r="C206">
            <v>58.8</v>
          </cell>
        </row>
        <row r="207">
          <cell r="C207">
            <v>58.835000000000001</v>
          </cell>
        </row>
        <row r="208">
          <cell r="C208">
            <v>58.85</v>
          </cell>
        </row>
        <row r="209">
          <cell r="C209">
            <v>58.95</v>
          </cell>
        </row>
        <row r="210">
          <cell r="C210">
            <v>59.055</v>
          </cell>
        </row>
        <row r="211">
          <cell r="C211">
            <v>59.104999999999997</v>
          </cell>
        </row>
        <row r="212">
          <cell r="C212">
            <v>59.104999999999997</v>
          </cell>
        </row>
        <row r="213">
          <cell r="C213">
            <v>59.12</v>
          </cell>
        </row>
        <row r="214">
          <cell r="C214">
            <v>59.11</v>
          </cell>
        </row>
        <row r="215">
          <cell r="C215">
            <v>59.155000000000001</v>
          </cell>
        </row>
        <row r="216">
          <cell r="C216">
            <v>59.265000000000001</v>
          </cell>
        </row>
        <row r="217">
          <cell r="C217">
            <v>59.265000000000001</v>
          </cell>
        </row>
        <row r="218">
          <cell r="C218">
            <v>59.265000000000001</v>
          </cell>
        </row>
        <row r="219">
          <cell r="C219">
            <v>59.265000000000001</v>
          </cell>
        </row>
        <row r="220">
          <cell r="C220">
            <v>59.23</v>
          </cell>
        </row>
        <row r="221">
          <cell r="C221">
            <v>59.2</v>
          </cell>
        </row>
        <row r="222">
          <cell r="C222">
            <v>59.18</v>
          </cell>
        </row>
        <row r="223">
          <cell r="C223">
            <v>59.164999999999999</v>
          </cell>
        </row>
        <row r="224">
          <cell r="C224">
            <v>59.18</v>
          </cell>
        </row>
        <row r="272">
          <cell r="C272">
            <v>58.884999999999998</v>
          </cell>
        </row>
        <row r="273">
          <cell r="C273">
            <v>58.924999999999997</v>
          </cell>
        </row>
        <row r="274">
          <cell r="C274">
            <v>58.924999999999997</v>
          </cell>
        </row>
        <row r="275">
          <cell r="C275">
            <v>58.92</v>
          </cell>
        </row>
        <row r="276">
          <cell r="C276">
            <v>58.914999999999999</v>
          </cell>
        </row>
        <row r="277">
          <cell r="C277">
            <v>59.34</v>
          </cell>
        </row>
        <row r="278">
          <cell r="C278">
            <v>59.465000000000003</v>
          </cell>
        </row>
        <row r="279">
          <cell r="C279">
            <v>59.48</v>
          </cell>
        </row>
        <row r="280">
          <cell r="C280">
            <v>59.49</v>
          </cell>
        </row>
        <row r="281">
          <cell r="C281">
            <v>59.49</v>
          </cell>
        </row>
        <row r="282">
          <cell r="C282">
            <v>59.484999999999999</v>
          </cell>
        </row>
        <row r="283">
          <cell r="C283">
            <v>59.69</v>
          </cell>
        </row>
        <row r="284">
          <cell r="C284">
            <v>59.77</v>
          </cell>
        </row>
        <row r="285">
          <cell r="C285">
            <v>59.784999999999997</v>
          </cell>
        </row>
        <row r="286">
          <cell r="C286">
            <v>59.77</v>
          </cell>
        </row>
        <row r="287">
          <cell r="C287">
            <v>59.75</v>
          </cell>
        </row>
        <row r="288">
          <cell r="C288">
            <v>59.74</v>
          </cell>
        </row>
        <row r="289">
          <cell r="C289">
            <v>59.72</v>
          </cell>
        </row>
        <row r="290">
          <cell r="C290">
            <v>59.69</v>
          </cell>
        </row>
        <row r="291">
          <cell r="C291">
            <v>59.65</v>
          </cell>
        </row>
        <row r="292">
          <cell r="C292">
            <v>59.604999999999997</v>
          </cell>
        </row>
        <row r="293">
          <cell r="C293">
            <v>59.564999999999998</v>
          </cell>
        </row>
        <row r="294">
          <cell r="C294">
            <v>59.515000000000001</v>
          </cell>
        </row>
        <row r="295">
          <cell r="C295">
            <v>59.51</v>
          </cell>
        </row>
        <row r="296">
          <cell r="C296">
            <v>59.49</v>
          </cell>
        </row>
        <row r="297">
          <cell r="C297">
            <v>59.44</v>
          </cell>
        </row>
        <row r="298">
          <cell r="C298">
            <v>59.405000000000001</v>
          </cell>
        </row>
        <row r="299">
          <cell r="C299">
            <v>59.365000000000002</v>
          </cell>
        </row>
        <row r="300">
          <cell r="C300">
            <v>59.32</v>
          </cell>
        </row>
        <row r="301">
          <cell r="C301">
            <v>59.274999999999999</v>
          </cell>
        </row>
        <row r="302">
          <cell r="C302">
            <v>59.21</v>
          </cell>
        </row>
        <row r="310">
          <cell r="C310">
            <v>59.21</v>
          </cell>
        </row>
        <row r="311">
          <cell r="C311">
            <v>59.204999999999998</v>
          </cell>
        </row>
        <row r="312">
          <cell r="C312">
            <v>59.21</v>
          </cell>
        </row>
        <row r="313">
          <cell r="C313">
            <v>59.204999999999998</v>
          </cell>
        </row>
        <row r="314">
          <cell r="C314">
            <v>59.19</v>
          </cell>
        </row>
        <row r="315">
          <cell r="C315">
            <v>59.145000000000003</v>
          </cell>
        </row>
        <row r="316">
          <cell r="C316">
            <v>59.1</v>
          </cell>
        </row>
        <row r="317">
          <cell r="C317">
            <v>59.08</v>
          </cell>
        </row>
        <row r="318">
          <cell r="C318">
            <v>59.09</v>
          </cell>
        </row>
        <row r="319">
          <cell r="C319">
            <v>59.075000000000003</v>
          </cell>
        </row>
        <row r="320">
          <cell r="C320">
            <v>59.04</v>
          </cell>
        </row>
        <row r="321">
          <cell r="C321">
            <v>58.99</v>
          </cell>
        </row>
        <row r="322">
          <cell r="C322">
            <v>58.945</v>
          </cell>
        </row>
        <row r="323">
          <cell r="C323">
            <v>58.895000000000003</v>
          </cell>
        </row>
        <row r="324">
          <cell r="C324">
            <v>58.854999999999997</v>
          </cell>
        </row>
        <row r="325">
          <cell r="C325">
            <v>58.795000000000002</v>
          </cell>
        </row>
        <row r="326">
          <cell r="C326">
            <v>58.75</v>
          </cell>
        </row>
        <row r="327">
          <cell r="C327">
            <v>58.71</v>
          </cell>
        </row>
        <row r="328">
          <cell r="C328">
            <v>58.72</v>
          </cell>
        </row>
        <row r="329">
          <cell r="C329">
            <v>58.73</v>
          </cell>
        </row>
        <row r="330">
          <cell r="C330">
            <v>58.74</v>
          </cell>
        </row>
        <row r="331">
          <cell r="C331">
            <v>58.75</v>
          </cell>
        </row>
        <row r="332">
          <cell r="C332">
            <v>58.76</v>
          </cell>
        </row>
        <row r="333">
          <cell r="C333">
            <v>58.77</v>
          </cell>
        </row>
        <row r="334">
          <cell r="C334">
            <v>58.78</v>
          </cell>
        </row>
        <row r="335">
          <cell r="C335">
            <v>58.79</v>
          </cell>
        </row>
        <row r="336">
          <cell r="C336">
            <v>58.8</v>
          </cell>
        </row>
        <row r="337">
          <cell r="C337">
            <v>58.81</v>
          </cell>
        </row>
        <row r="338">
          <cell r="C338">
            <v>58.82</v>
          </cell>
        </row>
        <row r="339">
          <cell r="C339">
            <v>58.83</v>
          </cell>
        </row>
        <row r="348">
          <cell r="C348">
            <v>58.405000000000001</v>
          </cell>
        </row>
        <row r="349">
          <cell r="C349">
            <v>58.335000000000001</v>
          </cell>
        </row>
        <row r="350">
          <cell r="C350">
            <v>58.27</v>
          </cell>
        </row>
        <row r="351">
          <cell r="C351">
            <v>58.204999999999998</v>
          </cell>
        </row>
        <row r="352">
          <cell r="C352">
            <v>58.125</v>
          </cell>
        </row>
        <row r="353">
          <cell r="C353">
            <v>58.05</v>
          </cell>
        </row>
        <row r="354">
          <cell r="C354">
            <v>57.905000000000001</v>
          </cell>
        </row>
        <row r="355">
          <cell r="C355">
            <v>57.89</v>
          </cell>
        </row>
        <row r="356">
          <cell r="C356">
            <v>57.84</v>
          </cell>
        </row>
        <row r="357">
          <cell r="C357">
            <v>57.774999999999999</v>
          </cell>
        </row>
        <row r="358">
          <cell r="C358">
            <v>57.704999999999998</v>
          </cell>
        </row>
        <row r="359">
          <cell r="C359">
            <v>57.65</v>
          </cell>
        </row>
        <row r="360">
          <cell r="C360">
            <v>57.56</v>
          </cell>
        </row>
        <row r="361">
          <cell r="C361">
            <v>57.48</v>
          </cell>
        </row>
        <row r="362">
          <cell r="C362">
            <v>57.53</v>
          </cell>
        </row>
        <row r="363">
          <cell r="C363">
            <v>57.524999999999999</v>
          </cell>
        </row>
        <row r="364">
          <cell r="C364">
            <v>57.46</v>
          </cell>
        </row>
        <row r="365">
          <cell r="C365">
            <v>57.4</v>
          </cell>
        </row>
        <row r="366">
          <cell r="C366">
            <v>57.314999999999998</v>
          </cell>
        </row>
        <row r="367">
          <cell r="C367">
            <v>57.24</v>
          </cell>
        </row>
        <row r="368">
          <cell r="C368">
            <v>57.17</v>
          </cell>
        </row>
        <row r="369">
          <cell r="C369">
            <v>57.09</v>
          </cell>
        </row>
        <row r="370">
          <cell r="C370">
            <v>57.03</v>
          </cell>
        </row>
        <row r="371">
          <cell r="C371">
            <v>56.95</v>
          </cell>
        </row>
        <row r="372">
          <cell r="C372">
            <v>56.88</v>
          </cell>
        </row>
        <row r="373">
          <cell r="C373">
            <v>56.814999999999998</v>
          </cell>
        </row>
        <row r="374">
          <cell r="C374">
            <v>56.74</v>
          </cell>
        </row>
        <row r="375">
          <cell r="C375">
            <v>56.66</v>
          </cell>
        </row>
        <row r="376">
          <cell r="C376">
            <v>56.6</v>
          </cell>
        </row>
        <row r="377">
          <cell r="C377">
            <v>56.564999999999998</v>
          </cell>
        </row>
        <row r="378">
          <cell r="C378">
            <v>56.515000000000001</v>
          </cell>
        </row>
        <row r="386">
          <cell r="C386">
            <v>56.454999999999998</v>
          </cell>
        </row>
        <row r="387">
          <cell r="C387">
            <v>56.4</v>
          </cell>
        </row>
        <row r="388">
          <cell r="C388">
            <v>56.33</v>
          </cell>
        </row>
        <row r="389">
          <cell r="C389">
            <v>56.29</v>
          </cell>
        </row>
        <row r="390">
          <cell r="C390">
            <v>56.34</v>
          </cell>
        </row>
        <row r="391">
          <cell r="C391">
            <v>56.33</v>
          </cell>
        </row>
        <row r="392">
          <cell r="C392">
            <v>56.32</v>
          </cell>
        </row>
        <row r="393">
          <cell r="C393">
            <v>56.29</v>
          </cell>
        </row>
        <row r="394">
          <cell r="C394">
            <v>56.25</v>
          </cell>
        </row>
        <row r="395">
          <cell r="C395">
            <v>56.21</v>
          </cell>
        </row>
        <row r="396">
          <cell r="C396">
            <v>56.16</v>
          </cell>
        </row>
        <row r="397">
          <cell r="C397">
            <v>56.16</v>
          </cell>
        </row>
        <row r="398">
          <cell r="C398">
            <v>56.2</v>
          </cell>
        </row>
        <row r="399">
          <cell r="C399">
            <v>56.284999999999997</v>
          </cell>
        </row>
        <row r="400">
          <cell r="C400">
            <v>56.26</v>
          </cell>
        </row>
        <row r="401">
          <cell r="C401">
            <v>56.384999999999998</v>
          </cell>
        </row>
        <row r="402">
          <cell r="C402">
            <v>56.36</v>
          </cell>
        </row>
        <row r="403">
          <cell r="C403">
            <v>56.3</v>
          </cell>
        </row>
        <row r="404">
          <cell r="C404">
            <v>56.26</v>
          </cell>
        </row>
        <row r="405">
          <cell r="C405">
            <v>56.27</v>
          </cell>
        </row>
        <row r="406">
          <cell r="C406">
            <v>56.314999999999998</v>
          </cell>
        </row>
        <row r="407">
          <cell r="C407">
            <v>56.3</v>
          </cell>
        </row>
        <row r="408">
          <cell r="C408">
            <v>56.28</v>
          </cell>
        </row>
        <row r="409">
          <cell r="C409">
            <v>56.32</v>
          </cell>
        </row>
        <row r="410">
          <cell r="C410">
            <v>56.325000000000003</v>
          </cell>
        </row>
        <row r="411">
          <cell r="C411">
            <v>56.33</v>
          </cell>
        </row>
        <row r="412">
          <cell r="C412">
            <v>56.35</v>
          </cell>
        </row>
        <row r="413">
          <cell r="C413">
            <v>56.44</v>
          </cell>
        </row>
        <row r="414">
          <cell r="C414">
            <v>56.44</v>
          </cell>
        </row>
        <row r="415">
          <cell r="C415">
            <v>56.41</v>
          </cell>
        </row>
        <row r="424">
          <cell r="C424">
            <v>56.384999999999998</v>
          </cell>
        </row>
        <row r="425">
          <cell r="C425">
            <v>56.33</v>
          </cell>
        </row>
        <row r="426">
          <cell r="C426">
            <v>56.28</v>
          </cell>
        </row>
        <row r="427">
          <cell r="C427">
            <v>56.35</v>
          </cell>
        </row>
        <row r="428">
          <cell r="C428">
            <v>56.66</v>
          </cell>
        </row>
        <row r="429">
          <cell r="C429">
            <v>56.76</v>
          </cell>
        </row>
        <row r="430">
          <cell r="C430">
            <v>56.8</v>
          </cell>
        </row>
        <row r="431">
          <cell r="C431">
            <v>56.84</v>
          </cell>
        </row>
        <row r="432">
          <cell r="C432">
            <v>56.875</v>
          </cell>
        </row>
        <row r="433">
          <cell r="C433">
            <v>56.884999999999998</v>
          </cell>
        </row>
        <row r="434">
          <cell r="C434">
            <v>56.884999999999998</v>
          </cell>
        </row>
        <row r="435">
          <cell r="C435">
            <v>56.85</v>
          </cell>
        </row>
        <row r="436">
          <cell r="C436">
            <v>56.83</v>
          </cell>
        </row>
        <row r="437">
          <cell r="C437">
            <v>56.795000000000002</v>
          </cell>
        </row>
        <row r="438">
          <cell r="C438">
            <v>56.75</v>
          </cell>
        </row>
        <row r="439">
          <cell r="C439">
            <v>56.73</v>
          </cell>
        </row>
        <row r="440">
          <cell r="C440">
            <v>56.685000000000002</v>
          </cell>
        </row>
        <row r="441">
          <cell r="C441">
            <v>56.67</v>
          </cell>
        </row>
        <row r="442">
          <cell r="C442">
            <v>56.66</v>
          </cell>
        </row>
        <row r="443">
          <cell r="C443">
            <v>56.655000000000001</v>
          </cell>
        </row>
        <row r="444">
          <cell r="C444">
            <v>56.63</v>
          </cell>
        </row>
        <row r="445">
          <cell r="C445">
            <v>56.61</v>
          </cell>
        </row>
        <row r="446">
          <cell r="C446">
            <v>56.69</v>
          </cell>
        </row>
        <row r="447">
          <cell r="C447">
            <v>56.615000000000002</v>
          </cell>
        </row>
        <row r="448">
          <cell r="C448">
            <v>56.69</v>
          </cell>
        </row>
        <row r="449">
          <cell r="C449">
            <v>56.69</v>
          </cell>
        </row>
        <row r="450">
          <cell r="C450">
            <v>56.67</v>
          </cell>
        </row>
        <row r="451">
          <cell r="C451">
            <v>56.67</v>
          </cell>
        </row>
        <row r="452">
          <cell r="C452">
            <v>56.655000000000001</v>
          </cell>
        </row>
        <row r="453">
          <cell r="C453">
            <v>56.725000000000001</v>
          </cell>
        </row>
        <row r="454">
          <cell r="C454">
            <v>56.73</v>
          </cell>
        </row>
      </sheetData>
      <sheetData sheetId="2" refreshError="1">
        <row r="5">
          <cell r="B5">
            <v>56.74</v>
          </cell>
        </row>
        <row r="6">
          <cell r="B6">
            <v>56.82</v>
          </cell>
        </row>
        <row r="7">
          <cell r="B7">
            <v>56.86</v>
          </cell>
        </row>
        <row r="8">
          <cell r="B8">
            <v>56.884999999999998</v>
          </cell>
        </row>
        <row r="9">
          <cell r="B9">
            <v>56.95</v>
          </cell>
        </row>
        <row r="10">
          <cell r="B10">
            <v>56.95</v>
          </cell>
        </row>
        <row r="11">
          <cell r="B11">
            <v>56.94</v>
          </cell>
        </row>
        <row r="12">
          <cell r="B12">
            <v>56.965000000000003</v>
          </cell>
        </row>
        <row r="13">
          <cell r="B13">
            <v>56.984999999999999</v>
          </cell>
        </row>
        <row r="14">
          <cell r="B14">
            <v>57.005000000000003</v>
          </cell>
        </row>
        <row r="15">
          <cell r="B15">
            <v>57.005000000000003</v>
          </cell>
        </row>
        <row r="16">
          <cell r="B16">
            <v>56.994999999999997</v>
          </cell>
        </row>
        <row r="17">
          <cell r="B17">
            <v>57.03</v>
          </cell>
        </row>
        <row r="18">
          <cell r="B18">
            <v>57.05</v>
          </cell>
        </row>
        <row r="19">
          <cell r="B19">
            <v>57.07</v>
          </cell>
        </row>
        <row r="20">
          <cell r="B20">
            <v>57.06</v>
          </cell>
        </row>
        <row r="21">
          <cell r="B21">
            <v>57.05</v>
          </cell>
        </row>
        <row r="22">
          <cell r="B22">
            <v>57.034999999999997</v>
          </cell>
        </row>
        <row r="23">
          <cell r="B23">
            <v>57.015000000000001</v>
          </cell>
        </row>
        <row r="24">
          <cell r="B24">
            <v>57.13</v>
          </cell>
        </row>
        <row r="25">
          <cell r="B25">
            <v>57.164999999999999</v>
          </cell>
        </row>
        <row r="26">
          <cell r="B26">
            <v>57.18</v>
          </cell>
        </row>
        <row r="27">
          <cell r="B27">
            <v>57.164999999999999</v>
          </cell>
        </row>
        <row r="28">
          <cell r="B28">
            <v>57.12</v>
          </cell>
        </row>
        <row r="29">
          <cell r="B29">
            <v>57.155000000000001</v>
          </cell>
        </row>
        <row r="30">
          <cell r="B30">
            <v>57.18</v>
          </cell>
        </row>
        <row r="31">
          <cell r="B31">
            <v>57.22</v>
          </cell>
        </row>
        <row r="32">
          <cell r="B32">
            <v>57.23</v>
          </cell>
        </row>
        <row r="33">
          <cell r="B33">
            <v>57.23</v>
          </cell>
        </row>
        <row r="34">
          <cell r="B34">
            <v>57.204999999999998</v>
          </cell>
        </row>
        <row r="35">
          <cell r="B35">
            <v>57.17</v>
          </cell>
        </row>
        <row r="44">
          <cell r="B44">
            <v>57.15</v>
          </cell>
        </row>
        <row r="45">
          <cell r="B45">
            <v>57.164999999999999</v>
          </cell>
        </row>
        <row r="46">
          <cell r="B46">
            <v>57.26</v>
          </cell>
        </row>
        <row r="47">
          <cell r="B47">
            <v>57.4</v>
          </cell>
        </row>
        <row r="48">
          <cell r="B48">
            <v>57.45</v>
          </cell>
        </row>
        <row r="49">
          <cell r="B49">
            <v>57.53</v>
          </cell>
        </row>
        <row r="50">
          <cell r="B50">
            <v>57.604999999999997</v>
          </cell>
        </row>
        <row r="51">
          <cell r="B51">
            <v>57.655000000000001</v>
          </cell>
        </row>
        <row r="52">
          <cell r="B52">
            <v>57.72</v>
          </cell>
        </row>
        <row r="53">
          <cell r="B53">
            <v>57.75</v>
          </cell>
        </row>
        <row r="54">
          <cell r="B54">
            <v>57.78</v>
          </cell>
        </row>
        <row r="55">
          <cell r="B55">
            <v>57.92</v>
          </cell>
        </row>
        <row r="56">
          <cell r="B56">
            <v>58</v>
          </cell>
        </row>
        <row r="57">
          <cell r="B57">
            <v>58.04</v>
          </cell>
        </row>
        <row r="58">
          <cell r="B58">
            <v>58.09</v>
          </cell>
        </row>
        <row r="59">
          <cell r="B59">
            <v>58.11</v>
          </cell>
        </row>
        <row r="60">
          <cell r="B60">
            <v>58.15</v>
          </cell>
        </row>
        <row r="61">
          <cell r="B61">
            <v>58.155000000000001</v>
          </cell>
        </row>
        <row r="62">
          <cell r="B62">
            <v>58.15</v>
          </cell>
        </row>
        <row r="63">
          <cell r="B63">
            <v>58.22</v>
          </cell>
        </row>
        <row r="64">
          <cell r="B64">
            <v>58.3</v>
          </cell>
        </row>
        <row r="65">
          <cell r="B65">
            <v>58.42</v>
          </cell>
        </row>
        <row r="66">
          <cell r="B66">
            <v>58.46</v>
          </cell>
        </row>
        <row r="67">
          <cell r="B67">
            <v>58.48</v>
          </cell>
        </row>
        <row r="68">
          <cell r="B68">
            <v>58.52</v>
          </cell>
        </row>
        <row r="69">
          <cell r="B69">
            <v>58.54</v>
          </cell>
        </row>
        <row r="70">
          <cell r="B70">
            <v>58.71</v>
          </cell>
        </row>
        <row r="71">
          <cell r="B71">
            <v>58.774999999999999</v>
          </cell>
        </row>
        <row r="83">
          <cell r="B83">
            <v>58.805</v>
          </cell>
        </row>
        <row r="84">
          <cell r="B84">
            <v>58.88</v>
          </cell>
        </row>
        <row r="85">
          <cell r="B85">
            <v>58.87</v>
          </cell>
        </row>
        <row r="86">
          <cell r="B86">
            <v>58.85</v>
          </cell>
        </row>
        <row r="87">
          <cell r="B87">
            <v>58.84</v>
          </cell>
        </row>
        <row r="88">
          <cell r="B88">
            <v>58.81</v>
          </cell>
        </row>
        <row r="89">
          <cell r="B89">
            <v>58.76</v>
          </cell>
        </row>
        <row r="90">
          <cell r="B90">
            <v>58.72</v>
          </cell>
        </row>
        <row r="91">
          <cell r="B91">
            <v>58.7</v>
          </cell>
        </row>
        <row r="92">
          <cell r="B92">
            <v>58.655000000000001</v>
          </cell>
        </row>
        <row r="93">
          <cell r="B93">
            <v>58.65</v>
          </cell>
        </row>
        <row r="94">
          <cell r="B94">
            <v>58.634999999999998</v>
          </cell>
        </row>
        <row r="95">
          <cell r="B95">
            <v>58.68</v>
          </cell>
        </row>
        <row r="96">
          <cell r="B96">
            <v>58.64</v>
          </cell>
        </row>
        <row r="97">
          <cell r="B97">
            <v>58.674999999999997</v>
          </cell>
        </row>
        <row r="98">
          <cell r="B98">
            <v>58.655000000000001</v>
          </cell>
        </row>
        <row r="99">
          <cell r="B99">
            <v>58.63</v>
          </cell>
        </row>
        <row r="100">
          <cell r="B100">
            <v>58.615000000000002</v>
          </cell>
        </row>
        <row r="101">
          <cell r="B101">
            <v>58.64</v>
          </cell>
        </row>
        <row r="102">
          <cell r="B102">
            <v>58.664999999999999</v>
          </cell>
        </row>
        <row r="103">
          <cell r="B103">
            <v>58.66</v>
          </cell>
        </row>
        <row r="104">
          <cell r="B104">
            <v>58.69</v>
          </cell>
        </row>
        <row r="105">
          <cell r="B105">
            <v>58.725000000000001</v>
          </cell>
        </row>
        <row r="106">
          <cell r="B106">
            <v>58.77</v>
          </cell>
        </row>
        <row r="107">
          <cell r="B107">
            <v>58.774999999999999</v>
          </cell>
        </row>
        <row r="108">
          <cell r="B108">
            <v>58.835000000000001</v>
          </cell>
        </row>
        <row r="109">
          <cell r="B109">
            <v>58.865000000000002</v>
          </cell>
        </row>
        <row r="110">
          <cell r="B110">
            <v>58.87</v>
          </cell>
        </row>
        <row r="111">
          <cell r="B111">
            <v>58.88</v>
          </cell>
        </row>
        <row r="112">
          <cell r="B112">
            <v>58.93</v>
          </cell>
        </row>
        <row r="113">
          <cell r="B113">
            <v>58.95</v>
          </cell>
        </row>
        <row r="122">
          <cell r="B122">
            <v>59.05</v>
          </cell>
        </row>
        <row r="123">
          <cell r="B123">
            <v>59.1</v>
          </cell>
        </row>
        <row r="124">
          <cell r="B124">
            <v>59.134999999999998</v>
          </cell>
        </row>
        <row r="125">
          <cell r="B125">
            <v>59.14</v>
          </cell>
        </row>
        <row r="126">
          <cell r="B126">
            <v>59.115000000000002</v>
          </cell>
        </row>
        <row r="127">
          <cell r="B127">
            <v>59.09</v>
          </cell>
        </row>
        <row r="128">
          <cell r="B128">
            <v>59.055</v>
          </cell>
        </row>
        <row r="129">
          <cell r="B129">
            <v>59.06</v>
          </cell>
        </row>
        <row r="130">
          <cell r="B130">
            <v>59.02</v>
          </cell>
        </row>
        <row r="131">
          <cell r="B131">
            <v>59</v>
          </cell>
        </row>
        <row r="132">
          <cell r="B132">
            <v>58.97</v>
          </cell>
        </row>
        <row r="133">
          <cell r="B133">
            <v>58.965000000000003</v>
          </cell>
        </row>
        <row r="134">
          <cell r="B134">
            <v>58.935000000000002</v>
          </cell>
        </row>
        <row r="135">
          <cell r="B135">
            <v>58.9</v>
          </cell>
        </row>
        <row r="136">
          <cell r="B136">
            <v>58.88</v>
          </cell>
        </row>
        <row r="137">
          <cell r="B137">
            <v>58.875</v>
          </cell>
        </row>
        <row r="138">
          <cell r="B138">
            <v>58.86</v>
          </cell>
        </row>
        <row r="139">
          <cell r="B139">
            <v>58.87</v>
          </cell>
        </row>
        <row r="140">
          <cell r="B140">
            <v>58.895000000000003</v>
          </cell>
        </row>
        <row r="141">
          <cell r="B141">
            <v>58.884999999999998</v>
          </cell>
        </row>
        <row r="142">
          <cell r="B142">
            <v>59.064999999999998</v>
          </cell>
        </row>
        <row r="143">
          <cell r="B143">
            <v>59.104999999999997</v>
          </cell>
        </row>
        <row r="144">
          <cell r="B144">
            <v>59.13</v>
          </cell>
        </row>
        <row r="145">
          <cell r="B145">
            <v>59.15</v>
          </cell>
        </row>
        <row r="146">
          <cell r="B146">
            <v>59.145000000000003</v>
          </cell>
        </row>
        <row r="147">
          <cell r="B147">
            <v>59.12</v>
          </cell>
        </row>
        <row r="148">
          <cell r="B148">
            <v>59.08</v>
          </cell>
        </row>
        <row r="149">
          <cell r="B149">
            <v>59.04</v>
          </cell>
        </row>
        <row r="150">
          <cell r="B150">
            <v>59.015000000000001</v>
          </cell>
        </row>
        <row r="151">
          <cell r="B151">
            <v>58.96</v>
          </cell>
        </row>
        <row r="161">
          <cell r="B161">
            <v>58.905000000000001</v>
          </cell>
        </row>
        <row r="162">
          <cell r="B162">
            <v>58.88</v>
          </cell>
        </row>
        <row r="163">
          <cell r="B163">
            <v>58.905000000000001</v>
          </cell>
        </row>
        <row r="164">
          <cell r="B164">
            <v>58.905000000000001</v>
          </cell>
        </row>
        <row r="165">
          <cell r="B165">
            <v>58.85</v>
          </cell>
        </row>
        <row r="166">
          <cell r="B166">
            <v>58.825000000000003</v>
          </cell>
        </row>
        <row r="167">
          <cell r="B167">
            <v>58.795000000000002</v>
          </cell>
        </row>
        <row r="168">
          <cell r="B168">
            <v>58.765000000000001</v>
          </cell>
        </row>
        <row r="169">
          <cell r="B169">
            <v>58.704999999999998</v>
          </cell>
        </row>
        <row r="170">
          <cell r="B170">
            <v>58.65</v>
          </cell>
        </row>
        <row r="171">
          <cell r="B171">
            <v>58.58</v>
          </cell>
        </row>
        <row r="172">
          <cell r="B172">
            <v>58.52</v>
          </cell>
        </row>
        <row r="173">
          <cell r="B173">
            <v>58.475000000000001</v>
          </cell>
        </row>
        <row r="174">
          <cell r="B174">
            <v>58.424999999999997</v>
          </cell>
        </row>
        <row r="175">
          <cell r="B175">
            <v>58.35</v>
          </cell>
        </row>
        <row r="176">
          <cell r="B176">
            <v>58.3</v>
          </cell>
        </row>
        <row r="177">
          <cell r="B177">
            <v>58.25</v>
          </cell>
        </row>
        <row r="178">
          <cell r="B178">
            <v>58.185000000000002</v>
          </cell>
        </row>
        <row r="179">
          <cell r="B179">
            <v>58.134999999999998</v>
          </cell>
        </row>
        <row r="180">
          <cell r="B180">
            <v>58.094999999999999</v>
          </cell>
        </row>
        <row r="181">
          <cell r="B181">
            <v>58.034999999999997</v>
          </cell>
        </row>
        <row r="182">
          <cell r="B182">
            <v>57.97</v>
          </cell>
        </row>
        <row r="183">
          <cell r="B183">
            <v>57.945</v>
          </cell>
        </row>
        <row r="184">
          <cell r="B184">
            <v>58</v>
          </cell>
        </row>
        <row r="185">
          <cell r="B185">
            <v>58.02</v>
          </cell>
        </row>
        <row r="186">
          <cell r="B186">
            <v>58.024999999999999</v>
          </cell>
        </row>
        <row r="187">
          <cell r="B187">
            <v>58.03</v>
          </cell>
        </row>
        <row r="188">
          <cell r="B188">
            <v>58</v>
          </cell>
        </row>
        <row r="189">
          <cell r="B189">
            <v>57.984999999999999</v>
          </cell>
        </row>
        <row r="190">
          <cell r="B190">
            <v>57.965000000000003</v>
          </cell>
        </row>
        <row r="191">
          <cell r="B191">
            <v>57.954999999999998</v>
          </cell>
        </row>
        <row r="200">
          <cell r="B200">
            <v>57.914999999999999</v>
          </cell>
        </row>
        <row r="201">
          <cell r="B201">
            <v>57.89</v>
          </cell>
        </row>
        <row r="202">
          <cell r="B202">
            <v>57.875</v>
          </cell>
        </row>
        <row r="203">
          <cell r="B203">
            <v>58.03</v>
          </cell>
        </row>
        <row r="204">
          <cell r="B204">
            <v>58.1</v>
          </cell>
        </row>
        <row r="205">
          <cell r="B205">
            <v>58.42</v>
          </cell>
        </row>
        <row r="206">
          <cell r="B206">
            <v>58.52</v>
          </cell>
        </row>
        <row r="207">
          <cell r="B207">
            <v>58.55</v>
          </cell>
        </row>
        <row r="208">
          <cell r="B208">
            <v>58.62</v>
          </cell>
        </row>
        <row r="209">
          <cell r="B209">
            <v>58.664999999999999</v>
          </cell>
        </row>
        <row r="210">
          <cell r="B210">
            <v>58.68</v>
          </cell>
        </row>
        <row r="211">
          <cell r="B211">
            <v>58.7</v>
          </cell>
        </row>
        <row r="212">
          <cell r="B212">
            <v>58.704999999999998</v>
          </cell>
        </row>
        <row r="213">
          <cell r="B213">
            <v>58.68</v>
          </cell>
        </row>
        <row r="214">
          <cell r="B214">
            <v>58.655000000000001</v>
          </cell>
        </row>
        <row r="215">
          <cell r="B215">
            <v>58.64</v>
          </cell>
        </row>
        <row r="216">
          <cell r="B216">
            <v>58.68</v>
          </cell>
        </row>
        <row r="217">
          <cell r="B217">
            <v>58.695</v>
          </cell>
        </row>
        <row r="218">
          <cell r="B218">
            <v>58.685000000000002</v>
          </cell>
        </row>
        <row r="219">
          <cell r="B219">
            <v>58.68</v>
          </cell>
        </row>
        <row r="220">
          <cell r="B220">
            <v>58.66</v>
          </cell>
        </row>
        <row r="221">
          <cell r="B221">
            <v>58.664999999999999</v>
          </cell>
        </row>
        <row r="222">
          <cell r="B222">
            <v>58.625</v>
          </cell>
        </row>
        <row r="223">
          <cell r="B223">
            <v>58.61</v>
          </cell>
        </row>
        <row r="224">
          <cell r="B224">
            <v>58.62</v>
          </cell>
        </row>
        <row r="225">
          <cell r="B225">
            <v>58.615000000000002</v>
          </cell>
        </row>
        <row r="226">
          <cell r="B226">
            <v>58.65</v>
          </cell>
        </row>
        <row r="227">
          <cell r="B227">
            <v>58.674999999999997</v>
          </cell>
        </row>
        <row r="228">
          <cell r="B228">
            <v>58.674999999999997</v>
          </cell>
        </row>
        <row r="229">
          <cell r="B229">
            <v>58.66</v>
          </cell>
        </row>
        <row r="239">
          <cell r="B239">
            <v>58.68</v>
          </cell>
        </row>
        <row r="240">
          <cell r="B240">
            <v>58.704999999999998</v>
          </cell>
        </row>
        <row r="241">
          <cell r="B241">
            <v>58.73</v>
          </cell>
        </row>
        <row r="242">
          <cell r="B242">
            <v>58.75</v>
          </cell>
        </row>
        <row r="243">
          <cell r="B243">
            <v>59.14</v>
          </cell>
        </row>
        <row r="244">
          <cell r="B244">
            <v>59.27</v>
          </cell>
        </row>
        <row r="245">
          <cell r="B245">
            <v>59.48</v>
          </cell>
        </row>
        <row r="246">
          <cell r="B246">
            <v>59.725000000000001</v>
          </cell>
        </row>
        <row r="247">
          <cell r="B247">
            <v>59.98</v>
          </cell>
        </row>
        <row r="248">
          <cell r="B248">
            <v>60.085000000000001</v>
          </cell>
        </row>
        <row r="249">
          <cell r="B249">
            <v>60.17</v>
          </cell>
        </row>
        <row r="250">
          <cell r="B250">
            <v>60.174999999999997</v>
          </cell>
        </row>
        <row r="251">
          <cell r="B251">
            <v>60.19</v>
          </cell>
        </row>
        <row r="252">
          <cell r="B252">
            <v>60.23</v>
          </cell>
        </row>
        <row r="253">
          <cell r="B253">
            <v>60.23</v>
          </cell>
        </row>
        <row r="254">
          <cell r="B254">
            <v>60.2</v>
          </cell>
        </row>
        <row r="255">
          <cell r="B255">
            <v>60.145000000000003</v>
          </cell>
        </row>
        <row r="256">
          <cell r="B256">
            <v>60.09</v>
          </cell>
        </row>
        <row r="257">
          <cell r="B257">
            <v>60.024999999999999</v>
          </cell>
        </row>
        <row r="258">
          <cell r="B258">
            <v>59.96</v>
          </cell>
        </row>
        <row r="259">
          <cell r="B259">
            <v>59.9</v>
          </cell>
        </row>
        <row r="260">
          <cell r="B260">
            <v>59.835000000000001</v>
          </cell>
        </row>
        <row r="261">
          <cell r="B261">
            <v>59.78</v>
          </cell>
        </row>
        <row r="262">
          <cell r="B262">
            <v>59.73</v>
          </cell>
        </row>
        <row r="263">
          <cell r="B263">
            <v>59.68</v>
          </cell>
        </row>
        <row r="264">
          <cell r="B264">
            <v>59.634999999999998</v>
          </cell>
        </row>
        <row r="265">
          <cell r="B265">
            <v>59.59</v>
          </cell>
        </row>
        <row r="266">
          <cell r="B266">
            <v>59.54</v>
          </cell>
        </row>
        <row r="267">
          <cell r="B267">
            <v>59.5</v>
          </cell>
        </row>
        <row r="268">
          <cell r="B268">
            <v>59.454999999999998</v>
          </cell>
        </row>
        <row r="269">
          <cell r="B269">
            <v>59.405000000000001</v>
          </cell>
        </row>
        <row r="278">
          <cell r="B278">
            <v>59.344999999999999</v>
          </cell>
        </row>
        <row r="279">
          <cell r="B279">
            <v>59.29</v>
          </cell>
        </row>
        <row r="280">
          <cell r="B280">
            <v>59.234999999999999</v>
          </cell>
        </row>
        <row r="281">
          <cell r="B281">
            <v>59.2</v>
          </cell>
        </row>
        <row r="282">
          <cell r="B282">
            <v>59.164999999999999</v>
          </cell>
        </row>
        <row r="283">
          <cell r="B283">
            <v>59.1</v>
          </cell>
        </row>
        <row r="284">
          <cell r="B284">
            <v>59.045000000000002</v>
          </cell>
        </row>
        <row r="285">
          <cell r="B285">
            <v>59.034999999999997</v>
          </cell>
        </row>
        <row r="286">
          <cell r="B286">
            <v>59</v>
          </cell>
        </row>
        <row r="287">
          <cell r="B287">
            <v>58.965000000000003</v>
          </cell>
        </row>
        <row r="288">
          <cell r="B288">
            <v>58.93</v>
          </cell>
        </row>
        <row r="289">
          <cell r="B289">
            <v>58.89</v>
          </cell>
        </row>
        <row r="290">
          <cell r="B290">
            <v>58.835000000000001</v>
          </cell>
        </row>
        <row r="291">
          <cell r="B291">
            <v>58.77</v>
          </cell>
        </row>
        <row r="292">
          <cell r="B292">
            <v>58.725000000000001</v>
          </cell>
        </row>
        <row r="293">
          <cell r="B293">
            <v>58.695</v>
          </cell>
        </row>
        <row r="294">
          <cell r="B294">
            <v>58.695</v>
          </cell>
        </row>
        <row r="295">
          <cell r="B295">
            <v>58.674999999999997</v>
          </cell>
        </row>
        <row r="296">
          <cell r="B296">
            <v>58.66</v>
          </cell>
        </row>
        <row r="297">
          <cell r="B297">
            <v>58.81</v>
          </cell>
        </row>
        <row r="298">
          <cell r="B298">
            <v>58.82</v>
          </cell>
        </row>
        <row r="299">
          <cell r="B299">
            <v>58.784999999999997</v>
          </cell>
        </row>
        <row r="300">
          <cell r="B300">
            <v>58.74</v>
          </cell>
        </row>
        <row r="301">
          <cell r="B301">
            <v>58.7</v>
          </cell>
        </row>
        <row r="302">
          <cell r="B302">
            <v>58.664999999999999</v>
          </cell>
        </row>
        <row r="303">
          <cell r="B303">
            <v>58.61</v>
          </cell>
        </row>
        <row r="304">
          <cell r="B304">
            <v>58.65</v>
          </cell>
        </row>
        <row r="305">
          <cell r="B305">
            <v>58.674999999999997</v>
          </cell>
        </row>
        <row r="306">
          <cell r="B306">
            <v>58.674999999999997</v>
          </cell>
        </row>
        <row r="307">
          <cell r="B307">
            <v>58.5</v>
          </cell>
        </row>
        <row r="308">
          <cell r="B308">
            <v>58.46</v>
          </cell>
        </row>
        <row r="317">
          <cell r="B317">
            <v>58.465000000000003</v>
          </cell>
        </row>
        <row r="318">
          <cell r="B318">
            <v>58.71</v>
          </cell>
        </row>
        <row r="319">
          <cell r="B319">
            <v>58.734999999999999</v>
          </cell>
        </row>
        <row r="320">
          <cell r="B320">
            <v>58.79</v>
          </cell>
        </row>
        <row r="321">
          <cell r="B321">
            <v>58.805</v>
          </cell>
        </row>
        <row r="322">
          <cell r="B322">
            <v>58.81</v>
          </cell>
        </row>
        <row r="323">
          <cell r="B323">
            <v>58.814999999999998</v>
          </cell>
        </row>
        <row r="324">
          <cell r="B324">
            <v>58.79</v>
          </cell>
        </row>
        <row r="325">
          <cell r="B325">
            <v>58.77</v>
          </cell>
        </row>
        <row r="326">
          <cell r="B326">
            <v>58.72</v>
          </cell>
        </row>
        <row r="327">
          <cell r="B327">
            <v>58.655000000000001</v>
          </cell>
        </row>
        <row r="328">
          <cell r="B328">
            <v>58.58</v>
          </cell>
        </row>
        <row r="329">
          <cell r="B329">
            <v>58.51</v>
          </cell>
        </row>
        <row r="330">
          <cell r="B330">
            <v>58.45</v>
          </cell>
        </row>
        <row r="331">
          <cell r="B331">
            <v>58.375</v>
          </cell>
        </row>
        <row r="332">
          <cell r="B332">
            <v>58.305</v>
          </cell>
        </row>
        <row r="333">
          <cell r="B333">
            <v>58.244999999999997</v>
          </cell>
        </row>
        <row r="334">
          <cell r="B334">
            <v>58.164999999999999</v>
          </cell>
        </row>
        <row r="335">
          <cell r="B335">
            <v>58.09</v>
          </cell>
        </row>
        <row r="336">
          <cell r="B336">
            <v>58.02</v>
          </cell>
        </row>
        <row r="337">
          <cell r="B337">
            <v>57.96</v>
          </cell>
        </row>
        <row r="338">
          <cell r="B338">
            <v>57.895000000000003</v>
          </cell>
        </row>
        <row r="339">
          <cell r="B339">
            <v>57.83</v>
          </cell>
        </row>
        <row r="340">
          <cell r="B340">
            <v>57.765000000000001</v>
          </cell>
        </row>
        <row r="341">
          <cell r="B341">
            <v>57.685000000000002</v>
          </cell>
        </row>
        <row r="342">
          <cell r="B342">
            <v>57.61</v>
          </cell>
        </row>
        <row r="343">
          <cell r="B343">
            <v>57.534999999999997</v>
          </cell>
        </row>
        <row r="344">
          <cell r="B344">
            <v>57.46</v>
          </cell>
        </row>
        <row r="345">
          <cell r="B345">
            <v>57.4</v>
          </cell>
        </row>
        <row r="346">
          <cell r="B346">
            <v>57.354999999999997</v>
          </cell>
        </row>
        <row r="356">
          <cell r="B356">
            <v>57.284999999999997</v>
          </cell>
        </row>
        <row r="357">
          <cell r="B357">
            <v>57.21</v>
          </cell>
        </row>
        <row r="358">
          <cell r="B358">
            <v>57.14</v>
          </cell>
        </row>
        <row r="359">
          <cell r="B359">
            <v>57.06</v>
          </cell>
        </row>
        <row r="360">
          <cell r="B360">
            <v>57.03</v>
          </cell>
        </row>
        <row r="361">
          <cell r="B361">
            <v>57</v>
          </cell>
        </row>
        <row r="362">
          <cell r="B362">
            <v>57</v>
          </cell>
        </row>
        <row r="363">
          <cell r="B363">
            <v>56.99</v>
          </cell>
        </row>
        <row r="364">
          <cell r="B364">
            <v>56.97</v>
          </cell>
        </row>
        <row r="365">
          <cell r="B365">
            <v>56.945</v>
          </cell>
        </row>
        <row r="366">
          <cell r="B366">
            <v>56.9</v>
          </cell>
        </row>
        <row r="367">
          <cell r="B367">
            <v>56.854999999999997</v>
          </cell>
        </row>
        <row r="368">
          <cell r="B368">
            <v>56.8</v>
          </cell>
        </row>
        <row r="369">
          <cell r="B369">
            <v>56.755000000000003</v>
          </cell>
        </row>
        <row r="370">
          <cell r="B370">
            <v>56.715000000000003</v>
          </cell>
        </row>
        <row r="371">
          <cell r="B371">
            <v>56.664999999999999</v>
          </cell>
        </row>
        <row r="372">
          <cell r="B372">
            <v>56.615000000000002</v>
          </cell>
        </row>
        <row r="373">
          <cell r="B373">
            <v>56.545000000000002</v>
          </cell>
        </row>
        <row r="374">
          <cell r="B374">
            <v>56.484999999999999</v>
          </cell>
        </row>
        <row r="375">
          <cell r="B375">
            <v>56.44</v>
          </cell>
        </row>
        <row r="376">
          <cell r="B376">
            <v>56.41</v>
          </cell>
        </row>
        <row r="377">
          <cell r="B377">
            <v>56.36</v>
          </cell>
        </row>
        <row r="378">
          <cell r="B378">
            <v>56.295000000000002</v>
          </cell>
        </row>
        <row r="379">
          <cell r="B379">
            <v>56.26</v>
          </cell>
        </row>
        <row r="380">
          <cell r="B380">
            <v>56.265000000000001</v>
          </cell>
        </row>
        <row r="381">
          <cell r="B381">
            <v>56.24</v>
          </cell>
        </row>
        <row r="382">
          <cell r="B382">
            <v>56.21</v>
          </cell>
        </row>
        <row r="383">
          <cell r="B383">
            <v>56.185000000000002</v>
          </cell>
        </row>
        <row r="384">
          <cell r="B384">
            <v>56.32</v>
          </cell>
        </row>
        <row r="385">
          <cell r="B385">
            <v>56.31</v>
          </cell>
        </row>
        <row r="386">
          <cell r="B386">
            <v>56.24</v>
          </cell>
        </row>
        <row r="395">
          <cell r="B395">
            <v>56.23</v>
          </cell>
        </row>
        <row r="396">
          <cell r="B396">
            <v>56.185000000000002</v>
          </cell>
        </row>
        <row r="397">
          <cell r="B397">
            <v>56.125</v>
          </cell>
        </row>
        <row r="398">
          <cell r="B398">
            <v>56.06</v>
          </cell>
        </row>
        <row r="399">
          <cell r="B399">
            <v>55.994999999999997</v>
          </cell>
        </row>
        <row r="400">
          <cell r="B400">
            <v>55.945</v>
          </cell>
        </row>
        <row r="401">
          <cell r="B401">
            <v>55.92</v>
          </cell>
        </row>
        <row r="402">
          <cell r="B402">
            <v>55.884999999999998</v>
          </cell>
        </row>
        <row r="403">
          <cell r="B403">
            <v>55.895000000000003</v>
          </cell>
        </row>
        <row r="404">
          <cell r="B404">
            <v>55.88</v>
          </cell>
        </row>
        <row r="405">
          <cell r="B405">
            <v>56.02</v>
          </cell>
        </row>
        <row r="406">
          <cell r="B406">
            <v>56.024999999999999</v>
          </cell>
        </row>
        <row r="407">
          <cell r="B407">
            <v>56.02</v>
          </cell>
        </row>
        <row r="408">
          <cell r="B408">
            <v>56</v>
          </cell>
        </row>
        <row r="409">
          <cell r="B409">
            <v>56.05</v>
          </cell>
        </row>
        <row r="410">
          <cell r="B410">
            <v>56.03</v>
          </cell>
        </row>
        <row r="411">
          <cell r="B411">
            <v>56.04</v>
          </cell>
        </row>
        <row r="412">
          <cell r="B412">
            <v>56.055</v>
          </cell>
        </row>
        <row r="413">
          <cell r="B413">
            <v>56.11</v>
          </cell>
        </row>
        <row r="414">
          <cell r="B414">
            <v>56.15</v>
          </cell>
        </row>
        <row r="415">
          <cell r="B415">
            <v>56.16</v>
          </cell>
        </row>
        <row r="416">
          <cell r="B416">
            <v>56.19</v>
          </cell>
        </row>
        <row r="417">
          <cell r="B417">
            <v>56.18</v>
          </cell>
        </row>
        <row r="418">
          <cell r="B418">
            <v>56.16</v>
          </cell>
        </row>
        <row r="419">
          <cell r="B419">
            <v>56.15</v>
          </cell>
        </row>
        <row r="420">
          <cell r="B420">
            <v>56.13</v>
          </cell>
        </row>
        <row r="421">
          <cell r="B421">
            <v>56.115000000000002</v>
          </cell>
        </row>
        <row r="422">
          <cell r="B422">
            <v>56.06</v>
          </cell>
        </row>
        <row r="423">
          <cell r="B423">
            <v>56.024999999999999</v>
          </cell>
        </row>
        <row r="424">
          <cell r="B424">
            <v>55.98</v>
          </cell>
        </row>
        <row r="434">
          <cell r="B434">
            <v>55.92</v>
          </cell>
        </row>
        <row r="435">
          <cell r="B435">
            <v>55.94</v>
          </cell>
        </row>
        <row r="436">
          <cell r="B436">
            <v>55.94</v>
          </cell>
        </row>
        <row r="437">
          <cell r="B437">
            <v>55.9</v>
          </cell>
        </row>
        <row r="438">
          <cell r="B438">
            <v>55.854999999999997</v>
          </cell>
        </row>
        <row r="439">
          <cell r="B439">
            <v>55.825000000000003</v>
          </cell>
        </row>
        <row r="440">
          <cell r="B440">
            <v>55.805</v>
          </cell>
        </row>
        <row r="441">
          <cell r="B441">
            <v>55.8</v>
          </cell>
        </row>
        <row r="442">
          <cell r="B442">
            <v>55.83</v>
          </cell>
        </row>
        <row r="443">
          <cell r="B443">
            <v>55.81</v>
          </cell>
        </row>
        <row r="444">
          <cell r="B444">
            <v>55.814999999999998</v>
          </cell>
        </row>
        <row r="445">
          <cell r="B445">
            <v>55.82</v>
          </cell>
        </row>
        <row r="446">
          <cell r="B446">
            <v>55.835000000000001</v>
          </cell>
        </row>
        <row r="447">
          <cell r="B447">
            <v>55.85</v>
          </cell>
        </row>
        <row r="448">
          <cell r="B448">
            <v>55.87</v>
          </cell>
        </row>
        <row r="449">
          <cell r="B449">
            <v>55.87</v>
          </cell>
        </row>
        <row r="450">
          <cell r="B450">
            <v>55.85</v>
          </cell>
        </row>
        <row r="451">
          <cell r="B451">
            <v>55.9</v>
          </cell>
        </row>
        <row r="452">
          <cell r="B452">
            <v>55.984999999999999</v>
          </cell>
        </row>
        <row r="453">
          <cell r="B453">
            <v>55.99</v>
          </cell>
        </row>
        <row r="454">
          <cell r="B454">
            <v>55.984999999999999</v>
          </cell>
        </row>
        <row r="455">
          <cell r="B455">
            <v>56.015000000000001</v>
          </cell>
        </row>
        <row r="456">
          <cell r="B456">
            <v>56.015000000000001</v>
          </cell>
        </row>
        <row r="457">
          <cell r="B457">
            <v>55.99</v>
          </cell>
        </row>
        <row r="458">
          <cell r="B458">
            <v>56.01</v>
          </cell>
        </row>
        <row r="459">
          <cell r="B459">
            <v>56.06</v>
          </cell>
        </row>
        <row r="460">
          <cell r="B460">
            <v>56.08</v>
          </cell>
        </row>
        <row r="461">
          <cell r="B461">
            <v>56.064999999999998</v>
          </cell>
        </row>
        <row r="462">
          <cell r="B462">
            <v>56.19</v>
          </cell>
        </row>
        <row r="463">
          <cell r="B463">
            <v>56.22</v>
          </cell>
        </row>
        <row r="464">
          <cell r="B464">
            <v>56.23</v>
          </cell>
        </row>
      </sheetData>
      <sheetData sheetId="3" refreshError="1">
        <row r="5">
          <cell r="B5">
            <v>56.234999999999999</v>
          </cell>
        </row>
        <row r="6">
          <cell r="B6">
            <v>56.31</v>
          </cell>
        </row>
        <row r="7">
          <cell r="B7">
            <v>56.28</v>
          </cell>
        </row>
        <row r="8">
          <cell r="B8">
            <v>56.284999999999997</v>
          </cell>
        </row>
        <row r="9">
          <cell r="B9">
            <v>56.26</v>
          </cell>
        </row>
        <row r="10">
          <cell r="B10">
            <v>56.27</v>
          </cell>
        </row>
        <row r="11">
          <cell r="B11">
            <v>56.26</v>
          </cell>
        </row>
        <row r="12">
          <cell r="B12">
            <v>56.26</v>
          </cell>
        </row>
        <row r="13">
          <cell r="B13">
            <v>56.244999999999997</v>
          </cell>
        </row>
        <row r="14">
          <cell r="B14">
            <v>56.225000000000001</v>
          </cell>
        </row>
        <row r="15">
          <cell r="B15">
            <v>56.215000000000003</v>
          </cell>
        </row>
        <row r="16">
          <cell r="B16">
            <v>56.26</v>
          </cell>
        </row>
        <row r="17">
          <cell r="B17">
            <v>56.34</v>
          </cell>
        </row>
        <row r="18">
          <cell r="B18">
            <v>56.375</v>
          </cell>
        </row>
        <row r="19">
          <cell r="B19">
            <v>56.39</v>
          </cell>
        </row>
        <row r="20">
          <cell r="B20">
            <v>56.41</v>
          </cell>
        </row>
        <row r="21">
          <cell r="B21">
            <v>56.48</v>
          </cell>
        </row>
        <row r="22">
          <cell r="B22">
            <v>56.61</v>
          </cell>
        </row>
        <row r="23">
          <cell r="B23">
            <v>56.634999999999998</v>
          </cell>
        </row>
        <row r="24">
          <cell r="B24">
            <v>56.67</v>
          </cell>
        </row>
        <row r="25">
          <cell r="B25">
            <v>56.77</v>
          </cell>
        </row>
        <row r="26">
          <cell r="B26">
            <v>56.82</v>
          </cell>
        </row>
        <row r="27">
          <cell r="B27">
            <v>56.865000000000002</v>
          </cell>
        </row>
        <row r="28">
          <cell r="B28">
            <v>56.91</v>
          </cell>
        </row>
        <row r="29">
          <cell r="B29">
            <v>56.935000000000002</v>
          </cell>
        </row>
        <row r="30">
          <cell r="B30">
            <v>57.064999999999998</v>
          </cell>
        </row>
        <row r="31">
          <cell r="B31">
            <v>57.09</v>
          </cell>
        </row>
        <row r="32">
          <cell r="B32">
            <v>57.185000000000002</v>
          </cell>
        </row>
        <row r="33">
          <cell r="B33">
            <v>57.215000000000003</v>
          </cell>
        </row>
        <row r="34">
          <cell r="B34">
            <v>57.225000000000001</v>
          </cell>
        </row>
        <row r="35">
          <cell r="B35">
            <v>57.25</v>
          </cell>
        </row>
        <row r="45">
          <cell r="B45">
            <v>57.25</v>
          </cell>
        </row>
        <row r="46">
          <cell r="B46">
            <v>57.27</v>
          </cell>
        </row>
        <row r="47">
          <cell r="B47">
            <v>57.274999999999999</v>
          </cell>
        </row>
        <row r="48">
          <cell r="B48">
            <v>57.28</v>
          </cell>
        </row>
        <row r="49">
          <cell r="B49">
            <v>57.295000000000002</v>
          </cell>
        </row>
        <row r="50">
          <cell r="B50">
            <v>57.5</v>
          </cell>
        </row>
        <row r="51">
          <cell r="B51">
            <v>57.55</v>
          </cell>
        </row>
        <row r="52">
          <cell r="B52">
            <v>57.564999999999998</v>
          </cell>
        </row>
        <row r="53">
          <cell r="B53">
            <v>57.6</v>
          </cell>
        </row>
        <row r="54">
          <cell r="B54">
            <v>57.625</v>
          </cell>
        </row>
        <row r="55">
          <cell r="B55">
            <v>57.634999999999998</v>
          </cell>
        </row>
        <row r="56">
          <cell r="B56">
            <v>57.664999999999999</v>
          </cell>
        </row>
        <row r="57">
          <cell r="B57">
            <v>57.685000000000002</v>
          </cell>
        </row>
        <row r="58">
          <cell r="B58">
            <v>57.695</v>
          </cell>
        </row>
        <row r="59">
          <cell r="B59">
            <v>57.81</v>
          </cell>
        </row>
        <row r="60">
          <cell r="B60">
            <v>57.825000000000003</v>
          </cell>
        </row>
        <row r="61">
          <cell r="B61">
            <v>57.83</v>
          </cell>
        </row>
        <row r="62">
          <cell r="B62">
            <v>57.82</v>
          </cell>
        </row>
        <row r="63">
          <cell r="B63">
            <v>57.79</v>
          </cell>
        </row>
        <row r="64">
          <cell r="B64">
            <v>57.734999999999999</v>
          </cell>
        </row>
        <row r="65">
          <cell r="B65">
            <v>57.68</v>
          </cell>
        </row>
        <row r="66">
          <cell r="B66">
            <v>57.645000000000003</v>
          </cell>
        </row>
        <row r="67">
          <cell r="B67">
            <v>57.71</v>
          </cell>
        </row>
        <row r="68">
          <cell r="B68">
            <v>57.82</v>
          </cell>
        </row>
        <row r="69">
          <cell r="B69">
            <v>57.83</v>
          </cell>
        </row>
        <row r="70">
          <cell r="B70">
            <v>57.875</v>
          </cell>
        </row>
        <row r="71">
          <cell r="B71">
            <v>57.81</v>
          </cell>
        </row>
        <row r="72">
          <cell r="B72">
            <v>57.81</v>
          </cell>
        </row>
        <row r="84">
          <cell r="B84">
            <v>57.78</v>
          </cell>
        </row>
        <row r="85">
          <cell r="B85">
            <v>57.83</v>
          </cell>
        </row>
        <row r="86">
          <cell r="B86">
            <v>57.844999999999999</v>
          </cell>
        </row>
        <row r="87">
          <cell r="B87">
            <v>57.84</v>
          </cell>
        </row>
        <row r="88">
          <cell r="B88">
            <v>57.8</v>
          </cell>
        </row>
        <row r="89">
          <cell r="B89">
            <v>57.795000000000002</v>
          </cell>
        </row>
        <row r="90">
          <cell r="B90">
            <v>57.77</v>
          </cell>
        </row>
        <row r="91">
          <cell r="B91">
            <v>57.755000000000003</v>
          </cell>
        </row>
        <row r="92">
          <cell r="B92">
            <v>57.75</v>
          </cell>
        </row>
        <row r="93">
          <cell r="B93">
            <v>57.73</v>
          </cell>
        </row>
        <row r="94">
          <cell r="B94">
            <v>57.71</v>
          </cell>
        </row>
        <row r="95">
          <cell r="B95">
            <v>57.65</v>
          </cell>
        </row>
        <row r="96">
          <cell r="B96">
            <v>57.62</v>
          </cell>
        </row>
        <row r="97">
          <cell r="B97">
            <v>57.58</v>
          </cell>
        </row>
        <row r="98">
          <cell r="B98">
            <v>57.54</v>
          </cell>
        </row>
        <row r="99">
          <cell r="B99">
            <v>57.534999999999997</v>
          </cell>
        </row>
        <row r="100">
          <cell r="B100">
            <v>57.484999999999999</v>
          </cell>
        </row>
        <row r="101">
          <cell r="B101">
            <v>57.454999999999998</v>
          </cell>
        </row>
        <row r="102">
          <cell r="B102">
            <v>57.43</v>
          </cell>
        </row>
        <row r="103">
          <cell r="B103">
            <v>57.4</v>
          </cell>
        </row>
        <row r="104">
          <cell r="B104">
            <v>57.36</v>
          </cell>
        </row>
        <row r="105">
          <cell r="B105">
            <v>57.32</v>
          </cell>
        </row>
        <row r="106">
          <cell r="B106">
            <v>57.284999999999997</v>
          </cell>
        </row>
        <row r="107">
          <cell r="B107">
            <v>57.255000000000003</v>
          </cell>
        </row>
        <row r="108">
          <cell r="B108">
            <v>57.265000000000001</v>
          </cell>
        </row>
        <row r="109">
          <cell r="B109">
            <v>57.265000000000001</v>
          </cell>
        </row>
        <row r="110">
          <cell r="B110">
            <v>57.27</v>
          </cell>
        </row>
        <row r="111">
          <cell r="B111">
            <v>57.255000000000003</v>
          </cell>
        </row>
        <row r="112">
          <cell r="B112">
            <v>57.25</v>
          </cell>
        </row>
        <row r="113">
          <cell r="B113">
            <v>57.25</v>
          </cell>
        </row>
        <row r="114">
          <cell r="B114">
            <v>57.234999999999999</v>
          </cell>
        </row>
        <row r="123">
          <cell r="B123">
            <v>57.23</v>
          </cell>
        </row>
        <row r="124">
          <cell r="B124">
            <v>57.24</v>
          </cell>
        </row>
        <row r="125">
          <cell r="B125">
            <v>57.295000000000002</v>
          </cell>
        </row>
        <row r="126">
          <cell r="B126">
            <v>57.48</v>
          </cell>
        </row>
        <row r="127">
          <cell r="B127">
            <v>57.57</v>
          </cell>
        </row>
        <row r="128">
          <cell r="B128">
            <v>57.61</v>
          </cell>
        </row>
        <row r="129">
          <cell r="B129">
            <v>57.66</v>
          </cell>
        </row>
        <row r="130">
          <cell r="B130">
            <v>57.704999999999998</v>
          </cell>
        </row>
        <row r="131">
          <cell r="B131">
            <v>57.74</v>
          </cell>
        </row>
        <row r="132">
          <cell r="B132">
            <v>57.835000000000001</v>
          </cell>
        </row>
        <row r="133">
          <cell r="B133">
            <v>57.86</v>
          </cell>
        </row>
        <row r="134">
          <cell r="B134">
            <v>57.94</v>
          </cell>
        </row>
        <row r="135">
          <cell r="B135">
            <v>57.975000000000001</v>
          </cell>
        </row>
        <row r="136">
          <cell r="B136">
            <v>57.984999999999999</v>
          </cell>
        </row>
        <row r="137">
          <cell r="B137">
            <v>58.01</v>
          </cell>
        </row>
        <row r="138">
          <cell r="B138">
            <v>58.04</v>
          </cell>
        </row>
        <row r="139">
          <cell r="B139">
            <v>58.04</v>
          </cell>
        </row>
        <row r="140">
          <cell r="B140">
            <v>58.06</v>
          </cell>
        </row>
        <row r="141">
          <cell r="B141">
            <v>58.1</v>
          </cell>
        </row>
        <row r="142">
          <cell r="B142">
            <v>58.1</v>
          </cell>
        </row>
        <row r="143">
          <cell r="B143">
            <v>58.094999999999999</v>
          </cell>
        </row>
        <row r="144">
          <cell r="B144">
            <v>58.06</v>
          </cell>
        </row>
        <row r="145">
          <cell r="B145">
            <v>58.024999999999999</v>
          </cell>
        </row>
        <row r="146">
          <cell r="B146">
            <v>58.02</v>
          </cell>
        </row>
        <row r="147">
          <cell r="B147">
            <v>57.99</v>
          </cell>
        </row>
        <row r="148">
          <cell r="B148">
            <v>57.98</v>
          </cell>
        </row>
        <row r="149">
          <cell r="B149">
            <v>57.994999999999997</v>
          </cell>
        </row>
        <row r="150">
          <cell r="B150">
            <v>58.005000000000003</v>
          </cell>
        </row>
        <row r="151">
          <cell r="B151">
            <v>58.005000000000003</v>
          </cell>
        </row>
        <row r="152">
          <cell r="B152">
            <v>58.04</v>
          </cell>
        </row>
        <row r="162">
          <cell r="B162">
            <v>58.1</v>
          </cell>
        </row>
        <row r="163">
          <cell r="B163">
            <v>58.14</v>
          </cell>
        </row>
        <row r="164">
          <cell r="B164">
            <v>58.14</v>
          </cell>
        </row>
        <row r="165">
          <cell r="B165">
            <v>58.14</v>
          </cell>
        </row>
        <row r="166">
          <cell r="B166">
            <v>58.12</v>
          </cell>
        </row>
        <row r="167">
          <cell r="B167">
            <v>58.11</v>
          </cell>
        </row>
        <row r="168">
          <cell r="B168">
            <v>58.08</v>
          </cell>
        </row>
        <row r="169">
          <cell r="B169">
            <v>58.08</v>
          </cell>
        </row>
        <row r="170">
          <cell r="B170">
            <v>58.094999999999999</v>
          </cell>
        </row>
        <row r="171">
          <cell r="B171">
            <v>58.1</v>
          </cell>
        </row>
        <row r="172">
          <cell r="B172">
            <v>58.09</v>
          </cell>
        </row>
        <row r="173">
          <cell r="B173">
            <v>58.08</v>
          </cell>
        </row>
        <row r="174">
          <cell r="B174">
            <v>58.034999999999997</v>
          </cell>
        </row>
        <row r="175">
          <cell r="B175">
            <v>58.005000000000003</v>
          </cell>
        </row>
        <row r="176">
          <cell r="B176">
            <v>57.975000000000001</v>
          </cell>
        </row>
        <row r="177">
          <cell r="B177">
            <v>57.935000000000002</v>
          </cell>
        </row>
        <row r="178">
          <cell r="B178">
            <v>57.914999999999999</v>
          </cell>
        </row>
        <row r="179">
          <cell r="B179">
            <v>57.905000000000001</v>
          </cell>
        </row>
        <row r="180">
          <cell r="B180">
            <v>57.9</v>
          </cell>
        </row>
        <row r="181">
          <cell r="B181">
            <v>57.89</v>
          </cell>
        </row>
        <row r="182">
          <cell r="B182">
            <v>57.875</v>
          </cell>
        </row>
        <row r="183">
          <cell r="B183">
            <v>57.87</v>
          </cell>
        </row>
        <row r="184">
          <cell r="B184">
            <v>57.86</v>
          </cell>
        </row>
        <row r="185">
          <cell r="B185">
            <v>57.844999999999999</v>
          </cell>
        </row>
        <row r="186">
          <cell r="B186">
            <v>57.825000000000003</v>
          </cell>
        </row>
        <row r="187">
          <cell r="B187">
            <v>57.814999999999998</v>
          </cell>
        </row>
        <row r="188">
          <cell r="B188">
            <v>57.795000000000002</v>
          </cell>
        </row>
        <row r="189">
          <cell r="B189">
            <v>57.765000000000001</v>
          </cell>
        </row>
        <row r="190">
          <cell r="B190">
            <v>57.73</v>
          </cell>
        </row>
        <row r="191">
          <cell r="B191">
            <v>57.695</v>
          </cell>
        </row>
        <row r="192">
          <cell r="B192">
            <v>57.67</v>
          </cell>
        </row>
        <row r="201">
          <cell r="B201">
            <v>57.634999999999998</v>
          </cell>
        </row>
        <row r="202">
          <cell r="B202">
            <v>57.61</v>
          </cell>
        </row>
        <row r="203">
          <cell r="B203">
            <v>57.58</v>
          </cell>
        </row>
        <row r="204">
          <cell r="B204">
            <v>57.55</v>
          </cell>
        </row>
        <row r="205">
          <cell r="B205">
            <v>57.53</v>
          </cell>
        </row>
        <row r="206">
          <cell r="B206">
            <v>57.505000000000003</v>
          </cell>
        </row>
        <row r="207">
          <cell r="B207">
            <v>57.484999999999999</v>
          </cell>
        </row>
        <row r="208">
          <cell r="B208">
            <v>57.46</v>
          </cell>
        </row>
        <row r="209">
          <cell r="B209">
            <v>57.445</v>
          </cell>
        </row>
        <row r="210">
          <cell r="B210">
            <v>57.41</v>
          </cell>
        </row>
        <row r="211">
          <cell r="B211">
            <v>57.384999999999998</v>
          </cell>
        </row>
        <row r="212">
          <cell r="B212">
            <v>57.335000000000001</v>
          </cell>
        </row>
        <row r="213">
          <cell r="B213">
            <v>57.295000000000002</v>
          </cell>
        </row>
        <row r="214">
          <cell r="B214">
            <v>57.255000000000003</v>
          </cell>
        </row>
        <row r="215">
          <cell r="B215">
            <v>57.23</v>
          </cell>
        </row>
        <row r="216">
          <cell r="B216">
            <v>57.2</v>
          </cell>
        </row>
        <row r="217">
          <cell r="B217">
            <v>57.17</v>
          </cell>
        </row>
        <row r="218">
          <cell r="B218">
            <v>57.134999999999998</v>
          </cell>
        </row>
        <row r="219">
          <cell r="B219">
            <v>57.11</v>
          </cell>
        </row>
        <row r="220">
          <cell r="B220">
            <v>57.08</v>
          </cell>
        </row>
        <row r="221">
          <cell r="B221">
            <v>57.04</v>
          </cell>
        </row>
        <row r="222">
          <cell r="B222">
            <v>57.01</v>
          </cell>
        </row>
        <row r="223">
          <cell r="B223">
            <v>57.02</v>
          </cell>
        </row>
        <row r="224">
          <cell r="B224">
            <v>57.01</v>
          </cell>
        </row>
        <row r="225">
          <cell r="B225">
            <v>56.98</v>
          </cell>
        </row>
        <row r="226">
          <cell r="B226">
            <v>56.954999999999998</v>
          </cell>
        </row>
        <row r="227">
          <cell r="B227">
            <v>56.92</v>
          </cell>
        </row>
        <row r="228">
          <cell r="B228">
            <v>56.9</v>
          </cell>
        </row>
        <row r="229">
          <cell r="B229">
            <v>56.87</v>
          </cell>
        </row>
        <row r="230">
          <cell r="B230">
            <v>56.86</v>
          </cell>
        </row>
        <row r="240">
          <cell r="B240">
            <v>57.015000000000001</v>
          </cell>
        </row>
        <row r="241">
          <cell r="B241">
            <v>57.055</v>
          </cell>
        </row>
        <row r="242">
          <cell r="B242">
            <v>57.06</v>
          </cell>
        </row>
        <row r="243">
          <cell r="B243">
            <v>57.064999999999998</v>
          </cell>
        </row>
        <row r="244">
          <cell r="B244">
            <v>57.06</v>
          </cell>
        </row>
        <row r="245">
          <cell r="B245">
            <v>57.05</v>
          </cell>
        </row>
        <row r="246">
          <cell r="B246">
            <v>57.024999999999999</v>
          </cell>
        </row>
        <row r="247">
          <cell r="B247">
            <v>56.97</v>
          </cell>
        </row>
        <row r="248">
          <cell r="B248">
            <v>56.93</v>
          </cell>
        </row>
        <row r="249">
          <cell r="B249">
            <v>56.9</v>
          </cell>
        </row>
        <row r="250">
          <cell r="B250">
            <v>56.8</v>
          </cell>
        </row>
        <row r="251">
          <cell r="B251">
            <v>56.75</v>
          </cell>
        </row>
        <row r="252">
          <cell r="B252">
            <v>56.725000000000001</v>
          </cell>
        </row>
        <row r="253">
          <cell r="B253">
            <v>56.695</v>
          </cell>
        </row>
        <row r="254">
          <cell r="B254">
            <v>56.664999999999999</v>
          </cell>
        </row>
        <row r="255">
          <cell r="B255">
            <v>56.64</v>
          </cell>
        </row>
        <row r="256">
          <cell r="B256">
            <v>56.61</v>
          </cell>
        </row>
        <row r="257">
          <cell r="B257">
            <v>56.58</v>
          </cell>
        </row>
        <row r="258">
          <cell r="B258">
            <v>56.55</v>
          </cell>
        </row>
        <row r="259">
          <cell r="B259">
            <v>56.51</v>
          </cell>
        </row>
        <row r="260">
          <cell r="B260">
            <v>56.47</v>
          </cell>
        </row>
        <row r="261">
          <cell r="B261">
            <v>56.41</v>
          </cell>
        </row>
        <row r="262">
          <cell r="B262">
            <v>56.375</v>
          </cell>
        </row>
        <row r="263">
          <cell r="B263">
            <v>56.34</v>
          </cell>
        </row>
        <row r="264">
          <cell r="B264">
            <v>56.305</v>
          </cell>
        </row>
        <row r="265">
          <cell r="B265">
            <v>56.27</v>
          </cell>
        </row>
        <row r="266">
          <cell r="B266">
            <v>56.24</v>
          </cell>
        </row>
        <row r="267">
          <cell r="B267">
            <v>56.24</v>
          </cell>
        </row>
        <row r="268">
          <cell r="B268">
            <v>56.204999999999998</v>
          </cell>
        </row>
        <row r="269">
          <cell r="B269">
            <v>56.18</v>
          </cell>
        </row>
        <row r="270">
          <cell r="B270">
            <v>56.11</v>
          </cell>
        </row>
        <row r="279">
          <cell r="B279">
            <v>56.11</v>
          </cell>
        </row>
        <row r="280">
          <cell r="B280">
            <v>56.07</v>
          </cell>
        </row>
        <row r="281">
          <cell r="B281">
            <v>56.03</v>
          </cell>
        </row>
        <row r="282">
          <cell r="B282">
            <v>55.99</v>
          </cell>
        </row>
        <row r="283">
          <cell r="B283">
            <v>55.95</v>
          </cell>
        </row>
        <row r="284">
          <cell r="B284">
            <v>55.91</v>
          </cell>
        </row>
        <row r="285">
          <cell r="B285">
            <v>55.84</v>
          </cell>
        </row>
        <row r="286">
          <cell r="B286">
            <v>55.8</v>
          </cell>
        </row>
        <row r="287">
          <cell r="B287">
            <v>55.76</v>
          </cell>
        </row>
        <row r="288">
          <cell r="B288">
            <v>55.72</v>
          </cell>
        </row>
        <row r="289">
          <cell r="B289">
            <v>55.7</v>
          </cell>
        </row>
        <row r="290">
          <cell r="B290">
            <v>55.66</v>
          </cell>
        </row>
        <row r="291">
          <cell r="B291">
            <v>55.62</v>
          </cell>
        </row>
        <row r="292">
          <cell r="B292">
            <v>55.58</v>
          </cell>
        </row>
        <row r="293">
          <cell r="B293">
            <v>55.53</v>
          </cell>
        </row>
        <row r="294">
          <cell r="B294">
            <v>55.5</v>
          </cell>
        </row>
        <row r="295">
          <cell r="B295">
            <v>55.46</v>
          </cell>
        </row>
        <row r="296">
          <cell r="B296">
            <v>55.45</v>
          </cell>
        </row>
        <row r="297">
          <cell r="B297">
            <v>55.405000000000001</v>
          </cell>
        </row>
        <row r="298">
          <cell r="B298">
            <v>55.365000000000002</v>
          </cell>
        </row>
        <row r="299">
          <cell r="B299">
            <v>55.3</v>
          </cell>
        </row>
        <row r="300">
          <cell r="B300">
            <v>55.255000000000003</v>
          </cell>
        </row>
        <row r="301">
          <cell r="B301">
            <v>55.21</v>
          </cell>
        </row>
        <row r="302">
          <cell r="B302">
            <v>55.18</v>
          </cell>
        </row>
        <row r="303">
          <cell r="B303">
            <v>55.16</v>
          </cell>
        </row>
        <row r="304">
          <cell r="B304">
            <v>55.12</v>
          </cell>
        </row>
        <row r="305">
          <cell r="B305">
            <v>55.094999999999999</v>
          </cell>
        </row>
        <row r="306">
          <cell r="B306">
            <v>55.06</v>
          </cell>
        </row>
        <row r="307">
          <cell r="B307">
            <v>55.03</v>
          </cell>
        </row>
        <row r="308">
          <cell r="B308">
            <v>55</v>
          </cell>
        </row>
        <row r="309">
          <cell r="B309">
            <v>54.98</v>
          </cell>
        </row>
        <row r="318">
          <cell r="B318">
            <v>54.954999999999998</v>
          </cell>
        </row>
        <row r="319">
          <cell r="B319">
            <v>54.93</v>
          </cell>
        </row>
        <row r="320">
          <cell r="B320">
            <v>54.89</v>
          </cell>
        </row>
        <row r="321">
          <cell r="B321">
            <v>54.85</v>
          </cell>
        </row>
        <row r="322">
          <cell r="B322">
            <v>54.82</v>
          </cell>
        </row>
        <row r="323">
          <cell r="B323">
            <v>54.78</v>
          </cell>
        </row>
        <row r="324">
          <cell r="B324">
            <v>54.76</v>
          </cell>
        </row>
        <row r="325">
          <cell r="B325">
            <v>54.734999999999999</v>
          </cell>
        </row>
        <row r="326">
          <cell r="B326">
            <v>54.69</v>
          </cell>
        </row>
        <row r="327">
          <cell r="B327">
            <v>54.645000000000003</v>
          </cell>
        </row>
        <row r="328">
          <cell r="B328">
            <v>54.615000000000002</v>
          </cell>
        </row>
        <row r="329">
          <cell r="B329">
            <v>54.58</v>
          </cell>
        </row>
        <row r="330">
          <cell r="B330">
            <v>54.564999999999998</v>
          </cell>
        </row>
        <row r="331">
          <cell r="B331">
            <v>54.545000000000002</v>
          </cell>
        </row>
        <row r="332">
          <cell r="B332">
            <v>54.52</v>
          </cell>
        </row>
        <row r="333">
          <cell r="B333">
            <v>54.49</v>
          </cell>
        </row>
        <row r="334">
          <cell r="B334">
            <v>54.46</v>
          </cell>
        </row>
        <row r="335">
          <cell r="B335">
            <v>54.424999999999997</v>
          </cell>
        </row>
        <row r="336">
          <cell r="B336">
            <v>54.37</v>
          </cell>
        </row>
        <row r="337">
          <cell r="B337">
            <v>54.32</v>
          </cell>
        </row>
        <row r="338">
          <cell r="B338">
            <v>54.28</v>
          </cell>
        </row>
        <row r="339">
          <cell r="B339">
            <v>54.25</v>
          </cell>
        </row>
        <row r="340">
          <cell r="B340">
            <v>54.215000000000003</v>
          </cell>
        </row>
        <row r="341">
          <cell r="B341">
            <v>54.18</v>
          </cell>
        </row>
        <row r="342">
          <cell r="B342">
            <v>54.134999999999998</v>
          </cell>
        </row>
        <row r="343">
          <cell r="B343">
            <v>54.11</v>
          </cell>
        </row>
        <row r="344">
          <cell r="B344">
            <v>54.09</v>
          </cell>
        </row>
        <row r="345">
          <cell r="B345">
            <v>54.06</v>
          </cell>
        </row>
        <row r="346">
          <cell r="B346">
            <v>54.024999999999999</v>
          </cell>
        </row>
        <row r="347">
          <cell r="B347">
            <v>53.99</v>
          </cell>
        </row>
        <row r="357">
          <cell r="B357">
            <v>53.97</v>
          </cell>
        </row>
        <row r="358">
          <cell r="B358">
            <v>53.945</v>
          </cell>
        </row>
        <row r="359">
          <cell r="B359">
            <v>53.91</v>
          </cell>
        </row>
        <row r="360">
          <cell r="B360">
            <v>53.89</v>
          </cell>
        </row>
        <row r="361">
          <cell r="B361">
            <v>53.854999999999997</v>
          </cell>
        </row>
        <row r="362">
          <cell r="B362">
            <v>53.835000000000001</v>
          </cell>
        </row>
        <row r="363">
          <cell r="B363">
            <v>53.814999999999998</v>
          </cell>
        </row>
        <row r="364">
          <cell r="B364">
            <v>53.805</v>
          </cell>
        </row>
        <row r="365">
          <cell r="B365">
            <v>53.784999999999997</v>
          </cell>
        </row>
        <row r="366">
          <cell r="B366">
            <v>53.77</v>
          </cell>
        </row>
        <row r="367">
          <cell r="B367">
            <v>53.75</v>
          </cell>
        </row>
        <row r="368">
          <cell r="B368">
            <v>53.72</v>
          </cell>
        </row>
        <row r="369">
          <cell r="B369">
            <v>53.68</v>
          </cell>
        </row>
        <row r="370">
          <cell r="B370">
            <v>53.67</v>
          </cell>
        </row>
        <row r="371">
          <cell r="B371">
            <v>53.64</v>
          </cell>
        </row>
        <row r="372">
          <cell r="B372">
            <v>53.62</v>
          </cell>
        </row>
        <row r="373">
          <cell r="B373">
            <v>53.61</v>
          </cell>
        </row>
        <row r="374">
          <cell r="B374">
            <v>53.59</v>
          </cell>
        </row>
        <row r="375">
          <cell r="B375">
            <v>53.575000000000003</v>
          </cell>
        </row>
        <row r="376">
          <cell r="B376">
            <v>53.564999999999998</v>
          </cell>
        </row>
        <row r="377">
          <cell r="B377">
            <v>53.555</v>
          </cell>
        </row>
        <row r="378">
          <cell r="B378">
            <v>53.545000000000002</v>
          </cell>
        </row>
        <row r="379">
          <cell r="B379">
            <v>53.524999999999999</v>
          </cell>
        </row>
        <row r="380">
          <cell r="B380">
            <v>53.515000000000001</v>
          </cell>
        </row>
        <row r="381">
          <cell r="B381">
            <v>53.51</v>
          </cell>
        </row>
        <row r="382">
          <cell r="B382">
            <v>53.505000000000003</v>
          </cell>
        </row>
        <row r="383">
          <cell r="B383">
            <v>53.5</v>
          </cell>
        </row>
        <row r="384">
          <cell r="B384">
            <v>53.5</v>
          </cell>
        </row>
        <row r="385">
          <cell r="B385">
            <v>53.49</v>
          </cell>
        </row>
        <row r="386">
          <cell r="B386">
            <v>53.475000000000001</v>
          </cell>
        </row>
        <row r="387">
          <cell r="B387">
            <v>53.454999999999998</v>
          </cell>
        </row>
        <row r="396">
          <cell r="B396">
            <v>53.445</v>
          </cell>
        </row>
        <row r="397">
          <cell r="B397">
            <v>53.43</v>
          </cell>
        </row>
        <row r="398">
          <cell r="B398">
            <v>53.42</v>
          </cell>
        </row>
        <row r="399">
          <cell r="B399">
            <v>53.41</v>
          </cell>
        </row>
        <row r="400">
          <cell r="B400">
            <v>53.4</v>
          </cell>
        </row>
        <row r="401">
          <cell r="B401">
            <v>53.38</v>
          </cell>
        </row>
        <row r="402">
          <cell r="B402">
            <v>53.37</v>
          </cell>
        </row>
        <row r="403">
          <cell r="B403">
            <v>53.354999999999997</v>
          </cell>
        </row>
        <row r="404">
          <cell r="B404">
            <v>53.35</v>
          </cell>
        </row>
        <row r="405">
          <cell r="B405">
            <v>53.344999999999999</v>
          </cell>
        </row>
        <row r="406">
          <cell r="B406">
            <v>53.35</v>
          </cell>
        </row>
        <row r="407">
          <cell r="B407">
            <v>53.344999999999999</v>
          </cell>
        </row>
        <row r="408">
          <cell r="B408">
            <v>53.33</v>
          </cell>
        </row>
        <row r="409">
          <cell r="B409">
            <v>53.32</v>
          </cell>
        </row>
        <row r="410">
          <cell r="B410">
            <v>53.314999999999998</v>
          </cell>
        </row>
        <row r="411">
          <cell r="B411">
            <v>53.31</v>
          </cell>
        </row>
        <row r="412">
          <cell r="B412">
            <v>53.305</v>
          </cell>
        </row>
        <row r="413">
          <cell r="B413">
            <v>53.29</v>
          </cell>
        </row>
        <row r="414">
          <cell r="B414">
            <v>53.284999999999997</v>
          </cell>
        </row>
        <row r="415">
          <cell r="B415">
            <v>53.27</v>
          </cell>
        </row>
        <row r="416">
          <cell r="B416">
            <v>53.265000000000001</v>
          </cell>
        </row>
        <row r="417">
          <cell r="B417">
            <v>53.26</v>
          </cell>
        </row>
        <row r="418">
          <cell r="B418">
            <v>53.255000000000003</v>
          </cell>
        </row>
        <row r="419">
          <cell r="B419">
            <v>53.244999999999997</v>
          </cell>
        </row>
        <row r="420">
          <cell r="B420">
            <v>53.24</v>
          </cell>
        </row>
        <row r="421">
          <cell r="B421">
            <v>53.23</v>
          </cell>
        </row>
        <row r="422">
          <cell r="B422">
            <v>53.26</v>
          </cell>
        </row>
        <row r="423">
          <cell r="B423">
            <v>53.27</v>
          </cell>
        </row>
        <row r="424">
          <cell r="B424">
            <v>53.27</v>
          </cell>
        </row>
        <row r="425">
          <cell r="B425">
            <v>53.26</v>
          </cell>
        </row>
        <row r="435">
          <cell r="B435">
            <v>53.25</v>
          </cell>
        </row>
        <row r="436">
          <cell r="B436">
            <v>53.29</v>
          </cell>
        </row>
        <row r="437">
          <cell r="B437">
            <v>53.274999999999999</v>
          </cell>
        </row>
        <row r="438">
          <cell r="B438">
            <v>53.265000000000001</v>
          </cell>
        </row>
        <row r="439">
          <cell r="B439">
            <v>53.28</v>
          </cell>
        </row>
        <row r="440">
          <cell r="B440">
            <v>53.284999999999997</v>
          </cell>
        </row>
        <row r="441">
          <cell r="B441">
            <v>53.29</v>
          </cell>
        </row>
        <row r="442">
          <cell r="B442">
            <v>53.384999999999998</v>
          </cell>
        </row>
        <row r="443">
          <cell r="B443">
            <v>53.414999999999999</v>
          </cell>
        </row>
        <row r="444">
          <cell r="B444">
            <v>53.45</v>
          </cell>
        </row>
        <row r="445">
          <cell r="B445">
            <v>53.47</v>
          </cell>
        </row>
        <row r="446">
          <cell r="B446">
            <v>53.515000000000001</v>
          </cell>
        </row>
        <row r="447">
          <cell r="B447">
            <v>53.58</v>
          </cell>
        </row>
        <row r="448">
          <cell r="B448">
            <v>53.594999999999999</v>
          </cell>
        </row>
        <row r="449">
          <cell r="B449">
            <v>53.594999999999999</v>
          </cell>
        </row>
        <row r="450">
          <cell r="B450">
            <v>53.674999999999997</v>
          </cell>
        </row>
        <row r="451">
          <cell r="B451">
            <v>53.685000000000002</v>
          </cell>
        </row>
        <row r="452">
          <cell r="B452">
            <v>53.74</v>
          </cell>
        </row>
        <row r="453">
          <cell r="B453">
            <v>53.81</v>
          </cell>
        </row>
        <row r="454">
          <cell r="B454">
            <v>53.89</v>
          </cell>
        </row>
        <row r="455">
          <cell r="B455">
            <v>53.92</v>
          </cell>
        </row>
        <row r="456">
          <cell r="B456">
            <v>54.005000000000003</v>
          </cell>
        </row>
        <row r="457">
          <cell r="B457">
            <v>54.024999999999999</v>
          </cell>
        </row>
        <row r="458">
          <cell r="B458">
            <v>54.05</v>
          </cell>
        </row>
        <row r="459">
          <cell r="B459">
            <v>54.064999999999998</v>
          </cell>
        </row>
        <row r="460">
          <cell r="B460">
            <v>54.1</v>
          </cell>
        </row>
        <row r="461">
          <cell r="B461">
            <v>54.16</v>
          </cell>
        </row>
        <row r="462">
          <cell r="B462">
            <v>54.21</v>
          </cell>
        </row>
        <row r="463">
          <cell r="B463">
            <v>54.28</v>
          </cell>
        </row>
        <row r="464">
          <cell r="B464">
            <v>54.33</v>
          </cell>
        </row>
        <row r="465">
          <cell r="B465">
            <v>54.33</v>
          </cell>
        </row>
      </sheetData>
      <sheetData sheetId="4" refreshError="1">
        <row r="5">
          <cell r="B5">
            <v>54.33</v>
          </cell>
        </row>
        <row r="6">
          <cell r="B6">
            <v>54.335000000000001</v>
          </cell>
        </row>
        <row r="7">
          <cell r="B7">
            <v>54.33</v>
          </cell>
        </row>
        <row r="8">
          <cell r="B8">
            <v>54.3</v>
          </cell>
        </row>
        <row r="9">
          <cell r="B9">
            <v>54.395000000000003</v>
          </cell>
        </row>
        <row r="10">
          <cell r="B10">
            <v>54.734999999999999</v>
          </cell>
        </row>
        <row r="11">
          <cell r="B11">
            <v>54.86</v>
          </cell>
        </row>
        <row r="12">
          <cell r="B12">
            <v>55.01</v>
          </cell>
        </row>
        <row r="13">
          <cell r="B13">
            <v>55.08</v>
          </cell>
        </row>
        <row r="14">
          <cell r="B14">
            <v>55.094999999999999</v>
          </cell>
        </row>
        <row r="15">
          <cell r="B15">
            <v>55.12</v>
          </cell>
        </row>
        <row r="16">
          <cell r="B16">
            <v>55.134999999999998</v>
          </cell>
        </row>
        <row r="17">
          <cell r="B17">
            <v>55.17</v>
          </cell>
        </row>
        <row r="18">
          <cell r="B18">
            <v>55.38</v>
          </cell>
        </row>
        <row r="19">
          <cell r="B19">
            <v>55.44</v>
          </cell>
        </row>
        <row r="20">
          <cell r="B20">
            <v>55.44</v>
          </cell>
        </row>
        <row r="21">
          <cell r="B21">
            <v>55.41</v>
          </cell>
        </row>
        <row r="22">
          <cell r="B22">
            <v>55.39</v>
          </cell>
        </row>
        <row r="23">
          <cell r="B23">
            <v>55.384999999999998</v>
          </cell>
        </row>
        <row r="24">
          <cell r="B24">
            <v>55.365000000000002</v>
          </cell>
        </row>
        <row r="25">
          <cell r="B25">
            <v>55.33</v>
          </cell>
        </row>
        <row r="26">
          <cell r="B26">
            <v>55.3</v>
          </cell>
        </row>
        <row r="27">
          <cell r="B27">
            <v>55.255000000000003</v>
          </cell>
        </row>
        <row r="28">
          <cell r="B28">
            <v>55.244999999999997</v>
          </cell>
        </row>
        <row r="29">
          <cell r="B29">
            <v>55.244999999999997</v>
          </cell>
        </row>
        <row r="30">
          <cell r="B30">
            <v>55.255000000000003</v>
          </cell>
        </row>
        <row r="31">
          <cell r="B31">
            <v>55.29</v>
          </cell>
        </row>
        <row r="32">
          <cell r="B32">
            <v>55.284999999999997</v>
          </cell>
        </row>
        <row r="33">
          <cell r="B33">
            <v>55.284999999999997</v>
          </cell>
        </row>
        <row r="34">
          <cell r="B34">
            <v>55.274999999999999</v>
          </cell>
        </row>
        <row r="35">
          <cell r="B35">
            <v>55.27</v>
          </cell>
        </row>
        <row r="45">
          <cell r="B45">
            <v>55.274999999999999</v>
          </cell>
        </row>
        <row r="46">
          <cell r="B46">
            <v>55.284999999999997</v>
          </cell>
        </row>
        <row r="47">
          <cell r="B47">
            <v>55.25</v>
          </cell>
        </row>
        <row r="48">
          <cell r="B48">
            <v>55.21</v>
          </cell>
        </row>
        <row r="49">
          <cell r="B49">
            <v>55.155000000000001</v>
          </cell>
        </row>
        <row r="50">
          <cell r="B50">
            <v>55.1</v>
          </cell>
        </row>
        <row r="51">
          <cell r="B51">
            <v>55.05</v>
          </cell>
        </row>
        <row r="52">
          <cell r="B52">
            <v>55</v>
          </cell>
        </row>
        <row r="53">
          <cell r="B53">
            <v>54.975000000000001</v>
          </cell>
        </row>
        <row r="54">
          <cell r="B54">
            <v>54.97</v>
          </cell>
        </row>
        <row r="55">
          <cell r="B55">
            <v>54.96</v>
          </cell>
        </row>
        <row r="56">
          <cell r="B56">
            <v>54.9</v>
          </cell>
        </row>
        <row r="57">
          <cell r="B57">
            <v>54.84</v>
          </cell>
        </row>
        <row r="58">
          <cell r="B58">
            <v>54.76</v>
          </cell>
        </row>
        <row r="59">
          <cell r="B59">
            <v>54.7</v>
          </cell>
        </row>
        <row r="60">
          <cell r="B60">
            <v>54.67</v>
          </cell>
        </row>
        <row r="61">
          <cell r="B61">
            <v>54.625</v>
          </cell>
        </row>
        <row r="62">
          <cell r="B62">
            <v>54.53</v>
          </cell>
        </row>
        <row r="63">
          <cell r="B63">
            <v>54.435000000000002</v>
          </cell>
        </row>
        <row r="64">
          <cell r="B64">
            <v>54.38</v>
          </cell>
        </row>
        <row r="65">
          <cell r="B65">
            <v>54.314999999999998</v>
          </cell>
        </row>
        <row r="66">
          <cell r="B66">
            <v>54.26</v>
          </cell>
        </row>
        <row r="67">
          <cell r="B67">
            <v>54.215000000000003</v>
          </cell>
        </row>
        <row r="68">
          <cell r="B68">
            <v>54.12</v>
          </cell>
        </row>
        <row r="69">
          <cell r="B69">
            <v>54.034999999999997</v>
          </cell>
        </row>
        <row r="70">
          <cell r="B70">
            <v>53.94</v>
          </cell>
        </row>
        <row r="71">
          <cell r="B71">
            <v>53.914999999999999</v>
          </cell>
        </row>
        <row r="72">
          <cell r="B72">
            <v>53.88</v>
          </cell>
        </row>
        <row r="84">
          <cell r="B84">
            <v>53.895000000000003</v>
          </cell>
        </row>
        <row r="85">
          <cell r="B85">
            <v>53.89</v>
          </cell>
        </row>
        <row r="86">
          <cell r="B86">
            <v>53.875</v>
          </cell>
        </row>
        <row r="87">
          <cell r="B87">
            <v>53.825000000000003</v>
          </cell>
        </row>
        <row r="88">
          <cell r="B88">
            <v>53.774999999999999</v>
          </cell>
        </row>
        <row r="89">
          <cell r="B89">
            <v>53.725000000000001</v>
          </cell>
        </row>
        <row r="90">
          <cell r="B90">
            <v>53.71</v>
          </cell>
        </row>
        <row r="91">
          <cell r="B91">
            <v>53.68</v>
          </cell>
        </row>
        <row r="92">
          <cell r="B92">
            <v>53.64</v>
          </cell>
        </row>
        <row r="93">
          <cell r="B93">
            <v>53.62</v>
          </cell>
        </row>
        <row r="94">
          <cell r="B94">
            <v>53.62</v>
          </cell>
        </row>
        <row r="95">
          <cell r="B95">
            <v>53.594999999999999</v>
          </cell>
        </row>
        <row r="96">
          <cell r="B96">
            <v>53.604999999999997</v>
          </cell>
        </row>
        <row r="97">
          <cell r="B97">
            <v>53.585000000000001</v>
          </cell>
        </row>
        <row r="98">
          <cell r="B98">
            <v>53.555</v>
          </cell>
        </row>
        <row r="99">
          <cell r="B99">
            <v>53.545000000000002</v>
          </cell>
        </row>
        <row r="100">
          <cell r="B100">
            <v>53.54</v>
          </cell>
        </row>
        <row r="101">
          <cell r="B101">
            <v>53.57</v>
          </cell>
        </row>
        <row r="102">
          <cell r="B102">
            <v>53.58</v>
          </cell>
        </row>
        <row r="103">
          <cell r="B103">
            <v>53.59</v>
          </cell>
        </row>
        <row r="104">
          <cell r="B104">
            <v>53.62</v>
          </cell>
        </row>
        <row r="105">
          <cell r="B105">
            <v>53.615000000000002</v>
          </cell>
        </row>
        <row r="106">
          <cell r="B106">
            <v>53.615000000000002</v>
          </cell>
        </row>
        <row r="107">
          <cell r="B107">
            <v>53.62</v>
          </cell>
        </row>
        <row r="108">
          <cell r="B108">
            <v>53.6</v>
          </cell>
        </row>
        <row r="109">
          <cell r="B109">
            <v>53.594999999999999</v>
          </cell>
        </row>
        <row r="110">
          <cell r="B110">
            <v>53.615000000000002</v>
          </cell>
        </row>
        <row r="111">
          <cell r="B111">
            <v>53.61</v>
          </cell>
        </row>
        <row r="112">
          <cell r="B112">
            <v>53.6</v>
          </cell>
        </row>
        <row r="113">
          <cell r="B113">
            <v>53.59</v>
          </cell>
        </row>
        <row r="114">
          <cell r="B114">
            <v>53.64</v>
          </cell>
        </row>
        <row r="123">
          <cell r="B123">
            <v>53.74</v>
          </cell>
        </row>
        <row r="124">
          <cell r="B124">
            <v>53.77</v>
          </cell>
        </row>
        <row r="125">
          <cell r="B125">
            <v>53.774999999999999</v>
          </cell>
        </row>
        <row r="126">
          <cell r="B126">
            <v>53.78</v>
          </cell>
        </row>
        <row r="127">
          <cell r="B127">
            <v>53.78</v>
          </cell>
        </row>
        <row r="128">
          <cell r="B128">
            <v>53.795000000000002</v>
          </cell>
        </row>
        <row r="129">
          <cell r="B129">
            <v>53.784999999999997</v>
          </cell>
        </row>
        <row r="130">
          <cell r="B130">
            <v>53.78</v>
          </cell>
        </row>
        <row r="131">
          <cell r="B131">
            <v>53.81</v>
          </cell>
        </row>
        <row r="132">
          <cell r="B132">
            <v>53.84</v>
          </cell>
        </row>
        <row r="133">
          <cell r="B133">
            <v>53.88</v>
          </cell>
        </row>
        <row r="134">
          <cell r="B134">
            <v>53.924999999999997</v>
          </cell>
        </row>
        <row r="135">
          <cell r="B135">
            <v>54.02</v>
          </cell>
        </row>
        <row r="136">
          <cell r="B136">
            <v>54.16</v>
          </cell>
        </row>
        <row r="137">
          <cell r="B137">
            <v>54.25</v>
          </cell>
        </row>
        <row r="138">
          <cell r="B138">
            <v>54.35</v>
          </cell>
        </row>
        <row r="139">
          <cell r="B139">
            <v>54.445</v>
          </cell>
        </row>
        <row r="140">
          <cell r="B140">
            <v>54.515000000000001</v>
          </cell>
        </row>
        <row r="141">
          <cell r="B141">
            <v>54.65</v>
          </cell>
        </row>
        <row r="142">
          <cell r="B142">
            <v>54.73</v>
          </cell>
        </row>
        <row r="143">
          <cell r="B143">
            <v>54.795000000000002</v>
          </cell>
        </row>
        <row r="144">
          <cell r="B144">
            <v>54.85</v>
          </cell>
        </row>
        <row r="145">
          <cell r="B145">
            <v>54.89</v>
          </cell>
        </row>
        <row r="146">
          <cell r="B146">
            <v>54.935000000000002</v>
          </cell>
        </row>
        <row r="147">
          <cell r="B147">
            <v>54.97</v>
          </cell>
        </row>
        <row r="148">
          <cell r="B148">
            <v>55.01</v>
          </cell>
        </row>
        <row r="149">
          <cell r="B149">
            <v>55.075000000000003</v>
          </cell>
        </row>
        <row r="150">
          <cell r="B150">
            <v>55.18</v>
          </cell>
        </row>
        <row r="151">
          <cell r="B151">
            <v>55.174999999999997</v>
          </cell>
        </row>
        <row r="152">
          <cell r="B152">
            <v>55.24</v>
          </cell>
        </row>
        <row r="162">
          <cell r="B162">
            <v>55.3</v>
          </cell>
        </row>
        <row r="163">
          <cell r="B163">
            <v>55.39</v>
          </cell>
        </row>
        <row r="164">
          <cell r="B164">
            <v>55.48</v>
          </cell>
        </row>
        <row r="165">
          <cell r="B165">
            <v>55.56</v>
          </cell>
        </row>
        <row r="166">
          <cell r="B166">
            <v>55.64</v>
          </cell>
        </row>
        <row r="167">
          <cell r="B167">
            <v>55.7</v>
          </cell>
        </row>
        <row r="168">
          <cell r="B168">
            <v>55.75</v>
          </cell>
        </row>
        <row r="169">
          <cell r="B169">
            <v>55.78</v>
          </cell>
        </row>
        <row r="170">
          <cell r="B170">
            <v>55.81</v>
          </cell>
        </row>
        <row r="171">
          <cell r="B171">
            <v>55.83</v>
          </cell>
        </row>
        <row r="172">
          <cell r="B172">
            <v>55.86</v>
          </cell>
        </row>
        <row r="173">
          <cell r="B173">
            <v>55.92</v>
          </cell>
        </row>
        <row r="174">
          <cell r="B174">
            <v>55.97</v>
          </cell>
        </row>
        <row r="175">
          <cell r="B175">
            <v>56.01</v>
          </cell>
        </row>
        <row r="176">
          <cell r="B176">
            <v>56.03</v>
          </cell>
        </row>
        <row r="177">
          <cell r="B177">
            <v>56.05</v>
          </cell>
        </row>
        <row r="178">
          <cell r="B178">
            <v>56.07</v>
          </cell>
        </row>
        <row r="179">
          <cell r="B179">
            <v>56.115000000000002</v>
          </cell>
        </row>
        <row r="180">
          <cell r="B180">
            <v>56.13</v>
          </cell>
        </row>
        <row r="181">
          <cell r="B181">
            <v>56.155000000000001</v>
          </cell>
        </row>
        <row r="182">
          <cell r="B182">
            <v>56.16</v>
          </cell>
        </row>
        <row r="183">
          <cell r="B183">
            <v>56.145000000000003</v>
          </cell>
        </row>
        <row r="184">
          <cell r="B184">
            <v>56.16</v>
          </cell>
        </row>
        <row r="185">
          <cell r="B185">
            <v>56.164999999999999</v>
          </cell>
        </row>
        <row r="186">
          <cell r="B186">
            <v>56.17</v>
          </cell>
        </row>
        <row r="187">
          <cell r="B187">
            <v>56.174999999999997</v>
          </cell>
        </row>
        <row r="188">
          <cell r="B188">
            <v>56.185000000000002</v>
          </cell>
        </row>
        <row r="189">
          <cell r="B189">
            <v>56.234999999999999</v>
          </cell>
        </row>
        <row r="190">
          <cell r="B190">
            <v>56.24</v>
          </cell>
        </row>
        <row r="191">
          <cell r="B191">
            <v>56.24</v>
          </cell>
        </row>
        <row r="192">
          <cell r="B192">
            <v>56.25</v>
          </cell>
        </row>
        <row r="201">
          <cell r="B201">
            <v>56.28</v>
          </cell>
        </row>
        <row r="202">
          <cell r="B202">
            <v>56.335000000000001</v>
          </cell>
        </row>
        <row r="203">
          <cell r="B203">
            <v>56.354999999999997</v>
          </cell>
        </row>
        <row r="204">
          <cell r="B204">
            <v>56.38</v>
          </cell>
        </row>
        <row r="205">
          <cell r="B205">
            <v>56.465000000000003</v>
          </cell>
        </row>
        <row r="206">
          <cell r="B206">
            <v>56.524999999999999</v>
          </cell>
        </row>
        <row r="207">
          <cell r="B207">
            <v>56.575000000000003</v>
          </cell>
        </row>
        <row r="208">
          <cell r="B208">
            <v>56.6</v>
          </cell>
        </row>
        <row r="209">
          <cell r="B209">
            <v>56.61</v>
          </cell>
        </row>
        <row r="210">
          <cell r="B210">
            <v>56.65</v>
          </cell>
        </row>
        <row r="211">
          <cell r="B211">
            <v>56.66</v>
          </cell>
        </row>
        <row r="212">
          <cell r="B212">
            <v>56.685000000000002</v>
          </cell>
        </row>
        <row r="213">
          <cell r="B213">
            <v>56.7</v>
          </cell>
        </row>
        <row r="214">
          <cell r="B214">
            <v>56.71</v>
          </cell>
        </row>
        <row r="215">
          <cell r="B215">
            <v>56.72</v>
          </cell>
        </row>
        <row r="216">
          <cell r="B216">
            <v>56.72</v>
          </cell>
        </row>
        <row r="217">
          <cell r="B217">
            <v>56.7</v>
          </cell>
        </row>
        <row r="218">
          <cell r="B218">
            <v>56.725000000000001</v>
          </cell>
        </row>
        <row r="219">
          <cell r="B219">
            <v>56.74</v>
          </cell>
        </row>
        <row r="220">
          <cell r="B220">
            <v>56.78</v>
          </cell>
        </row>
        <row r="221">
          <cell r="B221">
            <v>56.87</v>
          </cell>
        </row>
        <row r="222">
          <cell r="B222">
            <v>56.91</v>
          </cell>
        </row>
        <row r="223">
          <cell r="B223">
            <v>56.95</v>
          </cell>
        </row>
        <row r="224">
          <cell r="B224">
            <v>57.01</v>
          </cell>
        </row>
        <row r="225">
          <cell r="B225">
            <v>57.06</v>
          </cell>
        </row>
        <row r="226">
          <cell r="B226">
            <v>57.09</v>
          </cell>
        </row>
        <row r="227">
          <cell r="B227">
            <v>57.19</v>
          </cell>
        </row>
        <row r="228">
          <cell r="B228">
            <v>57.28</v>
          </cell>
        </row>
        <row r="229">
          <cell r="B229">
            <v>57.37</v>
          </cell>
        </row>
        <row r="230">
          <cell r="B230">
            <v>57.475000000000001</v>
          </cell>
        </row>
        <row r="240">
          <cell r="B240">
            <v>57.494999999999997</v>
          </cell>
        </row>
        <row r="241">
          <cell r="B241">
            <v>57.52</v>
          </cell>
        </row>
        <row r="242">
          <cell r="B242">
            <v>57.55</v>
          </cell>
        </row>
        <row r="243">
          <cell r="B243">
            <v>57.56</v>
          </cell>
        </row>
        <row r="244">
          <cell r="B244">
            <v>57.56</v>
          </cell>
        </row>
        <row r="245">
          <cell r="B245">
            <v>57.66</v>
          </cell>
        </row>
        <row r="246">
          <cell r="B246">
            <v>57.75</v>
          </cell>
        </row>
        <row r="247">
          <cell r="B247">
            <v>57.79</v>
          </cell>
        </row>
        <row r="248">
          <cell r="B248">
            <v>57.875</v>
          </cell>
        </row>
        <row r="249">
          <cell r="B249">
            <v>57.875</v>
          </cell>
        </row>
        <row r="250">
          <cell r="B250">
            <v>58.03</v>
          </cell>
        </row>
        <row r="251">
          <cell r="B251">
            <v>58.06</v>
          </cell>
        </row>
        <row r="252">
          <cell r="B252">
            <v>58.064999999999998</v>
          </cell>
        </row>
        <row r="253">
          <cell r="B253">
            <v>58.08</v>
          </cell>
        </row>
        <row r="254">
          <cell r="B254">
            <v>58.07</v>
          </cell>
        </row>
        <row r="255">
          <cell r="B255">
            <v>58.05</v>
          </cell>
        </row>
        <row r="256">
          <cell r="B256">
            <v>58.034999999999997</v>
          </cell>
        </row>
        <row r="257">
          <cell r="B257">
            <v>58.045000000000002</v>
          </cell>
        </row>
        <row r="258">
          <cell r="B258">
            <v>58.04</v>
          </cell>
        </row>
        <row r="259">
          <cell r="B259">
            <v>58.06</v>
          </cell>
        </row>
        <row r="260">
          <cell r="B260">
            <v>58.09</v>
          </cell>
        </row>
        <row r="261">
          <cell r="B261">
            <v>58.22</v>
          </cell>
        </row>
        <row r="262">
          <cell r="B262">
            <v>58.234999999999999</v>
          </cell>
        </row>
        <row r="263">
          <cell r="B263">
            <v>58.225000000000001</v>
          </cell>
        </row>
        <row r="264">
          <cell r="B264">
            <v>58.215000000000003</v>
          </cell>
        </row>
        <row r="265">
          <cell r="B265">
            <v>58.2</v>
          </cell>
        </row>
        <row r="266">
          <cell r="B266">
            <v>58.2</v>
          </cell>
        </row>
        <row r="267">
          <cell r="B267">
            <v>58.2</v>
          </cell>
        </row>
        <row r="268">
          <cell r="B268">
            <v>58.19</v>
          </cell>
        </row>
        <row r="269">
          <cell r="B269">
            <v>58.17</v>
          </cell>
        </row>
        <row r="270">
          <cell r="B270">
            <v>58.15</v>
          </cell>
        </row>
        <row r="279">
          <cell r="B279">
            <v>58.145000000000003</v>
          </cell>
        </row>
        <row r="280">
          <cell r="B280">
            <v>58.17</v>
          </cell>
        </row>
        <row r="281">
          <cell r="B281">
            <v>58.17</v>
          </cell>
        </row>
        <row r="282">
          <cell r="B282">
            <v>58.125</v>
          </cell>
        </row>
        <row r="283">
          <cell r="B283">
            <v>58.09</v>
          </cell>
        </row>
        <row r="284">
          <cell r="B284">
            <v>58.06</v>
          </cell>
        </row>
        <row r="285">
          <cell r="B285">
            <v>58.19</v>
          </cell>
        </row>
        <row r="286">
          <cell r="B286">
            <v>58.6</v>
          </cell>
        </row>
        <row r="287">
          <cell r="B287">
            <v>58.67</v>
          </cell>
        </row>
        <row r="288">
          <cell r="B288">
            <v>58.69</v>
          </cell>
        </row>
        <row r="289">
          <cell r="B289">
            <v>58.7</v>
          </cell>
        </row>
        <row r="290">
          <cell r="B290">
            <v>58.7</v>
          </cell>
        </row>
        <row r="291">
          <cell r="B291">
            <v>58.69</v>
          </cell>
        </row>
        <row r="292">
          <cell r="B292">
            <v>58.67</v>
          </cell>
        </row>
        <row r="293">
          <cell r="B293">
            <v>58.73</v>
          </cell>
        </row>
        <row r="294">
          <cell r="B294">
            <v>58.78</v>
          </cell>
        </row>
        <row r="295">
          <cell r="B295">
            <v>58.8</v>
          </cell>
        </row>
        <row r="296">
          <cell r="B296">
            <v>58.835000000000001</v>
          </cell>
        </row>
        <row r="297">
          <cell r="B297">
            <v>58.83</v>
          </cell>
        </row>
        <row r="298">
          <cell r="B298">
            <v>58.795000000000002</v>
          </cell>
        </row>
        <row r="299">
          <cell r="B299">
            <v>58.795000000000002</v>
          </cell>
        </row>
        <row r="300">
          <cell r="B300">
            <v>58.81</v>
          </cell>
        </row>
        <row r="301">
          <cell r="B301">
            <v>58.79</v>
          </cell>
        </row>
        <row r="302">
          <cell r="B302">
            <v>58.87</v>
          </cell>
        </row>
        <row r="303">
          <cell r="B303">
            <v>58.9</v>
          </cell>
        </row>
        <row r="304">
          <cell r="B304">
            <v>58.96</v>
          </cell>
        </row>
        <row r="305">
          <cell r="B305">
            <v>59.01</v>
          </cell>
        </row>
        <row r="306">
          <cell r="B306">
            <v>59.11</v>
          </cell>
        </row>
        <row r="307">
          <cell r="B307">
            <v>59.15</v>
          </cell>
        </row>
        <row r="308">
          <cell r="B308">
            <v>59.134999999999998</v>
          </cell>
        </row>
        <row r="309">
          <cell r="B309">
            <v>59.104999999999997</v>
          </cell>
        </row>
        <row r="318">
          <cell r="B318">
            <v>59.06</v>
          </cell>
        </row>
        <row r="319">
          <cell r="B319">
            <v>59.02</v>
          </cell>
        </row>
        <row r="320">
          <cell r="B320">
            <v>58.965000000000003</v>
          </cell>
        </row>
        <row r="321">
          <cell r="B321">
            <v>58.91</v>
          </cell>
        </row>
        <row r="322">
          <cell r="B322">
            <v>58.84</v>
          </cell>
        </row>
        <row r="323">
          <cell r="B323">
            <v>58.78</v>
          </cell>
        </row>
        <row r="324">
          <cell r="B324">
            <v>58.734999999999999</v>
          </cell>
        </row>
        <row r="325">
          <cell r="B325">
            <v>58.695</v>
          </cell>
        </row>
        <row r="326">
          <cell r="B326">
            <v>58.65</v>
          </cell>
        </row>
        <row r="327">
          <cell r="B327">
            <v>58.62</v>
          </cell>
        </row>
        <row r="328">
          <cell r="B328">
            <v>58.664999999999999</v>
          </cell>
        </row>
        <row r="329">
          <cell r="B329">
            <v>58.645000000000003</v>
          </cell>
        </row>
        <row r="330">
          <cell r="B330">
            <v>58.59</v>
          </cell>
        </row>
        <row r="331">
          <cell r="B331">
            <v>58.54</v>
          </cell>
        </row>
        <row r="332">
          <cell r="B332">
            <v>58.484999999999999</v>
          </cell>
        </row>
        <row r="333">
          <cell r="B333">
            <v>58.48</v>
          </cell>
        </row>
        <row r="334">
          <cell r="B334">
            <v>58.43</v>
          </cell>
        </row>
        <row r="335">
          <cell r="B335">
            <v>58.43</v>
          </cell>
        </row>
        <row r="336">
          <cell r="B336">
            <v>58.424999999999997</v>
          </cell>
        </row>
        <row r="337">
          <cell r="B337">
            <v>58.37</v>
          </cell>
        </row>
        <row r="338">
          <cell r="B338">
            <v>58.34</v>
          </cell>
        </row>
        <row r="339">
          <cell r="B339">
            <v>58.314999999999998</v>
          </cell>
        </row>
        <row r="340">
          <cell r="B340">
            <v>58.344999999999999</v>
          </cell>
        </row>
        <row r="341">
          <cell r="B341">
            <v>58.33</v>
          </cell>
        </row>
        <row r="342">
          <cell r="B342">
            <v>58.38</v>
          </cell>
        </row>
        <row r="343">
          <cell r="B343">
            <v>58.4</v>
          </cell>
        </row>
        <row r="344">
          <cell r="B344">
            <v>58.38</v>
          </cell>
        </row>
        <row r="345">
          <cell r="B345">
            <v>58.35</v>
          </cell>
        </row>
        <row r="346">
          <cell r="B346">
            <v>58.305</v>
          </cell>
        </row>
        <row r="347">
          <cell r="B347">
            <v>58.27</v>
          </cell>
        </row>
        <row r="357">
          <cell r="B357">
            <v>58.2</v>
          </cell>
        </row>
        <row r="358">
          <cell r="B358">
            <v>58.21</v>
          </cell>
        </row>
        <row r="359">
          <cell r="B359">
            <v>58.19</v>
          </cell>
        </row>
        <row r="360">
          <cell r="B360">
            <v>58.145000000000003</v>
          </cell>
        </row>
        <row r="361">
          <cell r="B361">
            <v>58.075000000000003</v>
          </cell>
        </row>
        <row r="362">
          <cell r="B362">
            <v>58.034999999999997</v>
          </cell>
        </row>
        <row r="363">
          <cell r="B363">
            <v>57.984999999999999</v>
          </cell>
        </row>
        <row r="364">
          <cell r="B364">
            <v>57.95</v>
          </cell>
        </row>
        <row r="365">
          <cell r="B365">
            <v>57.914999999999999</v>
          </cell>
        </row>
        <row r="366">
          <cell r="B366">
            <v>57.86</v>
          </cell>
        </row>
        <row r="367">
          <cell r="B367">
            <v>57.825000000000003</v>
          </cell>
        </row>
        <row r="368">
          <cell r="B368">
            <v>57.825000000000003</v>
          </cell>
        </row>
        <row r="369">
          <cell r="B369">
            <v>57.744999999999997</v>
          </cell>
        </row>
        <row r="370">
          <cell r="B370">
            <v>57.68</v>
          </cell>
        </row>
        <row r="371">
          <cell r="B371">
            <v>57.64</v>
          </cell>
        </row>
        <row r="372">
          <cell r="B372">
            <v>57.57</v>
          </cell>
        </row>
        <row r="373">
          <cell r="B373">
            <v>57.534999999999997</v>
          </cell>
        </row>
        <row r="374">
          <cell r="B374">
            <v>57.505000000000003</v>
          </cell>
        </row>
        <row r="375">
          <cell r="B375">
            <v>57.5</v>
          </cell>
        </row>
        <row r="376">
          <cell r="B376">
            <v>57.53</v>
          </cell>
        </row>
        <row r="377">
          <cell r="B377">
            <v>57.52</v>
          </cell>
        </row>
        <row r="378">
          <cell r="B378">
            <v>57.5</v>
          </cell>
        </row>
        <row r="379">
          <cell r="B379">
            <v>57.475000000000001</v>
          </cell>
        </row>
        <row r="380">
          <cell r="B380">
            <v>57.445</v>
          </cell>
        </row>
        <row r="381">
          <cell r="B381">
            <v>57.414999999999999</v>
          </cell>
        </row>
        <row r="382">
          <cell r="B382">
            <v>57.435000000000002</v>
          </cell>
        </row>
        <row r="383">
          <cell r="B383">
            <v>57.52</v>
          </cell>
        </row>
        <row r="384">
          <cell r="B384">
            <v>57.51</v>
          </cell>
        </row>
        <row r="385">
          <cell r="B385">
            <v>57.52</v>
          </cell>
        </row>
        <row r="386">
          <cell r="B386">
            <v>57.63</v>
          </cell>
        </row>
        <row r="387">
          <cell r="B387">
            <v>57.66</v>
          </cell>
        </row>
        <row r="396">
          <cell r="B396">
            <v>57.784999999999997</v>
          </cell>
        </row>
        <row r="397">
          <cell r="B397">
            <v>57.85</v>
          </cell>
        </row>
        <row r="398">
          <cell r="B398">
            <v>57.88</v>
          </cell>
        </row>
        <row r="399">
          <cell r="B399">
            <v>57.914999999999999</v>
          </cell>
        </row>
        <row r="400">
          <cell r="B400">
            <v>57.924999999999997</v>
          </cell>
        </row>
        <row r="401">
          <cell r="B401">
            <v>57.91</v>
          </cell>
        </row>
        <row r="402">
          <cell r="B402">
            <v>57.9</v>
          </cell>
        </row>
        <row r="403">
          <cell r="B403">
            <v>57.905000000000001</v>
          </cell>
        </row>
        <row r="404">
          <cell r="B404">
            <v>57.98</v>
          </cell>
        </row>
        <row r="405">
          <cell r="B405">
            <v>58</v>
          </cell>
        </row>
        <row r="406">
          <cell r="B406">
            <v>58</v>
          </cell>
        </row>
        <row r="407">
          <cell r="B407">
            <v>57.98</v>
          </cell>
        </row>
        <row r="408">
          <cell r="B408">
            <v>58.1</v>
          </cell>
        </row>
        <row r="409">
          <cell r="B409">
            <v>58.12</v>
          </cell>
        </row>
        <row r="410">
          <cell r="B410">
            <v>58.11</v>
          </cell>
        </row>
        <row r="411">
          <cell r="B411">
            <v>58.09</v>
          </cell>
        </row>
        <row r="412">
          <cell r="B412">
            <v>58.05</v>
          </cell>
        </row>
        <row r="413">
          <cell r="B413">
            <v>58.04</v>
          </cell>
        </row>
        <row r="414">
          <cell r="B414">
            <v>58.034999999999997</v>
          </cell>
        </row>
        <row r="415">
          <cell r="B415">
            <v>58.015000000000001</v>
          </cell>
        </row>
        <row r="416">
          <cell r="B416">
            <v>57.975000000000001</v>
          </cell>
        </row>
        <row r="417">
          <cell r="B417">
            <v>57.93</v>
          </cell>
        </row>
        <row r="418">
          <cell r="B418">
            <v>57.92</v>
          </cell>
        </row>
        <row r="419">
          <cell r="B419">
            <v>57.965000000000003</v>
          </cell>
        </row>
        <row r="420">
          <cell r="B420">
            <v>58.005000000000003</v>
          </cell>
        </row>
        <row r="421">
          <cell r="B421">
            <v>58.05</v>
          </cell>
        </row>
        <row r="422">
          <cell r="B422">
            <v>58.17</v>
          </cell>
        </row>
        <row r="423">
          <cell r="B423">
            <v>58.185000000000002</v>
          </cell>
        </row>
        <row r="424">
          <cell r="B424">
            <v>58.185000000000002</v>
          </cell>
        </row>
        <row r="425">
          <cell r="B425">
            <v>58.164999999999999</v>
          </cell>
        </row>
        <row r="435">
          <cell r="B435">
            <v>58.26</v>
          </cell>
        </row>
        <row r="436">
          <cell r="B436">
            <v>58.3</v>
          </cell>
        </row>
        <row r="437">
          <cell r="B437">
            <v>58.33</v>
          </cell>
        </row>
        <row r="438">
          <cell r="B438">
            <v>58.34</v>
          </cell>
        </row>
        <row r="439">
          <cell r="B439">
            <v>58.34</v>
          </cell>
        </row>
        <row r="440">
          <cell r="B440">
            <v>58.36</v>
          </cell>
        </row>
        <row r="441">
          <cell r="B441">
            <v>58.36</v>
          </cell>
        </row>
        <row r="442">
          <cell r="B442">
            <v>58.36</v>
          </cell>
        </row>
        <row r="443">
          <cell r="B443">
            <v>58.42</v>
          </cell>
        </row>
        <row r="444">
          <cell r="B444">
            <v>58.484999999999999</v>
          </cell>
        </row>
        <row r="445">
          <cell r="B445">
            <v>58.5</v>
          </cell>
        </row>
        <row r="446">
          <cell r="B446">
            <v>58.49</v>
          </cell>
        </row>
        <row r="447">
          <cell r="B447">
            <v>58.465000000000003</v>
          </cell>
        </row>
        <row r="448">
          <cell r="B448">
            <v>58.435000000000002</v>
          </cell>
        </row>
        <row r="449">
          <cell r="B449">
            <v>58.395000000000003</v>
          </cell>
        </row>
        <row r="450">
          <cell r="B450">
            <v>58.37</v>
          </cell>
        </row>
        <row r="451">
          <cell r="B451">
            <v>58.36</v>
          </cell>
        </row>
        <row r="452">
          <cell r="B452">
            <v>58.32</v>
          </cell>
        </row>
        <row r="453">
          <cell r="B453">
            <v>58.31</v>
          </cell>
        </row>
        <row r="454">
          <cell r="B454">
            <v>58.335000000000001</v>
          </cell>
        </row>
        <row r="455">
          <cell r="B455">
            <v>58.33</v>
          </cell>
        </row>
        <row r="456">
          <cell r="B456">
            <v>58.32</v>
          </cell>
        </row>
        <row r="457">
          <cell r="B457">
            <v>58.3</v>
          </cell>
        </row>
        <row r="458">
          <cell r="B458">
            <v>58.255000000000003</v>
          </cell>
        </row>
        <row r="459">
          <cell r="B459">
            <v>58.21</v>
          </cell>
        </row>
        <row r="460">
          <cell r="B460">
            <v>58.204999999999998</v>
          </cell>
        </row>
        <row r="461">
          <cell r="B461">
            <v>58.18</v>
          </cell>
        </row>
        <row r="462">
          <cell r="B462">
            <v>58.19</v>
          </cell>
        </row>
        <row r="463">
          <cell r="B463">
            <v>58.174999999999997</v>
          </cell>
        </row>
        <row r="464">
          <cell r="B464">
            <v>58.18</v>
          </cell>
        </row>
        <row r="465">
          <cell r="B465">
            <v>58.15</v>
          </cell>
        </row>
      </sheetData>
      <sheetData sheetId="5" refreshError="1"/>
      <sheetData sheetId="6" refreshError="1">
        <row r="278">
          <cell r="B278">
            <v>58.61</v>
          </cell>
        </row>
        <row r="279">
          <cell r="B279">
            <v>58.6</v>
          </cell>
        </row>
        <row r="280">
          <cell r="B280">
            <v>58.795000000000002</v>
          </cell>
        </row>
        <row r="281">
          <cell r="B281">
            <v>58.905000000000001</v>
          </cell>
        </row>
        <row r="282">
          <cell r="B282">
            <v>58.954999999999998</v>
          </cell>
        </row>
        <row r="283">
          <cell r="B283">
            <v>58.975000000000001</v>
          </cell>
        </row>
        <row r="284">
          <cell r="B284">
            <v>58.97</v>
          </cell>
        </row>
        <row r="285">
          <cell r="B285">
            <v>59.01</v>
          </cell>
        </row>
        <row r="286">
          <cell r="B286">
            <v>59.06</v>
          </cell>
        </row>
        <row r="287">
          <cell r="B287">
            <v>59.15</v>
          </cell>
        </row>
        <row r="288">
          <cell r="B288">
            <v>59.17</v>
          </cell>
        </row>
        <row r="289">
          <cell r="B289">
            <v>59.17</v>
          </cell>
        </row>
        <row r="290">
          <cell r="B290">
            <v>59.16</v>
          </cell>
        </row>
        <row r="291">
          <cell r="B291">
            <v>59.13</v>
          </cell>
        </row>
        <row r="292">
          <cell r="B292">
            <v>59.09</v>
          </cell>
        </row>
        <row r="293">
          <cell r="B293">
            <v>59.06</v>
          </cell>
        </row>
        <row r="294">
          <cell r="B294">
            <v>59.024999999999999</v>
          </cell>
        </row>
        <row r="295">
          <cell r="B295">
            <v>58.99</v>
          </cell>
        </row>
        <row r="296">
          <cell r="B296">
            <v>58.94</v>
          </cell>
        </row>
        <row r="297">
          <cell r="B297">
            <v>58.9</v>
          </cell>
        </row>
        <row r="298">
          <cell r="B298">
            <v>58.84</v>
          </cell>
        </row>
        <row r="299">
          <cell r="B299">
            <v>58.79</v>
          </cell>
        </row>
        <row r="300">
          <cell r="B300">
            <v>58.73</v>
          </cell>
        </row>
        <row r="301">
          <cell r="B301">
            <v>58.655000000000001</v>
          </cell>
        </row>
        <row r="302">
          <cell r="B302">
            <v>58.6</v>
          </cell>
        </row>
        <row r="303">
          <cell r="B303">
            <v>58.534999999999997</v>
          </cell>
        </row>
        <row r="304">
          <cell r="B304">
            <v>58.465000000000003</v>
          </cell>
        </row>
        <row r="305">
          <cell r="B305">
            <v>58.414999999999999</v>
          </cell>
        </row>
        <row r="306">
          <cell r="B306">
            <v>58.344999999999999</v>
          </cell>
        </row>
        <row r="307">
          <cell r="B307">
            <v>58.265000000000001</v>
          </cell>
        </row>
        <row r="308">
          <cell r="B308">
            <v>58.174999999999997</v>
          </cell>
        </row>
        <row r="385">
          <cell r="B385">
            <v>55.134999999999998</v>
          </cell>
        </row>
        <row r="386">
          <cell r="B386">
            <v>55.17</v>
          </cell>
        </row>
        <row r="396">
          <cell r="B396">
            <v>55.24</v>
          </cell>
        </row>
        <row r="397">
          <cell r="B397">
            <v>55.255000000000003</v>
          </cell>
        </row>
        <row r="398">
          <cell r="B398">
            <v>55.24</v>
          </cell>
        </row>
        <row r="399">
          <cell r="B399">
            <v>55.35</v>
          </cell>
        </row>
        <row r="400">
          <cell r="B400">
            <v>55.365000000000002</v>
          </cell>
        </row>
        <row r="401">
          <cell r="B401">
            <v>55.325000000000003</v>
          </cell>
        </row>
        <row r="402">
          <cell r="B402">
            <v>55.29</v>
          </cell>
        </row>
        <row r="403">
          <cell r="B403">
            <v>55.255000000000003</v>
          </cell>
        </row>
        <row r="404">
          <cell r="B404">
            <v>55.23</v>
          </cell>
        </row>
        <row r="405">
          <cell r="B405">
            <v>55.2</v>
          </cell>
        </row>
        <row r="406">
          <cell r="B406">
            <v>55.16</v>
          </cell>
        </row>
        <row r="407">
          <cell r="B407">
            <v>55.17</v>
          </cell>
        </row>
        <row r="408">
          <cell r="B408">
            <v>55.164999999999999</v>
          </cell>
        </row>
        <row r="409">
          <cell r="B409">
            <v>55.14</v>
          </cell>
        </row>
        <row r="410">
          <cell r="B410">
            <v>55.145000000000003</v>
          </cell>
        </row>
        <row r="411">
          <cell r="B411">
            <v>55.19</v>
          </cell>
        </row>
        <row r="412">
          <cell r="B412">
            <v>55.24</v>
          </cell>
        </row>
        <row r="413">
          <cell r="B413">
            <v>55.28</v>
          </cell>
        </row>
        <row r="414">
          <cell r="B414">
            <v>55.35</v>
          </cell>
        </row>
        <row r="415">
          <cell r="B415">
            <v>55.424999999999997</v>
          </cell>
        </row>
        <row r="416">
          <cell r="B416">
            <v>55.424999999999997</v>
          </cell>
        </row>
        <row r="417">
          <cell r="B417">
            <v>55.58</v>
          </cell>
        </row>
        <row r="418">
          <cell r="B418">
            <v>55.67</v>
          </cell>
        </row>
        <row r="419">
          <cell r="B419">
            <v>55.75</v>
          </cell>
        </row>
        <row r="420">
          <cell r="B420">
            <v>55.77</v>
          </cell>
        </row>
        <row r="421">
          <cell r="B421">
            <v>55.87</v>
          </cell>
        </row>
        <row r="422">
          <cell r="B422">
            <v>55.89</v>
          </cell>
        </row>
        <row r="423">
          <cell r="B423">
            <v>55.935000000000002</v>
          </cell>
        </row>
        <row r="424">
          <cell r="B424">
            <v>55.96</v>
          </cell>
        </row>
        <row r="425">
          <cell r="B425">
            <v>56.16</v>
          </cell>
        </row>
        <row r="435">
          <cell r="B435">
            <v>56.284999999999997</v>
          </cell>
        </row>
        <row r="436">
          <cell r="B436">
            <v>56.66</v>
          </cell>
        </row>
        <row r="437">
          <cell r="B437">
            <v>57.52</v>
          </cell>
        </row>
        <row r="438">
          <cell r="B438">
            <v>57.76</v>
          </cell>
        </row>
        <row r="439">
          <cell r="B439">
            <v>57.87</v>
          </cell>
        </row>
        <row r="440">
          <cell r="B440">
            <v>57.91</v>
          </cell>
        </row>
        <row r="441">
          <cell r="B441">
            <v>57.95</v>
          </cell>
        </row>
        <row r="442">
          <cell r="B442">
            <v>57.97</v>
          </cell>
        </row>
        <row r="443">
          <cell r="B443">
            <v>57.97</v>
          </cell>
        </row>
        <row r="444">
          <cell r="B444">
            <v>58.02</v>
          </cell>
        </row>
        <row r="445">
          <cell r="B445">
            <v>58.04</v>
          </cell>
        </row>
        <row r="446">
          <cell r="B446">
            <v>58.15</v>
          </cell>
        </row>
        <row r="447">
          <cell r="B447">
            <v>58.17</v>
          </cell>
        </row>
        <row r="448">
          <cell r="B448">
            <v>58.21</v>
          </cell>
        </row>
        <row r="449">
          <cell r="B449">
            <v>58.234999999999999</v>
          </cell>
        </row>
        <row r="450">
          <cell r="B450">
            <v>58.225000000000001</v>
          </cell>
        </row>
        <row r="451">
          <cell r="B451">
            <v>58.234999999999999</v>
          </cell>
        </row>
        <row r="452">
          <cell r="B452">
            <v>58.225000000000001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1991"/>
      <sheetName val="1992"/>
      <sheetName val="1993"/>
      <sheetName val="1994"/>
      <sheetName val="TABEL"/>
    </sheetNames>
    <sheetDataSet>
      <sheetData sheetId="0"/>
      <sheetData sheetId="1" refreshError="1">
        <row r="5">
          <cell r="C5">
            <v>54.74</v>
          </cell>
        </row>
        <row r="6">
          <cell r="C6">
            <v>54.77</v>
          </cell>
        </row>
        <row r="7">
          <cell r="C7">
            <v>54.77</v>
          </cell>
        </row>
        <row r="8">
          <cell r="C8">
            <v>54.78</v>
          </cell>
        </row>
        <row r="9">
          <cell r="C9">
            <v>54.924999999999997</v>
          </cell>
        </row>
        <row r="10">
          <cell r="C10">
            <v>55.02</v>
          </cell>
        </row>
        <row r="11">
          <cell r="C11">
            <v>55.11</v>
          </cell>
        </row>
        <row r="12">
          <cell r="C12">
            <v>55.16</v>
          </cell>
        </row>
        <row r="13">
          <cell r="C13">
            <v>55.2</v>
          </cell>
        </row>
        <row r="14">
          <cell r="C14">
            <v>55.2</v>
          </cell>
        </row>
        <row r="15">
          <cell r="C15">
            <v>55.234999999999999</v>
          </cell>
        </row>
        <row r="16">
          <cell r="C16">
            <v>55.26</v>
          </cell>
        </row>
        <row r="17">
          <cell r="C17">
            <v>55.234999999999999</v>
          </cell>
        </row>
        <row r="18">
          <cell r="C18">
            <v>55.3</v>
          </cell>
        </row>
        <row r="19">
          <cell r="C19">
            <v>55.36</v>
          </cell>
        </row>
        <row r="20">
          <cell r="C20">
            <v>55.42</v>
          </cell>
        </row>
        <row r="21">
          <cell r="C21">
            <v>55.46</v>
          </cell>
        </row>
        <row r="22">
          <cell r="C22">
            <v>55.505000000000003</v>
          </cell>
        </row>
        <row r="23">
          <cell r="C23">
            <v>55.575000000000003</v>
          </cell>
        </row>
        <row r="24">
          <cell r="C24">
            <v>55.64</v>
          </cell>
        </row>
        <row r="25">
          <cell r="C25">
            <v>55.674999999999997</v>
          </cell>
        </row>
        <row r="26">
          <cell r="C26">
            <v>55.685000000000002</v>
          </cell>
        </row>
        <row r="27">
          <cell r="C27">
            <v>55.74</v>
          </cell>
        </row>
        <row r="28">
          <cell r="C28">
            <v>55.784999999999997</v>
          </cell>
        </row>
        <row r="29">
          <cell r="C29">
            <v>55.82</v>
          </cell>
        </row>
        <row r="30">
          <cell r="C30">
            <v>55.884999999999998</v>
          </cell>
        </row>
        <row r="31">
          <cell r="C31">
            <v>55.935000000000002</v>
          </cell>
        </row>
        <row r="32">
          <cell r="C32">
            <v>55.994999999999997</v>
          </cell>
        </row>
        <row r="33">
          <cell r="C33">
            <v>56.05</v>
          </cell>
        </row>
        <row r="34">
          <cell r="C34">
            <v>56.21</v>
          </cell>
        </row>
        <row r="35">
          <cell r="C35">
            <v>56.33</v>
          </cell>
        </row>
        <row r="46">
          <cell r="C46">
            <v>56.56</v>
          </cell>
        </row>
        <row r="47">
          <cell r="C47">
            <v>56.72</v>
          </cell>
        </row>
        <row r="48">
          <cell r="C48">
            <v>56.84</v>
          </cell>
        </row>
        <row r="49">
          <cell r="C49">
            <v>56.96</v>
          </cell>
        </row>
        <row r="50">
          <cell r="C50">
            <v>57.05</v>
          </cell>
        </row>
        <row r="51">
          <cell r="C51">
            <v>57.08</v>
          </cell>
        </row>
        <row r="52">
          <cell r="C52">
            <v>57.23</v>
          </cell>
        </row>
        <row r="53">
          <cell r="C53">
            <v>57.305</v>
          </cell>
        </row>
        <row r="54">
          <cell r="C54">
            <v>57.36</v>
          </cell>
        </row>
        <row r="55">
          <cell r="C55">
            <v>57.39</v>
          </cell>
        </row>
        <row r="56">
          <cell r="C56">
            <v>57.41</v>
          </cell>
        </row>
        <row r="57">
          <cell r="C57">
            <v>57.42</v>
          </cell>
        </row>
        <row r="58">
          <cell r="C58">
            <v>57.44</v>
          </cell>
        </row>
        <row r="59">
          <cell r="C59">
            <v>57.445</v>
          </cell>
        </row>
        <row r="60">
          <cell r="C60">
            <v>57.42</v>
          </cell>
        </row>
        <row r="61">
          <cell r="C61">
            <v>57.38</v>
          </cell>
        </row>
        <row r="62">
          <cell r="C62">
            <v>57.35</v>
          </cell>
        </row>
        <row r="63">
          <cell r="C63">
            <v>57.344999999999999</v>
          </cell>
        </row>
        <row r="64">
          <cell r="C64">
            <v>57.31</v>
          </cell>
        </row>
        <row r="65">
          <cell r="C65">
            <v>57.26</v>
          </cell>
        </row>
        <row r="66">
          <cell r="C66">
            <v>57.24</v>
          </cell>
        </row>
        <row r="67">
          <cell r="C67">
            <v>57.24</v>
          </cell>
        </row>
        <row r="68">
          <cell r="C68">
            <v>57.3</v>
          </cell>
        </row>
        <row r="69">
          <cell r="C69">
            <v>57.335000000000001</v>
          </cell>
        </row>
        <row r="70">
          <cell r="C70">
            <v>57.36</v>
          </cell>
        </row>
        <row r="71">
          <cell r="C71">
            <v>57.375</v>
          </cell>
        </row>
        <row r="72">
          <cell r="C72">
            <v>57.454999999999998</v>
          </cell>
        </row>
        <row r="73">
          <cell r="C73">
            <v>57.475000000000001</v>
          </cell>
        </row>
        <row r="86">
          <cell r="C86">
            <v>57.5</v>
          </cell>
        </row>
        <row r="87">
          <cell r="C87">
            <v>57.52</v>
          </cell>
        </row>
        <row r="88">
          <cell r="C88">
            <v>57.52</v>
          </cell>
        </row>
        <row r="89">
          <cell r="C89">
            <v>57.48</v>
          </cell>
        </row>
        <row r="90">
          <cell r="C90">
            <v>57.435000000000002</v>
          </cell>
        </row>
        <row r="91">
          <cell r="C91">
            <v>57.384999999999998</v>
          </cell>
        </row>
        <row r="92">
          <cell r="C92">
            <v>57.335000000000001</v>
          </cell>
        </row>
        <row r="93">
          <cell r="C93">
            <v>57.29</v>
          </cell>
        </row>
        <row r="94">
          <cell r="C94">
            <v>57.25</v>
          </cell>
        </row>
        <row r="95">
          <cell r="C95">
            <v>57.21</v>
          </cell>
        </row>
        <row r="96">
          <cell r="C96">
            <v>57.18</v>
          </cell>
        </row>
        <row r="97">
          <cell r="C97">
            <v>57.14</v>
          </cell>
        </row>
        <row r="98">
          <cell r="C98">
            <v>57.094999999999999</v>
          </cell>
        </row>
        <row r="99">
          <cell r="C99">
            <v>57.085000000000001</v>
          </cell>
        </row>
        <row r="100">
          <cell r="C100">
            <v>57.08</v>
          </cell>
        </row>
        <row r="101">
          <cell r="C101">
            <v>57.05</v>
          </cell>
        </row>
        <row r="102">
          <cell r="C102">
            <v>57</v>
          </cell>
        </row>
        <row r="103">
          <cell r="C103">
            <v>56.99</v>
          </cell>
        </row>
        <row r="104">
          <cell r="C104">
            <v>56.99</v>
          </cell>
        </row>
        <row r="105">
          <cell r="C105">
            <v>57.01</v>
          </cell>
        </row>
        <row r="106">
          <cell r="C106">
            <v>57.04</v>
          </cell>
        </row>
        <row r="107">
          <cell r="C107">
            <v>57.055</v>
          </cell>
        </row>
        <row r="108">
          <cell r="C108">
            <v>57.055</v>
          </cell>
        </row>
        <row r="109">
          <cell r="C109">
            <v>57.055</v>
          </cell>
        </row>
        <row r="110">
          <cell r="C110">
            <v>57.11</v>
          </cell>
        </row>
        <row r="111">
          <cell r="C111">
            <v>57.15</v>
          </cell>
        </row>
        <row r="112">
          <cell r="C112">
            <v>57.18</v>
          </cell>
        </row>
        <row r="113">
          <cell r="C113">
            <v>57.174999999999997</v>
          </cell>
        </row>
        <row r="114">
          <cell r="C114">
            <v>57.145000000000003</v>
          </cell>
        </row>
        <row r="115">
          <cell r="C115">
            <v>57.145000000000003</v>
          </cell>
        </row>
        <row r="116">
          <cell r="C116">
            <v>57.32</v>
          </cell>
        </row>
        <row r="126">
          <cell r="C126">
            <v>57.594999999999999</v>
          </cell>
        </row>
        <row r="127">
          <cell r="C127">
            <v>57.81</v>
          </cell>
        </row>
        <row r="128">
          <cell r="C128">
            <v>57.975000000000001</v>
          </cell>
        </row>
        <row r="129">
          <cell r="C129">
            <v>58.064999999999998</v>
          </cell>
        </row>
        <row r="130">
          <cell r="C130">
            <v>58.18</v>
          </cell>
        </row>
        <row r="131">
          <cell r="C131">
            <v>58.28</v>
          </cell>
        </row>
        <row r="132">
          <cell r="C132">
            <v>58.32</v>
          </cell>
        </row>
        <row r="133">
          <cell r="C133">
            <v>58.32</v>
          </cell>
        </row>
        <row r="134">
          <cell r="C134">
            <v>58.405000000000001</v>
          </cell>
        </row>
        <row r="135">
          <cell r="C135">
            <v>58.414999999999999</v>
          </cell>
        </row>
        <row r="136">
          <cell r="C136">
            <v>58.405000000000001</v>
          </cell>
        </row>
        <row r="137">
          <cell r="C137">
            <v>58.445</v>
          </cell>
        </row>
        <row r="138">
          <cell r="C138">
            <v>58.49</v>
          </cell>
        </row>
        <row r="139">
          <cell r="C139">
            <v>58.534999999999997</v>
          </cell>
        </row>
        <row r="140">
          <cell r="C140">
            <v>58.564999999999998</v>
          </cell>
        </row>
        <row r="141">
          <cell r="C141">
            <v>58.575000000000003</v>
          </cell>
        </row>
        <row r="142">
          <cell r="C142">
            <v>58.594999999999999</v>
          </cell>
        </row>
        <row r="143">
          <cell r="C143">
            <v>58.655000000000001</v>
          </cell>
        </row>
        <row r="144">
          <cell r="C144">
            <v>58.69</v>
          </cell>
        </row>
        <row r="145">
          <cell r="C145">
            <v>58.715000000000003</v>
          </cell>
        </row>
        <row r="146">
          <cell r="C146">
            <v>58.73</v>
          </cell>
        </row>
        <row r="147">
          <cell r="C147">
            <v>58.935000000000002</v>
          </cell>
        </row>
        <row r="148">
          <cell r="C148">
            <v>59.02</v>
          </cell>
        </row>
        <row r="149">
          <cell r="C149">
            <v>59.17</v>
          </cell>
        </row>
        <row r="150">
          <cell r="C150">
            <v>59.27</v>
          </cell>
        </row>
        <row r="151">
          <cell r="C151">
            <v>59.31</v>
          </cell>
        </row>
        <row r="152">
          <cell r="C152">
            <v>59.344999999999999</v>
          </cell>
        </row>
        <row r="153">
          <cell r="C153">
            <v>59.41</v>
          </cell>
        </row>
        <row r="154">
          <cell r="C154">
            <v>59.42</v>
          </cell>
        </row>
        <row r="155">
          <cell r="C155">
            <v>59.424999999999997</v>
          </cell>
        </row>
        <row r="166">
          <cell r="C166">
            <v>59.46</v>
          </cell>
        </row>
        <row r="167">
          <cell r="C167">
            <v>59.524999999999999</v>
          </cell>
        </row>
        <row r="168">
          <cell r="C168">
            <v>59.545000000000002</v>
          </cell>
        </row>
        <row r="169">
          <cell r="C169">
            <v>59.54</v>
          </cell>
        </row>
        <row r="170">
          <cell r="C170">
            <v>59.52</v>
          </cell>
        </row>
        <row r="171">
          <cell r="C171">
            <v>59.484999999999999</v>
          </cell>
        </row>
        <row r="172">
          <cell r="C172">
            <v>59.465000000000003</v>
          </cell>
        </row>
        <row r="173">
          <cell r="C173">
            <v>59.53</v>
          </cell>
        </row>
        <row r="174">
          <cell r="C174">
            <v>59.59</v>
          </cell>
        </row>
        <row r="175">
          <cell r="C175">
            <v>59.59</v>
          </cell>
        </row>
        <row r="176">
          <cell r="C176">
            <v>59.58</v>
          </cell>
        </row>
        <row r="177">
          <cell r="C177">
            <v>59.555</v>
          </cell>
        </row>
        <row r="178">
          <cell r="C178">
            <v>59.524999999999999</v>
          </cell>
        </row>
        <row r="179">
          <cell r="C179">
            <v>59.505000000000003</v>
          </cell>
        </row>
        <row r="180">
          <cell r="C180">
            <v>59.475000000000001</v>
          </cell>
        </row>
        <row r="181">
          <cell r="C181">
            <v>59.5</v>
          </cell>
        </row>
        <row r="182">
          <cell r="C182">
            <v>59.5</v>
          </cell>
        </row>
        <row r="183">
          <cell r="C183">
            <v>59.48</v>
          </cell>
        </row>
        <row r="184">
          <cell r="C184">
            <v>59.51</v>
          </cell>
        </row>
        <row r="185">
          <cell r="C185">
            <v>59.52</v>
          </cell>
        </row>
        <row r="186">
          <cell r="C186">
            <v>59.685000000000002</v>
          </cell>
        </row>
        <row r="187">
          <cell r="C187">
            <v>59.795000000000002</v>
          </cell>
        </row>
        <row r="188">
          <cell r="C188">
            <v>59.94</v>
          </cell>
        </row>
        <row r="189">
          <cell r="C189">
            <v>60.16</v>
          </cell>
        </row>
        <row r="190">
          <cell r="C190">
            <v>60.18</v>
          </cell>
        </row>
        <row r="191">
          <cell r="C191">
            <v>60.24</v>
          </cell>
        </row>
        <row r="192">
          <cell r="C192">
            <v>60.26</v>
          </cell>
        </row>
        <row r="193">
          <cell r="C193">
            <v>60.255000000000003</v>
          </cell>
        </row>
        <row r="194">
          <cell r="C194">
            <v>60.27</v>
          </cell>
        </row>
        <row r="195">
          <cell r="C195">
            <v>60.274999999999999</v>
          </cell>
        </row>
        <row r="196">
          <cell r="C196">
            <v>60.23</v>
          </cell>
        </row>
        <row r="206">
          <cell r="C206">
            <v>60.185000000000002</v>
          </cell>
        </row>
        <row r="207">
          <cell r="C207">
            <v>60.134999999999998</v>
          </cell>
        </row>
        <row r="208">
          <cell r="C208">
            <v>60.14</v>
          </cell>
        </row>
        <row r="209">
          <cell r="C209">
            <v>60.204999999999998</v>
          </cell>
        </row>
        <row r="210">
          <cell r="C210">
            <v>60.185000000000002</v>
          </cell>
        </row>
        <row r="211">
          <cell r="C211">
            <v>60.15</v>
          </cell>
        </row>
        <row r="212">
          <cell r="C212">
            <v>60.1</v>
          </cell>
        </row>
        <row r="213">
          <cell r="C213">
            <v>60.05</v>
          </cell>
        </row>
        <row r="214">
          <cell r="C214">
            <v>59.99</v>
          </cell>
        </row>
        <row r="215">
          <cell r="C215">
            <v>59.965000000000003</v>
          </cell>
        </row>
        <row r="216">
          <cell r="C216">
            <v>59.91</v>
          </cell>
        </row>
        <row r="217">
          <cell r="C217">
            <v>59.85</v>
          </cell>
        </row>
        <row r="218">
          <cell r="C218">
            <v>59.784999999999997</v>
          </cell>
        </row>
        <row r="219">
          <cell r="C219">
            <v>59.78</v>
          </cell>
        </row>
        <row r="220">
          <cell r="C220">
            <v>59.67</v>
          </cell>
        </row>
        <row r="221">
          <cell r="C221">
            <v>59.6</v>
          </cell>
        </row>
        <row r="222">
          <cell r="C222">
            <v>59.54</v>
          </cell>
        </row>
        <row r="223">
          <cell r="C223">
            <v>59.475000000000001</v>
          </cell>
        </row>
        <row r="224">
          <cell r="C224">
            <v>59.414999999999999</v>
          </cell>
        </row>
        <row r="225">
          <cell r="C225">
            <v>59.35</v>
          </cell>
        </row>
        <row r="226">
          <cell r="C226">
            <v>59.28</v>
          </cell>
        </row>
        <row r="227">
          <cell r="C227">
            <v>59.21</v>
          </cell>
        </row>
        <row r="228">
          <cell r="C228">
            <v>59.155000000000001</v>
          </cell>
        </row>
        <row r="229">
          <cell r="C229">
            <v>59.14</v>
          </cell>
        </row>
        <row r="230">
          <cell r="C230">
            <v>59.085000000000001</v>
          </cell>
        </row>
        <row r="231">
          <cell r="C231">
            <v>59.03</v>
          </cell>
        </row>
        <row r="232">
          <cell r="C232">
            <v>58.97</v>
          </cell>
        </row>
        <row r="233">
          <cell r="C233">
            <v>58.91</v>
          </cell>
        </row>
        <row r="234">
          <cell r="C234">
            <v>58.844999999999999</v>
          </cell>
        </row>
        <row r="235">
          <cell r="C235">
            <v>58.784999999999997</v>
          </cell>
        </row>
        <row r="246">
          <cell r="C246">
            <v>58.74</v>
          </cell>
        </row>
        <row r="247">
          <cell r="C247">
            <v>58.67</v>
          </cell>
        </row>
        <row r="248">
          <cell r="C248">
            <v>58.604999999999997</v>
          </cell>
        </row>
        <row r="249">
          <cell r="C249">
            <v>58.55</v>
          </cell>
        </row>
        <row r="250">
          <cell r="C250">
            <v>58.48</v>
          </cell>
        </row>
        <row r="251">
          <cell r="C251">
            <v>58.41</v>
          </cell>
        </row>
        <row r="252">
          <cell r="C252">
            <v>58.36</v>
          </cell>
        </row>
        <row r="253">
          <cell r="C253">
            <v>58.32</v>
          </cell>
        </row>
        <row r="254">
          <cell r="C254">
            <v>58.25</v>
          </cell>
        </row>
        <row r="255">
          <cell r="C255">
            <v>58.195</v>
          </cell>
        </row>
        <row r="256">
          <cell r="C256">
            <v>58.125</v>
          </cell>
        </row>
        <row r="257">
          <cell r="C257">
            <v>58.06</v>
          </cell>
        </row>
        <row r="258">
          <cell r="C258">
            <v>57.994999999999997</v>
          </cell>
        </row>
        <row r="259">
          <cell r="C259">
            <v>57.94</v>
          </cell>
        </row>
        <row r="260">
          <cell r="C260">
            <v>57.92</v>
          </cell>
        </row>
        <row r="261">
          <cell r="C261">
            <v>57.87</v>
          </cell>
        </row>
        <row r="262">
          <cell r="C262">
            <v>57.814999999999998</v>
          </cell>
        </row>
        <row r="263">
          <cell r="C263">
            <v>57.76</v>
          </cell>
        </row>
        <row r="264">
          <cell r="C264">
            <v>57.72</v>
          </cell>
        </row>
        <row r="265">
          <cell r="C265">
            <v>57.615000000000002</v>
          </cell>
        </row>
        <row r="266">
          <cell r="C266">
            <v>57.564999999999998</v>
          </cell>
        </row>
        <row r="267">
          <cell r="C267">
            <v>57.54</v>
          </cell>
        </row>
        <row r="268">
          <cell r="C268">
            <v>57.505000000000003</v>
          </cell>
        </row>
        <row r="269">
          <cell r="C269">
            <v>57.47</v>
          </cell>
        </row>
        <row r="270">
          <cell r="C270">
            <v>57.44</v>
          </cell>
        </row>
        <row r="271">
          <cell r="C271">
            <v>57.4</v>
          </cell>
        </row>
        <row r="272">
          <cell r="C272">
            <v>57.36</v>
          </cell>
        </row>
        <row r="273">
          <cell r="C273">
            <v>57.325000000000003</v>
          </cell>
        </row>
        <row r="274">
          <cell r="C274">
            <v>57.29</v>
          </cell>
        </row>
        <row r="275">
          <cell r="C275">
            <v>57.26</v>
          </cell>
        </row>
        <row r="276">
          <cell r="C276">
            <v>57.23</v>
          </cell>
        </row>
        <row r="286">
          <cell r="C286">
            <v>57.2</v>
          </cell>
        </row>
        <row r="287">
          <cell r="C287">
            <v>57.17</v>
          </cell>
        </row>
        <row r="288">
          <cell r="C288">
            <v>57.14</v>
          </cell>
        </row>
        <row r="289">
          <cell r="C289">
            <v>57.11</v>
          </cell>
        </row>
        <row r="290">
          <cell r="C290">
            <v>57.08</v>
          </cell>
        </row>
        <row r="291">
          <cell r="C291">
            <v>57.05</v>
          </cell>
        </row>
        <row r="292">
          <cell r="C292">
            <v>57.024999999999999</v>
          </cell>
        </row>
        <row r="293">
          <cell r="C293">
            <v>57</v>
          </cell>
        </row>
        <row r="294">
          <cell r="C294">
            <v>56.965000000000003</v>
          </cell>
        </row>
        <row r="295">
          <cell r="C295">
            <v>56.945</v>
          </cell>
        </row>
        <row r="296">
          <cell r="C296">
            <v>56.924999999999997</v>
          </cell>
        </row>
        <row r="297">
          <cell r="C297">
            <v>56.9</v>
          </cell>
        </row>
        <row r="298">
          <cell r="C298">
            <v>56.875</v>
          </cell>
        </row>
        <row r="299">
          <cell r="C299">
            <v>56.84</v>
          </cell>
        </row>
        <row r="300">
          <cell r="C300">
            <v>56.81</v>
          </cell>
        </row>
        <row r="301">
          <cell r="C301">
            <v>56.78</v>
          </cell>
        </row>
        <row r="302">
          <cell r="C302">
            <v>56.744999999999997</v>
          </cell>
        </row>
        <row r="303">
          <cell r="C303">
            <v>56.72</v>
          </cell>
        </row>
        <row r="304">
          <cell r="C304">
            <v>56.685000000000002</v>
          </cell>
        </row>
        <row r="305">
          <cell r="C305">
            <v>56.64</v>
          </cell>
        </row>
        <row r="306">
          <cell r="C306">
            <v>56.6</v>
          </cell>
        </row>
        <row r="307">
          <cell r="C307">
            <v>56.515000000000001</v>
          </cell>
        </row>
        <row r="308">
          <cell r="C308">
            <v>56.51</v>
          </cell>
        </row>
        <row r="309">
          <cell r="C309">
            <v>56.47</v>
          </cell>
        </row>
        <row r="310">
          <cell r="C310">
            <v>56.435000000000002</v>
          </cell>
        </row>
        <row r="311">
          <cell r="C311">
            <v>56.405000000000001</v>
          </cell>
        </row>
        <row r="312">
          <cell r="C312">
            <v>56.34</v>
          </cell>
        </row>
        <row r="313">
          <cell r="C313">
            <v>56.29</v>
          </cell>
        </row>
        <row r="314">
          <cell r="C314">
            <v>56.265000000000001</v>
          </cell>
        </row>
        <row r="315">
          <cell r="C315">
            <v>56.234999999999999</v>
          </cell>
        </row>
        <row r="316">
          <cell r="C316">
            <v>56.204999999999998</v>
          </cell>
        </row>
        <row r="326">
          <cell r="C326">
            <v>56.195</v>
          </cell>
        </row>
        <row r="327">
          <cell r="C327">
            <v>56.164999999999999</v>
          </cell>
        </row>
        <row r="328">
          <cell r="C328">
            <v>56.14</v>
          </cell>
        </row>
        <row r="329">
          <cell r="C329">
            <v>56.12</v>
          </cell>
        </row>
        <row r="330">
          <cell r="C330">
            <v>56.09</v>
          </cell>
        </row>
        <row r="331">
          <cell r="C331">
            <v>56.07</v>
          </cell>
        </row>
        <row r="332">
          <cell r="C332">
            <v>56.034999999999997</v>
          </cell>
        </row>
        <row r="333">
          <cell r="C333">
            <v>56</v>
          </cell>
        </row>
        <row r="334">
          <cell r="C334">
            <v>55.97</v>
          </cell>
        </row>
        <row r="335">
          <cell r="C335">
            <v>55.945</v>
          </cell>
        </row>
        <row r="336">
          <cell r="C336">
            <v>55.905000000000001</v>
          </cell>
        </row>
        <row r="337">
          <cell r="C337">
            <v>55.88</v>
          </cell>
        </row>
        <row r="338">
          <cell r="C338">
            <v>55.84</v>
          </cell>
        </row>
        <row r="339">
          <cell r="C339">
            <v>55.77</v>
          </cell>
        </row>
        <row r="340">
          <cell r="C340">
            <v>55.73</v>
          </cell>
        </row>
        <row r="341">
          <cell r="C341">
            <v>55.7</v>
          </cell>
        </row>
        <row r="342">
          <cell r="C342">
            <v>55.66</v>
          </cell>
        </row>
        <row r="343">
          <cell r="C343">
            <v>55.625</v>
          </cell>
        </row>
        <row r="344">
          <cell r="C344">
            <v>55.59</v>
          </cell>
        </row>
        <row r="345">
          <cell r="C345">
            <v>55.555</v>
          </cell>
        </row>
        <row r="346">
          <cell r="C346">
            <v>55.524999999999999</v>
          </cell>
        </row>
        <row r="347">
          <cell r="C347">
            <v>55.524999999999999</v>
          </cell>
        </row>
        <row r="348">
          <cell r="C348">
            <v>55.49</v>
          </cell>
        </row>
        <row r="349">
          <cell r="C349">
            <v>55.465000000000003</v>
          </cell>
        </row>
        <row r="350">
          <cell r="C350">
            <v>55.435000000000002</v>
          </cell>
        </row>
        <row r="351">
          <cell r="C351">
            <v>55.41</v>
          </cell>
        </row>
        <row r="352">
          <cell r="C352">
            <v>55.38</v>
          </cell>
        </row>
        <row r="353">
          <cell r="C353">
            <v>55.35</v>
          </cell>
        </row>
        <row r="354">
          <cell r="C354">
            <v>55.314999999999998</v>
          </cell>
        </row>
        <row r="355">
          <cell r="C355">
            <v>55.284999999999997</v>
          </cell>
        </row>
        <row r="366">
          <cell r="C366">
            <v>55.255000000000003</v>
          </cell>
        </row>
        <row r="367">
          <cell r="C367">
            <v>55.225000000000001</v>
          </cell>
        </row>
        <row r="368">
          <cell r="C368">
            <v>55.2</v>
          </cell>
        </row>
        <row r="369">
          <cell r="C369">
            <v>55.17</v>
          </cell>
        </row>
        <row r="370">
          <cell r="C370">
            <v>55.14</v>
          </cell>
        </row>
        <row r="371">
          <cell r="C371">
            <v>55.104999999999997</v>
          </cell>
        </row>
        <row r="372">
          <cell r="C372">
            <v>55.07</v>
          </cell>
        </row>
        <row r="373">
          <cell r="C373">
            <v>55.034999999999997</v>
          </cell>
        </row>
        <row r="374">
          <cell r="C374">
            <v>55</v>
          </cell>
        </row>
        <row r="375">
          <cell r="C375">
            <v>54.97</v>
          </cell>
        </row>
        <row r="376">
          <cell r="C376">
            <v>54.935000000000002</v>
          </cell>
        </row>
        <row r="377">
          <cell r="C377">
            <v>54.9</v>
          </cell>
        </row>
        <row r="378">
          <cell r="C378">
            <v>54.87</v>
          </cell>
        </row>
        <row r="379">
          <cell r="C379">
            <v>54.844999999999999</v>
          </cell>
        </row>
        <row r="380">
          <cell r="C380">
            <v>54.82</v>
          </cell>
        </row>
        <row r="381">
          <cell r="C381">
            <v>54.795000000000002</v>
          </cell>
        </row>
        <row r="382">
          <cell r="C382">
            <v>54.784999999999997</v>
          </cell>
        </row>
        <row r="383">
          <cell r="C383">
            <v>54.76</v>
          </cell>
        </row>
        <row r="384">
          <cell r="C384">
            <v>54.734999999999999</v>
          </cell>
        </row>
        <row r="385">
          <cell r="C385">
            <v>54.695</v>
          </cell>
        </row>
        <row r="386">
          <cell r="C386">
            <v>54.66</v>
          </cell>
        </row>
        <row r="387">
          <cell r="C387">
            <v>54.63</v>
          </cell>
        </row>
        <row r="388">
          <cell r="C388">
            <v>54.6</v>
          </cell>
        </row>
        <row r="389">
          <cell r="C389">
            <v>54.57</v>
          </cell>
        </row>
        <row r="390">
          <cell r="C390">
            <v>54.534999999999997</v>
          </cell>
        </row>
        <row r="391">
          <cell r="C391">
            <v>54.505000000000003</v>
          </cell>
        </row>
        <row r="392">
          <cell r="C392">
            <v>54.47</v>
          </cell>
        </row>
        <row r="393">
          <cell r="C393">
            <v>54.435000000000002</v>
          </cell>
        </row>
        <row r="394">
          <cell r="C394">
            <v>54.39</v>
          </cell>
        </row>
        <row r="395">
          <cell r="C395">
            <v>54.36</v>
          </cell>
        </row>
        <row r="396">
          <cell r="C396">
            <v>54.33</v>
          </cell>
        </row>
        <row r="406">
          <cell r="C406">
            <v>54.295000000000002</v>
          </cell>
        </row>
        <row r="407">
          <cell r="C407">
            <v>54.26</v>
          </cell>
        </row>
        <row r="408">
          <cell r="C408">
            <v>54.225000000000001</v>
          </cell>
        </row>
        <row r="409">
          <cell r="C409">
            <v>54.204999999999998</v>
          </cell>
        </row>
        <row r="410">
          <cell r="C410">
            <v>54.174999999999997</v>
          </cell>
        </row>
        <row r="411">
          <cell r="C411">
            <v>54.14</v>
          </cell>
        </row>
        <row r="412">
          <cell r="C412">
            <v>54.11</v>
          </cell>
        </row>
        <row r="413">
          <cell r="C413">
            <v>54.085000000000001</v>
          </cell>
        </row>
        <row r="414">
          <cell r="C414">
            <v>54.055</v>
          </cell>
        </row>
        <row r="415">
          <cell r="C415">
            <v>54.045000000000002</v>
          </cell>
        </row>
        <row r="416">
          <cell r="C416">
            <v>54.024999999999999</v>
          </cell>
        </row>
        <row r="417">
          <cell r="C417">
            <v>54</v>
          </cell>
        </row>
        <row r="418">
          <cell r="C418">
            <v>53.99</v>
          </cell>
        </row>
        <row r="419">
          <cell r="C419">
            <v>53.96</v>
          </cell>
        </row>
        <row r="420">
          <cell r="C420">
            <v>53.93</v>
          </cell>
        </row>
        <row r="421">
          <cell r="C421">
            <v>53.935000000000002</v>
          </cell>
        </row>
        <row r="422">
          <cell r="C422">
            <v>53.914999999999999</v>
          </cell>
        </row>
        <row r="423">
          <cell r="C423">
            <v>53.914999999999999</v>
          </cell>
        </row>
        <row r="424">
          <cell r="C424">
            <v>53.895000000000003</v>
          </cell>
        </row>
        <row r="425">
          <cell r="C425">
            <v>53.88</v>
          </cell>
        </row>
        <row r="426">
          <cell r="C426">
            <v>53.86</v>
          </cell>
        </row>
        <row r="427">
          <cell r="C427">
            <v>53.835000000000001</v>
          </cell>
        </row>
        <row r="428">
          <cell r="C428">
            <v>53.81</v>
          </cell>
        </row>
        <row r="429">
          <cell r="C429">
            <v>53.784999999999997</v>
          </cell>
        </row>
        <row r="430">
          <cell r="C430">
            <v>53.79</v>
          </cell>
        </row>
        <row r="431">
          <cell r="C431">
            <v>53.77</v>
          </cell>
        </row>
        <row r="432">
          <cell r="C432">
            <v>53.76</v>
          </cell>
        </row>
        <row r="433">
          <cell r="C433">
            <v>53.765000000000001</v>
          </cell>
        </row>
        <row r="434">
          <cell r="C434">
            <v>53.74</v>
          </cell>
        </row>
        <row r="435">
          <cell r="C435">
            <v>53.73</v>
          </cell>
        </row>
        <row r="446">
          <cell r="C446">
            <v>53.72</v>
          </cell>
        </row>
        <row r="447">
          <cell r="C447">
            <v>53.73</v>
          </cell>
        </row>
        <row r="448">
          <cell r="C448">
            <v>53.77</v>
          </cell>
        </row>
        <row r="449">
          <cell r="C449">
            <v>53.78</v>
          </cell>
        </row>
        <row r="450">
          <cell r="C450">
            <v>53.79</v>
          </cell>
        </row>
        <row r="451">
          <cell r="C451">
            <v>53.79</v>
          </cell>
        </row>
        <row r="452">
          <cell r="C452">
            <v>53.8</v>
          </cell>
        </row>
        <row r="453">
          <cell r="C453">
            <v>53.88</v>
          </cell>
        </row>
        <row r="454">
          <cell r="C454">
            <v>54</v>
          </cell>
        </row>
        <row r="455">
          <cell r="C455">
            <v>54.04</v>
          </cell>
        </row>
        <row r="456">
          <cell r="C456">
            <v>54.11</v>
          </cell>
        </row>
        <row r="457">
          <cell r="C457">
            <v>54.28</v>
          </cell>
        </row>
        <row r="458">
          <cell r="C458">
            <v>54.335000000000001</v>
          </cell>
        </row>
        <row r="459">
          <cell r="C459">
            <v>54.35</v>
          </cell>
        </row>
        <row r="460">
          <cell r="C460">
            <v>54.36</v>
          </cell>
        </row>
        <row r="461">
          <cell r="C461">
            <v>54.36</v>
          </cell>
        </row>
        <row r="462">
          <cell r="C462">
            <v>54.365000000000002</v>
          </cell>
        </row>
        <row r="463">
          <cell r="C463">
            <v>54.41</v>
          </cell>
        </row>
        <row r="464">
          <cell r="C464">
            <v>54.44</v>
          </cell>
        </row>
        <row r="465">
          <cell r="C465">
            <v>54.51</v>
          </cell>
        </row>
        <row r="466">
          <cell r="C466">
            <v>54.594999999999999</v>
          </cell>
        </row>
        <row r="467">
          <cell r="C467">
            <v>54.63</v>
          </cell>
        </row>
        <row r="468">
          <cell r="C468">
            <v>54.645000000000003</v>
          </cell>
        </row>
        <row r="469">
          <cell r="C469">
            <v>54.655000000000001</v>
          </cell>
        </row>
        <row r="470">
          <cell r="C470">
            <v>54.66</v>
          </cell>
        </row>
        <row r="471">
          <cell r="C471">
            <v>54.63</v>
          </cell>
        </row>
        <row r="472">
          <cell r="C472">
            <v>54.64</v>
          </cell>
        </row>
        <row r="473">
          <cell r="C473">
            <v>54.664999999999999</v>
          </cell>
        </row>
        <row r="474">
          <cell r="C474">
            <v>54.695</v>
          </cell>
        </row>
        <row r="475">
          <cell r="C475">
            <v>54.725000000000001</v>
          </cell>
        </row>
        <row r="476">
          <cell r="C476">
            <v>54.79</v>
          </cell>
        </row>
      </sheetData>
      <sheetData sheetId="2"/>
      <sheetData sheetId="3" refreshError="1">
        <row r="5">
          <cell r="B5">
            <v>56.484999999999999</v>
          </cell>
        </row>
        <row r="6">
          <cell r="B6">
            <v>56.49</v>
          </cell>
        </row>
        <row r="7">
          <cell r="B7">
            <v>56.45</v>
          </cell>
        </row>
        <row r="8">
          <cell r="B8">
            <v>56.43</v>
          </cell>
        </row>
        <row r="9">
          <cell r="B9">
            <v>56.45</v>
          </cell>
        </row>
        <row r="10">
          <cell r="B10">
            <v>56.445</v>
          </cell>
        </row>
        <row r="11">
          <cell r="B11">
            <v>56.5</v>
          </cell>
        </row>
        <row r="12">
          <cell r="B12">
            <v>56.49</v>
          </cell>
        </row>
        <row r="13">
          <cell r="B13">
            <v>56.5</v>
          </cell>
        </row>
        <row r="14">
          <cell r="B14">
            <v>56.475000000000001</v>
          </cell>
        </row>
        <row r="15">
          <cell r="B15">
            <v>56.46</v>
          </cell>
        </row>
        <row r="16">
          <cell r="B16">
            <v>56.5</v>
          </cell>
        </row>
        <row r="17">
          <cell r="B17">
            <v>56.53</v>
          </cell>
        </row>
        <row r="18">
          <cell r="B18">
            <v>56.55</v>
          </cell>
        </row>
        <row r="19">
          <cell r="B19">
            <v>56.555</v>
          </cell>
        </row>
        <row r="20">
          <cell r="B20">
            <v>56.57</v>
          </cell>
        </row>
        <row r="21">
          <cell r="B21">
            <v>56.59</v>
          </cell>
        </row>
        <row r="22">
          <cell r="B22">
            <v>56.61</v>
          </cell>
        </row>
        <row r="23">
          <cell r="B23">
            <v>56.68</v>
          </cell>
        </row>
        <row r="24">
          <cell r="B24">
            <v>56.695</v>
          </cell>
        </row>
        <row r="25">
          <cell r="B25">
            <v>56.92</v>
          </cell>
        </row>
        <row r="26">
          <cell r="B26">
            <v>56.98</v>
          </cell>
        </row>
        <row r="27">
          <cell r="B27">
            <v>57.08</v>
          </cell>
        </row>
        <row r="28">
          <cell r="B28">
            <v>57.215000000000003</v>
          </cell>
        </row>
        <row r="29">
          <cell r="B29">
            <v>57.284999999999997</v>
          </cell>
        </row>
        <row r="30">
          <cell r="B30">
            <v>57.305</v>
          </cell>
        </row>
        <row r="31">
          <cell r="B31">
            <v>57.295000000000002</v>
          </cell>
        </row>
        <row r="32">
          <cell r="B32">
            <v>57.26</v>
          </cell>
        </row>
        <row r="33">
          <cell r="B33">
            <v>57.215000000000003</v>
          </cell>
        </row>
        <row r="34">
          <cell r="B34">
            <v>57.16</v>
          </cell>
        </row>
        <row r="35">
          <cell r="B35">
            <v>57.03</v>
          </cell>
        </row>
        <row r="46">
          <cell r="B46">
            <v>57.03</v>
          </cell>
        </row>
        <row r="47">
          <cell r="B47">
            <v>56.97</v>
          </cell>
        </row>
        <row r="48">
          <cell r="B48">
            <v>56.99</v>
          </cell>
        </row>
        <row r="49">
          <cell r="B49">
            <v>57.09</v>
          </cell>
        </row>
        <row r="50">
          <cell r="B50">
            <v>57.104999999999997</v>
          </cell>
        </row>
        <row r="51">
          <cell r="B51">
            <v>57.09</v>
          </cell>
        </row>
        <row r="52">
          <cell r="B52">
            <v>57.185000000000002</v>
          </cell>
        </row>
        <row r="53">
          <cell r="B53">
            <v>57.244999999999997</v>
          </cell>
        </row>
        <row r="54">
          <cell r="B54">
            <v>57.255000000000003</v>
          </cell>
        </row>
        <row r="55">
          <cell r="B55">
            <v>57.234999999999999</v>
          </cell>
        </row>
        <row r="56">
          <cell r="B56">
            <v>57.28</v>
          </cell>
        </row>
        <row r="57">
          <cell r="B57">
            <v>57.33</v>
          </cell>
        </row>
        <row r="58">
          <cell r="B58">
            <v>57.35</v>
          </cell>
        </row>
        <row r="59">
          <cell r="B59">
            <v>57.384999999999998</v>
          </cell>
        </row>
        <row r="60">
          <cell r="B60">
            <v>57.41</v>
          </cell>
        </row>
        <row r="61">
          <cell r="B61">
            <v>57.45</v>
          </cell>
        </row>
        <row r="62">
          <cell r="B62">
            <v>57.534999999999997</v>
          </cell>
        </row>
        <row r="63">
          <cell r="B63">
            <v>57.57</v>
          </cell>
        </row>
        <row r="64">
          <cell r="B64">
            <v>57.615000000000002</v>
          </cell>
        </row>
        <row r="65">
          <cell r="B65">
            <v>57.62</v>
          </cell>
        </row>
        <row r="66">
          <cell r="B66">
            <v>57.65</v>
          </cell>
        </row>
        <row r="67">
          <cell r="B67">
            <v>57.64</v>
          </cell>
        </row>
        <row r="68">
          <cell r="B68">
            <v>57.64</v>
          </cell>
        </row>
        <row r="69">
          <cell r="B69">
            <v>57.64</v>
          </cell>
        </row>
        <row r="70">
          <cell r="B70">
            <v>57.65</v>
          </cell>
        </row>
        <row r="71">
          <cell r="B71">
            <v>57.655000000000001</v>
          </cell>
        </row>
        <row r="72">
          <cell r="B72">
            <v>57.664999999999999</v>
          </cell>
        </row>
        <row r="73">
          <cell r="B73">
            <v>57.68</v>
          </cell>
        </row>
        <row r="84">
          <cell r="B84">
            <v>57.7</v>
          </cell>
        </row>
        <row r="85">
          <cell r="B85">
            <v>57.73</v>
          </cell>
        </row>
        <row r="86">
          <cell r="B86">
            <v>57.76</v>
          </cell>
        </row>
        <row r="87">
          <cell r="B87">
            <v>57.76</v>
          </cell>
        </row>
        <row r="88">
          <cell r="B88">
            <v>57.84</v>
          </cell>
        </row>
        <row r="89">
          <cell r="B89">
            <v>57.91</v>
          </cell>
        </row>
        <row r="90">
          <cell r="B90">
            <v>58.05</v>
          </cell>
        </row>
        <row r="91">
          <cell r="B91">
            <v>58.09</v>
          </cell>
        </row>
        <row r="92">
          <cell r="B92">
            <v>58.125</v>
          </cell>
        </row>
        <row r="93">
          <cell r="B93">
            <v>58.134999999999998</v>
          </cell>
        </row>
        <row r="94">
          <cell r="B94">
            <v>58.29</v>
          </cell>
        </row>
        <row r="95">
          <cell r="B95">
            <v>58.33</v>
          </cell>
        </row>
        <row r="96">
          <cell r="B96">
            <v>58.35</v>
          </cell>
        </row>
        <row r="97">
          <cell r="B97">
            <v>58.365000000000002</v>
          </cell>
        </row>
        <row r="98">
          <cell r="B98">
            <v>58.38</v>
          </cell>
        </row>
        <row r="99">
          <cell r="B99">
            <v>58.4</v>
          </cell>
        </row>
        <row r="100">
          <cell r="B100">
            <v>58.475000000000001</v>
          </cell>
        </row>
        <row r="101">
          <cell r="B101">
            <v>58.5</v>
          </cell>
        </row>
        <row r="102">
          <cell r="B102">
            <v>58.53</v>
          </cell>
        </row>
        <row r="103">
          <cell r="B103">
            <v>58.725000000000001</v>
          </cell>
        </row>
        <row r="104">
          <cell r="B104">
            <v>58.78</v>
          </cell>
        </row>
        <row r="105">
          <cell r="B105">
            <v>58.79</v>
          </cell>
        </row>
        <row r="106">
          <cell r="B106">
            <v>58.79</v>
          </cell>
        </row>
        <row r="107">
          <cell r="B107">
            <v>58.78</v>
          </cell>
        </row>
        <row r="108">
          <cell r="B108">
            <v>58.774999999999999</v>
          </cell>
        </row>
        <row r="109">
          <cell r="B109">
            <v>58.765000000000001</v>
          </cell>
        </row>
        <row r="110">
          <cell r="B110">
            <v>58.744999999999997</v>
          </cell>
        </row>
        <row r="111">
          <cell r="B111">
            <v>58.844999999999999</v>
          </cell>
        </row>
        <row r="112">
          <cell r="B112">
            <v>58.865000000000002</v>
          </cell>
        </row>
        <row r="113">
          <cell r="B113">
            <v>58.85</v>
          </cell>
        </row>
        <row r="114">
          <cell r="B114">
            <v>58.905000000000001</v>
          </cell>
        </row>
        <row r="124">
          <cell r="B124">
            <v>58.95</v>
          </cell>
        </row>
        <row r="125">
          <cell r="B125">
            <v>59.17</v>
          </cell>
        </row>
        <row r="126">
          <cell r="B126">
            <v>59.22</v>
          </cell>
        </row>
        <row r="127">
          <cell r="B127">
            <v>59.295000000000002</v>
          </cell>
        </row>
        <row r="128">
          <cell r="B128">
            <v>59.354999999999997</v>
          </cell>
        </row>
        <row r="129">
          <cell r="B129">
            <v>59.41</v>
          </cell>
        </row>
        <row r="130">
          <cell r="B130">
            <v>59.4</v>
          </cell>
        </row>
        <row r="131">
          <cell r="B131">
            <v>59.375</v>
          </cell>
        </row>
        <row r="132">
          <cell r="B132">
            <v>59.35</v>
          </cell>
        </row>
        <row r="133">
          <cell r="B133">
            <v>59.335000000000001</v>
          </cell>
        </row>
        <row r="134">
          <cell r="B134">
            <v>59.314999999999998</v>
          </cell>
        </row>
        <row r="135">
          <cell r="B135">
            <v>59.33</v>
          </cell>
        </row>
        <row r="136">
          <cell r="B136">
            <v>59.365000000000002</v>
          </cell>
        </row>
        <row r="137">
          <cell r="B137">
            <v>59.38</v>
          </cell>
        </row>
        <row r="138">
          <cell r="B138">
            <v>59.354999999999997</v>
          </cell>
        </row>
        <row r="139">
          <cell r="B139">
            <v>59.37</v>
          </cell>
        </row>
        <row r="140">
          <cell r="B140">
            <v>59.42</v>
          </cell>
        </row>
        <row r="141">
          <cell r="B141">
            <v>59.414999999999999</v>
          </cell>
        </row>
        <row r="142">
          <cell r="B142">
            <v>59.42</v>
          </cell>
        </row>
        <row r="143">
          <cell r="B143">
            <v>59.395000000000003</v>
          </cell>
        </row>
        <row r="144">
          <cell r="B144">
            <v>59.38</v>
          </cell>
        </row>
        <row r="145">
          <cell r="B145">
            <v>59.384999999999998</v>
          </cell>
        </row>
        <row r="146">
          <cell r="B146">
            <v>59.42</v>
          </cell>
        </row>
        <row r="147">
          <cell r="B147">
            <v>59.42</v>
          </cell>
        </row>
        <row r="148">
          <cell r="B148">
            <v>59.414999999999999</v>
          </cell>
        </row>
        <row r="149">
          <cell r="B149">
            <v>59.4</v>
          </cell>
        </row>
        <row r="150">
          <cell r="B150">
            <v>59.36</v>
          </cell>
        </row>
        <row r="151">
          <cell r="B151">
            <v>59.325000000000003</v>
          </cell>
        </row>
        <row r="152">
          <cell r="B152">
            <v>59.33</v>
          </cell>
        </row>
        <row r="153">
          <cell r="B153">
            <v>59.31</v>
          </cell>
        </row>
        <row r="204">
          <cell r="B204">
            <v>59.75</v>
          </cell>
        </row>
        <row r="205">
          <cell r="B205">
            <v>59.95</v>
          </cell>
        </row>
        <row r="206">
          <cell r="B206">
            <v>60.03</v>
          </cell>
        </row>
        <row r="207">
          <cell r="B207">
            <v>60.064999999999998</v>
          </cell>
        </row>
        <row r="208">
          <cell r="B208">
            <v>60.064999999999998</v>
          </cell>
        </row>
        <row r="209">
          <cell r="B209">
            <v>60.09</v>
          </cell>
        </row>
        <row r="210">
          <cell r="B210">
            <v>60.185000000000002</v>
          </cell>
        </row>
        <row r="211">
          <cell r="B211">
            <v>60.185000000000002</v>
          </cell>
        </row>
        <row r="212">
          <cell r="B212">
            <v>60.24</v>
          </cell>
        </row>
        <row r="213">
          <cell r="B213">
            <v>60.234999999999999</v>
          </cell>
        </row>
        <row r="214">
          <cell r="B214">
            <v>60.2</v>
          </cell>
        </row>
        <row r="215">
          <cell r="B215">
            <v>60.15</v>
          </cell>
        </row>
        <row r="216">
          <cell r="B216">
            <v>60.15</v>
          </cell>
        </row>
        <row r="217">
          <cell r="B217">
            <v>60.104999999999997</v>
          </cell>
        </row>
        <row r="218">
          <cell r="B218">
            <v>60.045000000000002</v>
          </cell>
        </row>
        <row r="219">
          <cell r="B219">
            <v>59.984999999999999</v>
          </cell>
        </row>
        <row r="220">
          <cell r="B220">
            <v>59.94</v>
          </cell>
        </row>
        <row r="221">
          <cell r="B221">
            <v>59.89</v>
          </cell>
        </row>
        <row r="222">
          <cell r="B222">
            <v>59.835000000000001</v>
          </cell>
        </row>
        <row r="223">
          <cell r="B223">
            <v>59.79</v>
          </cell>
        </row>
        <row r="224">
          <cell r="B224">
            <v>59.765000000000001</v>
          </cell>
        </row>
        <row r="225">
          <cell r="B225">
            <v>59.71</v>
          </cell>
        </row>
        <row r="226">
          <cell r="B226">
            <v>59.744999999999997</v>
          </cell>
        </row>
        <row r="227">
          <cell r="B227">
            <v>59.71</v>
          </cell>
        </row>
        <row r="228">
          <cell r="B228">
            <v>59.66</v>
          </cell>
        </row>
        <row r="229">
          <cell r="B229">
            <v>59.63</v>
          </cell>
        </row>
        <row r="230">
          <cell r="B230">
            <v>59.68</v>
          </cell>
        </row>
        <row r="231">
          <cell r="B231">
            <v>59.685000000000002</v>
          </cell>
        </row>
        <row r="232">
          <cell r="B232">
            <v>59.69</v>
          </cell>
        </row>
        <row r="233">
          <cell r="B233">
            <v>59.67</v>
          </cell>
        </row>
        <row r="244">
          <cell r="B244">
            <v>59.655000000000001</v>
          </cell>
        </row>
        <row r="245">
          <cell r="B245">
            <v>59.814999999999998</v>
          </cell>
        </row>
        <row r="246">
          <cell r="B246">
            <v>59.854999999999997</v>
          </cell>
        </row>
        <row r="247">
          <cell r="B247">
            <v>59.91</v>
          </cell>
        </row>
        <row r="248">
          <cell r="B248">
            <v>59.905000000000001</v>
          </cell>
        </row>
        <row r="249">
          <cell r="B249">
            <v>59.87</v>
          </cell>
        </row>
        <row r="250">
          <cell r="B250">
            <v>59.82</v>
          </cell>
        </row>
        <row r="251">
          <cell r="B251">
            <v>59.774999999999999</v>
          </cell>
        </row>
        <row r="252">
          <cell r="B252">
            <v>59.734999999999999</v>
          </cell>
        </row>
        <row r="253">
          <cell r="B253">
            <v>59.68</v>
          </cell>
        </row>
        <row r="254">
          <cell r="B254">
            <v>59.62</v>
          </cell>
        </row>
        <row r="255">
          <cell r="B255">
            <v>59.57</v>
          </cell>
        </row>
        <row r="256">
          <cell r="B256">
            <v>59.505000000000003</v>
          </cell>
        </row>
        <row r="257">
          <cell r="B257">
            <v>59.43</v>
          </cell>
        </row>
        <row r="258">
          <cell r="B258">
            <v>59.36</v>
          </cell>
        </row>
        <row r="259">
          <cell r="B259">
            <v>59.28</v>
          </cell>
        </row>
        <row r="260">
          <cell r="B260">
            <v>59.2</v>
          </cell>
        </row>
        <row r="261">
          <cell r="B261">
            <v>59.11</v>
          </cell>
        </row>
        <row r="262">
          <cell r="B262">
            <v>59.03</v>
          </cell>
        </row>
        <row r="263">
          <cell r="B263">
            <v>58.95</v>
          </cell>
        </row>
        <row r="264">
          <cell r="B264">
            <v>58.9</v>
          </cell>
        </row>
        <row r="265">
          <cell r="B265">
            <v>58.844999999999999</v>
          </cell>
        </row>
        <row r="266">
          <cell r="B266">
            <v>58.82</v>
          </cell>
        </row>
        <row r="267">
          <cell r="B267">
            <v>58.77</v>
          </cell>
        </row>
        <row r="268">
          <cell r="B268">
            <v>58.7</v>
          </cell>
        </row>
        <row r="269">
          <cell r="B269">
            <v>58.645000000000003</v>
          </cell>
        </row>
        <row r="270">
          <cell r="B270">
            <v>58.57</v>
          </cell>
        </row>
        <row r="271">
          <cell r="B271">
            <v>58.484999999999999</v>
          </cell>
        </row>
        <row r="272">
          <cell r="B272">
            <v>58.414999999999999</v>
          </cell>
        </row>
        <row r="273">
          <cell r="B273">
            <v>58.255000000000003</v>
          </cell>
        </row>
        <row r="274">
          <cell r="B274">
            <v>58.18</v>
          </cell>
        </row>
        <row r="284">
          <cell r="B284">
            <v>58.18</v>
          </cell>
        </row>
        <row r="285">
          <cell r="B285">
            <v>58.14</v>
          </cell>
        </row>
        <row r="286">
          <cell r="B286">
            <v>58.085000000000001</v>
          </cell>
        </row>
        <row r="287">
          <cell r="B287">
            <v>58.05</v>
          </cell>
        </row>
        <row r="288">
          <cell r="B288">
            <v>58</v>
          </cell>
        </row>
        <row r="289">
          <cell r="B289">
            <v>57.96</v>
          </cell>
        </row>
        <row r="290">
          <cell r="B290">
            <v>57.92</v>
          </cell>
        </row>
        <row r="291">
          <cell r="B291">
            <v>57.88</v>
          </cell>
        </row>
        <row r="292">
          <cell r="B292">
            <v>57.85</v>
          </cell>
        </row>
        <row r="293">
          <cell r="B293">
            <v>57.82</v>
          </cell>
        </row>
        <row r="294">
          <cell r="B294">
            <v>57.77</v>
          </cell>
        </row>
        <row r="295">
          <cell r="B295">
            <v>57.7</v>
          </cell>
        </row>
        <row r="296">
          <cell r="B296">
            <v>57.65</v>
          </cell>
        </row>
        <row r="297">
          <cell r="B297">
            <v>57.594999999999999</v>
          </cell>
        </row>
        <row r="298">
          <cell r="B298">
            <v>57.545000000000002</v>
          </cell>
        </row>
        <row r="299">
          <cell r="B299">
            <v>57.515000000000001</v>
          </cell>
        </row>
        <row r="300">
          <cell r="B300">
            <v>57.48</v>
          </cell>
        </row>
        <row r="301">
          <cell r="B301">
            <v>57.465000000000003</v>
          </cell>
        </row>
        <row r="302">
          <cell r="B302">
            <v>57.424999999999997</v>
          </cell>
        </row>
        <row r="303">
          <cell r="B303">
            <v>57.36</v>
          </cell>
        </row>
        <row r="304">
          <cell r="B304">
            <v>57.314999999999998</v>
          </cell>
        </row>
        <row r="305">
          <cell r="B305">
            <v>57.28</v>
          </cell>
        </row>
        <row r="306">
          <cell r="B306">
            <v>57.234999999999999</v>
          </cell>
        </row>
        <row r="307">
          <cell r="B307">
            <v>57.18</v>
          </cell>
        </row>
        <row r="308">
          <cell r="B308">
            <v>57.13</v>
          </cell>
        </row>
        <row r="309">
          <cell r="B309">
            <v>57.07</v>
          </cell>
        </row>
        <row r="310">
          <cell r="B310">
            <v>57.02</v>
          </cell>
        </row>
        <row r="311">
          <cell r="B311">
            <v>56.97</v>
          </cell>
        </row>
        <row r="312">
          <cell r="B312">
            <v>56.94</v>
          </cell>
        </row>
        <row r="313">
          <cell r="B313">
            <v>56.914999999999999</v>
          </cell>
        </row>
        <row r="314">
          <cell r="B314">
            <v>56.884999999999998</v>
          </cell>
        </row>
        <row r="364">
          <cell r="B364">
            <v>56.1</v>
          </cell>
        </row>
        <row r="365">
          <cell r="B365">
            <v>56.08</v>
          </cell>
        </row>
        <row r="366">
          <cell r="B366">
            <v>56.064999999999998</v>
          </cell>
        </row>
        <row r="367">
          <cell r="B367">
            <v>56.05</v>
          </cell>
        </row>
        <row r="368">
          <cell r="B368">
            <v>56.034999999999997</v>
          </cell>
        </row>
        <row r="369">
          <cell r="B369">
            <v>56.01</v>
          </cell>
        </row>
        <row r="370">
          <cell r="B370">
            <v>55.99</v>
          </cell>
        </row>
        <row r="371">
          <cell r="B371">
            <v>55.97</v>
          </cell>
        </row>
        <row r="372">
          <cell r="B372">
            <v>55.95</v>
          </cell>
        </row>
        <row r="373">
          <cell r="B373">
            <v>55.924999999999997</v>
          </cell>
        </row>
        <row r="374">
          <cell r="B374">
            <v>55.914999999999999</v>
          </cell>
        </row>
        <row r="375">
          <cell r="B375">
            <v>55.89</v>
          </cell>
        </row>
        <row r="376">
          <cell r="B376">
            <v>55.884999999999998</v>
          </cell>
        </row>
        <row r="377">
          <cell r="B377">
            <v>55.88</v>
          </cell>
        </row>
        <row r="378">
          <cell r="B378">
            <v>55.87</v>
          </cell>
        </row>
        <row r="379">
          <cell r="B379">
            <v>55.86</v>
          </cell>
        </row>
        <row r="380">
          <cell r="B380">
            <v>55.84</v>
          </cell>
        </row>
        <row r="381">
          <cell r="B381">
            <v>55.83</v>
          </cell>
        </row>
        <row r="382">
          <cell r="B382">
            <v>55.82</v>
          </cell>
        </row>
        <row r="383">
          <cell r="B383">
            <v>55.795000000000002</v>
          </cell>
        </row>
        <row r="384">
          <cell r="B384">
            <v>55.78</v>
          </cell>
        </row>
        <row r="385">
          <cell r="B385">
            <v>55.765000000000001</v>
          </cell>
        </row>
        <row r="386">
          <cell r="B386">
            <v>55.74</v>
          </cell>
        </row>
        <row r="387">
          <cell r="B387">
            <v>55.71</v>
          </cell>
        </row>
        <row r="388">
          <cell r="B388">
            <v>55.64</v>
          </cell>
        </row>
        <row r="389">
          <cell r="B389">
            <v>55.6</v>
          </cell>
        </row>
        <row r="390">
          <cell r="B390">
            <v>55.575000000000003</v>
          </cell>
        </row>
        <row r="391">
          <cell r="B391">
            <v>55.55</v>
          </cell>
        </row>
        <row r="392">
          <cell r="B392">
            <v>55.524999999999999</v>
          </cell>
        </row>
        <row r="393">
          <cell r="B393">
            <v>55.5</v>
          </cell>
        </row>
        <row r="394">
          <cell r="B394">
            <v>55.475000000000001</v>
          </cell>
        </row>
        <row r="404">
          <cell r="B404">
            <v>55.454999999999998</v>
          </cell>
        </row>
        <row r="405">
          <cell r="B405">
            <v>55.435000000000002</v>
          </cell>
        </row>
        <row r="406">
          <cell r="B406">
            <v>55.41</v>
          </cell>
        </row>
        <row r="407">
          <cell r="B407">
            <v>55.384999999999998</v>
          </cell>
        </row>
        <row r="408">
          <cell r="B408">
            <v>55.36</v>
          </cell>
        </row>
        <row r="409">
          <cell r="B409">
            <v>55.344999999999999</v>
          </cell>
        </row>
        <row r="410">
          <cell r="B410">
            <v>55.31</v>
          </cell>
        </row>
        <row r="411">
          <cell r="B411">
            <v>55.29</v>
          </cell>
        </row>
        <row r="412">
          <cell r="B412">
            <v>55.255000000000003</v>
          </cell>
        </row>
        <row r="413">
          <cell r="B413">
            <v>55.234999999999999</v>
          </cell>
        </row>
        <row r="414">
          <cell r="B414">
            <v>55.24</v>
          </cell>
        </row>
        <row r="415">
          <cell r="B415">
            <v>55.23</v>
          </cell>
        </row>
        <row r="416">
          <cell r="B416">
            <v>55.23</v>
          </cell>
        </row>
        <row r="417">
          <cell r="B417">
            <v>55.23</v>
          </cell>
        </row>
        <row r="418">
          <cell r="B418">
            <v>55.244999999999997</v>
          </cell>
        </row>
        <row r="419">
          <cell r="B419">
            <v>55.21</v>
          </cell>
        </row>
        <row r="420">
          <cell r="B420">
            <v>55.19</v>
          </cell>
        </row>
        <row r="421">
          <cell r="B421">
            <v>55.18</v>
          </cell>
        </row>
        <row r="422">
          <cell r="B422">
            <v>55.164999999999999</v>
          </cell>
        </row>
        <row r="423">
          <cell r="B423">
            <v>55.174999999999997</v>
          </cell>
        </row>
        <row r="424">
          <cell r="B424">
            <v>55.274999999999999</v>
          </cell>
        </row>
        <row r="425">
          <cell r="B425">
            <v>55.295000000000002</v>
          </cell>
        </row>
        <row r="426">
          <cell r="B426">
            <v>55.255000000000003</v>
          </cell>
        </row>
        <row r="427">
          <cell r="B427">
            <v>55.2</v>
          </cell>
        </row>
        <row r="428">
          <cell r="B428">
            <v>55.2</v>
          </cell>
        </row>
        <row r="429">
          <cell r="B429">
            <v>55.325000000000003</v>
          </cell>
        </row>
        <row r="430">
          <cell r="B430">
            <v>55.325000000000003</v>
          </cell>
        </row>
        <row r="431">
          <cell r="B431">
            <v>55.3</v>
          </cell>
        </row>
        <row r="432">
          <cell r="B432">
            <v>55.265000000000001</v>
          </cell>
        </row>
        <row r="433">
          <cell r="B433">
            <v>55.31</v>
          </cell>
        </row>
        <row r="444">
          <cell r="B444">
            <v>55.3</v>
          </cell>
        </row>
        <row r="445">
          <cell r="B445">
            <v>55.28</v>
          </cell>
        </row>
        <row r="446">
          <cell r="B446">
            <v>55.244999999999997</v>
          </cell>
        </row>
        <row r="447">
          <cell r="B447">
            <v>55.21</v>
          </cell>
        </row>
        <row r="448">
          <cell r="B448">
            <v>55.244999999999997</v>
          </cell>
        </row>
        <row r="449">
          <cell r="B449">
            <v>55.225000000000001</v>
          </cell>
        </row>
        <row r="450">
          <cell r="B450">
            <v>55.19</v>
          </cell>
        </row>
        <row r="451">
          <cell r="B451">
            <v>55.15</v>
          </cell>
        </row>
        <row r="452">
          <cell r="B452">
            <v>55.104999999999997</v>
          </cell>
        </row>
        <row r="453">
          <cell r="B453">
            <v>55.11</v>
          </cell>
        </row>
        <row r="454">
          <cell r="B454">
            <v>55.22</v>
          </cell>
        </row>
        <row r="455">
          <cell r="B455">
            <v>55.255000000000003</v>
          </cell>
        </row>
        <row r="456">
          <cell r="B456">
            <v>55.3</v>
          </cell>
        </row>
        <row r="457">
          <cell r="B457">
            <v>55.32</v>
          </cell>
        </row>
        <row r="458">
          <cell r="B458">
            <v>55.42</v>
          </cell>
        </row>
        <row r="459">
          <cell r="B459">
            <v>55.55</v>
          </cell>
        </row>
        <row r="460">
          <cell r="B460">
            <v>55.57</v>
          </cell>
        </row>
        <row r="461">
          <cell r="B461">
            <v>55.57</v>
          </cell>
        </row>
        <row r="462">
          <cell r="B462">
            <v>55.545000000000002</v>
          </cell>
        </row>
        <row r="463">
          <cell r="B463">
            <v>55.524999999999999</v>
          </cell>
        </row>
        <row r="464">
          <cell r="B464">
            <v>55.515000000000001</v>
          </cell>
        </row>
        <row r="465">
          <cell r="B465">
            <v>55.51</v>
          </cell>
        </row>
        <row r="466">
          <cell r="B466">
            <v>55.57</v>
          </cell>
        </row>
        <row r="467">
          <cell r="B467">
            <v>55.64</v>
          </cell>
        </row>
        <row r="468">
          <cell r="B468">
            <v>55.74</v>
          </cell>
        </row>
        <row r="469">
          <cell r="B469">
            <v>56.07</v>
          </cell>
        </row>
        <row r="470">
          <cell r="B470">
            <v>56.23</v>
          </cell>
        </row>
        <row r="471">
          <cell r="B471">
            <v>56.59</v>
          </cell>
        </row>
        <row r="472">
          <cell r="B472">
            <v>56.704999999999998</v>
          </cell>
        </row>
        <row r="473">
          <cell r="B473">
            <v>56.755000000000003</v>
          </cell>
        </row>
        <row r="474">
          <cell r="B474">
            <v>56.78</v>
          </cell>
        </row>
      </sheetData>
      <sheetData sheetId="4" refreshError="1">
        <row r="6">
          <cell r="B6">
            <v>56.77</v>
          </cell>
        </row>
        <row r="7">
          <cell r="B7">
            <v>56.81</v>
          </cell>
        </row>
        <row r="8">
          <cell r="B8">
            <v>56.805</v>
          </cell>
        </row>
        <row r="9">
          <cell r="B9">
            <v>56.77</v>
          </cell>
        </row>
        <row r="10">
          <cell r="B10">
            <v>56.744999999999997</v>
          </cell>
        </row>
        <row r="11">
          <cell r="B11">
            <v>56.725000000000001</v>
          </cell>
        </row>
        <row r="12">
          <cell r="B12">
            <v>56.68</v>
          </cell>
        </row>
        <row r="13">
          <cell r="B13">
            <v>56.68</v>
          </cell>
        </row>
        <row r="14">
          <cell r="B14">
            <v>56.865000000000002</v>
          </cell>
        </row>
        <row r="15">
          <cell r="B15">
            <v>56.91</v>
          </cell>
        </row>
        <row r="16">
          <cell r="B16">
            <v>56.905000000000001</v>
          </cell>
        </row>
        <row r="17">
          <cell r="B17">
            <v>56.91</v>
          </cell>
        </row>
        <row r="18">
          <cell r="B18">
            <v>56.884999999999998</v>
          </cell>
        </row>
        <row r="19">
          <cell r="B19">
            <v>56.88</v>
          </cell>
        </row>
        <row r="20">
          <cell r="B20">
            <v>56.844999999999999</v>
          </cell>
        </row>
        <row r="21">
          <cell r="B21">
            <v>56.82</v>
          </cell>
        </row>
        <row r="22">
          <cell r="B22">
            <v>56.784999999999997</v>
          </cell>
        </row>
        <row r="23">
          <cell r="B23">
            <v>56.77</v>
          </cell>
        </row>
        <row r="24">
          <cell r="B24">
            <v>56.765000000000001</v>
          </cell>
        </row>
        <row r="25">
          <cell r="B25">
            <v>56.76</v>
          </cell>
        </row>
        <row r="26">
          <cell r="B26">
            <v>56.73</v>
          </cell>
        </row>
        <row r="27">
          <cell r="B27">
            <v>56.685000000000002</v>
          </cell>
        </row>
        <row r="28">
          <cell r="B28">
            <v>56.65</v>
          </cell>
        </row>
        <row r="29">
          <cell r="B29">
            <v>56.645000000000003</v>
          </cell>
        </row>
        <row r="30">
          <cell r="B30">
            <v>56.66</v>
          </cell>
        </row>
        <row r="31">
          <cell r="B31">
            <v>56.66</v>
          </cell>
        </row>
        <row r="32">
          <cell r="B32">
            <v>56.64</v>
          </cell>
        </row>
        <row r="33">
          <cell r="B33">
            <v>56.61</v>
          </cell>
        </row>
        <row r="34">
          <cell r="B34">
            <v>56.56</v>
          </cell>
        </row>
        <row r="35">
          <cell r="B35">
            <v>56.53</v>
          </cell>
        </row>
        <row r="36">
          <cell r="B36">
            <v>56.545000000000002</v>
          </cell>
        </row>
        <row r="46">
          <cell r="B46">
            <v>56.53</v>
          </cell>
        </row>
        <row r="47">
          <cell r="B47">
            <v>56.515000000000001</v>
          </cell>
        </row>
        <row r="48">
          <cell r="B48">
            <v>56.51</v>
          </cell>
        </row>
        <row r="49">
          <cell r="B49">
            <v>56.555</v>
          </cell>
        </row>
        <row r="50">
          <cell r="B50">
            <v>56.56</v>
          </cell>
        </row>
        <row r="51">
          <cell r="B51">
            <v>56.615000000000002</v>
          </cell>
        </row>
        <row r="52">
          <cell r="B52">
            <v>56.625</v>
          </cell>
        </row>
        <row r="53">
          <cell r="B53">
            <v>56.65</v>
          </cell>
        </row>
        <row r="54">
          <cell r="B54">
            <v>56.67</v>
          </cell>
        </row>
        <row r="55">
          <cell r="B55">
            <v>56.71</v>
          </cell>
        </row>
        <row r="56">
          <cell r="B56">
            <v>56.72</v>
          </cell>
        </row>
        <row r="57">
          <cell r="B57">
            <v>56.704999999999998</v>
          </cell>
        </row>
        <row r="58">
          <cell r="B58">
            <v>56.7</v>
          </cell>
        </row>
        <row r="59">
          <cell r="B59">
            <v>56.77</v>
          </cell>
        </row>
        <row r="60">
          <cell r="B60">
            <v>56.83</v>
          </cell>
        </row>
        <row r="61">
          <cell r="B61">
            <v>56.84</v>
          </cell>
        </row>
        <row r="62">
          <cell r="B62">
            <v>56.83</v>
          </cell>
        </row>
        <row r="63">
          <cell r="B63">
            <v>56.8</v>
          </cell>
        </row>
        <row r="64">
          <cell r="B64">
            <v>56.784999999999997</v>
          </cell>
        </row>
        <row r="65">
          <cell r="B65">
            <v>56.8</v>
          </cell>
        </row>
        <row r="66">
          <cell r="B66">
            <v>56.784999999999997</v>
          </cell>
        </row>
        <row r="67">
          <cell r="B67">
            <v>56.774999999999999</v>
          </cell>
        </row>
        <row r="68">
          <cell r="B68">
            <v>56.784999999999997</v>
          </cell>
        </row>
        <row r="69">
          <cell r="B69">
            <v>56.774999999999999</v>
          </cell>
        </row>
        <row r="70">
          <cell r="B70">
            <v>56.77</v>
          </cell>
        </row>
        <row r="71">
          <cell r="B71">
            <v>56.774999999999999</v>
          </cell>
        </row>
        <row r="72">
          <cell r="B72">
            <v>56.774999999999999</v>
          </cell>
        </row>
        <row r="73">
          <cell r="B73">
            <v>56.77</v>
          </cell>
        </row>
        <row r="83">
          <cell r="B83">
            <v>56.755000000000003</v>
          </cell>
        </row>
        <row r="84">
          <cell r="B84">
            <v>56.74</v>
          </cell>
        </row>
        <row r="85">
          <cell r="B85">
            <v>56.78</v>
          </cell>
        </row>
        <row r="86">
          <cell r="B86">
            <v>56.784999999999997</v>
          </cell>
        </row>
        <row r="87">
          <cell r="B87">
            <v>56.78</v>
          </cell>
        </row>
        <row r="88">
          <cell r="B88">
            <v>56.94</v>
          </cell>
        </row>
        <row r="89">
          <cell r="B89">
            <v>56.97</v>
          </cell>
        </row>
        <row r="90">
          <cell r="B90">
            <v>56.99</v>
          </cell>
        </row>
        <row r="91">
          <cell r="B91">
            <v>57.08</v>
          </cell>
        </row>
        <row r="92">
          <cell r="B92">
            <v>57.16</v>
          </cell>
        </row>
        <row r="93">
          <cell r="B93">
            <v>57.27</v>
          </cell>
        </row>
        <row r="94">
          <cell r="B94">
            <v>57.37</v>
          </cell>
        </row>
        <row r="95">
          <cell r="B95">
            <v>57.45</v>
          </cell>
        </row>
        <row r="96">
          <cell r="B96">
            <v>57.49</v>
          </cell>
        </row>
        <row r="97">
          <cell r="B97">
            <v>57.564999999999998</v>
          </cell>
        </row>
        <row r="98">
          <cell r="B98">
            <v>57.63</v>
          </cell>
        </row>
        <row r="99">
          <cell r="B99">
            <v>57.65</v>
          </cell>
        </row>
        <row r="100">
          <cell r="B100">
            <v>57.67</v>
          </cell>
        </row>
        <row r="101">
          <cell r="B101">
            <v>57.695</v>
          </cell>
        </row>
        <row r="102">
          <cell r="B102">
            <v>57.73</v>
          </cell>
        </row>
        <row r="103">
          <cell r="B103">
            <v>57.744999999999997</v>
          </cell>
        </row>
        <row r="104">
          <cell r="B104">
            <v>57.88</v>
          </cell>
        </row>
        <row r="105">
          <cell r="B105">
            <v>58.02</v>
          </cell>
        </row>
        <row r="106">
          <cell r="B106">
            <v>58.085000000000001</v>
          </cell>
        </row>
        <row r="107">
          <cell r="B107">
            <v>58.15</v>
          </cell>
        </row>
        <row r="108">
          <cell r="B108">
            <v>58.185000000000002</v>
          </cell>
        </row>
        <row r="109">
          <cell r="B109">
            <v>58.24</v>
          </cell>
        </row>
        <row r="110">
          <cell r="B110">
            <v>58.29</v>
          </cell>
        </row>
        <row r="111">
          <cell r="B111">
            <v>58.314999999999998</v>
          </cell>
        </row>
        <row r="112">
          <cell r="B112">
            <v>58.35</v>
          </cell>
        </row>
        <row r="113">
          <cell r="B113">
            <v>58.375</v>
          </cell>
        </row>
        <row r="123">
          <cell r="B123">
            <v>58.39</v>
          </cell>
        </row>
        <row r="124">
          <cell r="B124">
            <v>58.45</v>
          </cell>
        </row>
        <row r="125">
          <cell r="B125">
            <v>58.46</v>
          </cell>
        </row>
        <row r="126">
          <cell r="B126">
            <v>58.47</v>
          </cell>
        </row>
        <row r="127">
          <cell r="B127">
            <v>58.465000000000003</v>
          </cell>
        </row>
        <row r="128">
          <cell r="B128">
            <v>58.44</v>
          </cell>
        </row>
        <row r="129">
          <cell r="B129">
            <v>58.41</v>
          </cell>
        </row>
        <row r="130">
          <cell r="B130">
            <v>58.39</v>
          </cell>
        </row>
        <row r="131">
          <cell r="B131">
            <v>58.384999999999998</v>
          </cell>
        </row>
        <row r="132">
          <cell r="B132">
            <v>58.354999999999997</v>
          </cell>
        </row>
        <row r="133">
          <cell r="B133">
            <v>58.36</v>
          </cell>
        </row>
        <row r="134">
          <cell r="B134">
            <v>58.575000000000003</v>
          </cell>
        </row>
        <row r="135">
          <cell r="B135">
            <v>58.64</v>
          </cell>
        </row>
        <row r="136">
          <cell r="B136">
            <v>58.674999999999997</v>
          </cell>
        </row>
        <row r="137">
          <cell r="B137">
            <v>58.784999999999997</v>
          </cell>
        </row>
        <row r="138">
          <cell r="B138">
            <v>58.835000000000001</v>
          </cell>
        </row>
        <row r="139">
          <cell r="B139">
            <v>58.9</v>
          </cell>
        </row>
        <row r="140">
          <cell r="B140">
            <v>59.02</v>
          </cell>
        </row>
        <row r="141">
          <cell r="B141">
            <v>59.09</v>
          </cell>
        </row>
        <row r="142">
          <cell r="B142">
            <v>59.11</v>
          </cell>
        </row>
        <row r="143">
          <cell r="B143">
            <v>59.12</v>
          </cell>
        </row>
        <row r="144">
          <cell r="B144">
            <v>59.15</v>
          </cell>
        </row>
        <row r="145">
          <cell r="B145">
            <v>59.174999999999997</v>
          </cell>
        </row>
        <row r="146">
          <cell r="B146">
            <v>59.19</v>
          </cell>
        </row>
        <row r="147">
          <cell r="B147">
            <v>59.21</v>
          </cell>
        </row>
        <row r="148">
          <cell r="B148">
            <v>59.204999999999998</v>
          </cell>
        </row>
        <row r="149">
          <cell r="B149">
            <v>59.22</v>
          </cell>
        </row>
        <row r="150">
          <cell r="B150">
            <v>59.31</v>
          </cell>
        </row>
        <row r="151">
          <cell r="B151">
            <v>59.34</v>
          </cell>
        </row>
        <row r="152">
          <cell r="B152">
            <v>59.354999999999997</v>
          </cell>
        </row>
        <row r="163">
          <cell r="B163">
            <v>59.48</v>
          </cell>
        </row>
        <row r="164">
          <cell r="B164">
            <v>59.505000000000003</v>
          </cell>
        </row>
        <row r="165">
          <cell r="B165">
            <v>59.615000000000002</v>
          </cell>
        </row>
        <row r="166">
          <cell r="B166">
            <v>59.685000000000002</v>
          </cell>
        </row>
        <row r="167">
          <cell r="B167">
            <v>59.69</v>
          </cell>
        </row>
        <row r="168">
          <cell r="B168">
            <v>59.66</v>
          </cell>
        </row>
        <row r="169">
          <cell r="B169">
            <v>59.625</v>
          </cell>
        </row>
        <row r="170">
          <cell r="B170">
            <v>59.62</v>
          </cell>
        </row>
        <row r="171">
          <cell r="B171">
            <v>59.615000000000002</v>
          </cell>
        </row>
        <row r="172">
          <cell r="B172">
            <v>59.61</v>
          </cell>
        </row>
        <row r="173">
          <cell r="B173">
            <v>59.674999999999997</v>
          </cell>
        </row>
        <row r="174">
          <cell r="B174">
            <v>59.664999999999999</v>
          </cell>
        </row>
        <row r="175">
          <cell r="B175">
            <v>59.65</v>
          </cell>
        </row>
        <row r="176">
          <cell r="B176">
            <v>59.625</v>
          </cell>
        </row>
        <row r="177">
          <cell r="B177">
            <v>59.615000000000002</v>
          </cell>
        </row>
        <row r="178">
          <cell r="B178">
            <v>59.59</v>
          </cell>
        </row>
        <row r="179">
          <cell r="B179">
            <v>59.555</v>
          </cell>
        </row>
        <row r="180">
          <cell r="B180">
            <v>59.52</v>
          </cell>
        </row>
        <row r="181">
          <cell r="B181">
            <v>59.494999999999997</v>
          </cell>
        </row>
        <row r="182">
          <cell r="B182">
            <v>59.475000000000001</v>
          </cell>
        </row>
        <row r="183">
          <cell r="B183">
            <v>59.465000000000003</v>
          </cell>
        </row>
        <row r="184">
          <cell r="B184">
            <v>59.46</v>
          </cell>
        </row>
        <row r="185">
          <cell r="B185">
            <v>59.435000000000002</v>
          </cell>
        </row>
        <row r="186">
          <cell r="B186">
            <v>59.414999999999999</v>
          </cell>
        </row>
        <row r="187">
          <cell r="B187">
            <v>59.38</v>
          </cell>
        </row>
        <row r="188">
          <cell r="B188">
            <v>59.34</v>
          </cell>
        </row>
        <row r="189">
          <cell r="B189">
            <v>59.3</v>
          </cell>
        </row>
        <row r="190">
          <cell r="B190">
            <v>59.26</v>
          </cell>
        </row>
        <row r="191">
          <cell r="B191">
            <v>59.225000000000001</v>
          </cell>
        </row>
        <row r="192">
          <cell r="B192">
            <v>59.215000000000003</v>
          </cell>
        </row>
        <row r="193">
          <cell r="B193">
            <v>59.33</v>
          </cell>
        </row>
        <row r="203">
          <cell r="B203">
            <v>59.314999999999998</v>
          </cell>
        </row>
        <row r="204">
          <cell r="B204">
            <v>59.3</v>
          </cell>
        </row>
        <row r="205">
          <cell r="B205">
            <v>59.314999999999998</v>
          </cell>
        </row>
        <row r="206">
          <cell r="B206">
            <v>59.94</v>
          </cell>
        </row>
        <row r="207">
          <cell r="B207">
            <v>60.234999999999999</v>
          </cell>
        </row>
        <row r="208">
          <cell r="B208">
            <v>60.244999999999997</v>
          </cell>
        </row>
        <row r="209">
          <cell r="B209">
            <v>60.35</v>
          </cell>
        </row>
        <row r="210">
          <cell r="B210">
            <v>60.335000000000001</v>
          </cell>
        </row>
        <row r="211">
          <cell r="B211">
            <v>60.41</v>
          </cell>
        </row>
        <row r="212">
          <cell r="B212">
            <v>60.42</v>
          </cell>
        </row>
        <row r="213">
          <cell r="B213">
            <v>60.42</v>
          </cell>
        </row>
        <row r="214">
          <cell r="B214">
            <v>60.41</v>
          </cell>
        </row>
        <row r="215">
          <cell r="B215">
            <v>60.4</v>
          </cell>
        </row>
        <row r="216">
          <cell r="B216">
            <v>60.37</v>
          </cell>
        </row>
        <row r="217">
          <cell r="B217">
            <v>60.314999999999998</v>
          </cell>
        </row>
        <row r="218">
          <cell r="B218">
            <v>60.244999999999997</v>
          </cell>
        </row>
        <row r="219">
          <cell r="B219">
            <v>60.185000000000002</v>
          </cell>
        </row>
        <row r="220">
          <cell r="B220">
            <v>60.115000000000002</v>
          </cell>
        </row>
        <row r="221">
          <cell r="B221">
            <v>60.04</v>
          </cell>
        </row>
        <row r="222">
          <cell r="B222">
            <v>59.98</v>
          </cell>
        </row>
        <row r="223">
          <cell r="B223">
            <v>59.91</v>
          </cell>
        </row>
        <row r="224">
          <cell r="B224">
            <v>59.84</v>
          </cell>
        </row>
        <row r="225">
          <cell r="B225">
            <v>59.765000000000001</v>
          </cell>
        </row>
        <row r="226">
          <cell r="B226">
            <v>59.7</v>
          </cell>
        </row>
        <row r="227">
          <cell r="B227">
            <v>59.68</v>
          </cell>
        </row>
        <row r="228">
          <cell r="B228">
            <v>60.2</v>
          </cell>
        </row>
        <row r="229">
          <cell r="B229">
            <v>60.06</v>
          </cell>
        </row>
        <row r="230">
          <cell r="B230">
            <v>60.32</v>
          </cell>
        </row>
        <row r="231">
          <cell r="B231">
            <v>60.414999999999999</v>
          </cell>
        </row>
        <row r="232">
          <cell r="B232">
            <v>60.515000000000001</v>
          </cell>
        </row>
        <row r="243">
          <cell r="B243">
            <v>60.65</v>
          </cell>
        </row>
        <row r="244">
          <cell r="B244">
            <v>60.854999999999997</v>
          </cell>
        </row>
        <row r="245">
          <cell r="B245">
            <v>60.84</v>
          </cell>
        </row>
        <row r="246">
          <cell r="B246">
            <v>60.76</v>
          </cell>
        </row>
        <row r="247">
          <cell r="B247">
            <v>60.69</v>
          </cell>
        </row>
        <row r="248">
          <cell r="B248">
            <v>60.604999999999997</v>
          </cell>
        </row>
        <row r="249">
          <cell r="B249">
            <v>60.534999999999997</v>
          </cell>
        </row>
        <row r="250">
          <cell r="B250">
            <v>60.45</v>
          </cell>
        </row>
        <row r="251">
          <cell r="B251">
            <v>60.365000000000002</v>
          </cell>
        </row>
        <row r="252">
          <cell r="B252">
            <v>60.284999999999997</v>
          </cell>
        </row>
        <row r="253">
          <cell r="B253">
            <v>60.2</v>
          </cell>
        </row>
        <row r="254">
          <cell r="B254">
            <v>60.125</v>
          </cell>
        </row>
        <row r="255">
          <cell r="B255">
            <v>60.04</v>
          </cell>
        </row>
        <row r="256">
          <cell r="B256">
            <v>59.975000000000001</v>
          </cell>
        </row>
        <row r="257">
          <cell r="B257">
            <v>59.9</v>
          </cell>
        </row>
        <row r="258">
          <cell r="B258">
            <v>59.83</v>
          </cell>
        </row>
        <row r="259">
          <cell r="B259">
            <v>59.75</v>
          </cell>
        </row>
        <row r="260">
          <cell r="B260">
            <v>59.674999999999997</v>
          </cell>
        </row>
        <row r="261">
          <cell r="B261">
            <v>59.59</v>
          </cell>
        </row>
        <row r="262">
          <cell r="B262">
            <v>59.51</v>
          </cell>
        </row>
        <row r="263">
          <cell r="B263">
            <v>59.44</v>
          </cell>
        </row>
        <row r="264">
          <cell r="B264">
            <v>59.375</v>
          </cell>
        </row>
        <row r="265">
          <cell r="B265">
            <v>59.295000000000002</v>
          </cell>
        </row>
        <row r="266">
          <cell r="B266">
            <v>59.204999999999998</v>
          </cell>
        </row>
        <row r="267">
          <cell r="B267">
            <v>59.115000000000002</v>
          </cell>
        </row>
        <row r="268">
          <cell r="B268">
            <v>59.02</v>
          </cell>
        </row>
        <row r="269">
          <cell r="B269">
            <v>58.93</v>
          </cell>
        </row>
        <row r="270">
          <cell r="B270">
            <v>58.85</v>
          </cell>
        </row>
        <row r="271">
          <cell r="B271">
            <v>58.76</v>
          </cell>
        </row>
        <row r="272">
          <cell r="B272">
            <v>58.674999999999997</v>
          </cell>
        </row>
        <row r="273">
          <cell r="B273">
            <v>58.59</v>
          </cell>
        </row>
        <row r="283">
          <cell r="B283">
            <v>58.534999999999997</v>
          </cell>
        </row>
        <row r="284">
          <cell r="B284">
            <v>58.49</v>
          </cell>
        </row>
        <row r="285">
          <cell r="B285">
            <v>58.445</v>
          </cell>
        </row>
        <row r="286">
          <cell r="B286">
            <v>58.4</v>
          </cell>
        </row>
        <row r="287">
          <cell r="B287">
            <v>58.35</v>
          </cell>
        </row>
        <row r="288">
          <cell r="B288">
            <v>58.32</v>
          </cell>
        </row>
        <row r="289">
          <cell r="B289">
            <v>58.3</v>
          </cell>
        </row>
        <row r="290">
          <cell r="B290">
            <v>58.28</v>
          </cell>
        </row>
        <row r="291">
          <cell r="B291">
            <v>58.234999999999999</v>
          </cell>
        </row>
        <row r="292">
          <cell r="B292">
            <v>58.2</v>
          </cell>
        </row>
        <row r="293">
          <cell r="B293">
            <v>58.17</v>
          </cell>
        </row>
        <row r="294">
          <cell r="B294">
            <v>58.134999999999998</v>
          </cell>
        </row>
        <row r="295">
          <cell r="B295">
            <v>58.094999999999999</v>
          </cell>
        </row>
        <row r="296">
          <cell r="B296">
            <v>58.055</v>
          </cell>
        </row>
        <row r="297">
          <cell r="B297">
            <v>58.045000000000002</v>
          </cell>
        </row>
        <row r="298">
          <cell r="B298">
            <v>58.01</v>
          </cell>
        </row>
        <row r="299">
          <cell r="B299">
            <v>57.99</v>
          </cell>
        </row>
        <row r="300">
          <cell r="B300">
            <v>57.98</v>
          </cell>
        </row>
        <row r="301">
          <cell r="B301">
            <v>57.94</v>
          </cell>
        </row>
        <row r="302">
          <cell r="B302">
            <v>57.895000000000003</v>
          </cell>
        </row>
        <row r="303">
          <cell r="B303">
            <v>57.865000000000002</v>
          </cell>
        </row>
        <row r="304">
          <cell r="B304">
            <v>57.84</v>
          </cell>
        </row>
        <row r="305">
          <cell r="B305">
            <v>57.78</v>
          </cell>
        </row>
        <row r="306">
          <cell r="B306">
            <v>57.74</v>
          </cell>
        </row>
        <row r="307">
          <cell r="B307">
            <v>57.68</v>
          </cell>
        </row>
        <row r="308">
          <cell r="B308">
            <v>57.625</v>
          </cell>
        </row>
        <row r="309">
          <cell r="B309">
            <v>57.575000000000003</v>
          </cell>
        </row>
        <row r="310">
          <cell r="B310">
            <v>57.534999999999997</v>
          </cell>
        </row>
        <row r="311">
          <cell r="B311">
            <v>57.51</v>
          </cell>
        </row>
        <row r="312">
          <cell r="B312">
            <v>57.46</v>
          </cell>
        </row>
        <row r="313">
          <cell r="B313">
            <v>57.41</v>
          </cell>
        </row>
        <row r="323">
          <cell r="B323">
            <v>57.37</v>
          </cell>
        </row>
        <row r="324">
          <cell r="B324">
            <v>57.325000000000003</v>
          </cell>
        </row>
        <row r="325">
          <cell r="B325">
            <v>57.295000000000002</v>
          </cell>
        </row>
        <row r="326">
          <cell r="B326">
            <v>57.27</v>
          </cell>
        </row>
        <row r="327">
          <cell r="B327">
            <v>57.244999999999997</v>
          </cell>
        </row>
        <row r="328">
          <cell r="B328">
            <v>57.2</v>
          </cell>
        </row>
        <row r="329">
          <cell r="B329">
            <v>57.16</v>
          </cell>
        </row>
        <row r="330">
          <cell r="B330">
            <v>57.16</v>
          </cell>
        </row>
        <row r="331">
          <cell r="B331">
            <v>57.03</v>
          </cell>
        </row>
        <row r="332">
          <cell r="B332">
            <v>56.984999999999999</v>
          </cell>
        </row>
        <row r="333">
          <cell r="B333">
            <v>56.94</v>
          </cell>
        </row>
        <row r="334">
          <cell r="B334">
            <v>56.92</v>
          </cell>
        </row>
        <row r="335">
          <cell r="B335">
            <v>56.865000000000002</v>
          </cell>
        </row>
        <row r="336">
          <cell r="B336">
            <v>56.814999999999998</v>
          </cell>
        </row>
        <row r="337">
          <cell r="B337">
            <v>56.79</v>
          </cell>
        </row>
        <row r="338">
          <cell r="B338">
            <v>56.725000000000001</v>
          </cell>
        </row>
        <row r="339">
          <cell r="B339">
            <v>56.69</v>
          </cell>
        </row>
        <row r="340">
          <cell r="B340">
            <v>56.63</v>
          </cell>
        </row>
        <row r="341">
          <cell r="B341">
            <v>56.594999999999999</v>
          </cell>
        </row>
        <row r="342">
          <cell r="B342">
            <v>56.56</v>
          </cell>
        </row>
        <row r="343">
          <cell r="B343">
            <v>56.53</v>
          </cell>
        </row>
        <row r="344">
          <cell r="B344">
            <v>56.47</v>
          </cell>
        </row>
        <row r="345">
          <cell r="B345">
            <v>56.424999999999997</v>
          </cell>
        </row>
        <row r="346">
          <cell r="B346">
            <v>56.4</v>
          </cell>
        </row>
        <row r="347">
          <cell r="B347">
            <v>56.37</v>
          </cell>
        </row>
        <row r="348">
          <cell r="B348">
            <v>56.35</v>
          </cell>
        </row>
        <row r="349">
          <cell r="B349">
            <v>56.3</v>
          </cell>
        </row>
        <row r="350">
          <cell r="B350">
            <v>56.26</v>
          </cell>
        </row>
        <row r="351">
          <cell r="B351">
            <v>56.23</v>
          </cell>
        </row>
        <row r="352">
          <cell r="B352">
            <v>56.19</v>
          </cell>
        </row>
        <row r="363">
          <cell r="B363">
            <v>56.15</v>
          </cell>
        </row>
        <row r="364">
          <cell r="B364">
            <v>56.13</v>
          </cell>
        </row>
        <row r="365">
          <cell r="B365">
            <v>56.11</v>
          </cell>
        </row>
        <row r="366">
          <cell r="B366">
            <v>56.09</v>
          </cell>
        </row>
        <row r="367">
          <cell r="B367">
            <v>56.03</v>
          </cell>
        </row>
        <row r="368">
          <cell r="B368">
            <v>55.975000000000001</v>
          </cell>
        </row>
        <row r="369">
          <cell r="B369">
            <v>55.93</v>
          </cell>
        </row>
        <row r="370">
          <cell r="B370">
            <v>55.9</v>
          </cell>
        </row>
        <row r="371">
          <cell r="B371">
            <v>55.875</v>
          </cell>
        </row>
        <row r="372">
          <cell r="B372">
            <v>55.85</v>
          </cell>
        </row>
        <row r="373">
          <cell r="B373">
            <v>55.825000000000003</v>
          </cell>
        </row>
        <row r="374">
          <cell r="B374">
            <v>55.784999999999997</v>
          </cell>
        </row>
        <row r="375">
          <cell r="B375">
            <v>55.76</v>
          </cell>
        </row>
        <row r="376">
          <cell r="B376">
            <v>55.73</v>
          </cell>
        </row>
        <row r="377">
          <cell r="B377">
            <v>55.695</v>
          </cell>
        </row>
        <row r="378">
          <cell r="B378">
            <v>55.65</v>
          </cell>
        </row>
        <row r="379">
          <cell r="B379">
            <v>55.62</v>
          </cell>
        </row>
        <row r="380">
          <cell r="B380">
            <v>55.59</v>
          </cell>
        </row>
        <row r="381">
          <cell r="B381">
            <v>55.54</v>
          </cell>
        </row>
        <row r="382">
          <cell r="B382">
            <v>55.48</v>
          </cell>
        </row>
        <row r="383">
          <cell r="B383">
            <v>55.44</v>
          </cell>
        </row>
        <row r="384">
          <cell r="B384">
            <v>55.384999999999998</v>
          </cell>
        </row>
        <row r="385">
          <cell r="B385">
            <v>55.35</v>
          </cell>
        </row>
        <row r="386">
          <cell r="B386">
            <v>55.314999999999998</v>
          </cell>
        </row>
        <row r="387">
          <cell r="B387">
            <v>55.284999999999997</v>
          </cell>
        </row>
        <row r="388">
          <cell r="B388">
            <v>55.25</v>
          </cell>
        </row>
        <row r="389">
          <cell r="B389">
            <v>55.18</v>
          </cell>
        </row>
        <row r="390">
          <cell r="B390">
            <v>55.11</v>
          </cell>
        </row>
        <row r="391">
          <cell r="B391">
            <v>55.075000000000003</v>
          </cell>
        </row>
        <row r="392">
          <cell r="B392">
            <v>55.045000000000002</v>
          </cell>
        </row>
        <row r="393">
          <cell r="B393">
            <v>55</v>
          </cell>
        </row>
        <row r="403">
          <cell r="B403">
            <v>54.99</v>
          </cell>
        </row>
        <row r="404">
          <cell r="B404">
            <v>54.94</v>
          </cell>
        </row>
        <row r="405">
          <cell r="B405">
            <v>54.914999999999999</v>
          </cell>
        </row>
        <row r="406">
          <cell r="B406">
            <v>54.884999999999998</v>
          </cell>
        </row>
        <row r="407">
          <cell r="B407">
            <v>54.84</v>
          </cell>
        </row>
        <row r="408">
          <cell r="B408">
            <v>54.795000000000002</v>
          </cell>
        </row>
        <row r="409">
          <cell r="B409">
            <v>54.765000000000001</v>
          </cell>
        </row>
        <row r="410">
          <cell r="B410">
            <v>54.715000000000003</v>
          </cell>
        </row>
        <row r="411">
          <cell r="B411">
            <v>54.664999999999999</v>
          </cell>
        </row>
        <row r="412">
          <cell r="B412">
            <v>54.625</v>
          </cell>
        </row>
        <row r="413">
          <cell r="B413">
            <v>54.56</v>
          </cell>
        </row>
        <row r="414">
          <cell r="B414">
            <v>54.49</v>
          </cell>
        </row>
        <row r="415">
          <cell r="B415">
            <v>54.43</v>
          </cell>
        </row>
        <row r="416">
          <cell r="B416">
            <v>54.41</v>
          </cell>
        </row>
        <row r="417">
          <cell r="B417">
            <v>54.38</v>
          </cell>
        </row>
        <row r="418">
          <cell r="B418">
            <v>54.36</v>
          </cell>
        </row>
        <row r="419">
          <cell r="B419">
            <v>54.325000000000003</v>
          </cell>
        </row>
        <row r="420">
          <cell r="B420">
            <v>54.274999999999999</v>
          </cell>
        </row>
        <row r="421">
          <cell r="B421">
            <v>54.225000000000001</v>
          </cell>
        </row>
        <row r="422">
          <cell r="B422">
            <v>54.2</v>
          </cell>
        </row>
        <row r="423">
          <cell r="B423">
            <v>54.174999999999997</v>
          </cell>
        </row>
        <row r="424">
          <cell r="B424">
            <v>54.12</v>
          </cell>
        </row>
        <row r="425">
          <cell r="B425">
            <v>54.09</v>
          </cell>
        </row>
        <row r="426">
          <cell r="B426">
            <v>54.024999999999999</v>
          </cell>
        </row>
        <row r="427">
          <cell r="B427">
            <v>54</v>
          </cell>
        </row>
        <row r="428">
          <cell r="B428">
            <v>53.96</v>
          </cell>
        </row>
        <row r="429">
          <cell r="B429">
            <v>53.95</v>
          </cell>
        </row>
        <row r="430">
          <cell r="B430">
            <v>53.92</v>
          </cell>
        </row>
        <row r="431">
          <cell r="B431">
            <v>53.89</v>
          </cell>
        </row>
        <row r="432">
          <cell r="B432">
            <v>53.884999999999998</v>
          </cell>
        </row>
        <row r="443">
          <cell r="B443">
            <v>53.865000000000002</v>
          </cell>
        </row>
        <row r="444">
          <cell r="B444">
            <v>53.82</v>
          </cell>
        </row>
        <row r="445">
          <cell r="B445">
            <v>53.774999999999999</v>
          </cell>
        </row>
        <row r="446">
          <cell r="B446">
            <v>53.774999999999999</v>
          </cell>
        </row>
        <row r="447">
          <cell r="B447">
            <v>53.79</v>
          </cell>
        </row>
        <row r="448">
          <cell r="B448">
            <v>53.765000000000001</v>
          </cell>
        </row>
        <row r="449">
          <cell r="B449">
            <v>53.73</v>
          </cell>
        </row>
        <row r="450">
          <cell r="B450">
            <v>53.715000000000003</v>
          </cell>
        </row>
        <row r="451">
          <cell r="B451">
            <v>53.77</v>
          </cell>
        </row>
        <row r="452">
          <cell r="B452">
            <v>53.72</v>
          </cell>
        </row>
        <row r="453">
          <cell r="B453">
            <v>53.704999999999998</v>
          </cell>
        </row>
        <row r="454">
          <cell r="B454">
            <v>53.7</v>
          </cell>
        </row>
        <row r="455">
          <cell r="B455">
            <v>53.685000000000002</v>
          </cell>
        </row>
        <row r="456">
          <cell r="B456">
            <v>53.71</v>
          </cell>
        </row>
        <row r="457">
          <cell r="B457">
            <v>53.7</v>
          </cell>
        </row>
        <row r="458">
          <cell r="B458">
            <v>53.715000000000003</v>
          </cell>
        </row>
        <row r="459">
          <cell r="B459">
            <v>53.72</v>
          </cell>
        </row>
        <row r="460">
          <cell r="B460">
            <v>53.71</v>
          </cell>
        </row>
        <row r="461">
          <cell r="B461">
            <v>53.715000000000003</v>
          </cell>
        </row>
        <row r="462">
          <cell r="B462">
            <v>53.69</v>
          </cell>
        </row>
        <row r="463">
          <cell r="B463">
            <v>53.664999999999999</v>
          </cell>
        </row>
        <row r="464">
          <cell r="B464">
            <v>53.685000000000002</v>
          </cell>
        </row>
        <row r="465">
          <cell r="B465">
            <v>53.66</v>
          </cell>
        </row>
        <row r="466">
          <cell r="B466">
            <v>53.695</v>
          </cell>
        </row>
        <row r="467">
          <cell r="B467">
            <v>53.715000000000003</v>
          </cell>
        </row>
        <row r="468">
          <cell r="B468">
            <v>53.72</v>
          </cell>
        </row>
        <row r="469">
          <cell r="B469">
            <v>53.704999999999998</v>
          </cell>
        </row>
        <row r="470">
          <cell r="B470">
            <v>53.715000000000003</v>
          </cell>
        </row>
        <row r="471">
          <cell r="B471">
            <v>53.725000000000001</v>
          </cell>
        </row>
        <row r="472">
          <cell r="B472">
            <v>53.715000000000003</v>
          </cell>
        </row>
        <row r="473">
          <cell r="B473">
            <v>53.695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1995"/>
      <sheetName val="1996"/>
      <sheetName val="1997"/>
      <sheetName val="1998"/>
      <sheetName val="1999."/>
      <sheetName val="2000"/>
      <sheetName val="TAB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53">
          <cell r="B453">
            <v>58.2</v>
          </cell>
        </row>
        <row r="454">
          <cell r="B454">
            <v>58.17</v>
          </cell>
        </row>
        <row r="455">
          <cell r="B455">
            <v>58.16</v>
          </cell>
        </row>
        <row r="456">
          <cell r="B456">
            <v>58.185000000000002</v>
          </cell>
        </row>
        <row r="457">
          <cell r="B457">
            <v>58.19</v>
          </cell>
        </row>
        <row r="458">
          <cell r="B458">
            <v>58.24</v>
          </cell>
        </row>
        <row r="459">
          <cell r="B459">
            <v>58.27</v>
          </cell>
        </row>
        <row r="460">
          <cell r="B460">
            <v>58.28</v>
          </cell>
        </row>
        <row r="461">
          <cell r="B461">
            <v>58.305</v>
          </cell>
        </row>
        <row r="462">
          <cell r="B462">
            <v>58.34</v>
          </cell>
        </row>
        <row r="463">
          <cell r="B463">
            <v>58.354999999999997</v>
          </cell>
        </row>
        <row r="465">
          <cell r="B465">
            <v>58.45</v>
          </cell>
        </row>
      </sheetData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2001"/>
      <sheetName val="2002"/>
      <sheetName val="2003"/>
      <sheetName val="2004"/>
      <sheetName val="2005"/>
      <sheetName val="TABEL"/>
    </sheetNames>
    <sheetDataSet>
      <sheetData sheetId="0"/>
      <sheetData sheetId="1" refreshError="1">
        <row r="7">
          <cell r="B7">
            <v>58.53</v>
          </cell>
        </row>
        <row r="8">
          <cell r="B8">
            <v>58.53</v>
          </cell>
        </row>
        <row r="9">
          <cell r="B9">
            <v>58.53</v>
          </cell>
        </row>
        <row r="10">
          <cell r="B10">
            <v>58.68</v>
          </cell>
        </row>
        <row r="11">
          <cell r="B11">
            <v>58.72</v>
          </cell>
        </row>
        <row r="12">
          <cell r="B12">
            <v>58.74</v>
          </cell>
        </row>
        <row r="13">
          <cell r="B13">
            <v>58.784999999999997</v>
          </cell>
        </row>
        <row r="14">
          <cell r="B14">
            <v>58.805</v>
          </cell>
        </row>
        <row r="15">
          <cell r="B15">
            <v>58.825000000000003</v>
          </cell>
        </row>
        <row r="16">
          <cell r="B16">
            <v>58.854999999999997</v>
          </cell>
        </row>
        <row r="17">
          <cell r="B17">
            <v>58.87</v>
          </cell>
        </row>
        <row r="18">
          <cell r="B18">
            <v>58.86</v>
          </cell>
        </row>
        <row r="19">
          <cell r="B19">
            <v>58.84</v>
          </cell>
        </row>
        <row r="20">
          <cell r="B20">
            <v>58.814999999999998</v>
          </cell>
        </row>
        <row r="21">
          <cell r="B21">
            <v>58.779000000000003</v>
          </cell>
        </row>
        <row r="22">
          <cell r="B22">
            <v>58.765000000000001</v>
          </cell>
        </row>
        <row r="23">
          <cell r="B23">
            <v>58.725000000000001</v>
          </cell>
        </row>
        <row r="24">
          <cell r="B24">
            <v>58.72</v>
          </cell>
        </row>
        <row r="25">
          <cell r="B25">
            <v>58.645000000000003</v>
          </cell>
        </row>
        <row r="26">
          <cell r="B26">
            <v>58.59</v>
          </cell>
        </row>
        <row r="27">
          <cell r="B27">
            <v>58.59</v>
          </cell>
        </row>
        <row r="28">
          <cell r="B28">
            <v>58.54</v>
          </cell>
        </row>
        <row r="29">
          <cell r="B29">
            <v>58.524999999999999</v>
          </cell>
        </row>
        <row r="30">
          <cell r="B30">
            <v>58.515000000000001</v>
          </cell>
        </row>
        <row r="31">
          <cell r="B31">
            <v>58.49</v>
          </cell>
        </row>
        <row r="32">
          <cell r="B32">
            <v>58.46</v>
          </cell>
        </row>
        <row r="33">
          <cell r="B33">
            <v>58.42</v>
          </cell>
        </row>
        <row r="34">
          <cell r="B34">
            <v>58.405000000000001</v>
          </cell>
        </row>
        <row r="35">
          <cell r="B35">
            <v>58.395000000000003</v>
          </cell>
        </row>
        <row r="36">
          <cell r="B36">
            <v>58.375</v>
          </cell>
        </row>
        <row r="37">
          <cell r="B37">
            <v>58.365000000000002</v>
          </cell>
        </row>
        <row r="44">
          <cell r="B44">
            <v>58.35</v>
          </cell>
        </row>
        <row r="45">
          <cell r="B45">
            <v>58.41</v>
          </cell>
        </row>
        <row r="46">
          <cell r="B46">
            <v>58.41</v>
          </cell>
        </row>
        <row r="47">
          <cell r="B47">
            <v>58.43</v>
          </cell>
        </row>
        <row r="48">
          <cell r="B48">
            <v>58.445</v>
          </cell>
        </row>
        <row r="49">
          <cell r="B49">
            <v>58.43</v>
          </cell>
        </row>
        <row r="50">
          <cell r="B50">
            <v>58.42</v>
          </cell>
        </row>
        <row r="51">
          <cell r="B51">
            <v>58.424999999999997</v>
          </cell>
        </row>
        <row r="52">
          <cell r="B52">
            <v>58.454999999999998</v>
          </cell>
        </row>
        <row r="53">
          <cell r="B53">
            <v>58.465000000000003</v>
          </cell>
        </row>
        <row r="54">
          <cell r="B54">
            <v>58.494999999999997</v>
          </cell>
        </row>
        <row r="55">
          <cell r="B55">
            <v>58.475000000000001</v>
          </cell>
        </row>
        <row r="56">
          <cell r="B56">
            <v>58.47</v>
          </cell>
        </row>
        <row r="57">
          <cell r="B57">
            <v>58.45</v>
          </cell>
        </row>
        <row r="58">
          <cell r="B58">
            <v>58.44</v>
          </cell>
        </row>
        <row r="59">
          <cell r="B59">
            <v>58.39</v>
          </cell>
        </row>
        <row r="60">
          <cell r="B60">
            <v>58.35</v>
          </cell>
        </row>
        <row r="61">
          <cell r="B61">
            <v>58.33</v>
          </cell>
        </row>
        <row r="62">
          <cell r="B62">
            <v>58.29</v>
          </cell>
        </row>
        <row r="63">
          <cell r="B63">
            <v>58.234999999999999</v>
          </cell>
        </row>
        <row r="64">
          <cell r="B64">
            <v>58.185000000000002</v>
          </cell>
        </row>
        <row r="65">
          <cell r="B65">
            <v>58.134999999999998</v>
          </cell>
        </row>
        <row r="66">
          <cell r="B66">
            <v>58.09</v>
          </cell>
        </row>
        <row r="67">
          <cell r="B67">
            <v>58.034999999999997</v>
          </cell>
        </row>
        <row r="68">
          <cell r="B68">
            <v>58</v>
          </cell>
        </row>
        <row r="69">
          <cell r="B69">
            <v>57.954999999999998</v>
          </cell>
        </row>
        <row r="70">
          <cell r="B70">
            <v>57.92</v>
          </cell>
        </row>
        <row r="71">
          <cell r="B71">
            <v>57.87</v>
          </cell>
        </row>
        <row r="82">
          <cell r="B82">
            <v>57.83</v>
          </cell>
        </row>
        <row r="83">
          <cell r="B83">
            <v>57.81</v>
          </cell>
        </row>
        <row r="84">
          <cell r="B84">
            <v>57.814999999999998</v>
          </cell>
        </row>
        <row r="85">
          <cell r="B85">
            <v>57.85</v>
          </cell>
        </row>
        <row r="86">
          <cell r="B86">
            <v>57.87</v>
          </cell>
        </row>
        <row r="87">
          <cell r="B87">
            <v>57.914999999999999</v>
          </cell>
        </row>
        <row r="88">
          <cell r="B88">
            <v>57.935000000000002</v>
          </cell>
        </row>
        <row r="89">
          <cell r="B89">
            <v>57.914999999999999</v>
          </cell>
        </row>
        <row r="90">
          <cell r="B90">
            <v>57.895000000000003</v>
          </cell>
        </row>
        <row r="91">
          <cell r="B91">
            <v>57.86</v>
          </cell>
        </row>
        <row r="92">
          <cell r="B92">
            <v>57.89</v>
          </cell>
        </row>
        <row r="93">
          <cell r="B93">
            <v>57.99</v>
          </cell>
        </row>
        <row r="94">
          <cell r="B94">
            <v>58.07</v>
          </cell>
        </row>
        <row r="95">
          <cell r="B95">
            <v>58.08</v>
          </cell>
        </row>
        <row r="96">
          <cell r="B96">
            <v>58.08</v>
          </cell>
        </row>
        <row r="97">
          <cell r="B97">
            <v>58.05</v>
          </cell>
        </row>
        <row r="98">
          <cell r="B98">
            <v>58.005000000000003</v>
          </cell>
        </row>
        <row r="99">
          <cell r="B99">
            <v>58.005000000000003</v>
          </cell>
        </row>
        <row r="100">
          <cell r="B100">
            <v>58.02</v>
          </cell>
        </row>
        <row r="101">
          <cell r="B101">
            <v>58</v>
          </cell>
        </row>
        <row r="102">
          <cell r="B102">
            <v>57.994999999999997</v>
          </cell>
        </row>
        <row r="103">
          <cell r="B103">
            <v>57.94</v>
          </cell>
        </row>
        <row r="104">
          <cell r="B104">
            <v>57.92</v>
          </cell>
        </row>
        <row r="105">
          <cell r="B105">
            <v>57.94</v>
          </cell>
        </row>
        <row r="106">
          <cell r="B106">
            <v>57.97</v>
          </cell>
        </row>
        <row r="107">
          <cell r="B107">
            <v>57.96</v>
          </cell>
        </row>
        <row r="108">
          <cell r="B108">
            <v>57.96</v>
          </cell>
        </row>
        <row r="109">
          <cell r="B109">
            <v>57.95</v>
          </cell>
        </row>
        <row r="110">
          <cell r="B110">
            <v>57.94</v>
          </cell>
        </row>
        <row r="111">
          <cell r="B111">
            <v>57.97</v>
          </cell>
        </row>
        <row r="112">
          <cell r="B112">
            <v>58.08</v>
          </cell>
        </row>
        <row r="121">
          <cell r="B121">
            <v>58.085000000000001</v>
          </cell>
        </row>
        <row r="122">
          <cell r="B122">
            <v>58.07</v>
          </cell>
        </row>
        <row r="123">
          <cell r="B123">
            <v>58.12</v>
          </cell>
        </row>
        <row r="124">
          <cell r="B124">
            <v>58.134999999999998</v>
          </cell>
        </row>
        <row r="125">
          <cell r="B125">
            <v>58.164999999999999</v>
          </cell>
        </row>
        <row r="126">
          <cell r="B126">
            <v>58.19</v>
          </cell>
        </row>
        <row r="127">
          <cell r="B127">
            <v>58.23</v>
          </cell>
        </row>
        <row r="128">
          <cell r="B128">
            <v>58.31</v>
          </cell>
        </row>
        <row r="129">
          <cell r="B129">
            <v>58.37</v>
          </cell>
        </row>
        <row r="130">
          <cell r="B130">
            <v>58.4</v>
          </cell>
        </row>
        <row r="131">
          <cell r="B131">
            <v>58.424999999999997</v>
          </cell>
        </row>
        <row r="132">
          <cell r="B132">
            <v>58.435000000000002</v>
          </cell>
        </row>
        <row r="133">
          <cell r="B133">
            <v>58.424999999999997</v>
          </cell>
        </row>
        <row r="134">
          <cell r="B134">
            <v>58.405000000000001</v>
          </cell>
        </row>
        <row r="135">
          <cell r="B135">
            <v>58.395000000000003</v>
          </cell>
        </row>
        <row r="136">
          <cell r="B136">
            <v>58.375</v>
          </cell>
        </row>
        <row r="137">
          <cell r="B137">
            <v>58.35</v>
          </cell>
        </row>
        <row r="138">
          <cell r="B138">
            <v>58.35</v>
          </cell>
        </row>
        <row r="139">
          <cell r="B139">
            <v>58.32</v>
          </cell>
        </row>
        <row r="140">
          <cell r="B140">
            <v>58.28</v>
          </cell>
        </row>
        <row r="141">
          <cell r="B141">
            <v>58.24</v>
          </cell>
        </row>
        <row r="142">
          <cell r="B142">
            <v>58.22</v>
          </cell>
        </row>
        <row r="143">
          <cell r="B143">
            <v>58.185000000000002</v>
          </cell>
        </row>
        <row r="144">
          <cell r="B144">
            <v>58.17</v>
          </cell>
        </row>
        <row r="145">
          <cell r="B145">
            <v>58.17</v>
          </cell>
        </row>
        <row r="146">
          <cell r="B146">
            <v>58.134999999999998</v>
          </cell>
        </row>
        <row r="147">
          <cell r="B147">
            <v>58.085000000000001</v>
          </cell>
        </row>
        <row r="148">
          <cell r="B148">
            <v>58.04</v>
          </cell>
        </row>
        <row r="149">
          <cell r="B149">
            <v>58.02</v>
          </cell>
        </row>
        <row r="150">
          <cell r="B150">
            <v>57.97</v>
          </cell>
        </row>
        <row r="160">
          <cell r="B160">
            <v>57.93</v>
          </cell>
        </row>
        <row r="161">
          <cell r="B161">
            <v>57.89</v>
          </cell>
        </row>
        <row r="162">
          <cell r="B162">
            <v>57.85</v>
          </cell>
        </row>
        <row r="163">
          <cell r="B163">
            <v>57.81</v>
          </cell>
        </row>
        <row r="164">
          <cell r="B164">
            <v>57.76</v>
          </cell>
        </row>
        <row r="165">
          <cell r="B165">
            <v>57.734999999999999</v>
          </cell>
        </row>
        <row r="166">
          <cell r="B166">
            <v>57.695</v>
          </cell>
        </row>
        <row r="167">
          <cell r="B167">
            <v>57.63</v>
          </cell>
        </row>
        <row r="168">
          <cell r="B168">
            <v>57.575000000000003</v>
          </cell>
        </row>
        <row r="169">
          <cell r="B169">
            <v>57.515000000000001</v>
          </cell>
        </row>
        <row r="170">
          <cell r="B170">
            <v>57.46</v>
          </cell>
        </row>
        <row r="171">
          <cell r="B171">
            <v>57.41</v>
          </cell>
        </row>
        <row r="172">
          <cell r="B172">
            <v>57.37</v>
          </cell>
        </row>
        <row r="173">
          <cell r="B173">
            <v>57.31</v>
          </cell>
        </row>
        <row r="174">
          <cell r="B174">
            <v>57.27</v>
          </cell>
        </row>
        <row r="175">
          <cell r="B175">
            <v>57.23</v>
          </cell>
        </row>
        <row r="176">
          <cell r="B176">
            <v>57.19</v>
          </cell>
        </row>
        <row r="177">
          <cell r="B177">
            <v>57.17</v>
          </cell>
        </row>
        <row r="178">
          <cell r="B178">
            <v>57.145000000000003</v>
          </cell>
        </row>
        <row r="179">
          <cell r="B179">
            <v>57.185000000000002</v>
          </cell>
        </row>
        <row r="180">
          <cell r="B180">
            <v>57.185000000000002</v>
          </cell>
        </row>
        <row r="181">
          <cell r="B181">
            <v>57.15</v>
          </cell>
        </row>
        <row r="182">
          <cell r="B182">
            <v>57.11</v>
          </cell>
        </row>
        <row r="183">
          <cell r="B183">
            <v>57.09</v>
          </cell>
        </row>
        <row r="184">
          <cell r="B184">
            <v>57.05</v>
          </cell>
        </row>
        <row r="185">
          <cell r="B185">
            <v>57.01</v>
          </cell>
        </row>
        <row r="186">
          <cell r="B186">
            <v>56.93</v>
          </cell>
        </row>
        <row r="187">
          <cell r="B187">
            <v>56.89</v>
          </cell>
        </row>
        <row r="188">
          <cell r="B188">
            <v>56.935000000000002</v>
          </cell>
        </row>
        <row r="189">
          <cell r="B189">
            <v>56.965000000000003</v>
          </cell>
        </row>
        <row r="190">
          <cell r="B190">
            <v>56.95</v>
          </cell>
        </row>
        <row r="199">
          <cell r="B199">
            <v>56.914999999999999</v>
          </cell>
        </row>
        <row r="200">
          <cell r="B200">
            <v>56.884999999999998</v>
          </cell>
        </row>
        <row r="201">
          <cell r="B201">
            <v>56.85</v>
          </cell>
        </row>
        <row r="202">
          <cell r="B202">
            <v>56.84</v>
          </cell>
        </row>
        <row r="203">
          <cell r="B203">
            <v>56.83</v>
          </cell>
        </row>
        <row r="204">
          <cell r="B204">
            <v>56.83</v>
          </cell>
        </row>
        <row r="205">
          <cell r="B205">
            <v>56.82</v>
          </cell>
        </row>
        <row r="206">
          <cell r="B206">
            <v>56.814999999999998</v>
          </cell>
        </row>
        <row r="207">
          <cell r="B207">
            <v>56.8</v>
          </cell>
        </row>
        <row r="208">
          <cell r="B208">
            <v>56.805</v>
          </cell>
        </row>
        <row r="209">
          <cell r="B209">
            <v>56.784999999999997</v>
          </cell>
        </row>
        <row r="210">
          <cell r="B210">
            <v>56.765000000000001</v>
          </cell>
        </row>
        <row r="211">
          <cell r="B211">
            <v>56.734999999999999</v>
          </cell>
        </row>
        <row r="212">
          <cell r="B212">
            <v>56.73</v>
          </cell>
        </row>
        <row r="213">
          <cell r="B213">
            <v>56.74</v>
          </cell>
        </row>
        <row r="214">
          <cell r="B214">
            <v>56.784999999999997</v>
          </cell>
        </row>
        <row r="215">
          <cell r="B215">
            <v>56.835000000000001</v>
          </cell>
        </row>
        <row r="216">
          <cell r="B216">
            <v>56.844999999999999</v>
          </cell>
        </row>
        <row r="217">
          <cell r="B217">
            <v>56.84</v>
          </cell>
        </row>
        <row r="218">
          <cell r="B218">
            <v>56.82</v>
          </cell>
        </row>
        <row r="219">
          <cell r="B219">
            <v>56.8</v>
          </cell>
        </row>
        <row r="220">
          <cell r="B220">
            <v>56.77</v>
          </cell>
        </row>
        <row r="221">
          <cell r="B221">
            <v>56.744999999999997</v>
          </cell>
        </row>
        <row r="222">
          <cell r="B222">
            <v>56.72</v>
          </cell>
        </row>
        <row r="223">
          <cell r="B223">
            <v>56.69</v>
          </cell>
        </row>
        <row r="224">
          <cell r="B224">
            <v>56.62</v>
          </cell>
        </row>
        <row r="225">
          <cell r="B225">
            <v>56.56</v>
          </cell>
        </row>
        <row r="226">
          <cell r="B226">
            <v>56.524999999999999</v>
          </cell>
        </row>
        <row r="227">
          <cell r="B227">
            <v>56.494999999999997</v>
          </cell>
        </row>
        <row r="228">
          <cell r="B228">
            <v>56.48</v>
          </cell>
        </row>
        <row r="238">
          <cell r="B238">
            <v>56.465000000000003</v>
          </cell>
        </row>
        <row r="239">
          <cell r="B239">
            <v>56.445</v>
          </cell>
        </row>
        <row r="240">
          <cell r="B240">
            <v>56.424999999999997</v>
          </cell>
        </row>
        <row r="241">
          <cell r="B241">
            <v>56.405000000000001</v>
          </cell>
        </row>
        <row r="242">
          <cell r="B242">
            <v>56.38</v>
          </cell>
        </row>
        <row r="243">
          <cell r="B243">
            <v>56.354999999999997</v>
          </cell>
        </row>
        <row r="244">
          <cell r="B244">
            <v>56.31</v>
          </cell>
        </row>
        <row r="245">
          <cell r="B245">
            <v>56.295000000000002</v>
          </cell>
        </row>
        <row r="246">
          <cell r="B246">
            <v>56.27</v>
          </cell>
        </row>
        <row r="247">
          <cell r="B247">
            <v>56.234999999999999</v>
          </cell>
        </row>
        <row r="248">
          <cell r="B248">
            <v>56.204999999999998</v>
          </cell>
        </row>
        <row r="249">
          <cell r="B249">
            <v>56.18</v>
          </cell>
        </row>
        <row r="250">
          <cell r="B250">
            <v>56.1</v>
          </cell>
        </row>
        <row r="251">
          <cell r="B251">
            <v>56.075000000000003</v>
          </cell>
        </row>
        <row r="252">
          <cell r="B252">
            <v>56.034999999999997</v>
          </cell>
        </row>
        <row r="253">
          <cell r="B253">
            <v>56.02</v>
          </cell>
        </row>
        <row r="254">
          <cell r="B254">
            <v>56</v>
          </cell>
        </row>
        <row r="255">
          <cell r="B255">
            <v>55.975000000000001</v>
          </cell>
        </row>
        <row r="256">
          <cell r="B256">
            <v>55.95</v>
          </cell>
        </row>
        <row r="257">
          <cell r="B257">
            <v>55.92</v>
          </cell>
        </row>
        <row r="258">
          <cell r="B258">
            <v>55.89</v>
          </cell>
        </row>
        <row r="259">
          <cell r="B259">
            <v>55.865000000000002</v>
          </cell>
        </row>
        <row r="260">
          <cell r="B260">
            <v>55.835000000000001</v>
          </cell>
        </row>
        <row r="261">
          <cell r="B261">
            <v>55.83</v>
          </cell>
        </row>
        <row r="262">
          <cell r="B262">
            <v>55.85</v>
          </cell>
        </row>
        <row r="263">
          <cell r="B263">
            <v>55.89</v>
          </cell>
        </row>
        <row r="264">
          <cell r="B264">
            <v>55.924999999999997</v>
          </cell>
        </row>
        <row r="265">
          <cell r="B265">
            <v>55.924999999999997</v>
          </cell>
        </row>
        <row r="266">
          <cell r="B266">
            <v>55.93</v>
          </cell>
        </row>
        <row r="267">
          <cell r="B267">
            <v>55.96</v>
          </cell>
        </row>
        <row r="268">
          <cell r="B268">
            <v>55.954999999999998</v>
          </cell>
        </row>
        <row r="277">
          <cell r="B277">
            <v>55.975000000000001</v>
          </cell>
        </row>
        <row r="278">
          <cell r="B278">
            <v>55.984999999999999</v>
          </cell>
        </row>
        <row r="279">
          <cell r="B279">
            <v>55.98</v>
          </cell>
        </row>
        <row r="280">
          <cell r="B280">
            <v>55.975000000000001</v>
          </cell>
        </row>
        <row r="281">
          <cell r="B281">
            <v>55.96</v>
          </cell>
        </row>
        <row r="282">
          <cell r="B282">
            <v>55.945</v>
          </cell>
        </row>
        <row r="283">
          <cell r="B283">
            <v>55.924999999999997</v>
          </cell>
        </row>
        <row r="284">
          <cell r="B284">
            <v>55.9</v>
          </cell>
        </row>
        <row r="285">
          <cell r="B285">
            <v>55.88</v>
          </cell>
        </row>
        <row r="286">
          <cell r="B286">
            <v>55.854999999999997</v>
          </cell>
        </row>
        <row r="287">
          <cell r="B287">
            <v>55.82</v>
          </cell>
        </row>
        <row r="288">
          <cell r="B288">
            <v>55.8</v>
          </cell>
        </row>
        <row r="289">
          <cell r="B289">
            <v>55.78</v>
          </cell>
        </row>
        <row r="290">
          <cell r="B290">
            <v>55.755000000000003</v>
          </cell>
        </row>
        <row r="291">
          <cell r="B291">
            <v>55.71</v>
          </cell>
        </row>
        <row r="292">
          <cell r="B292">
            <v>55.68</v>
          </cell>
        </row>
        <row r="293">
          <cell r="B293">
            <v>55.66</v>
          </cell>
        </row>
        <row r="294">
          <cell r="B294">
            <v>55.62</v>
          </cell>
        </row>
        <row r="295">
          <cell r="B295">
            <v>55.59</v>
          </cell>
        </row>
        <row r="296">
          <cell r="B296">
            <v>55.56</v>
          </cell>
        </row>
        <row r="297">
          <cell r="B297">
            <v>55.54</v>
          </cell>
        </row>
        <row r="298">
          <cell r="B298">
            <v>55.5</v>
          </cell>
        </row>
        <row r="299">
          <cell r="B299">
            <v>55.494999999999997</v>
          </cell>
        </row>
        <row r="300">
          <cell r="B300">
            <v>55.45</v>
          </cell>
        </row>
        <row r="301">
          <cell r="B301">
            <v>55.41</v>
          </cell>
        </row>
        <row r="302">
          <cell r="B302">
            <v>55.37</v>
          </cell>
        </row>
        <row r="303">
          <cell r="B303">
            <v>55.32</v>
          </cell>
        </row>
        <row r="304">
          <cell r="B304">
            <v>55.29</v>
          </cell>
        </row>
        <row r="305">
          <cell r="B305">
            <v>55.26</v>
          </cell>
        </row>
        <row r="306">
          <cell r="B306">
            <v>55.234999999999999</v>
          </cell>
        </row>
        <row r="307">
          <cell r="B307">
            <v>55.2</v>
          </cell>
        </row>
        <row r="316">
          <cell r="B316">
            <v>55.17</v>
          </cell>
        </row>
        <row r="317">
          <cell r="B317">
            <v>55.134999999999998</v>
          </cell>
        </row>
        <row r="318">
          <cell r="B318">
            <v>55.1</v>
          </cell>
        </row>
        <row r="319">
          <cell r="B319">
            <v>55.07</v>
          </cell>
        </row>
        <row r="320">
          <cell r="B320">
            <v>55.045000000000002</v>
          </cell>
        </row>
        <row r="321">
          <cell r="B321">
            <v>55.02</v>
          </cell>
        </row>
        <row r="322">
          <cell r="B322">
            <v>54.99</v>
          </cell>
        </row>
        <row r="323">
          <cell r="B323">
            <v>54.96</v>
          </cell>
        </row>
        <row r="324">
          <cell r="B324">
            <v>54.935000000000002</v>
          </cell>
        </row>
        <row r="325">
          <cell r="B325">
            <v>54.914999999999999</v>
          </cell>
        </row>
        <row r="326">
          <cell r="B326">
            <v>54.9</v>
          </cell>
        </row>
        <row r="327">
          <cell r="B327">
            <v>54.88</v>
          </cell>
        </row>
        <row r="328">
          <cell r="B328">
            <v>54.86</v>
          </cell>
        </row>
        <row r="329">
          <cell r="B329">
            <v>54.835000000000001</v>
          </cell>
        </row>
        <row r="330">
          <cell r="B330">
            <v>54.8</v>
          </cell>
        </row>
        <row r="331">
          <cell r="B331">
            <v>54.77</v>
          </cell>
        </row>
        <row r="332">
          <cell r="B332">
            <v>54.744999999999997</v>
          </cell>
        </row>
        <row r="333">
          <cell r="B333">
            <v>54.72</v>
          </cell>
        </row>
        <row r="334">
          <cell r="B334">
            <v>54.69</v>
          </cell>
        </row>
        <row r="335">
          <cell r="B335">
            <v>54.664999999999999</v>
          </cell>
        </row>
        <row r="336">
          <cell r="B336">
            <v>54.634999999999998</v>
          </cell>
        </row>
        <row r="337">
          <cell r="B337">
            <v>54.615000000000002</v>
          </cell>
        </row>
        <row r="338">
          <cell r="B338">
            <v>54.615000000000002</v>
          </cell>
        </row>
        <row r="339">
          <cell r="B339">
            <v>54.615000000000002</v>
          </cell>
        </row>
        <row r="340">
          <cell r="B340">
            <v>54.62</v>
          </cell>
        </row>
        <row r="341">
          <cell r="B341">
            <v>54.615000000000002</v>
          </cell>
        </row>
        <row r="342">
          <cell r="B342">
            <v>54.59</v>
          </cell>
        </row>
        <row r="343">
          <cell r="B343">
            <v>54.564999999999998</v>
          </cell>
        </row>
        <row r="344">
          <cell r="B344">
            <v>54.564999999999998</v>
          </cell>
        </row>
        <row r="345">
          <cell r="B345">
            <v>54.56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sept 01-07"/>
      <sheetName val="sept"/>
    </sheetNames>
    <sheetDataSet>
      <sheetData sheetId="0" refreshError="1"/>
      <sheetData sheetId="1"/>
      <sheetData sheetId="2">
        <row r="68">
          <cell r="I68">
            <v>58.13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ay"/>
      <sheetName val="2001"/>
      <sheetName val="2002"/>
      <sheetName val="2003"/>
      <sheetName val="2004"/>
      <sheetName val="2005"/>
      <sheetName val="TABEL"/>
    </sheetNames>
    <sheetDataSet>
      <sheetData sheetId="0"/>
      <sheetData sheetId="1">
        <row r="355">
          <cell r="B355">
            <v>54.564999999999998</v>
          </cell>
        </row>
        <row r="356">
          <cell r="B356">
            <v>54.564999999999998</v>
          </cell>
        </row>
        <row r="357">
          <cell r="B357">
            <v>54.545000000000002</v>
          </cell>
        </row>
        <row r="358">
          <cell r="B358">
            <v>54.505000000000003</v>
          </cell>
        </row>
        <row r="359">
          <cell r="B359">
            <v>54.48</v>
          </cell>
        </row>
        <row r="360">
          <cell r="B360">
            <v>54.46</v>
          </cell>
        </row>
        <row r="361">
          <cell r="B361">
            <v>54.435000000000002</v>
          </cell>
        </row>
        <row r="362">
          <cell r="B362">
            <v>54.405000000000001</v>
          </cell>
        </row>
        <row r="363">
          <cell r="B363">
            <v>54.395000000000003</v>
          </cell>
        </row>
        <row r="364">
          <cell r="B364">
            <v>54.34</v>
          </cell>
        </row>
        <row r="365">
          <cell r="B365">
            <v>54.31</v>
          </cell>
        </row>
        <row r="366">
          <cell r="B366">
            <v>54.284999999999997</v>
          </cell>
        </row>
        <row r="367">
          <cell r="B367">
            <v>54.26</v>
          </cell>
        </row>
        <row r="368">
          <cell r="B368">
            <v>54.24</v>
          </cell>
        </row>
        <row r="369">
          <cell r="B369">
            <v>54.215000000000003</v>
          </cell>
        </row>
        <row r="370">
          <cell r="B370">
            <v>54.195</v>
          </cell>
        </row>
        <row r="371">
          <cell r="B371">
            <v>54.164999999999999</v>
          </cell>
        </row>
        <row r="372">
          <cell r="B372">
            <v>54.15</v>
          </cell>
        </row>
        <row r="373">
          <cell r="B373">
            <v>54.12</v>
          </cell>
        </row>
        <row r="374">
          <cell r="B374">
            <v>54.11</v>
          </cell>
        </row>
        <row r="375">
          <cell r="B375">
            <v>54.09</v>
          </cell>
        </row>
        <row r="376">
          <cell r="B376">
            <v>54.07</v>
          </cell>
        </row>
        <row r="377">
          <cell r="B377">
            <v>54.08</v>
          </cell>
        </row>
        <row r="378">
          <cell r="B378">
            <v>54.09</v>
          </cell>
        </row>
        <row r="379">
          <cell r="B379">
            <v>54.15</v>
          </cell>
        </row>
        <row r="380">
          <cell r="B380">
            <v>54.15</v>
          </cell>
        </row>
        <row r="381">
          <cell r="B381">
            <v>54.14</v>
          </cell>
        </row>
        <row r="382">
          <cell r="B382">
            <v>54.145000000000003</v>
          </cell>
        </row>
        <row r="383">
          <cell r="B383">
            <v>54.134999999999998</v>
          </cell>
        </row>
        <row r="384">
          <cell r="B384">
            <v>54.14</v>
          </cell>
        </row>
        <row r="385">
          <cell r="B385">
            <v>54.15</v>
          </cell>
        </row>
        <row r="395">
          <cell r="B395">
            <v>54.22</v>
          </cell>
        </row>
        <row r="396">
          <cell r="B396">
            <v>54.244999999999997</v>
          </cell>
        </row>
        <row r="397">
          <cell r="B397">
            <v>54.28</v>
          </cell>
        </row>
        <row r="398">
          <cell r="B398">
            <v>54.34</v>
          </cell>
        </row>
        <row r="399">
          <cell r="B399">
            <v>54.37</v>
          </cell>
        </row>
        <row r="400">
          <cell r="B400">
            <v>54.384999999999998</v>
          </cell>
        </row>
        <row r="401">
          <cell r="B401">
            <v>54.4</v>
          </cell>
        </row>
        <row r="402">
          <cell r="B402">
            <v>54.395000000000003</v>
          </cell>
        </row>
        <row r="403">
          <cell r="B403">
            <v>54.395000000000003</v>
          </cell>
        </row>
        <row r="404">
          <cell r="B404">
            <v>54.41</v>
          </cell>
        </row>
        <row r="405">
          <cell r="B405">
            <v>54.414999999999999</v>
          </cell>
        </row>
        <row r="406">
          <cell r="B406">
            <v>54.414999999999999</v>
          </cell>
        </row>
        <row r="407">
          <cell r="B407">
            <v>54.42</v>
          </cell>
        </row>
        <row r="408">
          <cell r="B408">
            <v>54.42</v>
          </cell>
        </row>
        <row r="409">
          <cell r="B409">
            <v>54.44</v>
          </cell>
        </row>
        <row r="410">
          <cell r="B410">
            <v>54.465000000000003</v>
          </cell>
        </row>
        <row r="411">
          <cell r="B411">
            <v>54.47</v>
          </cell>
        </row>
        <row r="412">
          <cell r="B412">
            <v>54.515000000000001</v>
          </cell>
        </row>
        <row r="413">
          <cell r="B413">
            <v>54.54</v>
          </cell>
        </row>
        <row r="414">
          <cell r="B414">
            <v>54.534999999999997</v>
          </cell>
        </row>
        <row r="415">
          <cell r="B415">
            <v>54.575000000000003</v>
          </cell>
        </row>
        <row r="416">
          <cell r="B416">
            <v>54.564999999999998</v>
          </cell>
        </row>
        <row r="417">
          <cell r="B417">
            <v>54.534999999999997</v>
          </cell>
        </row>
        <row r="418">
          <cell r="B418">
            <v>54.52</v>
          </cell>
        </row>
        <row r="420">
          <cell r="B420">
            <v>54.56</v>
          </cell>
        </row>
        <row r="421">
          <cell r="B421">
            <v>54.575000000000003</v>
          </cell>
        </row>
        <row r="422">
          <cell r="B422">
            <v>54.564999999999998</v>
          </cell>
        </row>
        <row r="423">
          <cell r="B423">
            <v>54.57</v>
          </cell>
        </row>
        <row r="424">
          <cell r="B424">
            <v>54.645000000000003</v>
          </cell>
        </row>
        <row r="434">
          <cell r="B434">
            <v>54.71</v>
          </cell>
        </row>
        <row r="435">
          <cell r="B435">
            <v>54.755000000000003</v>
          </cell>
        </row>
        <row r="436">
          <cell r="B436">
            <v>54.81</v>
          </cell>
        </row>
        <row r="437">
          <cell r="B437">
            <v>54.84</v>
          </cell>
        </row>
        <row r="438">
          <cell r="B438">
            <v>54.865000000000002</v>
          </cell>
        </row>
        <row r="439">
          <cell r="B439">
            <v>54.91</v>
          </cell>
        </row>
        <row r="440">
          <cell r="B440">
            <v>54.93</v>
          </cell>
        </row>
        <row r="441">
          <cell r="B441">
            <v>54.94</v>
          </cell>
        </row>
        <row r="442">
          <cell r="B442">
            <v>55</v>
          </cell>
        </row>
        <row r="443">
          <cell r="B443">
            <v>55.06</v>
          </cell>
        </row>
        <row r="444">
          <cell r="B444">
            <v>55.2</v>
          </cell>
        </row>
        <row r="445">
          <cell r="B445">
            <v>55.4</v>
          </cell>
        </row>
        <row r="446">
          <cell r="B446">
            <v>55.46</v>
          </cell>
        </row>
        <row r="447">
          <cell r="B447">
            <v>55.5</v>
          </cell>
        </row>
        <row r="448">
          <cell r="B448">
            <v>55.524999999999999</v>
          </cell>
        </row>
        <row r="449">
          <cell r="B449">
            <v>55.55</v>
          </cell>
        </row>
        <row r="450">
          <cell r="B450">
            <v>55.77</v>
          </cell>
        </row>
        <row r="451">
          <cell r="B451">
            <v>55.84</v>
          </cell>
        </row>
        <row r="452">
          <cell r="B452">
            <v>55.884999999999998</v>
          </cell>
        </row>
        <row r="453">
          <cell r="B453">
            <v>55.96</v>
          </cell>
        </row>
        <row r="454">
          <cell r="B454">
            <v>56.02</v>
          </cell>
        </row>
        <row r="455">
          <cell r="B455">
            <v>56.11</v>
          </cell>
        </row>
        <row r="456">
          <cell r="B456">
            <v>56.195</v>
          </cell>
        </row>
        <row r="457">
          <cell r="B457">
            <v>56.34</v>
          </cell>
        </row>
        <row r="458">
          <cell r="B458">
            <v>56.41</v>
          </cell>
        </row>
        <row r="459">
          <cell r="B459">
            <v>56.51</v>
          </cell>
        </row>
        <row r="460">
          <cell r="B460">
            <v>56.6</v>
          </cell>
        </row>
        <row r="461">
          <cell r="B461">
            <v>56.64</v>
          </cell>
        </row>
        <row r="462">
          <cell r="B462">
            <v>56.704999999999998</v>
          </cell>
        </row>
        <row r="463">
          <cell r="B463">
            <v>56.79</v>
          </cell>
        </row>
        <row r="464">
          <cell r="B464">
            <v>56.82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58"/>
  <sheetViews>
    <sheetView workbookViewId="0">
      <selection activeCell="A3" sqref="A3:R3"/>
    </sheetView>
  </sheetViews>
  <sheetFormatPr defaultRowHeight="13.2" x14ac:dyDescent="0.25"/>
  <cols>
    <col min="1" max="1" width="6.6640625" customWidth="1"/>
    <col min="2" max="2" width="3.109375" customWidth="1"/>
    <col min="3" max="3" width="6.6640625" customWidth="1"/>
    <col min="16" max="16" width="6.6640625" customWidth="1"/>
    <col min="17" max="17" width="3.109375" customWidth="1"/>
    <col min="18" max="18" width="6.6640625" customWidth="1"/>
  </cols>
  <sheetData>
    <row r="2" spans="1:18" ht="20.399999999999999" x14ac:dyDescent="0.35">
      <c r="A2" s="265" t="s">
        <v>24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1:18" ht="17.399999999999999" x14ac:dyDescent="0.3">
      <c r="A3" s="266" t="s">
        <v>63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</row>
    <row r="5" spans="1:18" ht="13.8" thickBot="1" x14ac:dyDescent="0.3">
      <c r="A5" s="180" t="s">
        <v>47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t="20.25" customHeight="1" thickTop="1" thickBot="1" x14ac:dyDescent="0.35">
      <c r="A6" s="95" t="s">
        <v>25</v>
      </c>
      <c r="B6" s="96"/>
      <c r="C6" s="97"/>
      <c r="D6" s="98" t="s">
        <v>26</v>
      </c>
      <c r="E6" s="98" t="s">
        <v>27</v>
      </c>
      <c r="F6" s="98" t="s">
        <v>12</v>
      </c>
      <c r="G6" s="98" t="s">
        <v>13</v>
      </c>
      <c r="H6" s="98" t="s">
        <v>28</v>
      </c>
      <c r="I6" s="98" t="s">
        <v>15</v>
      </c>
      <c r="J6" s="98" t="s">
        <v>16</v>
      </c>
      <c r="K6" s="98" t="s">
        <v>29</v>
      </c>
      <c r="L6" s="98" t="s">
        <v>31</v>
      </c>
      <c r="M6" s="98" t="s">
        <v>32</v>
      </c>
      <c r="N6" s="98" t="s">
        <v>33</v>
      </c>
      <c r="O6" s="98" t="s">
        <v>30</v>
      </c>
      <c r="P6" s="267" t="s">
        <v>25</v>
      </c>
      <c r="Q6" s="268"/>
      <c r="R6" s="269"/>
    </row>
    <row r="7" spans="1:18" ht="19.5" customHeight="1" thickTop="1" x14ac:dyDescent="0.3">
      <c r="A7" s="110"/>
      <c r="B7" s="111" t="s">
        <v>34</v>
      </c>
      <c r="C7" s="112">
        <v>59.86</v>
      </c>
      <c r="D7" s="66"/>
      <c r="E7" s="67"/>
      <c r="F7" s="100"/>
      <c r="G7" s="262" t="s">
        <v>36</v>
      </c>
      <c r="H7" s="263"/>
      <c r="I7" s="263"/>
      <c r="J7" s="264"/>
      <c r="K7" s="78"/>
      <c r="L7" s="79"/>
      <c r="M7" s="79"/>
      <c r="N7" s="79"/>
      <c r="O7" s="79"/>
      <c r="P7" s="145"/>
      <c r="Q7" s="146" t="s">
        <v>34</v>
      </c>
      <c r="R7" s="147">
        <v>59.86</v>
      </c>
    </row>
    <row r="8" spans="1:18" ht="18" customHeight="1" x14ac:dyDescent="0.25">
      <c r="A8" s="113">
        <f>+C7</f>
        <v>59.86</v>
      </c>
      <c r="B8" s="114" t="s">
        <v>34</v>
      </c>
      <c r="C8" s="115">
        <v>59.5</v>
      </c>
      <c r="D8" s="272" t="s">
        <v>37</v>
      </c>
      <c r="E8" s="273"/>
      <c r="F8" s="274"/>
      <c r="G8" s="72"/>
      <c r="H8" s="72"/>
      <c r="I8" s="72"/>
      <c r="J8" s="72"/>
      <c r="K8" s="275" t="s">
        <v>39</v>
      </c>
      <c r="L8" s="276"/>
      <c r="M8" s="276"/>
      <c r="N8" s="276"/>
      <c r="O8" s="277"/>
      <c r="P8" s="148">
        <f>+R7</f>
        <v>59.86</v>
      </c>
      <c r="Q8" s="149" t="s">
        <v>34</v>
      </c>
      <c r="R8" s="150">
        <v>59.5</v>
      </c>
    </row>
    <row r="9" spans="1:18" ht="18" customHeight="1" x14ac:dyDescent="0.25">
      <c r="A9" s="113">
        <f>+C8</f>
        <v>59.5</v>
      </c>
      <c r="B9" s="114" t="s">
        <v>34</v>
      </c>
      <c r="C9" s="115">
        <v>59</v>
      </c>
      <c r="D9" s="66"/>
      <c r="E9" s="67"/>
      <c r="F9" s="68"/>
      <c r="G9" s="72"/>
      <c r="H9" s="72"/>
      <c r="I9" s="72"/>
      <c r="J9" s="72"/>
      <c r="K9" s="74"/>
      <c r="L9" s="80"/>
      <c r="M9" s="81"/>
      <c r="N9" s="79"/>
      <c r="O9" s="79"/>
      <c r="P9" s="148">
        <f>+R8</f>
        <v>59.5</v>
      </c>
      <c r="Q9" s="149" t="s">
        <v>34</v>
      </c>
      <c r="R9" s="150">
        <v>59</v>
      </c>
    </row>
    <row r="10" spans="1:18" ht="18" customHeight="1" x14ac:dyDescent="0.25">
      <c r="A10" s="116">
        <f>+C9</f>
        <v>59</v>
      </c>
      <c r="B10" s="117" t="s">
        <v>34</v>
      </c>
      <c r="C10" s="118">
        <v>58.5</v>
      </c>
      <c r="D10" s="66"/>
      <c r="E10" s="68"/>
      <c r="F10" s="72"/>
      <c r="G10" s="72"/>
      <c r="H10" s="72"/>
      <c r="I10" s="72"/>
      <c r="J10" s="72"/>
      <c r="K10" s="75"/>
      <c r="L10" s="72"/>
      <c r="M10" s="139"/>
      <c r="N10" s="80"/>
      <c r="O10" s="79"/>
      <c r="P10" s="151">
        <f>+R9</f>
        <v>59</v>
      </c>
      <c r="Q10" s="152" t="s">
        <v>34</v>
      </c>
      <c r="R10" s="153">
        <v>58.5</v>
      </c>
    </row>
    <row r="11" spans="1:18" ht="18" customHeight="1" x14ac:dyDescent="0.25">
      <c r="A11" s="113">
        <f t="shared" ref="A11:A24" si="0">+C10</f>
        <v>58.5</v>
      </c>
      <c r="B11" s="114" t="s">
        <v>34</v>
      </c>
      <c r="C11" s="115">
        <v>58</v>
      </c>
      <c r="D11" s="69"/>
      <c r="E11" s="99"/>
      <c r="F11" s="72"/>
      <c r="G11" s="72"/>
      <c r="H11" s="72"/>
      <c r="I11" s="72"/>
      <c r="J11" s="72"/>
      <c r="K11" s="72"/>
      <c r="L11" s="72"/>
      <c r="M11" s="140"/>
      <c r="N11" s="142"/>
      <c r="O11" s="82"/>
      <c r="P11" s="148">
        <f t="shared" ref="P11:P24" si="1">+R10</f>
        <v>58.5</v>
      </c>
      <c r="Q11" s="149" t="s">
        <v>34</v>
      </c>
      <c r="R11" s="150">
        <v>58</v>
      </c>
    </row>
    <row r="12" spans="1:18" ht="18" customHeight="1" x14ac:dyDescent="0.25">
      <c r="A12" s="119">
        <f t="shared" si="0"/>
        <v>58</v>
      </c>
      <c r="B12" s="120" t="s">
        <v>34</v>
      </c>
      <c r="C12" s="121">
        <v>57.5</v>
      </c>
      <c r="D12" s="270" t="s">
        <v>38</v>
      </c>
      <c r="E12" s="271"/>
      <c r="F12" s="72"/>
      <c r="G12" s="72"/>
      <c r="H12" s="72"/>
      <c r="I12" s="72"/>
      <c r="J12" s="72"/>
      <c r="K12" s="72"/>
      <c r="L12" s="72"/>
      <c r="M12" s="141"/>
      <c r="N12" s="142"/>
      <c r="O12" s="142"/>
      <c r="P12" s="154">
        <f t="shared" si="1"/>
        <v>58</v>
      </c>
      <c r="Q12" s="155" t="s">
        <v>34</v>
      </c>
      <c r="R12" s="156">
        <v>57.5</v>
      </c>
    </row>
    <row r="13" spans="1:18" ht="18" customHeight="1" x14ac:dyDescent="0.25">
      <c r="A13" s="122">
        <f t="shared" si="0"/>
        <v>57.5</v>
      </c>
      <c r="B13" s="123" t="s">
        <v>34</v>
      </c>
      <c r="C13" s="124">
        <v>57</v>
      </c>
      <c r="D13" s="90"/>
      <c r="E13" s="91"/>
      <c r="F13" s="72"/>
      <c r="G13" s="72"/>
      <c r="H13" s="72"/>
      <c r="I13" s="72"/>
      <c r="J13" s="73"/>
      <c r="K13" s="73"/>
      <c r="L13" s="72"/>
      <c r="M13" s="72"/>
      <c r="N13" s="260" t="s">
        <v>41</v>
      </c>
      <c r="O13" s="261"/>
      <c r="P13" s="157">
        <f t="shared" si="1"/>
        <v>57.5</v>
      </c>
      <c r="Q13" s="158" t="s">
        <v>34</v>
      </c>
      <c r="R13" s="159">
        <v>57</v>
      </c>
    </row>
    <row r="14" spans="1:18" ht="18" customHeight="1" x14ac:dyDescent="0.25">
      <c r="A14" s="119">
        <f t="shared" si="0"/>
        <v>57</v>
      </c>
      <c r="B14" s="120" t="s">
        <v>34</v>
      </c>
      <c r="C14" s="121">
        <v>56.5</v>
      </c>
      <c r="D14" s="92"/>
      <c r="E14" s="72"/>
      <c r="F14" s="72"/>
      <c r="G14" s="72"/>
      <c r="H14" s="72"/>
      <c r="I14" s="72"/>
      <c r="J14" s="104"/>
      <c r="K14" s="105"/>
      <c r="L14" s="76"/>
      <c r="M14" s="72"/>
      <c r="N14" s="141"/>
      <c r="O14" s="142"/>
      <c r="P14" s="154">
        <f t="shared" si="1"/>
        <v>57</v>
      </c>
      <c r="Q14" s="155" t="s">
        <v>34</v>
      </c>
      <c r="R14" s="156">
        <v>56.5</v>
      </c>
    </row>
    <row r="15" spans="1:18" ht="18" customHeight="1" x14ac:dyDescent="0.25">
      <c r="A15" s="122">
        <f t="shared" si="0"/>
        <v>56.5</v>
      </c>
      <c r="B15" s="123" t="s">
        <v>34</v>
      </c>
      <c r="C15" s="124">
        <v>56</v>
      </c>
      <c r="D15" s="92"/>
      <c r="E15" s="72"/>
      <c r="F15" s="72"/>
      <c r="G15" s="72"/>
      <c r="H15" s="72"/>
      <c r="I15" s="73"/>
      <c r="J15" s="252" t="s">
        <v>40</v>
      </c>
      <c r="K15" s="253"/>
      <c r="L15" s="77"/>
      <c r="M15" s="72"/>
      <c r="N15" s="72"/>
      <c r="O15" s="143"/>
      <c r="P15" s="157">
        <f t="shared" si="1"/>
        <v>56.5</v>
      </c>
      <c r="Q15" s="158" t="s">
        <v>34</v>
      </c>
      <c r="R15" s="159">
        <v>56</v>
      </c>
    </row>
    <row r="16" spans="1:18" ht="18" customHeight="1" x14ac:dyDescent="0.25">
      <c r="A16" s="119">
        <f t="shared" si="0"/>
        <v>56</v>
      </c>
      <c r="B16" s="120" t="s">
        <v>34</v>
      </c>
      <c r="C16" s="121">
        <v>55.5</v>
      </c>
      <c r="D16" s="93"/>
      <c r="E16" s="72"/>
      <c r="F16" s="72"/>
      <c r="G16" s="72"/>
      <c r="H16" s="72"/>
      <c r="I16" s="106"/>
      <c r="J16" s="105"/>
      <c r="K16" s="105"/>
      <c r="L16" s="108"/>
      <c r="M16" s="72"/>
      <c r="N16" s="72"/>
      <c r="O16" s="144"/>
      <c r="P16" s="154">
        <f t="shared" si="1"/>
        <v>56</v>
      </c>
      <c r="Q16" s="155" t="s">
        <v>34</v>
      </c>
      <c r="R16" s="156">
        <v>55.5</v>
      </c>
    </row>
    <row r="17" spans="1:19" ht="18" customHeight="1" x14ac:dyDescent="0.25">
      <c r="A17" s="122">
        <f t="shared" si="0"/>
        <v>55.5</v>
      </c>
      <c r="B17" s="123" t="s">
        <v>34</v>
      </c>
      <c r="C17" s="124">
        <v>55</v>
      </c>
      <c r="D17" s="70"/>
      <c r="E17" s="72"/>
      <c r="F17" s="72"/>
      <c r="G17" s="72"/>
      <c r="H17" s="72"/>
      <c r="I17" s="107"/>
      <c r="J17" s="105"/>
      <c r="K17" s="105"/>
      <c r="L17" s="109"/>
      <c r="M17" s="72"/>
      <c r="N17" s="72"/>
      <c r="O17" s="72"/>
      <c r="P17" s="160">
        <f t="shared" si="1"/>
        <v>55.5</v>
      </c>
      <c r="Q17" s="161" t="s">
        <v>34</v>
      </c>
      <c r="R17" s="162">
        <v>55</v>
      </c>
    </row>
    <row r="18" spans="1:19" ht="18" customHeight="1" x14ac:dyDescent="0.25">
      <c r="A18" s="125">
        <f t="shared" si="0"/>
        <v>55</v>
      </c>
      <c r="B18" s="126" t="s">
        <v>34</v>
      </c>
      <c r="C18" s="127">
        <v>54.5</v>
      </c>
      <c r="D18" s="70"/>
      <c r="E18" s="72"/>
      <c r="F18" s="72"/>
      <c r="G18" s="101"/>
      <c r="H18" s="102"/>
      <c r="I18" s="102"/>
      <c r="J18" s="102"/>
      <c r="K18" s="102"/>
      <c r="L18" s="102"/>
      <c r="M18" s="103"/>
      <c r="N18" s="72"/>
      <c r="O18" s="72"/>
      <c r="P18" s="163">
        <f t="shared" si="1"/>
        <v>55</v>
      </c>
      <c r="Q18" s="164" t="s">
        <v>34</v>
      </c>
      <c r="R18" s="165">
        <v>54.5</v>
      </c>
    </row>
    <row r="19" spans="1:19" ht="18" customHeight="1" thickBot="1" x14ac:dyDescent="0.3">
      <c r="A19" s="128">
        <f t="shared" si="0"/>
        <v>54.5</v>
      </c>
      <c r="B19" s="129" t="s">
        <v>34</v>
      </c>
      <c r="C19" s="130">
        <v>54</v>
      </c>
      <c r="D19" s="70"/>
      <c r="E19" s="72"/>
      <c r="F19" s="72"/>
      <c r="G19" s="249" t="s">
        <v>42</v>
      </c>
      <c r="H19" s="250"/>
      <c r="I19" s="250"/>
      <c r="J19" s="250"/>
      <c r="K19" s="250"/>
      <c r="L19" s="250"/>
      <c r="M19" s="251"/>
      <c r="N19" s="72"/>
      <c r="O19" s="72"/>
      <c r="P19" s="166">
        <f t="shared" si="1"/>
        <v>54.5</v>
      </c>
      <c r="Q19" s="167" t="s">
        <v>34</v>
      </c>
      <c r="R19" s="168">
        <v>54</v>
      </c>
    </row>
    <row r="20" spans="1:19" ht="18" customHeight="1" x14ac:dyDescent="0.25">
      <c r="A20" s="131">
        <f t="shared" si="0"/>
        <v>54</v>
      </c>
      <c r="B20" s="132" t="s">
        <v>34</v>
      </c>
      <c r="C20" s="133">
        <v>53.5</v>
      </c>
      <c r="D20" s="70"/>
      <c r="E20" s="84"/>
      <c r="F20" s="85"/>
      <c r="G20" s="86"/>
      <c r="H20" s="86"/>
      <c r="I20" s="86"/>
      <c r="J20" s="86"/>
      <c r="K20" s="86"/>
      <c r="L20" s="86"/>
      <c r="M20" s="86"/>
      <c r="N20" s="87"/>
      <c r="O20" s="72"/>
      <c r="P20" s="169">
        <f t="shared" si="1"/>
        <v>54</v>
      </c>
      <c r="Q20" s="170" t="s">
        <v>34</v>
      </c>
      <c r="R20" s="171">
        <v>53.5</v>
      </c>
    </row>
    <row r="21" spans="1:19" ht="18" customHeight="1" x14ac:dyDescent="0.25">
      <c r="A21" s="131">
        <f t="shared" si="0"/>
        <v>53.5</v>
      </c>
      <c r="B21" s="134" t="s">
        <v>34</v>
      </c>
      <c r="C21" s="135">
        <v>53</v>
      </c>
      <c r="D21" s="71"/>
      <c r="E21" s="257" t="s">
        <v>43</v>
      </c>
      <c r="F21" s="258"/>
      <c r="G21" s="258"/>
      <c r="H21" s="258"/>
      <c r="I21" s="258"/>
      <c r="J21" s="258"/>
      <c r="K21" s="258"/>
      <c r="L21" s="258"/>
      <c r="M21" s="258"/>
      <c r="N21" s="259"/>
      <c r="O21" s="83"/>
      <c r="P21" s="169">
        <f t="shared" si="1"/>
        <v>53.5</v>
      </c>
      <c r="Q21" s="172" t="s">
        <v>34</v>
      </c>
      <c r="R21" s="173">
        <v>53</v>
      </c>
    </row>
    <row r="22" spans="1:19" ht="18" customHeight="1" x14ac:dyDescent="0.25">
      <c r="A22" s="116">
        <f t="shared" si="0"/>
        <v>53</v>
      </c>
      <c r="B22" s="114" t="s">
        <v>34</v>
      </c>
      <c r="C22" s="115">
        <v>52.5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174">
        <f t="shared" si="1"/>
        <v>53</v>
      </c>
      <c r="Q22" s="175" t="s">
        <v>34</v>
      </c>
      <c r="R22" s="176">
        <v>52.5</v>
      </c>
    </row>
    <row r="23" spans="1:19" ht="18" customHeight="1" x14ac:dyDescent="0.25">
      <c r="A23" s="116">
        <f t="shared" si="0"/>
        <v>52.5</v>
      </c>
      <c r="B23" s="114" t="s">
        <v>34</v>
      </c>
      <c r="C23" s="115">
        <v>52</v>
      </c>
      <c r="D23" s="254" t="s">
        <v>39</v>
      </c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6"/>
      <c r="P23" s="174">
        <f t="shared" si="1"/>
        <v>52.5</v>
      </c>
      <c r="Q23" s="175" t="s">
        <v>34</v>
      </c>
      <c r="R23" s="176">
        <v>52</v>
      </c>
    </row>
    <row r="24" spans="1:19" ht="18" customHeight="1" thickBot="1" x14ac:dyDescent="0.3">
      <c r="A24" s="136">
        <f t="shared" si="0"/>
        <v>52</v>
      </c>
      <c r="B24" s="137" t="s">
        <v>34</v>
      </c>
      <c r="C24" s="13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77">
        <f t="shared" si="1"/>
        <v>52</v>
      </c>
      <c r="Q24" s="178" t="s">
        <v>34</v>
      </c>
      <c r="R24" s="179"/>
    </row>
    <row r="25" spans="1:19" ht="19.5" customHeight="1" thickTop="1" thickBot="1" x14ac:dyDescent="0.3">
      <c r="A25" s="246" t="s">
        <v>35</v>
      </c>
      <c r="B25" s="247"/>
      <c r="C25" s="248"/>
      <c r="D25" s="94" t="s">
        <v>26</v>
      </c>
      <c r="E25" s="94" t="s">
        <v>27</v>
      </c>
      <c r="F25" s="94" t="s">
        <v>12</v>
      </c>
      <c r="G25" s="94" t="s">
        <v>13</v>
      </c>
      <c r="H25" s="94" t="s">
        <v>28</v>
      </c>
      <c r="I25" s="94" t="s">
        <v>15</v>
      </c>
      <c r="J25" s="94" t="s">
        <v>16</v>
      </c>
      <c r="K25" s="94" t="s">
        <v>29</v>
      </c>
      <c r="L25" s="94" t="s">
        <v>31</v>
      </c>
      <c r="M25" s="94" t="s">
        <v>32</v>
      </c>
      <c r="N25" s="94" t="s">
        <v>33</v>
      </c>
      <c r="O25" s="94" t="s">
        <v>30</v>
      </c>
      <c r="P25" s="246" t="s">
        <v>35</v>
      </c>
      <c r="Q25" s="247"/>
      <c r="R25" s="248"/>
    </row>
    <row r="26" spans="1:19" ht="13.8" thickTop="1" x14ac:dyDescent="0.25">
      <c r="A26" s="64"/>
      <c r="B26" s="64"/>
      <c r="C26" s="64"/>
      <c r="D26" s="1"/>
      <c r="E26" s="1"/>
      <c r="F26" s="1"/>
      <c r="O26" s="1" t="s">
        <v>44</v>
      </c>
      <c r="P26" s="1"/>
      <c r="Q26" s="1"/>
      <c r="R26" s="1"/>
      <c r="S26" s="1"/>
    </row>
    <row r="27" spans="1:19" x14ac:dyDescent="0.25">
      <c r="A27" s="64"/>
      <c r="B27" s="64"/>
      <c r="C27" s="64"/>
      <c r="E27" s="1"/>
      <c r="F27" s="1"/>
      <c r="P27" s="1"/>
      <c r="Q27" s="1"/>
      <c r="R27" s="1"/>
      <c r="S27" s="1"/>
    </row>
    <row r="28" spans="1:19" x14ac:dyDescent="0.25">
      <c r="A28" s="64"/>
      <c r="B28" s="64"/>
      <c r="C28" s="64"/>
      <c r="D28" s="1"/>
      <c r="E28" s="1"/>
      <c r="F28" s="1"/>
      <c r="M28" s="245" t="s">
        <v>45</v>
      </c>
      <c r="N28" s="245"/>
      <c r="O28" s="245"/>
      <c r="P28" s="1"/>
      <c r="Q28" s="1"/>
      <c r="R28" s="1"/>
      <c r="S28" s="1"/>
    </row>
    <row r="29" spans="1:19" x14ac:dyDescent="0.25">
      <c r="A29" s="64"/>
      <c r="B29" s="64"/>
      <c r="C29" s="64"/>
      <c r="D29" s="1"/>
      <c r="E29" s="1"/>
      <c r="F29" s="1"/>
      <c r="M29" s="245" t="s">
        <v>46</v>
      </c>
      <c r="N29" s="245"/>
      <c r="O29" s="245"/>
      <c r="P29" s="1"/>
      <c r="Q29" s="1"/>
      <c r="R29" s="1"/>
      <c r="S29" s="1"/>
    </row>
    <row r="30" spans="1:19" x14ac:dyDescent="0.25">
      <c r="A30" s="64"/>
      <c r="B30" s="64"/>
      <c r="C30" s="64"/>
      <c r="D30" s="1"/>
      <c r="E30" s="1"/>
      <c r="F30" s="1"/>
      <c r="P30" s="1"/>
      <c r="Q30" s="1"/>
      <c r="R30" s="1"/>
      <c r="S30" s="1"/>
    </row>
    <row r="31" spans="1:19" x14ac:dyDescent="0.25">
      <c r="A31" s="64"/>
      <c r="B31" s="64"/>
      <c r="C31" s="64"/>
      <c r="D31" s="1"/>
      <c r="E31" s="1"/>
      <c r="F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P33" s="1"/>
      <c r="Q33" s="1"/>
      <c r="R33" s="1"/>
      <c r="S33" s="1"/>
    </row>
    <row r="34" spans="1:19" x14ac:dyDescent="0.25">
      <c r="P34" s="1"/>
      <c r="Q34" s="1"/>
      <c r="R34" s="1"/>
      <c r="S34" s="1"/>
    </row>
    <row r="35" spans="1:19" x14ac:dyDescent="0.25">
      <c r="P35" s="1"/>
      <c r="Q35" s="1"/>
      <c r="R35" s="1"/>
      <c r="S35" s="1"/>
    </row>
    <row r="36" spans="1:19" x14ac:dyDescent="0.25">
      <c r="P36" s="1"/>
      <c r="Q36" s="1"/>
      <c r="R36" s="1"/>
      <c r="S36" s="1"/>
    </row>
    <row r="37" spans="1:19" x14ac:dyDescent="0.25">
      <c r="P37" s="1"/>
      <c r="Q37" s="1"/>
      <c r="R37" s="1"/>
      <c r="S37" s="1"/>
    </row>
    <row r="38" spans="1:19" x14ac:dyDescent="0.25">
      <c r="P38" s="1"/>
      <c r="Q38" s="1"/>
      <c r="R38" s="1"/>
      <c r="S38" s="1"/>
    </row>
    <row r="39" spans="1:19" x14ac:dyDescent="0.25">
      <c r="P39" s="1"/>
      <c r="Q39" s="1"/>
      <c r="R39" s="1"/>
      <c r="S39" s="1"/>
    </row>
    <row r="40" spans="1:19" x14ac:dyDescent="0.25">
      <c r="P40" s="1"/>
      <c r="Q40" s="1"/>
      <c r="R40" s="1"/>
      <c r="S40" s="1"/>
    </row>
    <row r="41" spans="1:19" x14ac:dyDescent="0.25">
      <c r="P41" s="1"/>
      <c r="Q41" s="1"/>
      <c r="R41" s="1"/>
      <c r="S41" s="1"/>
    </row>
    <row r="42" spans="1:19" x14ac:dyDescent="0.25">
      <c r="P42" s="1"/>
      <c r="Q42" s="1"/>
      <c r="R42" s="1"/>
      <c r="S42" s="1"/>
    </row>
    <row r="43" spans="1:19" x14ac:dyDescent="0.25">
      <c r="P43" s="1"/>
      <c r="Q43" s="1"/>
      <c r="R43" s="1"/>
      <c r="S43" s="1"/>
    </row>
    <row r="44" spans="1:19" x14ac:dyDescent="0.25">
      <c r="P44" s="1"/>
      <c r="Q44" s="1"/>
      <c r="R44" s="1"/>
      <c r="S44" s="1"/>
    </row>
    <row r="45" spans="1:19" x14ac:dyDescent="0.25">
      <c r="P45" s="1"/>
      <c r="Q45" s="1"/>
      <c r="R45" s="1"/>
      <c r="S45" s="1"/>
    </row>
    <row r="46" spans="1:19" x14ac:dyDescent="0.25">
      <c r="P46" s="1"/>
      <c r="Q46" s="1"/>
      <c r="R46" s="1"/>
      <c r="S46" s="1"/>
    </row>
    <row r="47" spans="1:19" x14ac:dyDescent="0.25">
      <c r="P47" s="1"/>
      <c r="Q47" s="1"/>
      <c r="R47" s="1"/>
      <c r="S47" s="1"/>
    </row>
    <row r="48" spans="1:19" x14ac:dyDescent="0.25">
      <c r="P48" s="1"/>
      <c r="Q48" s="1"/>
      <c r="R48" s="1"/>
      <c r="S48" s="1"/>
    </row>
    <row r="49" spans="16:19" x14ac:dyDescent="0.25">
      <c r="P49" s="1"/>
      <c r="Q49" s="1"/>
      <c r="R49" s="1"/>
      <c r="S49" s="1"/>
    </row>
    <row r="50" spans="16:19" x14ac:dyDescent="0.25">
      <c r="P50" s="1"/>
      <c r="Q50" s="1"/>
      <c r="R50" s="1"/>
      <c r="S50" s="1"/>
    </row>
    <row r="51" spans="16:19" x14ac:dyDescent="0.25">
      <c r="P51" s="1"/>
      <c r="Q51" s="1"/>
      <c r="R51" s="1"/>
      <c r="S51" s="1"/>
    </row>
    <row r="52" spans="16:19" x14ac:dyDescent="0.25">
      <c r="P52" s="1"/>
      <c r="Q52" s="1"/>
      <c r="R52" s="1"/>
      <c r="S52" s="1"/>
    </row>
    <row r="53" spans="16:19" x14ac:dyDescent="0.25">
      <c r="P53" s="1"/>
      <c r="Q53" s="1"/>
      <c r="R53" s="1"/>
      <c r="S53" s="1"/>
    </row>
    <row r="54" spans="16:19" x14ac:dyDescent="0.25">
      <c r="P54" s="1"/>
      <c r="Q54" s="1"/>
      <c r="R54" s="1"/>
      <c r="S54" s="1"/>
    </row>
    <row r="55" spans="16:19" x14ac:dyDescent="0.25">
      <c r="P55" s="1"/>
      <c r="Q55" s="1"/>
      <c r="R55" s="1"/>
      <c r="S55" s="1"/>
    </row>
    <row r="56" spans="16:19" x14ac:dyDescent="0.25">
      <c r="P56" s="1"/>
      <c r="Q56" s="1"/>
      <c r="R56" s="1"/>
      <c r="S56" s="1"/>
    </row>
    <row r="57" spans="16:19" x14ac:dyDescent="0.25">
      <c r="P57" s="1"/>
      <c r="Q57" s="1"/>
      <c r="R57" s="1"/>
      <c r="S57" s="1"/>
    </row>
    <row r="58" spans="16:19" x14ac:dyDescent="0.25">
      <c r="P58" s="1"/>
      <c r="Q58" s="1"/>
      <c r="R58" s="1"/>
      <c r="S58" s="1"/>
    </row>
  </sheetData>
  <mergeCells count="16">
    <mergeCell ref="N13:O13"/>
    <mergeCell ref="G7:J7"/>
    <mergeCell ref="A2:R2"/>
    <mergeCell ref="A3:R3"/>
    <mergeCell ref="P6:R6"/>
    <mergeCell ref="D12:E12"/>
    <mergeCell ref="D8:F8"/>
    <mergeCell ref="K8:O8"/>
    <mergeCell ref="M29:O29"/>
    <mergeCell ref="M28:O28"/>
    <mergeCell ref="A25:C25"/>
    <mergeCell ref="P25:R25"/>
    <mergeCell ref="G19:M19"/>
    <mergeCell ref="J15:K15"/>
    <mergeCell ref="D23:O23"/>
    <mergeCell ref="E21:N21"/>
  </mergeCells>
  <phoneticPr fontId="21" type="noConversion"/>
  <pageMargins left="0.19685039370078741" right="0" top="0.39370078740157483" bottom="0.19685039370078741" header="0" footer="0"/>
  <pageSetup paperSize="9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V728"/>
  <sheetViews>
    <sheetView showGridLines="0" zoomScaleNormal="100" workbookViewId="0">
      <pane xSplit="1" ySplit="7" topLeftCell="L351" activePane="bottomRight" state="frozenSplit"/>
      <selection pane="topRight" activeCell="B1" sqref="B1"/>
      <selection pane="bottomLeft" activeCell="A8" sqref="A8"/>
      <selection pane="bottomRight" activeCell="AB353" sqref="AB353"/>
    </sheetView>
  </sheetViews>
  <sheetFormatPr defaultColWidth="3.6640625" defaultRowHeight="13.2" x14ac:dyDescent="0.25"/>
  <cols>
    <col min="1" max="1" width="9.5546875" customWidth="1"/>
    <col min="2" max="28" width="7.6640625" customWidth="1"/>
    <col min="29" max="29" width="24.88671875" bestFit="1" customWidth="1"/>
    <col min="30" max="31" width="12.5546875" customWidth="1"/>
    <col min="32" max="37" width="12.6640625" hidden="1" customWidth="1"/>
    <col min="38" max="45" width="12.6640625" customWidth="1"/>
    <col min="46" max="46" width="8.6640625" customWidth="1"/>
  </cols>
  <sheetData>
    <row r="1" spans="1:256" ht="12" customHeight="1" x14ac:dyDescent="0.25">
      <c r="F1" s="1"/>
      <c r="G1" s="1"/>
      <c r="H1" s="1"/>
      <c r="I1" s="1"/>
    </row>
    <row r="2" spans="1:256" ht="12" customHeight="1" x14ac:dyDescent="0.25">
      <c r="A2" s="2" t="s">
        <v>60</v>
      </c>
      <c r="C2" s="3"/>
      <c r="D2" s="3"/>
      <c r="E2" s="3"/>
      <c r="F2" s="4"/>
      <c r="G2" s="5"/>
      <c r="H2" s="5"/>
      <c r="I2" s="5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56" ht="12" customHeight="1" x14ac:dyDescent="0.25">
      <c r="A3" s="280" t="s">
        <v>62</v>
      </c>
      <c r="B3" s="280"/>
      <c r="C3" s="280"/>
      <c r="D3" s="280"/>
      <c r="E3" s="280"/>
      <c r="F3" s="280"/>
      <c r="G3" s="5"/>
      <c r="H3" s="5"/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56" ht="12" customHeight="1" x14ac:dyDescent="0.25">
      <c r="B4" t="s">
        <v>61</v>
      </c>
      <c r="F4" s="8"/>
      <c r="G4" s="1"/>
      <c r="H4" s="1"/>
      <c r="I4" s="1"/>
    </row>
    <row r="5" spans="1:256" ht="13.5" customHeight="1" x14ac:dyDescent="0.25">
      <c r="A5" s="283" t="s">
        <v>0</v>
      </c>
      <c r="B5" s="285" t="s">
        <v>1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34"/>
      <c r="U5" s="234"/>
      <c r="V5" s="234"/>
      <c r="W5" s="234"/>
      <c r="X5" s="234"/>
      <c r="Y5" s="234"/>
      <c r="Z5" s="234"/>
      <c r="AA5" s="234"/>
      <c r="AB5" s="234"/>
      <c r="AC5" s="281" t="s">
        <v>2</v>
      </c>
      <c r="AD5" s="278" t="s">
        <v>3</v>
      </c>
      <c r="AE5" s="278" t="s">
        <v>4</v>
      </c>
    </row>
    <row r="6" spans="1:256" x14ac:dyDescent="0.25">
      <c r="A6" s="284"/>
      <c r="B6" s="200">
        <v>1991</v>
      </c>
      <c r="C6" s="201">
        <v>1992</v>
      </c>
      <c r="D6" s="200">
        <v>1993</v>
      </c>
      <c r="E6" s="201">
        <v>1994</v>
      </c>
      <c r="F6" s="200">
        <v>1995</v>
      </c>
      <c r="G6" s="202">
        <v>1996</v>
      </c>
      <c r="H6" s="203">
        <v>1997</v>
      </c>
      <c r="I6" s="202">
        <v>1998</v>
      </c>
      <c r="J6" s="203">
        <v>1999</v>
      </c>
      <c r="K6" s="204">
        <v>2000</v>
      </c>
      <c r="L6" s="205">
        <v>2001</v>
      </c>
      <c r="M6" s="206">
        <v>2002</v>
      </c>
      <c r="N6" s="207">
        <v>2003</v>
      </c>
      <c r="O6" s="206">
        <v>2004</v>
      </c>
      <c r="P6" s="207">
        <v>2005</v>
      </c>
      <c r="Q6" s="206">
        <v>2006</v>
      </c>
      <c r="R6" s="207">
        <v>2007</v>
      </c>
      <c r="S6" s="206">
        <v>2008</v>
      </c>
      <c r="T6" s="239">
        <v>2009</v>
      </c>
      <c r="U6" s="206">
        <v>2010</v>
      </c>
      <c r="V6" s="239">
        <v>2011</v>
      </c>
      <c r="W6" s="206">
        <v>2012</v>
      </c>
      <c r="X6" s="239">
        <v>2013</v>
      </c>
      <c r="Y6" s="239">
        <v>2014</v>
      </c>
      <c r="Z6" s="239">
        <v>2015</v>
      </c>
      <c r="AA6" s="239">
        <v>2016</v>
      </c>
      <c r="AB6" s="239">
        <v>2017</v>
      </c>
      <c r="AC6" s="282"/>
      <c r="AD6" s="279"/>
      <c r="AE6" s="279"/>
      <c r="AF6" s="9"/>
      <c r="AG6" s="9"/>
      <c r="AH6" s="10"/>
      <c r="AI6" s="10"/>
      <c r="AJ6" s="10"/>
      <c r="AK6" s="10"/>
      <c r="AL6" s="10"/>
      <c r="EQ6" s="1"/>
      <c r="ER6" s="1"/>
    </row>
    <row r="7" spans="1:256" ht="12" customHeight="1" x14ac:dyDescent="0.25">
      <c r="A7" s="198">
        <v>37257</v>
      </c>
      <c r="B7" s="208">
        <f>'[4]1991'!$C$5</f>
        <v>54.74</v>
      </c>
      <c r="C7" s="209">
        <v>54.83</v>
      </c>
      <c r="D7" s="208">
        <f>'[4]1993'!$B$5</f>
        <v>56.484999999999999</v>
      </c>
      <c r="E7" s="209">
        <f>'[4]1994'!$B$6</f>
        <v>56.77</v>
      </c>
      <c r="F7" s="208">
        <f>'[3]1995'!$C$5</f>
        <v>53.74</v>
      </c>
      <c r="G7" s="209">
        <f>'[3]1996'!$B5</f>
        <v>56.74</v>
      </c>
      <c r="H7" s="208">
        <f>'[3]1997'!$B$5</f>
        <v>56.234999999999999</v>
      </c>
      <c r="I7" s="209">
        <f>'[3]1998'!$B$5</f>
        <v>54.33</v>
      </c>
      <c r="J7" s="208">
        <v>58.18</v>
      </c>
      <c r="K7" s="210">
        <v>56.57</v>
      </c>
      <c r="L7" s="211">
        <f>'[6]2001'!$B7</f>
        <v>58.53</v>
      </c>
      <c r="M7" s="210">
        <v>56.92</v>
      </c>
      <c r="N7" s="211">
        <v>54.84</v>
      </c>
      <c r="O7" s="209">
        <v>58.83</v>
      </c>
      <c r="P7" s="211">
        <v>52.96</v>
      </c>
      <c r="Q7" s="210">
        <v>53.9</v>
      </c>
      <c r="R7" s="211">
        <v>53.32</v>
      </c>
      <c r="S7" s="210">
        <v>54.43</v>
      </c>
      <c r="T7" s="240">
        <v>59.98</v>
      </c>
      <c r="U7" s="235">
        <v>55.56</v>
      </c>
      <c r="V7" s="240">
        <v>59.52</v>
      </c>
      <c r="W7" s="235">
        <v>57.74</v>
      </c>
      <c r="X7" s="240">
        <v>56.16</v>
      </c>
      <c r="Y7" s="240">
        <v>55.87</v>
      </c>
      <c r="Z7" s="240">
        <v>57.1</v>
      </c>
      <c r="AA7" s="240">
        <v>54.494999999999997</v>
      </c>
      <c r="AB7" s="240">
        <v>55.7</v>
      </c>
      <c r="AC7" s="11"/>
      <c r="AD7" s="12">
        <v>55.33</v>
      </c>
      <c r="AE7" s="184">
        <v>53.125</v>
      </c>
      <c r="AF7" s="52">
        <v>0</v>
      </c>
      <c r="AG7" s="14" t="s">
        <v>6</v>
      </c>
      <c r="AH7" s="13" t="s">
        <v>5</v>
      </c>
      <c r="AI7" s="54">
        <f>AE7</f>
        <v>53.125</v>
      </c>
      <c r="AJ7" s="15">
        <v>56.92</v>
      </c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ht="12" customHeight="1" x14ac:dyDescent="0.25">
      <c r="A8" s="198">
        <v>37258</v>
      </c>
      <c r="B8" s="208">
        <f>'[4]1991'!$C6</f>
        <v>54.77</v>
      </c>
      <c r="C8" s="212">
        <v>54.85</v>
      </c>
      <c r="D8" s="208">
        <f>'[4]1993'!$B6</f>
        <v>56.49</v>
      </c>
      <c r="E8" s="212">
        <f>'[4]1994'!$B7</f>
        <v>56.81</v>
      </c>
      <c r="F8" s="208">
        <f>'[3]1995'!$C$6</f>
        <v>53.75</v>
      </c>
      <c r="G8" s="212">
        <f>'[3]1996'!$B6</f>
        <v>56.82</v>
      </c>
      <c r="H8" s="208">
        <f>'[3]1997'!$B6</f>
        <v>56.31</v>
      </c>
      <c r="I8" s="212">
        <f>'[3]1998'!$B6</f>
        <v>54.335000000000001</v>
      </c>
      <c r="J8" s="208">
        <v>58.384999999999998</v>
      </c>
      <c r="K8" s="213">
        <v>56.55</v>
      </c>
      <c r="L8" s="211">
        <f>'[6]2001'!$B8</f>
        <v>58.53</v>
      </c>
      <c r="M8" s="210">
        <v>57.01</v>
      </c>
      <c r="N8" s="211">
        <v>54.884999999999998</v>
      </c>
      <c r="O8" s="209">
        <v>58.884999999999998</v>
      </c>
      <c r="P8" s="211">
        <v>52.95</v>
      </c>
      <c r="Q8" s="210">
        <v>53.95</v>
      </c>
      <c r="R8" s="211">
        <v>53.37</v>
      </c>
      <c r="S8" s="210">
        <v>54.4</v>
      </c>
      <c r="T8" s="240">
        <v>59.97</v>
      </c>
      <c r="U8" s="235">
        <v>55.65</v>
      </c>
      <c r="V8" s="240">
        <v>59.48</v>
      </c>
      <c r="W8" s="235">
        <v>57.86</v>
      </c>
      <c r="X8" s="240">
        <v>56.41</v>
      </c>
      <c r="Y8" s="240">
        <v>55.9</v>
      </c>
      <c r="Z8" s="240">
        <v>57.27</v>
      </c>
      <c r="AA8" s="240">
        <v>54.5</v>
      </c>
      <c r="AB8" s="240">
        <v>55.68</v>
      </c>
      <c r="AC8" s="16"/>
      <c r="AD8" s="192">
        <v>55.43</v>
      </c>
      <c r="AE8" s="181">
        <v>53.15</v>
      </c>
      <c r="AF8" s="191">
        <f>+AD8-AE8</f>
        <v>2.2800000000000011</v>
      </c>
      <c r="AG8" s="18">
        <f>(AD38-AD7)/31</f>
        <v>9.7419354838711156E-2</v>
      </c>
      <c r="AH8" s="54"/>
      <c r="AI8" s="54">
        <f>AE38</f>
        <v>56.100000000000037</v>
      </c>
      <c r="AJ8">
        <v>57.01</v>
      </c>
      <c r="EQ8" s="1"/>
      <c r="ER8" s="1"/>
    </row>
    <row r="9" spans="1:256" ht="12" customHeight="1" x14ac:dyDescent="0.25">
      <c r="A9" s="198">
        <v>37259</v>
      </c>
      <c r="B9" s="208">
        <f>'[4]1991'!$C7</f>
        <v>54.77</v>
      </c>
      <c r="C9" s="212">
        <v>54.905000000000001</v>
      </c>
      <c r="D9" s="208">
        <f>'[4]1993'!$B7</f>
        <v>56.45</v>
      </c>
      <c r="E9" s="212">
        <f>'[4]1994'!$B8</f>
        <v>56.805</v>
      </c>
      <c r="F9" s="208">
        <f>'[3]1995'!$C7</f>
        <v>53.76</v>
      </c>
      <c r="G9" s="212">
        <f>'[3]1996'!$B7</f>
        <v>56.86</v>
      </c>
      <c r="H9" s="208">
        <f>'[3]1997'!$B7</f>
        <v>56.28</v>
      </c>
      <c r="I9" s="212">
        <f>'[3]1998'!$B7</f>
        <v>54.33</v>
      </c>
      <c r="J9" s="208">
        <v>59.57</v>
      </c>
      <c r="K9" s="213">
        <v>56.524999999999999</v>
      </c>
      <c r="L9" s="211">
        <f>'[6]2001'!$B9</f>
        <v>58.53</v>
      </c>
      <c r="M9" s="210">
        <v>57.06</v>
      </c>
      <c r="N9" s="211">
        <v>54.914999999999999</v>
      </c>
      <c r="O9" s="209">
        <v>58.94</v>
      </c>
      <c r="P9" s="211">
        <v>52.94</v>
      </c>
      <c r="Q9" s="210">
        <v>53.95</v>
      </c>
      <c r="R9" s="211">
        <v>53.42</v>
      </c>
      <c r="S9" s="210">
        <v>54.34</v>
      </c>
      <c r="T9" s="240">
        <v>59.96</v>
      </c>
      <c r="U9" s="235">
        <v>55.81</v>
      </c>
      <c r="V9" s="240">
        <v>59.43</v>
      </c>
      <c r="W9" s="235">
        <v>57.924999999999997</v>
      </c>
      <c r="X9" s="240">
        <v>56.45</v>
      </c>
      <c r="Y9" s="240">
        <v>55.94</v>
      </c>
      <c r="Z9" s="240">
        <v>57.4</v>
      </c>
      <c r="AA9" s="240">
        <v>54.52</v>
      </c>
      <c r="AB9" s="240">
        <v>55.65</v>
      </c>
      <c r="AC9" s="19"/>
      <c r="AD9" s="193">
        <f>+AD8+0.1</f>
        <v>55.53</v>
      </c>
      <c r="AE9" s="182">
        <f>+AE8+0.1</f>
        <v>53.25</v>
      </c>
      <c r="AF9" s="20"/>
      <c r="AG9" s="18">
        <f>(AE38-AE7)/31</f>
        <v>9.596774193548506E-2</v>
      </c>
      <c r="AH9" s="54"/>
      <c r="AI9" s="54">
        <f>AE66</f>
        <v>57.339999999999989</v>
      </c>
      <c r="AJ9">
        <v>57.06</v>
      </c>
      <c r="EQ9" s="1"/>
      <c r="ER9" s="1"/>
    </row>
    <row r="10" spans="1:256" ht="12" customHeight="1" x14ac:dyDescent="0.3">
      <c r="A10" s="198">
        <v>37260</v>
      </c>
      <c r="B10" s="208">
        <f>'[4]1991'!$C8</f>
        <v>54.78</v>
      </c>
      <c r="C10" s="212">
        <v>54.93</v>
      </c>
      <c r="D10" s="208">
        <f>'[4]1993'!$B8</f>
        <v>56.43</v>
      </c>
      <c r="E10" s="212">
        <f>'[4]1994'!$B9</f>
        <v>56.77</v>
      </c>
      <c r="F10" s="208">
        <f>'[3]1995'!$C8</f>
        <v>53.77</v>
      </c>
      <c r="G10" s="212">
        <f>'[3]1996'!$B8</f>
        <v>56.884999999999998</v>
      </c>
      <c r="H10" s="208">
        <f>'[3]1997'!$B8</f>
        <v>56.284999999999997</v>
      </c>
      <c r="I10" s="212">
        <f>'[3]1998'!$B8</f>
        <v>54.3</v>
      </c>
      <c r="J10" s="208">
        <v>60</v>
      </c>
      <c r="K10" s="210">
        <v>56.524999999999999</v>
      </c>
      <c r="L10" s="211">
        <f>'[6]2001'!$B10</f>
        <v>58.68</v>
      </c>
      <c r="M10" s="210">
        <v>57.09</v>
      </c>
      <c r="N10" s="211">
        <v>54.924999999999997</v>
      </c>
      <c r="O10" s="209">
        <v>59.034999999999997</v>
      </c>
      <c r="P10" s="211">
        <v>53</v>
      </c>
      <c r="Q10" s="210">
        <v>53.95</v>
      </c>
      <c r="R10" s="211">
        <v>53.45</v>
      </c>
      <c r="S10" s="210">
        <v>54.29</v>
      </c>
      <c r="T10" s="240">
        <v>59.94</v>
      </c>
      <c r="U10" s="235">
        <v>55.85</v>
      </c>
      <c r="V10" s="240">
        <v>59.42</v>
      </c>
      <c r="W10" s="235">
        <v>57.945</v>
      </c>
      <c r="X10" s="240">
        <v>56.49</v>
      </c>
      <c r="Y10" s="240">
        <v>55.97</v>
      </c>
      <c r="Z10" s="240">
        <v>57.484999999999999</v>
      </c>
      <c r="AA10" s="240">
        <v>54.52</v>
      </c>
      <c r="AB10" s="240">
        <v>55.64</v>
      </c>
      <c r="AC10" s="21" t="s">
        <v>7</v>
      </c>
      <c r="AD10" s="193">
        <f t="shared" ref="AD10:AD37" si="0">+AD9+0.1</f>
        <v>55.63</v>
      </c>
      <c r="AE10" s="182">
        <f t="shared" ref="AE10:AE37" si="1">+AE9+0.1</f>
        <v>53.35</v>
      </c>
      <c r="AF10" s="20"/>
      <c r="AG10" s="22"/>
      <c r="AH10" s="54"/>
      <c r="AI10" s="54">
        <f>AE97</f>
        <v>58.21</v>
      </c>
      <c r="AJ10">
        <v>57.09</v>
      </c>
      <c r="EQ10" s="1"/>
      <c r="ER10" s="1"/>
    </row>
    <row r="11" spans="1:256" ht="12" customHeight="1" x14ac:dyDescent="0.3">
      <c r="A11" s="198">
        <v>37261</v>
      </c>
      <c r="B11" s="208">
        <f>'[4]1991'!$C9</f>
        <v>54.924999999999997</v>
      </c>
      <c r="C11" s="212">
        <v>54.954999999999998</v>
      </c>
      <c r="D11" s="208">
        <f>'[4]1993'!$B9</f>
        <v>56.45</v>
      </c>
      <c r="E11" s="212">
        <f>'[4]1994'!$B10</f>
        <v>56.744999999999997</v>
      </c>
      <c r="F11" s="208">
        <f>'[3]1995'!$C9</f>
        <v>53.825000000000003</v>
      </c>
      <c r="G11" s="212">
        <f>'[3]1996'!$B9</f>
        <v>56.95</v>
      </c>
      <c r="H11" s="208">
        <f>'[3]1997'!$B9</f>
        <v>56.26</v>
      </c>
      <c r="I11" s="212">
        <f>'[3]1998'!$B9</f>
        <v>54.395000000000003</v>
      </c>
      <c r="J11" s="208">
        <v>60</v>
      </c>
      <c r="K11" s="210">
        <v>56.5</v>
      </c>
      <c r="L11" s="211">
        <f>'[6]2001'!$B11</f>
        <v>58.72</v>
      </c>
      <c r="M11" s="210">
        <v>57.11</v>
      </c>
      <c r="N11" s="211">
        <v>54.95</v>
      </c>
      <c r="O11" s="209">
        <v>59.11</v>
      </c>
      <c r="P11" s="211">
        <v>53.01</v>
      </c>
      <c r="Q11" s="210">
        <v>53.97</v>
      </c>
      <c r="R11" s="211">
        <v>53.49</v>
      </c>
      <c r="S11" s="210">
        <v>54.26</v>
      </c>
      <c r="T11" s="240">
        <v>59.9</v>
      </c>
      <c r="U11" s="235">
        <v>55.8</v>
      </c>
      <c r="V11" s="240">
        <v>59.4</v>
      </c>
      <c r="W11" s="235">
        <v>57.94</v>
      </c>
      <c r="X11" s="240">
        <v>56.58</v>
      </c>
      <c r="Y11" s="240">
        <v>56.01</v>
      </c>
      <c r="Z11" s="240">
        <v>57.58</v>
      </c>
      <c r="AA11" s="240">
        <v>54.5</v>
      </c>
      <c r="AB11" s="240">
        <v>55.63</v>
      </c>
      <c r="AC11" s="21" t="s">
        <v>8</v>
      </c>
      <c r="AD11" s="193">
        <f t="shared" si="0"/>
        <v>55.730000000000004</v>
      </c>
      <c r="AE11" s="182">
        <f t="shared" si="1"/>
        <v>53.45</v>
      </c>
      <c r="AF11" s="20"/>
      <c r="AH11" s="54"/>
      <c r="AI11" s="54">
        <f>AE127</f>
        <v>58.21</v>
      </c>
      <c r="AJ11">
        <v>57.11</v>
      </c>
      <c r="EQ11" s="1"/>
      <c r="ER11" s="1"/>
    </row>
    <row r="12" spans="1:256" ht="12" customHeight="1" x14ac:dyDescent="0.3">
      <c r="A12" s="198">
        <v>37262</v>
      </c>
      <c r="B12" s="208">
        <f>'[4]1991'!$C10</f>
        <v>55.02</v>
      </c>
      <c r="C12" s="212">
        <v>54.965000000000003</v>
      </c>
      <c r="D12" s="208">
        <f>'[4]1993'!$B10</f>
        <v>56.445</v>
      </c>
      <c r="E12" s="212">
        <f>'[4]1994'!$B11</f>
        <v>56.725000000000001</v>
      </c>
      <c r="F12" s="208">
        <f>'[3]1995'!$C10</f>
        <v>53.865000000000002</v>
      </c>
      <c r="G12" s="212">
        <f>'[3]1996'!$B10</f>
        <v>56.95</v>
      </c>
      <c r="H12" s="208">
        <f>'[3]1997'!$B10</f>
        <v>56.27</v>
      </c>
      <c r="I12" s="212">
        <f>'[3]1998'!$B10</f>
        <v>54.734999999999999</v>
      </c>
      <c r="J12" s="208">
        <v>60</v>
      </c>
      <c r="K12" s="210">
        <v>56.48</v>
      </c>
      <c r="L12" s="211">
        <f>'[6]2001'!$B12</f>
        <v>58.74</v>
      </c>
      <c r="M12" s="210">
        <v>57.16</v>
      </c>
      <c r="N12" s="211">
        <v>55.015000000000001</v>
      </c>
      <c r="O12" s="209">
        <v>59.19</v>
      </c>
      <c r="P12" s="211">
        <v>53.04</v>
      </c>
      <c r="Q12" s="210">
        <v>53.97</v>
      </c>
      <c r="R12" s="211">
        <v>53.585000000000001</v>
      </c>
      <c r="S12" s="210">
        <v>54.31</v>
      </c>
      <c r="T12" s="240">
        <v>59.865000000000002</v>
      </c>
      <c r="U12" s="235">
        <v>55.9</v>
      </c>
      <c r="V12" s="240">
        <v>59.36</v>
      </c>
      <c r="W12" s="235">
        <v>57.96</v>
      </c>
      <c r="X12" s="240">
        <v>56.7</v>
      </c>
      <c r="Y12" s="240">
        <v>56</v>
      </c>
      <c r="Z12" s="240">
        <v>57.65</v>
      </c>
      <c r="AA12" s="240">
        <v>54.484999999999999</v>
      </c>
      <c r="AB12" s="240">
        <v>55.6</v>
      </c>
      <c r="AC12" s="21" t="s">
        <v>8</v>
      </c>
      <c r="AD12" s="193">
        <f t="shared" si="0"/>
        <v>55.830000000000005</v>
      </c>
      <c r="AE12" s="182">
        <f t="shared" si="1"/>
        <v>53.550000000000004</v>
      </c>
      <c r="AF12" s="20"/>
      <c r="AH12" s="54"/>
      <c r="AI12" s="54">
        <f>AE158</f>
        <v>58.21</v>
      </c>
      <c r="AJ12">
        <v>57.16</v>
      </c>
      <c r="EQ12" s="1"/>
      <c r="ER12" s="1"/>
    </row>
    <row r="13" spans="1:256" ht="12" customHeight="1" x14ac:dyDescent="0.3">
      <c r="A13" s="198">
        <v>37263</v>
      </c>
      <c r="B13" s="208">
        <f>'[4]1991'!$C11</f>
        <v>55.11</v>
      </c>
      <c r="C13" s="212">
        <v>54.994999999999997</v>
      </c>
      <c r="D13" s="208">
        <f>'[4]1993'!$B11</f>
        <v>56.5</v>
      </c>
      <c r="E13" s="212">
        <f>'[4]1994'!$B12</f>
        <v>56.68</v>
      </c>
      <c r="F13" s="208">
        <f>'[3]1995'!$C11</f>
        <v>53.875</v>
      </c>
      <c r="G13" s="212">
        <f>'[3]1996'!$B11</f>
        <v>56.94</v>
      </c>
      <c r="H13" s="208">
        <f>'[3]1997'!$B11</f>
        <v>56.26</v>
      </c>
      <c r="I13" s="212">
        <f>'[3]1998'!$B11</f>
        <v>54.86</v>
      </c>
      <c r="J13" s="208">
        <v>60</v>
      </c>
      <c r="K13" s="210">
        <v>56.524999999999999</v>
      </c>
      <c r="L13" s="211">
        <f>'[6]2001'!$B13</f>
        <v>58.784999999999997</v>
      </c>
      <c r="M13" s="210">
        <v>57.274999999999999</v>
      </c>
      <c r="N13" s="211">
        <v>55.05</v>
      </c>
      <c r="O13" s="209">
        <v>59.234999999999999</v>
      </c>
      <c r="P13" s="211">
        <v>53.1</v>
      </c>
      <c r="Q13" s="210">
        <v>54</v>
      </c>
      <c r="R13" s="211">
        <v>53.58</v>
      </c>
      <c r="S13" s="210">
        <v>54.325000000000003</v>
      </c>
      <c r="T13" s="240">
        <v>59.88</v>
      </c>
      <c r="U13" s="235">
        <v>55.914999999999999</v>
      </c>
      <c r="V13" s="240">
        <v>59.3</v>
      </c>
      <c r="W13" s="235">
        <v>57.97</v>
      </c>
      <c r="X13" s="240">
        <v>56.75</v>
      </c>
      <c r="Y13" s="240">
        <v>55.99</v>
      </c>
      <c r="Z13" s="240">
        <v>57.72</v>
      </c>
      <c r="AA13" s="240">
        <v>54.454999999999998</v>
      </c>
      <c r="AB13" s="240">
        <v>55.57</v>
      </c>
      <c r="AC13" s="21" t="s">
        <v>8</v>
      </c>
      <c r="AD13" s="193">
        <f t="shared" si="0"/>
        <v>55.930000000000007</v>
      </c>
      <c r="AE13" s="182">
        <f t="shared" si="1"/>
        <v>53.650000000000006</v>
      </c>
      <c r="AF13" s="20"/>
      <c r="AH13" s="55"/>
      <c r="AI13" s="55">
        <f>AE188</f>
        <v>58.109999999999985</v>
      </c>
      <c r="AJ13">
        <v>57.274999999999999</v>
      </c>
      <c r="EQ13" s="1"/>
      <c r="ER13" s="1"/>
    </row>
    <row r="14" spans="1:256" ht="12" customHeight="1" x14ac:dyDescent="0.3">
      <c r="A14" s="198">
        <v>37264</v>
      </c>
      <c r="B14" s="208">
        <f>'[4]1991'!$C12</f>
        <v>55.16</v>
      </c>
      <c r="C14" s="212">
        <v>55.204999999999998</v>
      </c>
      <c r="D14" s="208">
        <f>'[4]1993'!$B12</f>
        <v>56.49</v>
      </c>
      <c r="E14" s="212">
        <f>'[4]1994'!$B13</f>
        <v>56.68</v>
      </c>
      <c r="F14" s="208">
        <f>'[3]1995'!$C12</f>
        <v>53.914999999999999</v>
      </c>
      <c r="G14" s="212">
        <f>'[3]1996'!$B12</f>
        <v>56.965000000000003</v>
      </c>
      <c r="H14" s="208">
        <f>'[3]1997'!$B12</f>
        <v>56.26</v>
      </c>
      <c r="I14" s="212">
        <f>'[3]1998'!$B12</f>
        <v>55.01</v>
      </c>
      <c r="J14" s="208">
        <v>60</v>
      </c>
      <c r="K14" s="210">
        <v>56.64</v>
      </c>
      <c r="L14" s="211">
        <f>'[6]2001'!$B14</f>
        <v>58.805</v>
      </c>
      <c r="M14" s="210">
        <v>57.4</v>
      </c>
      <c r="N14" s="211">
        <v>55.06</v>
      </c>
      <c r="O14" s="209">
        <v>59.26</v>
      </c>
      <c r="P14" s="211">
        <v>53.18</v>
      </c>
      <c r="Q14" s="210">
        <v>54.03</v>
      </c>
      <c r="R14" s="211">
        <v>53.63</v>
      </c>
      <c r="S14" s="210">
        <v>54.344999999999999</v>
      </c>
      <c r="T14" s="240">
        <v>59.93</v>
      </c>
      <c r="U14" s="235">
        <v>56.07</v>
      </c>
      <c r="V14" s="240">
        <v>59.295000000000002</v>
      </c>
      <c r="W14" s="235">
        <v>57.98</v>
      </c>
      <c r="X14" s="240">
        <v>56.8</v>
      </c>
      <c r="Y14" s="240">
        <v>55.96</v>
      </c>
      <c r="Z14" s="240">
        <v>57.75</v>
      </c>
      <c r="AA14" s="240">
        <v>54.44</v>
      </c>
      <c r="AB14" s="240">
        <v>55.564999999999998</v>
      </c>
      <c r="AC14" s="21" t="s">
        <v>8</v>
      </c>
      <c r="AD14" s="193">
        <f t="shared" si="0"/>
        <v>56.030000000000008</v>
      </c>
      <c r="AE14" s="182">
        <f t="shared" si="1"/>
        <v>53.750000000000007</v>
      </c>
      <c r="AF14" s="20"/>
      <c r="AH14" s="56"/>
      <c r="AI14" s="56">
        <f>AE219</f>
        <v>57.489999999999888</v>
      </c>
      <c r="AJ14">
        <v>57.4</v>
      </c>
      <c r="EQ14" s="1"/>
      <c r="ER14" s="1"/>
    </row>
    <row r="15" spans="1:256" ht="12" customHeight="1" x14ac:dyDescent="0.3">
      <c r="A15" s="198">
        <v>37265</v>
      </c>
      <c r="B15" s="208">
        <f>'[4]1991'!$C13</f>
        <v>55.2</v>
      </c>
      <c r="C15" s="212">
        <v>55.244999999999997</v>
      </c>
      <c r="D15" s="208">
        <f>'[4]1993'!$B13</f>
        <v>56.5</v>
      </c>
      <c r="E15" s="212">
        <f>'[4]1994'!$B14</f>
        <v>56.865000000000002</v>
      </c>
      <c r="F15" s="208">
        <f>'[3]1995'!$C13</f>
        <v>54.1</v>
      </c>
      <c r="G15" s="212">
        <f>'[3]1996'!$B13</f>
        <v>56.984999999999999</v>
      </c>
      <c r="H15" s="208">
        <f>'[3]1997'!$B13</f>
        <v>56.244999999999997</v>
      </c>
      <c r="I15" s="212">
        <f>'[3]1998'!$B13</f>
        <v>55.08</v>
      </c>
      <c r="J15" s="208">
        <v>60</v>
      </c>
      <c r="K15" s="210">
        <v>56.73</v>
      </c>
      <c r="L15" s="211">
        <f>'[6]2001'!$B15</f>
        <v>58.825000000000003</v>
      </c>
      <c r="M15" s="210">
        <v>57.475000000000001</v>
      </c>
      <c r="N15" s="211">
        <v>55.07</v>
      </c>
      <c r="O15" s="209">
        <v>59.29</v>
      </c>
      <c r="P15" s="211">
        <v>53.23</v>
      </c>
      <c r="Q15" s="210">
        <v>54.11</v>
      </c>
      <c r="R15" s="211">
        <v>53.66</v>
      </c>
      <c r="S15" s="210">
        <v>54.35</v>
      </c>
      <c r="T15" s="240">
        <v>59.93</v>
      </c>
      <c r="U15" s="235">
        <v>56.034999999999997</v>
      </c>
      <c r="V15" s="240">
        <v>59.3</v>
      </c>
      <c r="W15" s="235">
        <v>57.98</v>
      </c>
      <c r="X15" s="240">
        <v>56.93</v>
      </c>
      <c r="Y15" s="240">
        <v>55.95</v>
      </c>
      <c r="Z15" s="240">
        <v>57.75</v>
      </c>
      <c r="AA15" s="240">
        <v>54.29</v>
      </c>
      <c r="AB15" s="240">
        <v>55.454999999999998</v>
      </c>
      <c r="AC15" s="21" t="s">
        <v>8</v>
      </c>
      <c r="AD15" s="193">
        <f t="shared" si="0"/>
        <v>56.13000000000001</v>
      </c>
      <c r="AE15" s="182">
        <f t="shared" si="1"/>
        <v>53.850000000000009</v>
      </c>
      <c r="AF15" s="20"/>
      <c r="AH15" s="56"/>
      <c r="AI15" s="56">
        <f>AE250</f>
        <v>56.559999999999853</v>
      </c>
      <c r="AJ15">
        <v>57.475000000000001</v>
      </c>
      <c r="EQ15" s="1"/>
      <c r="ER15" s="1"/>
    </row>
    <row r="16" spans="1:256" ht="12" customHeight="1" x14ac:dyDescent="0.3">
      <c r="A16" s="198">
        <v>37266</v>
      </c>
      <c r="B16" s="208">
        <f>'[4]1991'!$C14</f>
        <v>55.2</v>
      </c>
      <c r="C16" s="212">
        <v>55.27</v>
      </c>
      <c r="D16" s="208">
        <f>'[4]1993'!$B14</f>
        <v>56.475000000000001</v>
      </c>
      <c r="E16" s="212">
        <f>'[4]1994'!$B15</f>
        <v>56.91</v>
      </c>
      <c r="F16" s="208">
        <f>'[3]1995'!$C14</f>
        <v>54.145000000000003</v>
      </c>
      <c r="G16" s="212">
        <f>'[3]1996'!$B14</f>
        <v>57.005000000000003</v>
      </c>
      <c r="H16" s="208">
        <f>'[3]1997'!$B14</f>
        <v>56.225000000000001</v>
      </c>
      <c r="I16" s="212">
        <f>'[3]1998'!$B14</f>
        <v>55.094999999999999</v>
      </c>
      <c r="J16" s="208">
        <v>60</v>
      </c>
      <c r="K16" s="210">
        <v>56.76</v>
      </c>
      <c r="L16" s="211">
        <f>'[6]2001'!$B16</f>
        <v>58.854999999999997</v>
      </c>
      <c r="M16" s="210">
        <v>57.52</v>
      </c>
      <c r="N16" s="211">
        <v>55.075000000000003</v>
      </c>
      <c r="O16" s="209">
        <v>59.314999999999998</v>
      </c>
      <c r="P16" s="211">
        <v>53.26</v>
      </c>
      <c r="Q16" s="210">
        <v>54.18</v>
      </c>
      <c r="R16" s="211">
        <v>53.67</v>
      </c>
      <c r="S16" s="210">
        <v>54.37</v>
      </c>
      <c r="T16" s="240">
        <v>60.01</v>
      </c>
      <c r="U16" s="235">
        <v>56.09</v>
      </c>
      <c r="V16" s="240">
        <v>59.28</v>
      </c>
      <c r="W16" s="235">
        <v>58.03</v>
      </c>
      <c r="X16" s="240">
        <v>56.95</v>
      </c>
      <c r="Y16" s="240">
        <v>55.94</v>
      </c>
      <c r="Z16" s="240">
        <v>57.76</v>
      </c>
      <c r="AA16" s="240">
        <v>54.38</v>
      </c>
      <c r="AB16" s="240">
        <v>55.41</v>
      </c>
      <c r="AC16" s="21" t="s">
        <v>8</v>
      </c>
      <c r="AD16" s="193">
        <f t="shared" si="0"/>
        <v>56.230000000000011</v>
      </c>
      <c r="AE16" s="182">
        <f t="shared" si="1"/>
        <v>53.95000000000001</v>
      </c>
      <c r="AF16" s="20"/>
      <c r="AH16" s="56"/>
      <c r="AI16" s="56">
        <f>AE280</f>
        <v>55.659999999999819</v>
      </c>
      <c r="AJ16">
        <v>57.52</v>
      </c>
      <c r="EQ16" s="1"/>
      <c r="ER16" s="1"/>
    </row>
    <row r="17" spans="1:148" ht="12" customHeight="1" x14ac:dyDescent="0.3">
      <c r="A17" s="198">
        <v>37267</v>
      </c>
      <c r="B17" s="208">
        <f>'[4]1991'!$C15</f>
        <v>55.234999999999999</v>
      </c>
      <c r="C17" s="212">
        <v>55.32</v>
      </c>
      <c r="D17" s="208">
        <f>'[4]1993'!$B15</f>
        <v>56.46</v>
      </c>
      <c r="E17" s="212">
        <f>'[4]1994'!$B16</f>
        <v>56.905000000000001</v>
      </c>
      <c r="F17" s="208">
        <f>'[3]1995'!$C15</f>
        <v>54.145000000000003</v>
      </c>
      <c r="G17" s="212">
        <f>'[3]1996'!$B15</f>
        <v>57.005000000000003</v>
      </c>
      <c r="H17" s="208">
        <f>'[3]1997'!$B15</f>
        <v>56.215000000000003</v>
      </c>
      <c r="I17" s="212">
        <f>'[3]1998'!$B15</f>
        <v>55.12</v>
      </c>
      <c r="J17" s="208">
        <v>60</v>
      </c>
      <c r="K17" s="210">
        <v>56.83</v>
      </c>
      <c r="L17" s="211">
        <f>'[6]2001'!$B17</f>
        <v>58.87</v>
      </c>
      <c r="M17" s="210">
        <v>57.52</v>
      </c>
      <c r="N17" s="211">
        <v>55.075000000000003</v>
      </c>
      <c r="O17" s="209">
        <v>59.32</v>
      </c>
      <c r="P17" s="211">
        <v>53.28</v>
      </c>
      <c r="Q17" s="210">
        <v>54.26</v>
      </c>
      <c r="R17" s="211">
        <v>53.69</v>
      </c>
      <c r="S17" s="210">
        <v>54.4</v>
      </c>
      <c r="T17" s="240">
        <v>60.22</v>
      </c>
      <c r="U17" s="235">
        <v>56.09</v>
      </c>
      <c r="V17" s="240">
        <v>59.26</v>
      </c>
      <c r="W17" s="235">
        <v>58.05</v>
      </c>
      <c r="X17" s="240">
        <v>56.984999999999999</v>
      </c>
      <c r="Y17" s="240">
        <v>55.93</v>
      </c>
      <c r="Z17" s="240">
        <v>57.8</v>
      </c>
      <c r="AA17" s="240">
        <v>54.375</v>
      </c>
      <c r="AB17" s="240">
        <v>55.365000000000002</v>
      </c>
      <c r="AC17" s="21" t="s">
        <v>8</v>
      </c>
      <c r="AD17" s="193">
        <f t="shared" si="0"/>
        <v>56.330000000000013</v>
      </c>
      <c r="AE17" s="182">
        <f t="shared" si="1"/>
        <v>54.050000000000011</v>
      </c>
      <c r="AF17" s="20"/>
      <c r="AH17" s="56"/>
      <c r="AI17" s="56">
        <f>AE311</f>
        <v>54.729999999999784</v>
      </c>
      <c r="AJ17">
        <v>57.52</v>
      </c>
      <c r="EQ17" s="1"/>
      <c r="ER17" s="1"/>
    </row>
    <row r="18" spans="1:148" ht="12" customHeight="1" x14ac:dyDescent="0.3">
      <c r="A18" s="198">
        <v>37268</v>
      </c>
      <c r="B18" s="208">
        <f>'[4]1991'!$C16</f>
        <v>55.26</v>
      </c>
      <c r="C18" s="212">
        <v>55.325000000000003</v>
      </c>
      <c r="D18" s="208">
        <f>'[4]1993'!$B16</f>
        <v>56.5</v>
      </c>
      <c r="E18" s="212">
        <f>'[4]1994'!$B17</f>
        <v>56.91</v>
      </c>
      <c r="F18" s="208">
        <f>'[3]1995'!$C16</f>
        <v>54.17</v>
      </c>
      <c r="G18" s="212">
        <f>'[3]1996'!$B16</f>
        <v>56.994999999999997</v>
      </c>
      <c r="H18" s="208">
        <f>'[3]1997'!$B16</f>
        <v>56.26</v>
      </c>
      <c r="I18" s="212">
        <f>'[3]1998'!$B16</f>
        <v>55.134999999999998</v>
      </c>
      <c r="J18" s="208">
        <v>60</v>
      </c>
      <c r="K18" s="210">
        <v>56.86</v>
      </c>
      <c r="L18" s="211">
        <f>'[6]2001'!$B18</f>
        <v>58.86</v>
      </c>
      <c r="M18" s="210">
        <v>57.56</v>
      </c>
      <c r="N18" s="211">
        <v>55.08</v>
      </c>
      <c r="O18" s="209">
        <v>59.405000000000001</v>
      </c>
      <c r="P18" s="211">
        <v>53.29</v>
      </c>
      <c r="Q18" s="210">
        <v>54.31</v>
      </c>
      <c r="R18" s="211">
        <v>53.695</v>
      </c>
      <c r="S18" s="210">
        <v>54.395000000000003</v>
      </c>
      <c r="T18" s="240">
        <v>60.335000000000001</v>
      </c>
      <c r="U18" s="235">
        <v>56.07</v>
      </c>
      <c r="V18" s="240">
        <v>59.24</v>
      </c>
      <c r="W18" s="235">
        <v>58.04</v>
      </c>
      <c r="X18" s="240">
        <v>56.99</v>
      </c>
      <c r="Y18" s="240">
        <v>55.905000000000001</v>
      </c>
      <c r="Z18" s="240">
        <v>57.86</v>
      </c>
      <c r="AA18" s="240">
        <v>54.39</v>
      </c>
      <c r="AB18" s="240">
        <v>55.325000000000003</v>
      </c>
      <c r="AC18" s="21" t="s">
        <v>8</v>
      </c>
      <c r="AD18" s="193">
        <f t="shared" si="0"/>
        <v>56.430000000000014</v>
      </c>
      <c r="AE18" s="182">
        <f t="shared" si="1"/>
        <v>54.150000000000013</v>
      </c>
      <c r="AF18" s="20"/>
      <c r="AH18" s="56"/>
      <c r="AI18" s="56">
        <f>AE341</f>
        <v>53.819999999999752</v>
      </c>
      <c r="AJ18">
        <v>57.56</v>
      </c>
      <c r="EQ18" s="1"/>
      <c r="ER18" s="1"/>
    </row>
    <row r="19" spans="1:148" ht="12" customHeight="1" x14ac:dyDescent="0.3">
      <c r="A19" s="198">
        <v>37269</v>
      </c>
      <c r="B19" s="208">
        <f>'[4]1991'!$C17</f>
        <v>55.234999999999999</v>
      </c>
      <c r="C19" s="212">
        <v>55.32</v>
      </c>
      <c r="D19" s="208">
        <f>'[4]1993'!$B17</f>
        <v>56.53</v>
      </c>
      <c r="E19" s="212">
        <f>'[4]1994'!$B18</f>
        <v>56.884999999999998</v>
      </c>
      <c r="F19" s="208">
        <f>'[3]1995'!$C17</f>
        <v>54.244999999999997</v>
      </c>
      <c r="G19" s="212">
        <f>'[3]1996'!$B17</f>
        <v>57.03</v>
      </c>
      <c r="H19" s="208">
        <f>'[3]1997'!$B17</f>
        <v>56.34</v>
      </c>
      <c r="I19" s="212">
        <f>'[3]1998'!$B17</f>
        <v>55.17</v>
      </c>
      <c r="J19" s="208">
        <v>60</v>
      </c>
      <c r="K19" s="210">
        <v>56.84</v>
      </c>
      <c r="L19" s="211">
        <f>'[6]2001'!$B19</f>
        <v>58.84</v>
      </c>
      <c r="M19" s="210">
        <v>57.59</v>
      </c>
      <c r="N19" s="211">
        <v>55.08</v>
      </c>
      <c r="O19" s="209">
        <v>59.43</v>
      </c>
      <c r="P19" s="211">
        <v>53.3</v>
      </c>
      <c r="Q19" s="210">
        <v>54.35</v>
      </c>
      <c r="R19" s="211">
        <v>53.7</v>
      </c>
      <c r="S19" s="210">
        <v>54.35</v>
      </c>
      <c r="T19" s="240">
        <v>60.41</v>
      </c>
      <c r="U19" s="235">
        <v>56.094999999999999</v>
      </c>
      <c r="V19" s="240">
        <v>59.215000000000003</v>
      </c>
      <c r="W19" s="235">
        <v>58.04</v>
      </c>
      <c r="X19" s="240">
        <v>56.98</v>
      </c>
      <c r="Y19" s="240">
        <v>55.865000000000002</v>
      </c>
      <c r="Z19" s="240">
        <v>57.89</v>
      </c>
      <c r="AA19" s="240">
        <v>54.384999999999998</v>
      </c>
      <c r="AB19" s="240">
        <v>55.445</v>
      </c>
      <c r="AC19" s="21" t="s">
        <v>8</v>
      </c>
      <c r="AD19" s="193">
        <f t="shared" si="0"/>
        <v>56.530000000000015</v>
      </c>
      <c r="AE19" s="182">
        <f t="shared" si="1"/>
        <v>54.250000000000014</v>
      </c>
      <c r="AF19" s="20"/>
      <c r="AJ19">
        <v>57.59</v>
      </c>
      <c r="EQ19" s="1"/>
      <c r="ER19" s="1"/>
    </row>
    <row r="20" spans="1:148" ht="12" customHeight="1" x14ac:dyDescent="0.3">
      <c r="A20" s="198">
        <v>37270</v>
      </c>
      <c r="B20" s="208">
        <f>'[4]1991'!$C18</f>
        <v>55.3</v>
      </c>
      <c r="C20" s="212">
        <v>55.284999999999997</v>
      </c>
      <c r="D20" s="208">
        <f>'[4]1993'!$B18</f>
        <v>56.55</v>
      </c>
      <c r="E20" s="212">
        <f>'[4]1994'!$B19</f>
        <v>56.88</v>
      </c>
      <c r="F20" s="208">
        <f>'[3]1995'!$C18</f>
        <v>54.295000000000002</v>
      </c>
      <c r="G20" s="212">
        <f>'[3]1996'!$B18</f>
        <v>57.05</v>
      </c>
      <c r="H20" s="208">
        <f>'[3]1997'!$B18</f>
        <v>56.375</v>
      </c>
      <c r="I20" s="212">
        <f>'[3]1998'!$B18</f>
        <v>55.38</v>
      </c>
      <c r="J20" s="208">
        <v>60</v>
      </c>
      <c r="K20" s="210">
        <v>56.84</v>
      </c>
      <c r="L20" s="211">
        <f>'[6]2001'!$B20</f>
        <v>58.814999999999998</v>
      </c>
      <c r="M20" s="210">
        <v>57.66</v>
      </c>
      <c r="N20" s="211">
        <v>55.07</v>
      </c>
      <c r="O20" s="209">
        <v>59.505000000000003</v>
      </c>
      <c r="P20" s="211">
        <v>53.29</v>
      </c>
      <c r="Q20" s="210">
        <v>54.46</v>
      </c>
      <c r="R20" s="211">
        <v>53.7</v>
      </c>
      <c r="S20" s="210">
        <v>54.35</v>
      </c>
      <c r="T20" s="240">
        <v>60.48</v>
      </c>
      <c r="U20" s="235">
        <v>56.11</v>
      </c>
      <c r="V20" s="240">
        <v>59.2</v>
      </c>
      <c r="W20" s="235">
        <v>58.015000000000001</v>
      </c>
      <c r="X20" s="240">
        <v>56.97</v>
      </c>
      <c r="Y20" s="240">
        <v>55.86</v>
      </c>
      <c r="Z20" s="240">
        <v>57.91</v>
      </c>
      <c r="AA20" s="240">
        <v>54.365000000000002</v>
      </c>
      <c r="AB20" s="240">
        <v>55.47</v>
      </c>
      <c r="AC20" s="21" t="s">
        <v>8</v>
      </c>
      <c r="AD20" s="193">
        <f t="shared" si="0"/>
        <v>56.630000000000017</v>
      </c>
      <c r="AE20" s="182">
        <f t="shared" si="1"/>
        <v>54.350000000000016</v>
      </c>
      <c r="AF20" s="20"/>
      <c r="AJ20">
        <v>57.66</v>
      </c>
      <c r="EQ20" s="1"/>
      <c r="ER20" s="1"/>
    </row>
    <row r="21" spans="1:148" ht="12" customHeight="1" x14ac:dyDescent="0.3">
      <c r="A21" s="198">
        <v>37271</v>
      </c>
      <c r="B21" s="208">
        <f>'[4]1991'!$C19</f>
        <v>55.36</v>
      </c>
      <c r="C21" s="212">
        <v>55.255000000000003</v>
      </c>
      <c r="D21" s="208">
        <f>'[4]1993'!$B19</f>
        <v>56.555</v>
      </c>
      <c r="E21" s="212">
        <f>'[4]1994'!$B20</f>
        <v>56.844999999999999</v>
      </c>
      <c r="F21" s="208">
        <f>'[3]1995'!$C19</f>
        <v>54.37</v>
      </c>
      <c r="G21" s="212">
        <f>'[3]1996'!$B19</f>
        <v>57.07</v>
      </c>
      <c r="H21" s="208">
        <f>'[3]1997'!$B19</f>
        <v>56.39</v>
      </c>
      <c r="I21" s="212">
        <f>'[3]1998'!$B19</f>
        <v>55.44</v>
      </c>
      <c r="J21" s="208">
        <v>60</v>
      </c>
      <c r="K21" s="210">
        <v>56.84</v>
      </c>
      <c r="L21" s="211">
        <f>'[6]2001'!$B21</f>
        <v>58.779000000000003</v>
      </c>
      <c r="M21" s="210">
        <v>57.71</v>
      </c>
      <c r="N21" s="211">
        <v>55.06</v>
      </c>
      <c r="O21" s="209">
        <v>59.52</v>
      </c>
      <c r="P21" s="211">
        <v>53.29</v>
      </c>
      <c r="Q21" s="210">
        <v>54.55</v>
      </c>
      <c r="R21" s="211">
        <v>53.72</v>
      </c>
      <c r="S21" s="210">
        <v>54.3</v>
      </c>
      <c r="T21" s="240">
        <v>60.57</v>
      </c>
      <c r="U21" s="235">
        <v>56.21</v>
      </c>
      <c r="V21" s="240">
        <v>59.22</v>
      </c>
      <c r="W21" s="235">
        <v>58.005000000000003</v>
      </c>
      <c r="X21" s="240">
        <v>56.99</v>
      </c>
      <c r="Y21" s="240">
        <v>55.88</v>
      </c>
      <c r="Z21" s="240">
        <v>58.03</v>
      </c>
      <c r="AA21" s="240">
        <v>54.365000000000002</v>
      </c>
      <c r="AB21" s="240">
        <v>55.54</v>
      </c>
      <c r="AC21" s="21" t="s">
        <v>8</v>
      </c>
      <c r="AD21" s="193">
        <f t="shared" si="0"/>
        <v>56.730000000000018</v>
      </c>
      <c r="AE21" s="182">
        <f t="shared" si="1"/>
        <v>54.450000000000017</v>
      </c>
      <c r="AF21" s="20"/>
      <c r="AJ21">
        <v>57.71</v>
      </c>
      <c r="EQ21" s="1"/>
      <c r="ER21" s="1"/>
    </row>
    <row r="22" spans="1:148" ht="12" customHeight="1" x14ac:dyDescent="0.3">
      <c r="A22" s="198">
        <v>37272</v>
      </c>
      <c r="B22" s="208">
        <f>'[4]1991'!$C20</f>
        <v>55.42</v>
      </c>
      <c r="C22" s="212">
        <v>55.204999999999998</v>
      </c>
      <c r="D22" s="208">
        <f>'[4]1993'!$B20</f>
        <v>56.57</v>
      </c>
      <c r="E22" s="212">
        <f>'[4]1994'!$B21</f>
        <v>56.82</v>
      </c>
      <c r="F22" s="208">
        <f>'[3]1995'!$C20</f>
        <v>54.44</v>
      </c>
      <c r="G22" s="212">
        <f>'[3]1996'!$B20</f>
        <v>57.06</v>
      </c>
      <c r="H22" s="208">
        <f>'[3]1997'!$B20</f>
        <v>56.41</v>
      </c>
      <c r="I22" s="212">
        <f>'[3]1998'!$B20</f>
        <v>55.44</v>
      </c>
      <c r="J22" s="208">
        <v>60</v>
      </c>
      <c r="K22" s="210">
        <v>56.814999999999998</v>
      </c>
      <c r="L22" s="211">
        <f>'[6]2001'!$B22</f>
        <v>58.765000000000001</v>
      </c>
      <c r="M22" s="210">
        <v>57.73</v>
      </c>
      <c r="N22" s="211">
        <v>55.04</v>
      </c>
      <c r="O22" s="209">
        <v>59.52</v>
      </c>
      <c r="P22" s="211">
        <v>53.31</v>
      </c>
      <c r="Q22" s="210">
        <v>54.8</v>
      </c>
      <c r="R22" s="211">
        <v>53.734999999999999</v>
      </c>
      <c r="S22" s="210">
        <v>54.295000000000002</v>
      </c>
      <c r="T22" s="240">
        <v>60.655000000000001</v>
      </c>
      <c r="U22" s="235">
        <v>56.24</v>
      </c>
      <c r="V22" s="240">
        <v>59.25</v>
      </c>
      <c r="W22" s="235">
        <v>57.98</v>
      </c>
      <c r="X22" s="240">
        <v>57</v>
      </c>
      <c r="Y22" s="240">
        <v>55.93</v>
      </c>
      <c r="Z22" s="240">
        <v>58.13</v>
      </c>
      <c r="AA22" s="240">
        <v>54.37</v>
      </c>
      <c r="AB22" s="240">
        <v>55.59</v>
      </c>
      <c r="AC22" s="21" t="s">
        <v>8</v>
      </c>
      <c r="AD22" s="193">
        <f t="shared" si="0"/>
        <v>56.83000000000002</v>
      </c>
      <c r="AE22" s="182">
        <f t="shared" si="1"/>
        <v>54.550000000000018</v>
      </c>
      <c r="AF22" s="20"/>
      <c r="AJ22">
        <v>57.73</v>
      </c>
      <c r="EQ22" s="1"/>
      <c r="ER22" s="1"/>
    </row>
    <row r="23" spans="1:148" ht="12" customHeight="1" x14ac:dyDescent="0.3">
      <c r="A23" s="198">
        <v>37273</v>
      </c>
      <c r="B23" s="208">
        <f>'[4]1991'!$C21</f>
        <v>55.46</v>
      </c>
      <c r="C23" s="212">
        <v>55.204999999999998</v>
      </c>
      <c r="D23" s="208">
        <f>'[4]1993'!$B21</f>
        <v>56.59</v>
      </c>
      <c r="E23" s="212">
        <f>'[4]1994'!$B22</f>
        <v>56.784999999999997</v>
      </c>
      <c r="F23" s="208">
        <f>'[3]1995'!$C21</f>
        <v>54.445</v>
      </c>
      <c r="G23" s="212">
        <f>'[3]1996'!$B21</f>
        <v>57.05</v>
      </c>
      <c r="H23" s="208">
        <f>'[3]1997'!$B21</f>
        <v>56.48</v>
      </c>
      <c r="I23" s="212">
        <f>'[3]1998'!$B21</f>
        <v>55.41</v>
      </c>
      <c r="J23" s="208">
        <v>60</v>
      </c>
      <c r="K23" s="210">
        <v>56.854999999999997</v>
      </c>
      <c r="L23" s="211">
        <f>'[6]2001'!$B23</f>
        <v>58.725000000000001</v>
      </c>
      <c r="M23" s="210">
        <v>57.75</v>
      </c>
      <c r="N23" s="211">
        <v>55.04</v>
      </c>
      <c r="O23" s="209">
        <v>59.51</v>
      </c>
      <c r="P23" s="211">
        <v>53.31</v>
      </c>
      <c r="Q23" s="210">
        <v>55</v>
      </c>
      <c r="R23" s="211">
        <v>53.744999999999997</v>
      </c>
      <c r="S23" s="210">
        <v>54.29</v>
      </c>
      <c r="T23" s="240">
        <v>60.65</v>
      </c>
      <c r="U23" s="235">
        <v>56.27</v>
      </c>
      <c r="V23" s="240">
        <v>59.284999999999997</v>
      </c>
      <c r="W23" s="235">
        <v>57.945</v>
      </c>
      <c r="X23" s="240">
        <v>57.02</v>
      </c>
      <c r="Y23" s="240">
        <v>55.94</v>
      </c>
      <c r="Z23" s="240">
        <v>58.19</v>
      </c>
      <c r="AA23" s="240">
        <v>54.454999999999998</v>
      </c>
      <c r="AB23" s="240">
        <v>55.6</v>
      </c>
      <c r="AC23" s="21" t="s">
        <v>8</v>
      </c>
      <c r="AD23" s="193">
        <f t="shared" si="0"/>
        <v>56.930000000000021</v>
      </c>
      <c r="AE23" s="182">
        <f t="shared" si="1"/>
        <v>54.65000000000002</v>
      </c>
      <c r="AF23" s="20"/>
      <c r="AJ23">
        <v>57.75</v>
      </c>
      <c r="EQ23" s="1"/>
      <c r="ER23" s="1"/>
    </row>
    <row r="24" spans="1:148" ht="12" customHeight="1" x14ac:dyDescent="0.3">
      <c r="A24" s="198">
        <v>37274</v>
      </c>
      <c r="B24" s="208">
        <f>'[4]1991'!$C22</f>
        <v>55.505000000000003</v>
      </c>
      <c r="C24" s="212">
        <v>55.17</v>
      </c>
      <c r="D24" s="208">
        <f>'[4]1993'!$B22</f>
        <v>56.61</v>
      </c>
      <c r="E24" s="212">
        <f>'[4]1994'!$B23</f>
        <v>56.77</v>
      </c>
      <c r="F24" s="208">
        <f>'[3]1995'!$C22</f>
        <v>54.43</v>
      </c>
      <c r="G24" s="212">
        <f>'[3]1996'!$B22</f>
        <v>57.034999999999997</v>
      </c>
      <c r="H24" s="208">
        <f>'[3]1997'!$B22</f>
        <v>56.61</v>
      </c>
      <c r="I24" s="212">
        <f>'[3]1998'!$B22</f>
        <v>55.39</v>
      </c>
      <c r="J24" s="208">
        <v>60</v>
      </c>
      <c r="K24" s="210">
        <v>57.02</v>
      </c>
      <c r="L24" s="211">
        <f>'[6]2001'!$B24</f>
        <v>58.72</v>
      </c>
      <c r="M24" s="210">
        <v>57.85</v>
      </c>
      <c r="N24" s="211">
        <v>55.045000000000002</v>
      </c>
      <c r="O24" s="209">
        <v>59.545000000000002</v>
      </c>
      <c r="P24" s="211">
        <v>53.31</v>
      </c>
      <c r="Q24" s="210">
        <v>55.2</v>
      </c>
      <c r="R24" s="211">
        <v>53.75</v>
      </c>
      <c r="S24" s="210">
        <v>54.28</v>
      </c>
      <c r="T24" s="240">
        <v>60.715000000000003</v>
      </c>
      <c r="U24" s="235">
        <v>56.29</v>
      </c>
      <c r="V24" s="240">
        <v>59.29</v>
      </c>
      <c r="W24" s="235">
        <v>57.95</v>
      </c>
      <c r="X24" s="240">
        <v>57.01</v>
      </c>
      <c r="Y24" s="240">
        <v>55.93</v>
      </c>
      <c r="Z24" s="240">
        <v>58.23</v>
      </c>
      <c r="AA24" s="240">
        <v>54.505000000000003</v>
      </c>
      <c r="AB24" s="240">
        <v>55.6</v>
      </c>
      <c r="AC24" s="21" t="s">
        <v>8</v>
      </c>
      <c r="AD24" s="193">
        <f t="shared" si="0"/>
        <v>57.030000000000022</v>
      </c>
      <c r="AE24" s="182">
        <f t="shared" si="1"/>
        <v>54.750000000000021</v>
      </c>
      <c r="AF24" s="20"/>
      <c r="AJ24">
        <v>57.85</v>
      </c>
      <c r="EQ24" s="1"/>
      <c r="ER24" s="1"/>
    </row>
    <row r="25" spans="1:148" ht="12" customHeight="1" x14ac:dyDescent="0.3">
      <c r="A25" s="198">
        <v>37275</v>
      </c>
      <c r="B25" s="208">
        <f>'[4]1991'!$C23</f>
        <v>55.575000000000003</v>
      </c>
      <c r="C25" s="212">
        <v>55.134999999999998</v>
      </c>
      <c r="D25" s="208">
        <f>'[4]1993'!$B23</f>
        <v>56.68</v>
      </c>
      <c r="E25" s="212">
        <f>'[4]1994'!$B24</f>
        <v>56.765000000000001</v>
      </c>
      <c r="F25" s="208">
        <f>'[3]1995'!$C23</f>
        <v>54.43</v>
      </c>
      <c r="G25" s="212">
        <f>'[3]1996'!$B23</f>
        <v>57.015000000000001</v>
      </c>
      <c r="H25" s="208">
        <f>'[3]1997'!$B23</f>
        <v>56.634999999999998</v>
      </c>
      <c r="I25" s="212">
        <f>'[3]1998'!$B23</f>
        <v>55.384999999999998</v>
      </c>
      <c r="J25" s="208">
        <v>60</v>
      </c>
      <c r="K25" s="210">
        <v>57.11</v>
      </c>
      <c r="L25" s="211">
        <f>'[6]2001'!$B25</f>
        <v>58.645000000000003</v>
      </c>
      <c r="M25" s="210">
        <v>57.93</v>
      </c>
      <c r="N25" s="211">
        <v>55.04</v>
      </c>
      <c r="O25" s="209">
        <v>59.63</v>
      </c>
      <c r="P25" s="211">
        <v>53.365000000000002</v>
      </c>
      <c r="Q25" s="210">
        <v>55.4</v>
      </c>
      <c r="R25" s="211">
        <v>53.905000000000001</v>
      </c>
      <c r="S25" s="210">
        <v>54.244999999999997</v>
      </c>
      <c r="T25" s="240">
        <v>60.76</v>
      </c>
      <c r="U25" s="235">
        <v>56.25</v>
      </c>
      <c r="V25" s="240">
        <v>59.26</v>
      </c>
      <c r="W25" s="235">
        <v>57.92</v>
      </c>
      <c r="X25" s="240">
        <v>56.99</v>
      </c>
      <c r="Y25" s="240">
        <v>55.92</v>
      </c>
      <c r="Z25" s="240">
        <v>58.29</v>
      </c>
      <c r="AA25" s="240">
        <v>54.63</v>
      </c>
      <c r="AB25" s="240">
        <v>55.61</v>
      </c>
      <c r="AC25" s="21" t="s">
        <v>8</v>
      </c>
      <c r="AD25" s="193">
        <f t="shared" si="0"/>
        <v>57.130000000000024</v>
      </c>
      <c r="AE25" s="182">
        <f t="shared" si="1"/>
        <v>54.850000000000023</v>
      </c>
      <c r="AF25" s="20"/>
      <c r="AJ25">
        <v>57.93</v>
      </c>
      <c r="EQ25" s="1"/>
      <c r="ER25" s="1"/>
    </row>
    <row r="26" spans="1:148" ht="12" customHeight="1" x14ac:dyDescent="0.25">
      <c r="A26" s="198">
        <v>37276</v>
      </c>
      <c r="B26" s="208">
        <f>'[4]1991'!$C24</f>
        <v>55.64</v>
      </c>
      <c r="C26" s="212">
        <v>55.125</v>
      </c>
      <c r="D26" s="208">
        <f>'[4]1993'!$B24</f>
        <v>56.695</v>
      </c>
      <c r="E26" s="212">
        <f>'[4]1994'!$B25</f>
        <v>56.76</v>
      </c>
      <c r="F26" s="208">
        <f>'[3]1995'!$C24</f>
        <v>54.45</v>
      </c>
      <c r="G26" s="212">
        <f>'[3]1996'!$B24</f>
        <v>57.13</v>
      </c>
      <c r="H26" s="208">
        <f>'[3]1997'!$B24</f>
        <v>56.67</v>
      </c>
      <c r="I26" s="212">
        <f>'[3]1998'!$B24</f>
        <v>55.365000000000002</v>
      </c>
      <c r="J26" s="208">
        <v>59.965000000000003</v>
      </c>
      <c r="K26" s="210">
        <v>57.14</v>
      </c>
      <c r="L26" s="211">
        <f>'[6]2001'!$B26</f>
        <v>58.59</v>
      </c>
      <c r="M26" s="210">
        <v>57.97</v>
      </c>
      <c r="N26" s="211">
        <v>55.06</v>
      </c>
      <c r="O26" s="209">
        <v>59.68</v>
      </c>
      <c r="P26" s="211">
        <v>53.435000000000002</v>
      </c>
      <c r="Q26" s="210">
        <v>55.54</v>
      </c>
      <c r="R26" s="211">
        <v>53.92</v>
      </c>
      <c r="S26" s="210">
        <v>54.25</v>
      </c>
      <c r="T26" s="240">
        <v>60.755000000000003</v>
      </c>
      <c r="U26" s="235">
        <v>56.25</v>
      </c>
      <c r="V26" s="240">
        <v>59.24</v>
      </c>
      <c r="W26" s="235">
        <v>57.89</v>
      </c>
      <c r="X26" s="240">
        <v>57</v>
      </c>
      <c r="Y26" s="240">
        <v>55.91</v>
      </c>
      <c r="Z26" s="240">
        <v>58.3</v>
      </c>
      <c r="AA26" s="240">
        <v>54.89</v>
      </c>
      <c r="AB26" s="240">
        <v>55.594999999999999</v>
      </c>
      <c r="AC26" s="19"/>
      <c r="AD26" s="193">
        <f t="shared" si="0"/>
        <v>57.230000000000025</v>
      </c>
      <c r="AE26" s="182">
        <f t="shared" si="1"/>
        <v>54.950000000000024</v>
      </c>
      <c r="AF26" s="20"/>
      <c r="AJ26">
        <v>57.97</v>
      </c>
      <c r="EQ26" s="1"/>
      <c r="ER26" s="1"/>
    </row>
    <row r="27" spans="1:148" ht="12" customHeight="1" x14ac:dyDescent="0.25">
      <c r="A27" s="198">
        <v>37277</v>
      </c>
      <c r="B27" s="208">
        <f>'[4]1991'!$C25</f>
        <v>55.674999999999997</v>
      </c>
      <c r="C27" s="212">
        <v>55.14</v>
      </c>
      <c r="D27" s="208">
        <f>'[4]1993'!$B25</f>
        <v>56.92</v>
      </c>
      <c r="E27" s="212">
        <f>'[4]1994'!$B26</f>
        <v>56.73</v>
      </c>
      <c r="F27" s="208">
        <f>'[3]1995'!$C25</f>
        <v>54.494999999999997</v>
      </c>
      <c r="G27" s="212">
        <f>'[3]1996'!$B25</f>
        <v>57.164999999999999</v>
      </c>
      <c r="H27" s="208">
        <f>'[3]1997'!$B25</f>
        <v>56.77</v>
      </c>
      <c r="I27" s="212">
        <f>'[3]1998'!$B25</f>
        <v>55.33</v>
      </c>
      <c r="J27" s="208">
        <v>59.914999999999999</v>
      </c>
      <c r="K27" s="210">
        <v>57.16</v>
      </c>
      <c r="L27" s="211">
        <f>'[6]2001'!$B27</f>
        <v>58.59</v>
      </c>
      <c r="M27" s="210">
        <v>57.99</v>
      </c>
      <c r="N27" s="211">
        <v>55.07</v>
      </c>
      <c r="O27" s="209">
        <v>59.92</v>
      </c>
      <c r="P27" s="211">
        <v>53.49</v>
      </c>
      <c r="Q27" s="210">
        <v>55.6</v>
      </c>
      <c r="R27" s="211">
        <v>53.91</v>
      </c>
      <c r="S27" s="210">
        <v>54.24</v>
      </c>
      <c r="T27" s="240">
        <v>60.7</v>
      </c>
      <c r="U27" s="235">
        <v>56.23</v>
      </c>
      <c r="V27" s="240">
        <v>59.21</v>
      </c>
      <c r="W27" s="235">
        <v>57.86</v>
      </c>
      <c r="X27" s="240">
        <v>56.954999999999998</v>
      </c>
      <c r="Y27" s="240">
        <v>55.88</v>
      </c>
      <c r="Z27" s="240">
        <v>58.36</v>
      </c>
      <c r="AA27" s="240">
        <v>55.05</v>
      </c>
      <c r="AB27" s="240">
        <v>55.57</v>
      </c>
      <c r="AC27" s="19"/>
      <c r="AD27" s="193">
        <f t="shared" si="0"/>
        <v>57.330000000000027</v>
      </c>
      <c r="AE27" s="182">
        <f t="shared" si="1"/>
        <v>55.050000000000026</v>
      </c>
      <c r="AF27" s="20"/>
      <c r="AJ27">
        <v>57.99</v>
      </c>
      <c r="EQ27" s="1"/>
      <c r="ER27" s="1"/>
    </row>
    <row r="28" spans="1:148" ht="12" customHeight="1" x14ac:dyDescent="0.25">
      <c r="A28" s="198">
        <v>37278</v>
      </c>
      <c r="B28" s="208">
        <f>'[4]1991'!$C26</f>
        <v>55.685000000000002</v>
      </c>
      <c r="C28" s="212">
        <v>55.2</v>
      </c>
      <c r="D28" s="208">
        <f>'[4]1993'!$B26</f>
        <v>56.98</v>
      </c>
      <c r="E28" s="212">
        <f>'[4]1994'!$B27</f>
        <v>56.685000000000002</v>
      </c>
      <c r="F28" s="208">
        <f>'[3]1995'!$C26</f>
        <v>54.56</v>
      </c>
      <c r="G28" s="212">
        <f>'[3]1996'!$B26</f>
        <v>57.18</v>
      </c>
      <c r="H28" s="208">
        <f>'[3]1997'!$B26</f>
        <v>56.82</v>
      </c>
      <c r="I28" s="212">
        <f>'[3]1998'!$B26</f>
        <v>55.3</v>
      </c>
      <c r="J28" s="208">
        <v>59.884999999999998</v>
      </c>
      <c r="K28" s="210">
        <v>57.22</v>
      </c>
      <c r="L28" s="211">
        <f>'[6]2001'!$B28</f>
        <v>58.54</v>
      </c>
      <c r="M28" s="210">
        <v>58</v>
      </c>
      <c r="N28" s="211">
        <v>55.094999999999999</v>
      </c>
      <c r="O28" s="209">
        <v>60.05</v>
      </c>
      <c r="P28" s="211">
        <v>53.54</v>
      </c>
      <c r="Q28" s="210">
        <v>55.65</v>
      </c>
      <c r="R28" s="211">
        <v>53.93</v>
      </c>
      <c r="S28" s="210">
        <v>54.24</v>
      </c>
      <c r="T28" s="240">
        <v>60.67</v>
      </c>
      <c r="U28" s="235">
        <v>56.23</v>
      </c>
      <c r="V28" s="240">
        <v>59.19</v>
      </c>
      <c r="W28" s="235">
        <v>57.85</v>
      </c>
      <c r="X28" s="240">
        <v>56.95</v>
      </c>
      <c r="Y28" s="240">
        <v>55.85</v>
      </c>
      <c r="Z28" s="240">
        <v>58.38</v>
      </c>
      <c r="AA28" s="240">
        <v>55.12</v>
      </c>
      <c r="AB28" s="240">
        <v>55.55</v>
      </c>
      <c r="AC28" s="19"/>
      <c r="AD28" s="193">
        <f t="shared" si="0"/>
        <v>57.430000000000028</v>
      </c>
      <c r="AE28" s="182">
        <f t="shared" si="1"/>
        <v>55.150000000000027</v>
      </c>
      <c r="AF28" s="20"/>
      <c r="AJ28">
        <v>58</v>
      </c>
      <c r="EQ28" s="1"/>
      <c r="ER28" s="1"/>
    </row>
    <row r="29" spans="1:148" ht="12" customHeight="1" x14ac:dyDescent="0.25">
      <c r="A29" s="198">
        <v>37279</v>
      </c>
      <c r="B29" s="208">
        <f>'[4]1991'!$C27</f>
        <v>55.74</v>
      </c>
      <c r="C29" s="212">
        <v>55.265000000000001</v>
      </c>
      <c r="D29" s="208">
        <f>'[4]1993'!$B27</f>
        <v>57.08</v>
      </c>
      <c r="E29" s="212">
        <f>'[4]1994'!$B28</f>
        <v>56.65</v>
      </c>
      <c r="F29" s="208">
        <f>'[3]1995'!$C27</f>
        <v>54.71</v>
      </c>
      <c r="G29" s="212">
        <f>'[3]1996'!$B27</f>
        <v>57.164999999999999</v>
      </c>
      <c r="H29" s="208">
        <f>'[3]1997'!$B27</f>
        <v>56.865000000000002</v>
      </c>
      <c r="I29" s="212">
        <f>'[3]1998'!$B27</f>
        <v>55.255000000000003</v>
      </c>
      <c r="J29" s="208">
        <v>59.8</v>
      </c>
      <c r="K29" s="213">
        <v>57.234999999999999</v>
      </c>
      <c r="L29" s="211">
        <f>'[6]2001'!$B29</f>
        <v>58.524999999999999</v>
      </c>
      <c r="M29" s="210">
        <v>58</v>
      </c>
      <c r="N29" s="211">
        <v>55.115000000000002</v>
      </c>
      <c r="O29" s="209">
        <v>60.1</v>
      </c>
      <c r="P29" s="211">
        <v>53.555</v>
      </c>
      <c r="Q29" s="210">
        <v>55.69</v>
      </c>
      <c r="R29" s="211">
        <v>53.99</v>
      </c>
      <c r="S29" s="210">
        <v>54.234999999999999</v>
      </c>
      <c r="T29" s="240">
        <v>60.61</v>
      </c>
      <c r="U29" s="235">
        <v>56.19</v>
      </c>
      <c r="V29" s="240">
        <v>59.174999999999997</v>
      </c>
      <c r="W29" s="235">
        <v>57.83</v>
      </c>
      <c r="X29" s="240">
        <v>56.95</v>
      </c>
      <c r="Y29" s="240">
        <v>55.82</v>
      </c>
      <c r="Z29" s="240">
        <v>58.38</v>
      </c>
      <c r="AA29" s="240">
        <v>55.21</v>
      </c>
      <c r="AB29" s="240">
        <v>55.54</v>
      </c>
      <c r="AC29" s="19"/>
      <c r="AD29" s="193">
        <f t="shared" si="0"/>
        <v>57.53000000000003</v>
      </c>
      <c r="AE29" s="182">
        <f t="shared" si="1"/>
        <v>55.250000000000028</v>
      </c>
      <c r="AF29" s="20"/>
      <c r="AJ29">
        <v>58</v>
      </c>
      <c r="EQ29" s="1"/>
      <c r="ER29" s="1"/>
    </row>
    <row r="30" spans="1:148" ht="12" customHeight="1" x14ac:dyDescent="0.25">
      <c r="A30" s="198">
        <v>37280</v>
      </c>
      <c r="B30" s="208">
        <f>'[4]1991'!$C28</f>
        <v>55.784999999999997</v>
      </c>
      <c r="C30" s="212">
        <v>55.49</v>
      </c>
      <c r="D30" s="208">
        <f>'[4]1993'!$B28</f>
        <v>57.215000000000003</v>
      </c>
      <c r="E30" s="212">
        <f>'[4]1994'!$B29</f>
        <v>56.645000000000003</v>
      </c>
      <c r="F30" s="208">
        <f>'[3]1995'!$C28</f>
        <v>54.8</v>
      </c>
      <c r="G30" s="212">
        <f>'[3]1996'!$B28</f>
        <v>57.12</v>
      </c>
      <c r="H30" s="208">
        <f>'[3]1997'!$B28</f>
        <v>56.91</v>
      </c>
      <c r="I30" s="212">
        <f>'[3]1998'!$B28</f>
        <v>55.244999999999997</v>
      </c>
      <c r="J30" s="208">
        <v>59.75</v>
      </c>
      <c r="K30" s="213">
        <v>57.234999999999999</v>
      </c>
      <c r="L30" s="211">
        <f>'[6]2001'!$B30</f>
        <v>58.515000000000001</v>
      </c>
      <c r="M30" s="210">
        <v>58</v>
      </c>
      <c r="N30" s="211">
        <v>55.12</v>
      </c>
      <c r="O30" s="209">
        <v>60.14</v>
      </c>
      <c r="P30" s="211">
        <v>53.56</v>
      </c>
      <c r="Q30" s="210">
        <v>55.73</v>
      </c>
      <c r="R30" s="211">
        <v>54.11</v>
      </c>
      <c r="S30" s="210">
        <v>54.225000000000001</v>
      </c>
      <c r="T30" s="240">
        <v>60.57</v>
      </c>
      <c r="U30" s="235">
        <v>56.15</v>
      </c>
      <c r="V30" s="240">
        <v>59.174999999999997</v>
      </c>
      <c r="W30" s="235">
        <v>57.814999999999998</v>
      </c>
      <c r="X30" s="240">
        <v>56.95</v>
      </c>
      <c r="Y30" s="240">
        <v>55.8</v>
      </c>
      <c r="Z30" s="240">
        <v>58.58</v>
      </c>
      <c r="AA30" s="240">
        <v>55.26</v>
      </c>
      <c r="AB30" s="240">
        <v>55.55</v>
      </c>
      <c r="AC30" s="19"/>
      <c r="AD30" s="193">
        <f t="shared" si="0"/>
        <v>57.630000000000031</v>
      </c>
      <c r="AE30" s="182">
        <f t="shared" si="1"/>
        <v>55.35000000000003</v>
      </c>
      <c r="AF30" s="20"/>
      <c r="AJ30">
        <v>58</v>
      </c>
      <c r="EQ30" s="1"/>
      <c r="ER30" s="1"/>
    </row>
    <row r="31" spans="1:148" ht="12" customHeight="1" x14ac:dyDescent="0.25">
      <c r="A31" s="198">
        <v>37281</v>
      </c>
      <c r="B31" s="208">
        <f>'[4]1991'!$C29</f>
        <v>55.82</v>
      </c>
      <c r="C31" s="212">
        <v>55.57</v>
      </c>
      <c r="D31" s="208">
        <f>'[4]1993'!$B29</f>
        <v>57.284999999999997</v>
      </c>
      <c r="E31" s="212">
        <f>'[4]1994'!$B30</f>
        <v>56.66</v>
      </c>
      <c r="F31" s="208">
        <f>'[3]1995'!$C29</f>
        <v>54.9</v>
      </c>
      <c r="G31" s="212">
        <f>'[3]1996'!$B29</f>
        <v>57.155000000000001</v>
      </c>
      <c r="H31" s="208">
        <f>'[3]1997'!$B29</f>
        <v>56.935000000000002</v>
      </c>
      <c r="I31" s="212">
        <f>'[3]1998'!$B29</f>
        <v>55.244999999999997</v>
      </c>
      <c r="J31" s="208">
        <v>59.7</v>
      </c>
      <c r="K31" s="213">
        <v>57.244999999999997</v>
      </c>
      <c r="L31" s="211">
        <f>'[6]2001'!$B31</f>
        <v>58.49</v>
      </c>
      <c r="M31" s="210">
        <v>57.984999999999999</v>
      </c>
      <c r="N31" s="211">
        <v>55.1</v>
      </c>
      <c r="O31" s="209">
        <v>60.2</v>
      </c>
      <c r="P31" s="211">
        <v>53.57</v>
      </c>
      <c r="Q31" s="210">
        <v>55.85</v>
      </c>
      <c r="R31" s="211">
        <v>54.62</v>
      </c>
      <c r="S31" s="210">
        <v>54.204999999999998</v>
      </c>
      <c r="T31" s="240">
        <v>60.52</v>
      </c>
      <c r="U31" s="235">
        <v>56.13</v>
      </c>
      <c r="V31" s="240">
        <v>59.174999999999997</v>
      </c>
      <c r="W31" s="235">
        <v>57.78</v>
      </c>
      <c r="X31" s="240">
        <v>56.94</v>
      </c>
      <c r="Y31" s="240">
        <v>55.77</v>
      </c>
      <c r="Z31" s="240">
        <v>58.74</v>
      </c>
      <c r="AA31" s="240">
        <v>55.28</v>
      </c>
      <c r="AB31" s="240">
        <v>55.6</v>
      </c>
      <c r="AC31" s="19"/>
      <c r="AD31" s="193">
        <f t="shared" si="0"/>
        <v>57.730000000000032</v>
      </c>
      <c r="AE31" s="182">
        <f t="shared" si="1"/>
        <v>55.450000000000031</v>
      </c>
      <c r="AF31" s="20"/>
      <c r="AJ31">
        <v>57.984999999999999</v>
      </c>
      <c r="EQ31" s="1"/>
      <c r="ER31" s="1"/>
    </row>
    <row r="32" spans="1:148" ht="12" customHeight="1" x14ac:dyDescent="0.25">
      <c r="A32" s="198">
        <v>37282</v>
      </c>
      <c r="B32" s="208">
        <f>'[4]1991'!$C30</f>
        <v>55.884999999999998</v>
      </c>
      <c r="C32" s="212">
        <v>55.664999999999999</v>
      </c>
      <c r="D32" s="208">
        <f>'[4]1993'!$B30</f>
        <v>57.305</v>
      </c>
      <c r="E32" s="212">
        <f>'[4]1994'!$B31</f>
        <v>56.66</v>
      </c>
      <c r="F32" s="208">
        <f>'[3]1995'!$C30</f>
        <v>54.984999999999999</v>
      </c>
      <c r="G32" s="212">
        <f>'[3]1996'!$B30</f>
        <v>57.18</v>
      </c>
      <c r="H32" s="208">
        <f>'[3]1997'!$B30</f>
        <v>57.064999999999998</v>
      </c>
      <c r="I32" s="212">
        <f>'[3]1998'!$B30</f>
        <v>55.255000000000003</v>
      </c>
      <c r="J32" s="208">
        <v>59.7</v>
      </c>
      <c r="K32" s="213">
        <v>57.244999999999997</v>
      </c>
      <c r="L32" s="211">
        <f>'[6]2001'!$B32</f>
        <v>58.46</v>
      </c>
      <c r="M32" s="210">
        <v>57.965000000000003</v>
      </c>
      <c r="N32" s="211">
        <v>55.09</v>
      </c>
      <c r="O32" s="209">
        <v>60.27</v>
      </c>
      <c r="P32" s="211">
        <v>53.56</v>
      </c>
      <c r="Q32" s="210">
        <v>56.21</v>
      </c>
      <c r="R32" s="211">
        <v>54.795000000000002</v>
      </c>
      <c r="S32" s="210">
        <v>54.185000000000002</v>
      </c>
      <c r="T32" s="240">
        <v>60.634999999999998</v>
      </c>
      <c r="U32" s="235">
        <v>56.115000000000002</v>
      </c>
      <c r="V32" s="240">
        <v>59.174999999999997</v>
      </c>
      <c r="W32" s="235">
        <v>57.73</v>
      </c>
      <c r="X32" s="240">
        <v>56.94</v>
      </c>
      <c r="Y32" s="240">
        <v>55.75</v>
      </c>
      <c r="Z32" s="240">
        <v>58.79</v>
      </c>
      <c r="AA32" s="240">
        <v>55.255000000000003</v>
      </c>
      <c r="AB32" s="240">
        <v>55.65</v>
      </c>
      <c r="AC32" s="19"/>
      <c r="AD32" s="193">
        <f t="shared" si="0"/>
        <v>57.830000000000034</v>
      </c>
      <c r="AE32" s="182">
        <f t="shared" si="1"/>
        <v>55.550000000000033</v>
      </c>
      <c r="AF32" s="20"/>
      <c r="AJ32">
        <v>57.965000000000003</v>
      </c>
      <c r="EQ32" s="1"/>
      <c r="ER32" s="1"/>
    </row>
    <row r="33" spans="1:148" ht="12" customHeight="1" x14ac:dyDescent="0.25">
      <c r="A33" s="198">
        <v>37283</v>
      </c>
      <c r="B33" s="208">
        <f>'[4]1991'!$C31</f>
        <v>55.935000000000002</v>
      </c>
      <c r="C33" s="212">
        <v>55.68</v>
      </c>
      <c r="D33" s="208">
        <f>'[4]1993'!$B31</f>
        <v>57.295000000000002</v>
      </c>
      <c r="E33" s="212">
        <f>'[4]1994'!$B32</f>
        <v>56.64</v>
      </c>
      <c r="F33" s="208">
        <f>'[3]1995'!$C31</f>
        <v>55.02</v>
      </c>
      <c r="G33" s="212">
        <f>'[3]1996'!$B31</f>
        <v>57.22</v>
      </c>
      <c r="H33" s="208">
        <f>'[3]1997'!$B31</f>
        <v>57.09</v>
      </c>
      <c r="I33" s="212">
        <f>'[3]1998'!$B31</f>
        <v>55.29</v>
      </c>
      <c r="J33" s="208">
        <v>59.89</v>
      </c>
      <c r="K33" s="213">
        <v>57.244999999999997</v>
      </c>
      <c r="L33" s="211">
        <f>'[6]2001'!$B33</f>
        <v>58.42</v>
      </c>
      <c r="M33" s="210">
        <v>57.945</v>
      </c>
      <c r="N33" s="211">
        <v>55.085000000000001</v>
      </c>
      <c r="O33" s="209">
        <v>60.32</v>
      </c>
      <c r="P33" s="211">
        <v>53.57</v>
      </c>
      <c r="Q33" s="210">
        <v>56.37</v>
      </c>
      <c r="R33" s="211">
        <v>54.924999999999997</v>
      </c>
      <c r="S33" s="210">
        <v>54.185000000000002</v>
      </c>
      <c r="T33" s="240">
        <v>60.58</v>
      </c>
      <c r="U33" s="235">
        <v>56.064999999999998</v>
      </c>
      <c r="V33" s="240">
        <v>59.015000000000001</v>
      </c>
      <c r="W33" s="235">
        <v>57.674999999999997</v>
      </c>
      <c r="X33" s="240">
        <v>56.94</v>
      </c>
      <c r="Y33" s="240">
        <v>55.72</v>
      </c>
      <c r="Z33" s="240">
        <v>58.8</v>
      </c>
      <c r="AA33" s="240">
        <v>55.3</v>
      </c>
      <c r="AB33" s="240">
        <v>55.69</v>
      </c>
      <c r="AC33" s="19"/>
      <c r="AD33" s="193">
        <f t="shared" si="0"/>
        <v>57.930000000000035</v>
      </c>
      <c r="AE33" s="182">
        <f t="shared" si="1"/>
        <v>55.650000000000034</v>
      </c>
      <c r="AF33" s="20"/>
      <c r="AJ33">
        <v>57.945</v>
      </c>
      <c r="EQ33" s="1"/>
      <c r="ER33" s="1"/>
    </row>
    <row r="34" spans="1:148" ht="12" customHeight="1" x14ac:dyDescent="0.25">
      <c r="A34" s="198">
        <v>37284</v>
      </c>
      <c r="B34" s="208">
        <f>'[4]1991'!$C32</f>
        <v>55.994999999999997</v>
      </c>
      <c r="C34" s="212">
        <v>55.69</v>
      </c>
      <c r="D34" s="208">
        <f>'[4]1993'!$B32</f>
        <v>57.26</v>
      </c>
      <c r="E34" s="212">
        <f>'[4]1994'!$B33</f>
        <v>56.61</v>
      </c>
      <c r="F34" s="208">
        <f>'[3]1995'!$C32</f>
        <v>55.034999999999997</v>
      </c>
      <c r="G34" s="212">
        <f>'[3]1996'!$B32</f>
        <v>57.23</v>
      </c>
      <c r="H34" s="208">
        <f>'[3]1997'!$B32</f>
        <v>57.185000000000002</v>
      </c>
      <c r="I34" s="212">
        <f>'[3]1998'!$B32</f>
        <v>55.284999999999997</v>
      </c>
      <c r="J34" s="208">
        <v>59.91</v>
      </c>
      <c r="K34" s="213">
        <v>57.21</v>
      </c>
      <c r="L34" s="211">
        <f>'[6]2001'!$B34</f>
        <v>58.405000000000001</v>
      </c>
      <c r="M34" s="210">
        <v>57.93</v>
      </c>
      <c r="N34" s="211">
        <v>55.174999999999997</v>
      </c>
      <c r="O34" s="209">
        <v>60.34</v>
      </c>
      <c r="P34" s="211">
        <v>53.57</v>
      </c>
      <c r="Q34" s="210">
        <v>56.49</v>
      </c>
      <c r="R34" s="211">
        <v>55.045000000000002</v>
      </c>
      <c r="S34" s="210">
        <v>54.17</v>
      </c>
      <c r="T34" s="240">
        <v>60.515000000000001</v>
      </c>
      <c r="U34" s="235">
        <v>56.11</v>
      </c>
      <c r="V34" s="240">
        <v>58.98</v>
      </c>
      <c r="W34" s="235">
        <v>57.62</v>
      </c>
      <c r="X34" s="240">
        <v>56.95</v>
      </c>
      <c r="Y34" s="240">
        <v>55.655000000000001</v>
      </c>
      <c r="Z34" s="240">
        <v>58.8</v>
      </c>
      <c r="AA34" s="240">
        <v>55.3</v>
      </c>
      <c r="AB34" s="240">
        <v>55.8</v>
      </c>
      <c r="AC34" s="19"/>
      <c r="AD34" s="193">
        <f t="shared" si="0"/>
        <v>58.030000000000037</v>
      </c>
      <c r="AE34" s="182">
        <f t="shared" si="1"/>
        <v>55.750000000000036</v>
      </c>
      <c r="AF34" s="20"/>
      <c r="AJ34">
        <v>57.93</v>
      </c>
      <c r="EQ34" s="1"/>
      <c r="ER34" s="1"/>
    </row>
    <row r="35" spans="1:148" ht="12" customHeight="1" x14ac:dyDescent="0.25">
      <c r="A35" s="198">
        <v>37285</v>
      </c>
      <c r="B35" s="208">
        <f>'[4]1991'!$C33</f>
        <v>56.05</v>
      </c>
      <c r="C35" s="212">
        <v>55.7</v>
      </c>
      <c r="D35" s="208">
        <f>'[4]1993'!$B33</f>
        <v>57.215000000000003</v>
      </c>
      <c r="E35" s="212">
        <f>'[4]1994'!$B34</f>
        <v>56.56</v>
      </c>
      <c r="F35" s="208">
        <f>'[3]1995'!$C33</f>
        <v>55.075000000000003</v>
      </c>
      <c r="G35" s="212">
        <f>'[3]1996'!$B33</f>
        <v>57.23</v>
      </c>
      <c r="H35" s="208">
        <f>'[3]1997'!$B33</f>
        <v>57.215000000000003</v>
      </c>
      <c r="I35" s="212">
        <f>'[3]1998'!$B33</f>
        <v>55.284999999999997</v>
      </c>
      <c r="J35" s="208">
        <v>59.9</v>
      </c>
      <c r="K35" s="213">
        <v>57.24</v>
      </c>
      <c r="L35" s="211">
        <f>'[6]2001'!$B35</f>
        <v>58.395000000000003</v>
      </c>
      <c r="M35" s="210">
        <v>58.05</v>
      </c>
      <c r="N35" s="211">
        <v>55.27</v>
      </c>
      <c r="O35" s="209">
        <v>60.344999999999999</v>
      </c>
      <c r="P35" s="211">
        <v>53.65</v>
      </c>
      <c r="Q35" s="210">
        <v>56.57</v>
      </c>
      <c r="R35" s="211">
        <v>55.23</v>
      </c>
      <c r="S35" s="210">
        <v>54.15</v>
      </c>
      <c r="T35" s="240">
        <v>60.45</v>
      </c>
      <c r="U35" s="235">
        <v>56.11</v>
      </c>
      <c r="V35" s="240">
        <v>58.94</v>
      </c>
      <c r="W35" s="235">
        <v>57.58</v>
      </c>
      <c r="X35" s="240">
        <v>56.98</v>
      </c>
      <c r="Y35" s="240">
        <v>55.62</v>
      </c>
      <c r="Z35" s="240">
        <v>58.8</v>
      </c>
      <c r="AA35" s="240">
        <v>55.4</v>
      </c>
      <c r="AB35" s="240">
        <v>55.84</v>
      </c>
      <c r="AC35" s="19"/>
      <c r="AD35" s="193">
        <f t="shared" si="0"/>
        <v>58.130000000000038</v>
      </c>
      <c r="AE35" s="182">
        <f t="shared" si="1"/>
        <v>55.850000000000037</v>
      </c>
      <c r="AF35" s="20"/>
      <c r="AJ35">
        <v>58.05</v>
      </c>
      <c r="EQ35" s="1"/>
      <c r="ER35" s="1"/>
    </row>
    <row r="36" spans="1:148" ht="12" customHeight="1" x14ac:dyDescent="0.25">
      <c r="A36" s="198">
        <v>37286</v>
      </c>
      <c r="B36" s="208">
        <f>'[4]1991'!$C34</f>
        <v>56.21</v>
      </c>
      <c r="C36" s="212">
        <v>55.71</v>
      </c>
      <c r="D36" s="208">
        <f>'[4]1993'!$B34</f>
        <v>57.16</v>
      </c>
      <c r="E36" s="212">
        <f>'[4]1994'!$B35</f>
        <v>56.53</v>
      </c>
      <c r="F36" s="208">
        <f>'[3]1995'!$C34</f>
        <v>55.1</v>
      </c>
      <c r="G36" s="212">
        <f>'[3]1996'!$B34</f>
        <v>57.204999999999998</v>
      </c>
      <c r="H36" s="208">
        <f>'[3]1997'!$B34</f>
        <v>57.225000000000001</v>
      </c>
      <c r="I36" s="212">
        <f>'[3]1998'!$B34</f>
        <v>55.274999999999999</v>
      </c>
      <c r="J36" s="208">
        <v>59.93</v>
      </c>
      <c r="K36" s="213">
        <v>57.26</v>
      </c>
      <c r="L36" s="211">
        <f>'[6]2001'!$B36</f>
        <v>58.375</v>
      </c>
      <c r="M36" s="210">
        <v>58.064999999999998</v>
      </c>
      <c r="N36" s="211">
        <v>55.344999999999999</v>
      </c>
      <c r="O36" s="209">
        <v>60.35</v>
      </c>
      <c r="P36" s="211">
        <v>53.68</v>
      </c>
      <c r="Q36" s="210">
        <v>56.63</v>
      </c>
      <c r="R36" s="211">
        <v>55.335000000000001</v>
      </c>
      <c r="S36" s="210">
        <v>54.115000000000002</v>
      </c>
      <c r="T36" s="240">
        <v>60.42</v>
      </c>
      <c r="U36" s="235">
        <v>56.15</v>
      </c>
      <c r="V36" s="240">
        <v>58.95</v>
      </c>
      <c r="W36" s="235">
        <v>57.5</v>
      </c>
      <c r="X36" s="240">
        <v>56.99</v>
      </c>
      <c r="Y36" s="240">
        <v>55.57</v>
      </c>
      <c r="Z36" s="240">
        <v>58.86</v>
      </c>
      <c r="AA36" s="240">
        <v>55.424999999999997</v>
      </c>
      <c r="AB36" s="240">
        <v>55.86</v>
      </c>
      <c r="AC36" s="19"/>
      <c r="AD36" s="193">
        <f t="shared" si="0"/>
        <v>58.23000000000004</v>
      </c>
      <c r="AE36" s="182">
        <f t="shared" si="1"/>
        <v>55.950000000000038</v>
      </c>
      <c r="AF36" s="20">
        <v>0</v>
      </c>
      <c r="AJ36">
        <v>58.064999999999998</v>
      </c>
      <c r="EQ36" s="1"/>
      <c r="ER36" s="1"/>
    </row>
    <row r="37" spans="1:148" ht="12" customHeight="1" x14ac:dyDescent="0.25">
      <c r="A37" s="198">
        <v>37287</v>
      </c>
      <c r="B37" s="208">
        <f>'[4]1991'!$C35</f>
        <v>56.33</v>
      </c>
      <c r="C37" s="212">
        <v>55.69</v>
      </c>
      <c r="D37" s="208">
        <f>'[4]1993'!$B35</f>
        <v>57.03</v>
      </c>
      <c r="E37" s="212">
        <f>'[4]1994'!$B36</f>
        <v>56.545000000000002</v>
      </c>
      <c r="F37" s="208">
        <f>'[3]1995'!$C35</f>
        <v>55.125</v>
      </c>
      <c r="G37" s="212">
        <f>'[3]1996'!$B35</f>
        <v>57.17</v>
      </c>
      <c r="H37" s="208">
        <f>'[3]1997'!$B35</f>
        <v>57.25</v>
      </c>
      <c r="I37" s="212">
        <f>'[3]1998'!$B35</f>
        <v>55.27</v>
      </c>
      <c r="J37" s="208">
        <v>59.95</v>
      </c>
      <c r="K37" s="213">
        <v>57.305</v>
      </c>
      <c r="L37" s="211">
        <f>'[6]2001'!$B37</f>
        <v>58.365000000000002</v>
      </c>
      <c r="M37" s="210">
        <v>58.09</v>
      </c>
      <c r="N37" s="211">
        <v>55.435000000000002</v>
      </c>
      <c r="O37" s="209">
        <v>60.395000000000003</v>
      </c>
      <c r="P37" s="211">
        <v>53.74</v>
      </c>
      <c r="Q37" s="210">
        <v>56.7</v>
      </c>
      <c r="R37" s="211">
        <v>55.49</v>
      </c>
      <c r="S37" s="210">
        <v>54.104999999999997</v>
      </c>
      <c r="T37" s="240">
        <v>60.354999999999997</v>
      </c>
      <c r="U37" s="235">
        <v>56.25</v>
      </c>
      <c r="V37" s="240">
        <v>58.96</v>
      </c>
      <c r="W37" s="235">
        <v>57.63</v>
      </c>
      <c r="X37" s="240">
        <v>57.02</v>
      </c>
      <c r="Y37" s="240">
        <v>55.54</v>
      </c>
      <c r="Z37" s="240">
        <v>58.92</v>
      </c>
      <c r="AA37" s="240">
        <v>55.42</v>
      </c>
      <c r="AB37" s="240">
        <v>55.88</v>
      </c>
      <c r="AC37" s="58"/>
      <c r="AD37" s="193">
        <f t="shared" si="0"/>
        <v>58.330000000000041</v>
      </c>
      <c r="AE37" s="182">
        <f t="shared" si="1"/>
        <v>56.05000000000004</v>
      </c>
      <c r="AF37" s="20">
        <v>61</v>
      </c>
      <c r="AJ37">
        <v>58.09</v>
      </c>
      <c r="EQ37" s="1"/>
      <c r="ER37" s="1"/>
    </row>
    <row r="38" spans="1:148" ht="12" customHeight="1" x14ac:dyDescent="0.25">
      <c r="A38" s="62">
        <v>37288</v>
      </c>
      <c r="B38" s="214">
        <f>'[4]1991'!$C$46</f>
        <v>56.56</v>
      </c>
      <c r="C38" s="215">
        <v>55.674999999999997</v>
      </c>
      <c r="D38" s="214">
        <f>'[4]1993'!$B$46</f>
        <v>57.03</v>
      </c>
      <c r="E38" s="215">
        <f>'[4]1994'!$B$46</f>
        <v>56.53</v>
      </c>
      <c r="F38" s="214">
        <f>'[3]1995'!$C$43</f>
        <v>55.134999999999998</v>
      </c>
      <c r="G38" s="215">
        <f>'[3]1996'!$B44</f>
        <v>57.15</v>
      </c>
      <c r="H38" s="214">
        <f>'[3]1997'!$B$45</f>
        <v>57.25</v>
      </c>
      <c r="I38" s="215">
        <f>'[3]1998'!$B$45</f>
        <v>55.274999999999999</v>
      </c>
      <c r="J38" s="214">
        <v>59.975000000000001</v>
      </c>
      <c r="K38" s="216">
        <v>57.31</v>
      </c>
      <c r="L38" s="217">
        <f>'[6]2001'!$B44</f>
        <v>58.35</v>
      </c>
      <c r="M38" s="216">
        <v>58.13</v>
      </c>
      <c r="N38" s="217">
        <v>55.475000000000001</v>
      </c>
      <c r="O38" s="215">
        <v>60.37</v>
      </c>
      <c r="P38" s="217">
        <v>53.8</v>
      </c>
      <c r="Q38" s="216">
        <v>56.73</v>
      </c>
      <c r="R38" s="217">
        <v>55.59</v>
      </c>
      <c r="S38" s="216">
        <v>54.1</v>
      </c>
      <c r="T38" s="241">
        <v>60.33</v>
      </c>
      <c r="U38" s="236">
        <v>56.3</v>
      </c>
      <c r="V38" s="241">
        <v>58.98</v>
      </c>
      <c r="W38" s="236">
        <v>57.77</v>
      </c>
      <c r="X38" s="241">
        <v>57.07</v>
      </c>
      <c r="Y38" s="241">
        <v>55.51</v>
      </c>
      <c r="Z38" s="241">
        <v>58.94</v>
      </c>
      <c r="AA38" s="241">
        <v>55.42</v>
      </c>
      <c r="AB38" s="241">
        <v>56.015000000000001</v>
      </c>
      <c r="AC38" s="228"/>
      <c r="AD38" s="193">
        <f>+AD37+0.02</f>
        <v>58.350000000000044</v>
      </c>
      <c r="AE38" s="183">
        <f>+AE37+0.05</f>
        <v>56.100000000000037</v>
      </c>
      <c r="AF38" s="52">
        <v>61</v>
      </c>
      <c r="AG38" s="14" t="s">
        <v>6</v>
      </c>
      <c r="AH38" s="14" t="s">
        <v>9</v>
      </c>
      <c r="AJ38">
        <v>58.13</v>
      </c>
      <c r="EQ38" s="1"/>
      <c r="ER38" s="1"/>
    </row>
    <row r="39" spans="1:148" ht="12" customHeight="1" x14ac:dyDescent="0.25">
      <c r="A39" s="62">
        <v>37289</v>
      </c>
      <c r="B39" s="214">
        <f>'[4]1991'!$C47</f>
        <v>56.72</v>
      </c>
      <c r="C39" s="218">
        <v>55.66</v>
      </c>
      <c r="D39" s="214">
        <f>'[4]1993'!$B47</f>
        <v>56.97</v>
      </c>
      <c r="E39" s="218">
        <f>'[4]1994'!$B47</f>
        <v>56.515000000000001</v>
      </c>
      <c r="F39" s="214">
        <f>'[3]1995'!$C44</f>
        <v>55.23</v>
      </c>
      <c r="G39" s="218">
        <f>'[3]1996'!$B45</f>
        <v>57.164999999999999</v>
      </c>
      <c r="H39" s="214">
        <f>'[3]1997'!$B46</f>
        <v>57.27</v>
      </c>
      <c r="I39" s="218">
        <f>'[3]1998'!$B46</f>
        <v>55.284999999999997</v>
      </c>
      <c r="J39" s="214">
        <v>59.97</v>
      </c>
      <c r="K39" s="219">
        <v>57.3</v>
      </c>
      <c r="L39" s="217">
        <f>'[6]2001'!$B45</f>
        <v>58.41</v>
      </c>
      <c r="M39" s="216">
        <v>58.16</v>
      </c>
      <c r="N39" s="217">
        <v>55.54</v>
      </c>
      <c r="O39" s="215">
        <v>60.354999999999997</v>
      </c>
      <c r="P39" s="217">
        <v>53.865000000000002</v>
      </c>
      <c r="Q39" s="216">
        <v>56.73</v>
      </c>
      <c r="R39" s="217">
        <v>55.774999999999999</v>
      </c>
      <c r="S39" s="216">
        <v>54.17</v>
      </c>
      <c r="T39" s="241">
        <v>60.32</v>
      </c>
      <c r="U39" s="236">
        <v>56.29</v>
      </c>
      <c r="V39" s="241">
        <v>58.96</v>
      </c>
      <c r="W39" s="236">
        <v>57.805</v>
      </c>
      <c r="X39" s="241">
        <v>57.1</v>
      </c>
      <c r="Y39" s="241">
        <v>55.48</v>
      </c>
      <c r="Z39" s="241">
        <v>58.93</v>
      </c>
      <c r="AA39" s="241">
        <v>55.41</v>
      </c>
      <c r="AB39" s="241">
        <v>56.22</v>
      </c>
      <c r="AC39" s="19"/>
      <c r="AD39" s="193">
        <f t="shared" ref="AD39:AD102" si="2">+AD38+0.02</f>
        <v>58.370000000000047</v>
      </c>
      <c r="AE39" s="181">
        <f>+AE38+0.04</f>
        <v>56.140000000000036</v>
      </c>
      <c r="AF39" s="20"/>
      <c r="AG39" s="23">
        <f>(AD66-AD38)/28</f>
        <v>2.0000000000003126E-2</v>
      </c>
      <c r="AJ39">
        <v>58.16</v>
      </c>
      <c r="EQ39" s="1"/>
      <c r="ER39" s="1"/>
    </row>
    <row r="40" spans="1:148" ht="12" customHeight="1" x14ac:dyDescent="0.25">
      <c r="A40" s="62">
        <v>37290</v>
      </c>
      <c r="B40" s="214">
        <f>'[4]1991'!$C48</f>
        <v>56.84</v>
      </c>
      <c r="C40" s="218">
        <v>55.774999999999999</v>
      </c>
      <c r="D40" s="214">
        <f>'[4]1993'!$B48</f>
        <v>56.99</v>
      </c>
      <c r="E40" s="218">
        <f>'[4]1994'!$B48</f>
        <v>56.51</v>
      </c>
      <c r="F40" s="214">
        <f>'[3]1995'!$C45</f>
        <v>55.3</v>
      </c>
      <c r="G40" s="218">
        <f>'[3]1996'!$B46</f>
        <v>57.26</v>
      </c>
      <c r="H40" s="214">
        <f>'[3]1997'!$B47</f>
        <v>57.274999999999999</v>
      </c>
      <c r="I40" s="218">
        <f>'[3]1998'!$B47</f>
        <v>55.25</v>
      </c>
      <c r="J40" s="214">
        <v>59.994999999999997</v>
      </c>
      <c r="K40" s="219">
        <v>57.295000000000002</v>
      </c>
      <c r="L40" s="217">
        <f>'[6]2001'!$B46</f>
        <v>58.41</v>
      </c>
      <c r="M40" s="216">
        <v>58.21</v>
      </c>
      <c r="N40" s="217">
        <v>55.625</v>
      </c>
      <c r="O40" s="215">
        <v>60.575000000000003</v>
      </c>
      <c r="P40" s="217">
        <v>53.975000000000001</v>
      </c>
      <c r="Q40" s="216">
        <v>56.73</v>
      </c>
      <c r="R40" s="217">
        <v>55.945</v>
      </c>
      <c r="S40" s="216">
        <v>54.46</v>
      </c>
      <c r="T40" s="241">
        <v>60.28</v>
      </c>
      <c r="U40" s="236">
        <v>56.4</v>
      </c>
      <c r="V40" s="241">
        <v>58.93</v>
      </c>
      <c r="W40" s="236">
        <v>57.81</v>
      </c>
      <c r="X40" s="241">
        <v>57.19</v>
      </c>
      <c r="Y40" s="241">
        <v>55.46</v>
      </c>
      <c r="Z40" s="241">
        <v>58.95</v>
      </c>
      <c r="AA40" s="241">
        <v>55.43</v>
      </c>
      <c r="AB40" s="241">
        <v>56.29</v>
      </c>
      <c r="AC40" s="19"/>
      <c r="AD40" s="193">
        <f t="shared" si="2"/>
        <v>58.39000000000005</v>
      </c>
      <c r="AE40" s="181">
        <f t="shared" ref="AE40:AE54" si="3">+AE39+0.04</f>
        <v>56.180000000000035</v>
      </c>
      <c r="AF40" s="20"/>
      <c r="AG40" s="24">
        <f>AE66-AE38</f>
        <v>1.2399999999999523</v>
      </c>
      <c r="AJ40">
        <v>58.21</v>
      </c>
      <c r="EQ40" s="1"/>
      <c r="ER40" s="1"/>
    </row>
    <row r="41" spans="1:148" ht="12" customHeight="1" x14ac:dyDescent="0.25">
      <c r="A41" s="62">
        <v>37291</v>
      </c>
      <c r="B41" s="214">
        <f>'[4]1991'!$C49</f>
        <v>56.96</v>
      </c>
      <c r="C41" s="218">
        <v>55.8</v>
      </c>
      <c r="D41" s="214">
        <f>'[4]1993'!$B49</f>
        <v>57.09</v>
      </c>
      <c r="E41" s="218">
        <f>'[4]1994'!$B49</f>
        <v>56.555</v>
      </c>
      <c r="F41" s="214">
        <f>'[3]1995'!$C46</f>
        <v>55.35</v>
      </c>
      <c r="G41" s="218">
        <f>'[3]1996'!$B47</f>
        <v>57.4</v>
      </c>
      <c r="H41" s="214">
        <f>'[3]1997'!$B48</f>
        <v>57.28</v>
      </c>
      <c r="I41" s="218">
        <f>'[3]1998'!$B48</f>
        <v>55.21</v>
      </c>
      <c r="J41" s="214">
        <v>59.98</v>
      </c>
      <c r="K41" s="219">
        <v>57.32</v>
      </c>
      <c r="L41" s="217">
        <f>'[6]2001'!$B47</f>
        <v>58.43</v>
      </c>
      <c r="M41" s="216">
        <v>58.25</v>
      </c>
      <c r="N41" s="217">
        <v>55.69</v>
      </c>
      <c r="O41" s="215">
        <v>60.67</v>
      </c>
      <c r="P41" s="217">
        <v>54.085000000000001</v>
      </c>
      <c r="Q41" s="216">
        <v>56.72</v>
      </c>
      <c r="R41" s="217">
        <v>56.06</v>
      </c>
      <c r="S41" s="216">
        <v>54.59</v>
      </c>
      <c r="T41" s="241">
        <v>60.24</v>
      </c>
      <c r="U41" s="236">
        <v>56.42</v>
      </c>
      <c r="V41" s="241">
        <v>58.91</v>
      </c>
      <c r="W41" s="236">
        <v>57.8</v>
      </c>
      <c r="X41" s="241">
        <v>57.26</v>
      </c>
      <c r="Y41" s="241">
        <v>55.45</v>
      </c>
      <c r="Z41" s="241">
        <v>58.98</v>
      </c>
      <c r="AA41" s="241">
        <v>55.45</v>
      </c>
      <c r="AB41" s="241">
        <v>56.32</v>
      </c>
      <c r="AC41" s="19"/>
      <c r="AD41" s="193">
        <f t="shared" si="2"/>
        <v>58.410000000000053</v>
      </c>
      <c r="AE41" s="181">
        <f t="shared" si="3"/>
        <v>56.220000000000034</v>
      </c>
      <c r="AF41" s="20"/>
      <c r="AJ41">
        <v>58.25</v>
      </c>
      <c r="EQ41" s="1"/>
      <c r="ER41" s="1"/>
    </row>
    <row r="42" spans="1:148" ht="12" customHeight="1" x14ac:dyDescent="0.25">
      <c r="A42" s="62">
        <v>37292</v>
      </c>
      <c r="B42" s="214">
        <f>'[4]1991'!$C50</f>
        <v>57.05</v>
      </c>
      <c r="C42" s="218">
        <v>55.784999999999997</v>
      </c>
      <c r="D42" s="214">
        <f>'[4]1993'!$B50</f>
        <v>57.104999999999997</v>
      </c>
      <c r="E42" s="218">
        <f>'[4]1994'!$B50</f>
        <v>56.56</v>
      </c>
      <c r="F42" s="214">
        <f>'[3]1995'!$C47</f>
        <v>55.414999999999999</v>
      </c>
      <c r="G42" s="218">
        <f>'[3]1996'!$B48</f>
        <v>57.45</v>
      </c>
      <c r="H42" s="214">
        <f>'[3]1997'!$B49</f>
        <v>57.295000000000002</v>
      </c>
      <c r="I42" s="218">
        <f>'[3]1998'!$B49</f>
        <v>55.155000000000001</v>
      </c>
      <c r="J42" s="214">
        <v>60</v>
      </c>
      <c r="K42" s="219">
        <v>57.325000000000003</v>
      </c>
      <c r="L42" s="217">
        <f>'[6]2001'!$B48</f>
        <v>58.445</v>
      </c>
      <c r="M42" s="216">
        <v>58.225000000000001</v>
      </c>
      <c r="N42" s="217">
        <v>55.87</v>
      </c>
      <c r="O42" s="215">
        <v>60.645000000000003</v>
      </c>
      <c r="P42" s="217">
        <v>54.15</v>
      </c>
      <c r="Q42" s="216">
        <v>56.695</v>
      </c>
      <c r="R42" s="217">
        <v>56.174999999999997</v>
      </c>
      <c r="S42" s="216">
        <v>54.68</v>
      </c>
      <c r="T42" s="241">
        <v>60.225000000000001</v>
      </c>
      <c r="U42" s="236">
        <v>56.45</v>
      </c>
      <c r="V42" s="241">
        <v>58.92</v>
      </c>
      <c r="W42" s="236">
        <v>57.78</v>
      </c>
      <c r="X42" s="241">
        <v>57.29</v>
      </c>
      <c r="Y42" s="241">
        <v>55.46</v>
      </c>
      <c r="Z42" s="241">
        <v>58.98</v>
      </c>
      <c r="AA42" s="241">
        <v>55.45</v>
      </c>
      <c r="AB42" s="241">
        <v>56.33</v>
      </c>
      <c r="AC42" s="25" t="s">
        <v>10</v>
      </c>
      <c r="AD42" s="193">
        <f t="shared" si="2"/>
        <v>58.430000000000057</v>
      </c>
      <c r="AE42" s="181">
        <f t="shared" si="3"/>
        <v>56.260000000000034</v>
      </c>
      <c r="AF42" s="20"/>
      <c r="AJ42">
        <v>58.225000000000001</v>
      </c>
      <c r="EQ42" s="1"/>
      <c r="ER42" s="1"/>
    </row>
    <row r="43" spans="1:148" ht="12" customHeight="1" x14ac:dyDescent="0.25">
      <c r="A43" s="62">
        <v>37293</v>
      </c>
      <c r="B43" s="214">
        <f>'[4]1991'!$C51</f>
        <v>57.08</v>
      </c>
      <c r="C43" s="218">
        <v>55.76</v>
      </c>
      <c r="D43" s="214">
        <f>'[4]1993'!$B51</f>
        <v>57.09</v>
      </c>
      <c r="E43" s="218">
        <f>'[4]1994'!$B51</f>
        <v>56.615000000000002</v>
      </c>
      <c r="F43" s="214">
        <f>'[3]1995'!$C48</f>
        <v>55.5</v>
      </c>
      <c r="G43" s="218">
        <f>'[3]1996'!$B49</f>
        <v>57.53</v>
      </c>
      <c r="H43" s="214">
        <f>'[3]1997'!$B50</f>
        <v>57.5</v>
      </c>
      <c r="I43" s="218">
        <f>'[3]1998'!$B50</f>
        <v>55.1</v>
      </c>
      <c r="J43" s="214">
        <v>60</v>
      </c>
      <c r="K43" s="219">
        <v>57.38</v>
      </c>
      <c r="L43" s="217">
        <f>'[6]2001'!$B49</f>
        <v>58.43</v>
      </c>
      <c r="M43" s="216">
        <v>58.21</v>
      </c>
      <c r="N43" s="217">
        <v>55.93</v>
      </c>
      <c r="O43" s="215">
        <v>60.6</v>
      </c>
      <c r="P43" s="217">
        <v>54.23</v>
      </c>
      <c r="Q43" s="216">
        <v>56.695</v>
      </c>
      <c r="R43" s="217">
        <v>56.23</v>
      </c>
      <c r="S43" s="216">
        <v>54.71</v>
      </c>
      <c r="T43" s="241">
        <v>60.195</v>
      </c>
      <c r="U43" s="236">
        <v>56.67</v>
      </c>
      <c r="V43" s="241">
        <v>59.11</v>
      </c>
      <c r="W43" s="236">
        <v>57.76</v>
      </c>
      <c r="X43" s="241">
        <v>57.3</v>
      </c>
      <c r="Y43" s="241">
        <v>55.5</v>
      </c>
      <c r="Z43" s="241">
        <v>59</v>
      </c>
      <c r="AA43" s="241">
        <v>55.44</v>
      </c>
      <c r="AB43" s="241">
        <v>56.34</v>
      </c>
      <c r="AC43" s="25" t="s">
        <v>8</v>
      </c>
      <c r="AD43" s="193">
        <f t="shared" si="2"/>
        <v>58.45000000000006</v>
      </c>
      <c r="AE43" s="181">
        <f t="shared" si="3"/>
        <v>56.300000000000033</v>
      </c>
      <c r="AF43" s="20"/>
      <c r="AJ43">
        <v>58.21</v>
      </c>
      <c r="EQ43" s="1"/>
      <c r="ER43" s="1"/>
    </row>
    <row r="44" spans="1:148" ht="12" customHeight="1" x14ac:dyDescent="0.25">
      <c r="A44" s="62">
        <v>37294</v>
      </c>
      <c r="B44" s="214">
        <f>'[4]1991'!$C52</f>
        <v>57.23</v>
      </c>
      <c r="C44" s="218">
        <v>55.725000000000001</v>
      </c>
      <c r="D44" s="214">
        <f>'[4]1993'!$B52</f>
        <v>57.185000000000002</v>
      </c>
      <c r="E44" s="218">
        <f>'[4]1994'!$B52</f>
        <v>56.625</v>
      </c>
      <c r="F44" s="214">
        <f>'[3]1995'!$C49</f>
        <v>55.545000000000002</v>
      </c>
      <c r="G44" s="218">
        <f>'[3]1996'!$B50</f>
        <v>57.604999999999997</v>
      </c>
      <c r="H44" s="214">
        <f>'[3]1997'!$B51</f>
        <v>57.55</v>
      </c>
      <c r="I44" s="218">
        <f>'[3]1998'!$B51</f>
        <v>55.05</v>
      </c>
      <c r="J44" s="214">
        <v>60</v>
      </c>
      <c r="K44" s="219">
        <v>57.47</v>
      </c>
      <c r="L44" s="217">
        <f>'[6]2001'!$B50</f>
        <v>58.42</v>
      </c>
      <c r="M44" s="216">
        <v>58.23</v>
      </c>
      <c r="N44" s="217">
        <v>56.05</v>
      </c>
      <c r="O44" s="215">
        <v>60.57</v>
      </c>
      <c r="P44" s="217">
        <v>54.314999999999998</v>
      </c>
      <c r="Q44" s="216">
        <v>56.69</v>
      </c>
      <c r="R44" s="217">
        <v>56.24</v>
      </c>
      <c r="S44" s="216">
        <v>54.72</v>
      </c>
      <c r="T44" s="241">
        <v>60.14</v>
      </c>
      <c r="U44" s="236">
        <v>56.75</v>
      </c>
      <c r="V44" s="241">
        <v>59.17</v>
      </c>
      <c r="W44" s="236">
        <v>57.76</v>
      </c>
      <c r="X44" s="241">
        <v>57.31</v>
      </c>
      <c r="Y44" s="241">
        <v>55.5</v>
      </c>
      <c r="Z44" s="241">
        <v>59.05</v>
      </c>
      <c r="AA44" s="241">
        <v>55.5</v>
      </c>
      <c r="AB44" s="241">
        <v>56.335000000000001</v>
      </c>
      <c r="AC44" s="25" t="s">
        <v>8</v>
      </c>
      <c r="AD44" s="193">
        <f t="shared" si="2"/>
        <v>58.470000000000063</v>
      </c>
      <c r="AE44" s="181">
        <f t="shared" si="3"/>
        <v>56.340000000000032</v>
      </c>
      <c r="AF44" s="20"/>
      <c r="AJ44">
        <v>58.23</v>
      </c>
      <c r="EQ44" s="1"/>
      <c r="ER44" s="1"/>
    </row>
    <row r="45" spans="1:148" ht="12" customHeight="1" x14ac:dyDescent="0.25">
      <c r="A45" s="62">
        <v>37295</v>
      </c>
      <c r="B45" s="214">
        <f>'[4]1991'!$C53</f>
        <v>57.305</v>
      </c>
      <c r="C45" s="218">
        <v>55.78</v>
      </c>
      <c r="D45" s="214">
        <f>'[4]1993'!$B53</f>
        <v>57.244999999999997</v>
      </c>
      <c r="E45" s="218">
        <f>'[4]1994'!$B53</f>
        <v>56.65</v>
      </c>
      <c r="F45" s="214">
        <f>'[3]1995'!$C50</f>
        <v>55.674999999999997</v>
      </c>
      <c r="G45" s="218">
        <f>'[3]1996'!$B51</f>
        <v>57.655000000000001</v>
      </c>
      <c r="H45" s="214">
        <f>'[3]1997'!$B52</f>
        <v>57.564999999999998</v>
      </c>
      <c r="I45" s="218">
        <f>'[3]1998'!$B52</f>
        <v>55</v>
      </c>
      <c r="J45" s="214">
        <v>60</v>
      </c>
      <c r="K45" s="219">
        <v>57.52</v>
      </c>
      <c r="L45" s="217">
        <f>'[6]2001'!$B51</f>
        <v>58.424999999999997</v>
      </c>
      <c r="M45" s="216">
        <v>58.27</v>
      </c>
      <c r="N45" s="217">
        <v>56.09</v>
      </c>
      <c r="O45" s="215">
        <v>60.585000000000001</v>
      </c>
      <c r="P45" s="217">
        <v>54.35</v>
      </c>
      <c r="Q45" s="216">
        <v>56.79</v>
      </c>
      <c r="R45" s="217">
        <v>56.24</v>
      </c>
      <c r="S45" s="216">
        <v>54.744999999999997</v>
      </c>
      <c r="T45" s="241">
        <v>60.09</v>
      </c>
      <c r="U45" s="236">
        <v>56.805</v>
      </c>
      <c r="V45" s="241">
        <v>59.21</v>
      </c>
      <c r="W45" s="236">
        <v>57.73</v>
      </c>
      <c r="X45" s="241">
        <v>57.32</v>
      </c>
      <c r="Y45" s="241">
        <v>55.49</v>
      </c>
      <c r="Z45" s="241">
        <v>59.07</v>
      </c>
      <c r="AA45" s="241">
        <v>55.68</v>
      </c>
      <c r="AB45" s="241">
        <v>56.32</v>
      </c>
      <c r="AC45" s="25" t="s">
        <v>8</v>
      </c>
      <c r="AD45" s="193">
        <f t="shared" si="2"/>
        <v>58.490000000000066</v>
      </c>
      <c r="AE45" s="181">
        <f t="shared" si="3"/>
        <v>56.380000000000031</v>
      </c>
      <c r="AF45" s="20"/>
      <c r="AJ45">
        <v>58.27</v>
      </c>
      <c r="EQ45" s="1"/>
      <c r="ER45" s="1"/>
    </row>
    <row r="46" spans="1:148" ht="12" customHeight="1" x14ac:dyDescent="0.25">
      <c r="A46" s="62">
        <v>37296</v>
      </c>
      <c r="B46" s="214">
        <f>'[4]1991'!$C54</f>
        <v>57.36</v>
      </c>
      <c r="C46" s="218">
        <v>55.795000000000002</v>
      </c>
      <c r="D46" s="214">
        <f>'[4]1993'!$B54</f>
        <v>57.255000000000003</v>
      </c>
      <c r="E46" s="218">
        <f>'[4]1994'!$B54</f>
        <v>56.67</v>
      </c>
      <c r="F46" s="214">
        <f>'[3]1995'!$C51</f>
        <v>55.69</v>
      </c>
      <c r="G46" s="218">
        <f>'[3]1996'!$B52</f>
        <v>57.72</v>
      </c>
      <c r="H46" s="214">
        <f>'[3]1997'!$B53</f>
        <v>57.6</v>
      </c>
      <c r="I46" s="218">
        <f>'[3]1998'!$B53</f>
        <v>54.975000000000001</v>
      </c>
      <c r="J46" s="214">
        <v>60</v>
      </c>
      <c r="K46" s="219">
        <v>57.585000000000001</v>
      </c>
      <c r="L46" s="217">
        <f>'[6]2001'!$B52</f>
        <v>58.454999999999998</v>
      </c>
      <c r="M46" s="216">
        <v>58.265000000000001</v>
      </c>
      <c r="N46" s="217">
        <v>56.12</v>
      </c>
      <c r="O46" s="215">
        <v>60.55</v>
      </c>
      <c r="P46" s="217">
        <v>54.37</v>
      </c>
      <c r="Q46" s="216">
        <v>56.8</v>
      </c>
      <c r="R46" s="217">
        <v>56.24</v>
      </c>
      <c r="S46" s="216">
        <v>54.755000000000003</v>
      </c>
      <c r="T46" s="241">
        <v>60.04</v>
      </c>
      <c r="U46" s="236">
        <v>56.83</v>
      </c>
      <c r="V46" s="241">
        <v>59.21</v>
      </c>
      <c r="W46" s="236">
        <v>57.68</v>
      </c>
      <c r="X46" s="241">
        <v>57.33</v>
      </c>
      <c r="Y46" s="241">
        <v>55.6</v>
      </c>
      <c r="Z46" s="241">
        <v>59.19</v>
      </c>
      <c r="AA46" s="241">
        <v>55.755000000000003</v>
      </c>
      <c r="AB46" s="241">
        <v>56.32</v>
      </c>
      <c r="AC46" s="25" t="s">
        <v>8</v>
      </c>
      <c r="AD46" s="193">
        <f t="shared" si="2"/>
        <v>58.510000000000069</v>
      </c>
      <c r="AE46" s="181">
        <f t="shared" si="3"/>
        <v>56.42000000000003</v>
      </c>
      <c r="AF46" s="20"/>
      <c r="AJ46">
        <v>58.265000000000001</v>
      </c>
      <c r="EQ46" s="1"/>
      <c r="ER46" s="1"/>
    </row>
    <row r="47" spans="1:148" ht="12" customHeight="1" x14ac:dyDescent="0.25">
      <c r="A47" s="62">
        <v>37297</v>
      </c>
      <c r="B47" s="214">
        <f>'[4]1991'!$C55</f>
        <v>57.39</v>
      </c>
      <c r="C47" s="218">
        <v>55.76</v>
      </c>
      <c r="D47" s="214">
        <f>'[4]1993'!$B55</f>
        <v>57.234999999999999</v>
      </c>
      <c r="E47" s="218">
        <f>'[4]1994'!$B55</f>
        <v>56.71</v>
      </c>
      <c r="F47" s="214">
        <f>'[3]1995'!$C52</f>
        <v>55.78</v>
      </c>
      <c r="G47" s="218">
        <f>'[3]1996'!$B53</f>
        <v>57.75</v>
      </c>
      <c r="H47" s="214">
        <f>'[3]1997'!$B54</f>
        <v>57.625</v>
      </c>
      <c r="I47" s="218">
        <f>'[3]1998'!$B54</f>
        <v>54.97</v>
      </c>
      <c r="J47" s="214">
        <v>59.984999999999999</v>
      </c>
      <c r="K47" s="219">
        <v>57.664999999999999</v>
      </c>
      <c r="L47" s="217">
        <f>'[6]2001'!$B53</f>
        <v>58.465000000000003</v>
      </c>
      <c r="M47" s="216">
        <v>58.25</v>
      </c>
      <c r="N47" s="217">
        <v>56.16</v>
      </c>
      <c r="O47" s="215">
        <v>60.5</v>
      </c>
      <c r="P47" s="217">
        <v>54.414999999999999</v>
      </c>
      <c r="Q47" s="216">
        <v>56.805</v>
      </c>
      <c r="R47" s="217">
        <v>56.225000000000001</v>
      </c>
      <c r="S47" s="216">
        <v>54.755000000000003</v>
      </c>
      <c r="T47" s="241">
        <v>59.98</v>
      </c>
      <c r="U47" s="236">
        <v>56.83</v>
      </c>
      <c r="V47" s="241">
        <v>59.18</v>
      </c>
      <c r="W47" s="236">
        <v>57.68</v>
      </c>
      <c r="X47" s="241">
        <v>57.43</v>
      </c>
      <c r="Y47" s="241">
        <v>55.625</v>
      </c>
      <c r="Z47" s="241">
        <v>59.25</v>
      </c>
      <c r="AA47" s="241">
        <v>55.91</v>
      </c>
      <c r="AB47" s="241">
        <v>56.27</v>
      </c>
      <c r="AC47" s="19"/>
      <c r="AD47" s="193">
        <f t="shared" si="2"/>
        <v>58.530000000000072</v>
      </c>
      <c r="AE47" s="181">
        <f t="shared" si="3"/>
        <v>56.460000000000029</v>
      </c>
      <c r="AF47" s="20"/>
      <c r="AJ47">
        <v>58.25</v>
      </c>
      <c r="EQ47" s="1"/>
      <c r="ER47" s="1"/>
    </row>
    <row r="48" spans="1:148" ht="12" customHeight="1" x14ac:dyDescent="0.25">
      <c r="A48" s="62">
        <v>37298</v>
      </c>
      <c r="B48" s="214">
        <f>'[4]1991'!$C56</f>
        <v>57.41</v>
      </c>
      <c r="C48" s="218">
        <v>55.725000000000001</v>
      </c>
      <c r="D48" s="214">
        <f>'[4]1993'!$B56</f>
        <v>57.28</v>
      </c>
      <c r="E48" s="218">
        <f>'[4]1994'!$B56</f>
        <v>56.72</v>
      </c>
      <c r="F48" s="214">
        <f>'[3]1995'!$C53</f>
        <v>55.795000000000002</v>
      </c>
      <c r="G48" s="218">
        <f>'[3]1996'!$B54</f>
        <v>57.78</v>
      </c>
      <c r="H48" s="214">
        <f>'[3]1997'!$B55</f>
        <v>57.634999999999998</v>
      </c>
      <c r="I48" s="218">
        <f>'[3]1998'!$B55</f>
        <v>54.96</v>
      </c>
      <c r="J48" s="214">
        <v>59.945</v>
      </c>
      <c r="K48" s="219">
        <v>57.68</v>
      </c>
      <c r="L48" s="217">
        <f>'[6]2001'!$B54</f>
        <v>58.494999999999997</v>
      </c>
      <c r="M48" s="216">
        <v>58.255000000000003</v>
      </c>
      <c r="N48" s="217">
        <v>56.21</v>
      </c>
      <c r="O48" s="215">
        <v>60.44</v>
      </c>
      <c r="P48" s="217">
        <v>54.44</v>
      </c>
      <c r="Q48" s="216">
        <v>56.844999999999999</v>
      </c>
      <c r="R48" s="217">
        <v>56.284999999999997</v>
      </c>
      <c r="S48" s="216">
        <v>54.755000000000003</v>
      </c>
      <c r="T48" s="241">
        <v>59.924999999999997</v>
      </c>
      <c r="U48" s="236">
        <v>56.81</v>
      </c>
      <c r="V48" s="241">
        <v>59.15</v>
      </c>
      <c r="W48" s="236">
        <v>57.69</v>
      </c>
      <c r="X48" s="241">
        <v>57.49</v>
      </c>
      <c r="Y48" s="241">
        <v>55.64</v>
      </c>
      <c r="Z48" s="241">
        <v>59.35</v>
      </c>
      <c r="AA48" s="241">
        <v>56.14</v>
      </c>
      <c r="AB48" s="241">
        <v>56.24</v>
      </c>
      <c r="AC48" s="19"/>
      <c r="AD48" s="193">
        <f t="shared" si="2"/>
        <v>58.550000000000075</v>
      </c>
      <c r="AE48" s="181">
        <f t="shared" si="3"/>
        <v>56.500000000000028</v>
      </c>
      <c r="AF48" s="20"/>
      <c r="AJ48">
        <v>58.255000000000003</v>
      </c>
      <c r="EQ48" s="1"/>
      <c r="ER48" s="1"/>
    </row>
    <row r="49" spans="1:148" ht="12" customHeight="1" x14ac:dyDescent="0.25">
      <c r="A49" s="62">
        <v>37299</v>
      </c>
      <c r="B49" s="214">
        <f>'[4]1991'!$C57</f>
        <v>57.42</v>
      </c>
      <c r="C49" s="218">
        <v>55.71</v>
      </c>
      <c r="D49" s="214">
        <f>'[4]1993'!$B57</f>
        <v>57.33</v>
      </c>
      <c r="E49" s="218">
        <f>'[4]1994'!$B57</f>
        <v>56.704999999999998</v>
      </c>
      <c r="F49" s="214">
        <f>'[3]1995'!$C54</f>
        <v>55.82</v>
      </c>
      <c r="G49" s="218">
        <f>'[3]1996'!$B55</f>
        <v>57.92</v>
      </c>
      <c r="H49" s="214">
        <f>'[3]1997'!$B56</f>
        <v>57.664999999999999</v>
      </c>
      <c r="I49" s="218">
        <f>'[3]1998'!$B56</f>
        <v>54.9</v>
      </c>
      <c r="J49" s="214">
        <v>59.905000000000001</v>
      </c>
      <c r="K49" s="219">
        <v>57.674999999999997</v>
      </c>
      <c r="L49" s="217">
        <f>'[6]2001'!$B55</f>
        <v>58.475000000000001</v>
      </c>
      <c r="M49" s="216">
        <v>58.23</v>
      </c>
      <c r="N49" s="217">
        <v>56.24</v>
      </c>
      <c r="O49" s="215">
        <v>60.42</v>
      </c>
      <c r="P49" s="217">
        <v>54.45</v>
      </c>
      <c r="Q49" s="216">
        <v>56.86</v>
      </c>
      <c r="R49" s="217">
        <v>56.32</v>
      </c>
      <c r="S49" s="216">
        <v>54.755000000000003</v>
      </c>
      <c r="T49" s="241">
        <v>59.88</v>
      </c>
      <c r="U49" s="236">
        <v>56.79</v>
      </c>
      <c r="V49" s="241">
        <v>59.13</v>
      </c>
      <c r="W49" s="236">
        <v>57.73</v>
      </c>
      <c r="X49" s="241">
        <v>57.55</v>
      </c>
      <c r="Y49" s="241">
        <v>55.64</v>
      </c>
      <c r="Z49" s="241">
        <v>59.39</v>
      </c>
      <c r="AA49" s="241">
        <v>56.28</v>
      </c>
      <c r="AB49" s="241">
        <v>56.21</v>
      </c>
      <c r="AC49" s="19"/>
      <c r="AD49" s="193">
        <f t="shared" si="2"/>
        <v>58.570000000000078</v>
      </c>
      <c r="AE49" s="181">
        <f t="shared" si="3"/>
        <v>56.540000000000028</v>
      </c>
      <c r="AF49" s="20"/>
      <c r="AJ49">
        <v>58.23</v>
      </c>
      <c r="EQ49" s="1"/>
      <c r="ER49" s="1"/>
    </row>
    <row r="50" spans="1:148" ht="12" customHeight="1" x14ac:dyDescent="0.25">
      <c r="A50" s="62">
        <v>37300</v>
      </c>
      <c r="B50" s="214">
        <f>'[4]1991'!$C58</f>
        <v>57.44</v>
      </c>
      <c r="C50" s="218">
        <v>55.704999999999998</v>
      </c>
      <c r="D50" s="214">
        <f>'[4]1993'!$B58</f>
        <v>57.35</v>
      </c>
      <c r="E50" s="218">
        <f>'[4]1994'!$B58</f>
        <v>56.7</v>
      </c>
      <c r="F50" s="214">
        <f>'[3]1995'!$C55</f>
        <v>55.93</v>
      </c>
      <c r="G50" s="218">
        <f>'[3]1996'!$B56</f>
        <v>58</v>
      </c>
      <c r="H50" s="214">
        <f>'[3]1997'!$B57</f>
        <v>57.685000000000002</v>
      </c>
      <c r="I50" s="218">
        <f>'[3]1998'!$B57</f>
        <v>54.84</v>
      </c>
      <c r="J50" s="214">
        <v>59.875</v>
      </c>
      <c r="K50" s="219">
        <v>57.65</v>
      </c>
      <c r="L50" s="217">
        <f>'[6]2001'!$B56</f>
        <v>58.47</v>
      </c>
      <c r="M50" s="216">
        <v>58.225000000000001</v>
      </c>
      <c r="N50" s="217">
        <v>56.27</v>
      </c>
      <c r="O50" s="215">
        <v>60.42</v>
      </c>
      <c r="P50" s="217">
        <v>54.52</v>
      </c>
      <c r="Q50" s="216">
        <v>57.06</v>
      </c>
      <c r="R50" s="217">
        <v>56.31</v>
      </c>
      <c r="S50" s="216">
        <v>54.76</v>
      </c>
      <c r="T50" s="241">
        <v>59.924999999999997</v>
      </c>
      <c r="U50" s="236">
        <v>56.79</v>
      </c>
      <c r="V50" s="241">
        <v>59.11</v>
      </c>
      <c r="W50" s="236">
        <v>57.77</v>
      </c>
      <c r="X50" s="241">
        <v>57.71</v>
      </c>
      <c r="Y50" s="241">
        <v>55.64</v>
      </c>
      <c r="Z50" s="241">
        <v>59.49</v>
      </c>
      <c r="AA50" s="241">
        <v>56.32</v>
      </c>
      <c r="AB50" s="241">
        <v>56.21</v>
      </c>
      <c r="AC50" s="19"/>
      <c r="AD50" s="193">
        <f t="shared" si="2"/>
        <v>58.590000000000082</v>
      </c>
      <c r="AE50" s="181">
        <f t="shared" si="3"/>
        <v>56.580000000000027</v>
      </c>
      <c r="AF50" s="20"/>
      <c r="AJ50">
        <v>58.225000000000001</v>
      </c>
      <c r="EQ50" s="1"/>
      <c r="ER50" s="1"/>
    </row>
    <row r="51" spans="1:148" ht="12" customHeight="1" x14ac:dyDescent="0.25">
      <c r="A51" s="62">
        <v>37301</v>
      </c>
      <c r="B51" s="214">
        <f>'[4]1991'!$C59</f>
        <v>57.445</v>
      </c>
      <c r="C51" s="218">
        <v>55.765000000000001</v>
      </c>
      <c r="D51" s="214">
        <f>'[4]1993'!$B59</f>
        <v>57.384999999999998</v>
      </c>
      <c r="E51" s="218">
        <f>'[4]1994'!$B59</f>
        <v>56.77</v>
      </c>
      <c r="F51" s="214">
        <f>'[3]1995'!$C56</f>
        <v>56</v>
      </c>
      <c r="G51" s="218">
        <f>'[3]1996'!$B57</f>
        <v>58.04</v>
      </c>
      <c r="H51" s="214">
        <f>'[3]1997'!$B58</f>
        <v>57.695</v>
      </c>
      <c r="I51" s="218">
        <f>'[3]1998'!$B58</f>
        <v>54.76</v>
      </c>
      <c r="J51" s="214">
        <v>59.83</v>
      </c>
      <c r="K51" s="219">
        <v>57.63</v>
      </c>
      <c r="L51" s="217">
        <f>'[6]2001'!$B57</f>
        <v>58.45</v>
      </c>
      <c r="M51" s="216">
        <v>58.21</v>
      </c>
      <c r="N51" s="217">
        <v>56.38</v>
      </c>
      <c r="O51" s="215">
        <v>60.35</v>
      </c>
      <c r="P51" s="217">
        <v>54.604999999999997</v>
      </c>
      <c r="Q51" s="216">
        <v>57.09</v>
      </c>
      <c r="R51" s="217">
        <v>56.284999999999997</v>
      </c>
      <c r="S51" s="216">
        <v>54.73</v>
      </c>
      <c r="T51" s="241">
        <v>59.91</v>
      </c>
      <c r="U51" s="236">
        <v>56.774999999999999</v>
      </c>
      <c r="V51" s="241">
        <v>59.07</v>
      </c>
      <c r="W51" s="236">
        <v>57.755000000000003</v>
      </c>
      <c r="X51" s="241">
        <v>57.81</v>
      </c>
      <c r="Y51" s="241">
        <v>55.62</v>
      </c>
      <c r="Z51" s="241">
        <v>59.58</v>
      </c>
      <c r="AA51" s="241">
        <v>56.35</v>
      </c>
      <c r="AB51" s="241">
        <v>56.18</v>
      </c>
      <c r="AC51" s="19"/>
      <c r="AD51" s="193">
        <f t="shared" si="2"/>
        <v>58.610000000000085</v>
      </c>
      <c r="AE51" s="181">
        <f t="shared" si="3"/>
        <v>56.620000000000026</v>
      </c>
      <c r="AF51" s="20"/>
      <c r="AJ51">
        <v>58.21</v>
      </c>
      <c r="EQ51" s="1"/>
      <c r="ER51" s="1"/>
    </row>
    <row r="52" spans="1:148" ht="12" customHeight="1" x14ac:dyDescent="0.25">
      <c r="A52" s="62">
        <v>37302</v>
      </c>
      <c r="B52" s="214">
        <f>'[4]1991'!$C60</f>
        <v>57.42</v>
      </c>
      <c r="C52" s="218">
        <v>55.8</v>
      </c>
      <c r="D52" s="214">
        <f>'[4]1993'!$B60</f>
        <v>57.41</v>
      </c>
      <c r="E52" s="218">
        <f>'[4]1994'!$B60</f>
        <v>56.83</v>
      </c>
      <c r="F52" s="214">
        <f>'[3]1995'!$C57</f>
        <v>56.024999999999999</v>
      </c>
      <c r="G52" s="218">
        <f>'[3]1996'!$B58</f>
        <v>58.09</v>
      </c>
      <c r="H52" s="214">
        <f>'[3]1997'!$B59</f>
        <v>57.81</v>
      </c>
      <c r="I52" s="218">
        <f>'[3]1998'!$B59</f>
        <v>54.7</v>
      </c>
      <c r="J52" s="214">
        <v>59.78</v>
      </c>
      <c r="K52" s="219">
        <v>57.615000000000002</v>
      </c>
      <c r="L52" s="217">
        <f>'[6]2001'!$B58</f>
        <v>58.44</v>
      </c>
      <c r="M52" s="216">
        <v>58.21</v>
      </c>
      <c r="N52" s="217">
        <v>56.45</v>
      </c>
      <c r="O52" s="215">
        <v>60.25</v>
      </c>
      <c r="P52" s="217">
        <v>54.66</v>
      </c>
      <c r="Q52" s="216">
        <v>57.15</v>
      </c>
      <c r="R52" s="217">
        <v>56.25</v>
      </c>
      <c r="S52" s="216">
        <v>54.685000000000002</v>
      </c>
      <c r="T52" s="241">
        <v>59.88</v>
      </c>
      <c r="U52" s="236">
        <v>56.79</v>
      </c>
      <c r="V52" s="241">
        <v>59.024999999999999</v>
      </c>
      <c r="W52" s="236">
        <v>57.74</v>
      </c>
      <c r="X52" s="241">
        <v>57.95</v>
      </c>
      <c r="Y52" s="241">
        <v>55.65</v>
      </c>
      <c r="Z52" s="241">
        <v>59.61</v>
      </c>
      <c r="AA52" s="241">
        <v>56.35</v>
      </c>
      <c r="AB52" s="241">
        <v>56.25</v>
      </c>
      <c r="AC52" s="19"/>
      <c r="AD52" s="193">
        <f t="shared" si="2"/>
        <v>58.630000000000088</v>
      </c>
      <c r="AE52" s="181">
        <f t="shared" si="3"/>
        <v>56.660000000000025</v>
      </c>
      <c r="AF52" s="20"/>
      <c r="AJ52">
        <v>58.21</v>
      </c>
      <c r="EQ52" s="1"/>
      <c r="ER52" s="1"/>
    </row>
    <row r="53" spans="1:148" ht="12" customHeight="1" x14ac:dyDescent="0.25">
      <c r="A53" s="62">
        <v>37303</v>
      </c>
      <c r="B53" s="214">
        <f>'[4]1991'!$C61</f>
        <v>57.38</v>
      </c>
      <c r="C53" s="218">
        <v>55.814999999999998</v>
      </c>
      <c r="D53" s="214">
        <f>'[4]1993'!$B61</f>
        <v>57.45</v>
      </c>
      <c r="E53" s="218">
        <f>'[4]1994'!$B61</f>
        <v>56.84</v>
      </c>
      <c r="F53" s="214">
        <f>'[3]1995'!$C58</f>
        <v>56.19</v>
      </c>
      <c r="G53" s="218">
        <f>'[3]1996'!$B59</f>
        <v>58.11</v>
      </c>
      <c r="H53" s="214">
        <f>'[3]1997'!$B60</f>
        <v>57.825000000000003</v>
      </c>
      <c r="I53" s="218">
        <f>'[3]1998'!$B60</f>
        <v>54.67</v>
      </c>
      <c r="J53" s="214">
        <v>59.73</v>
      </c>
      <c r="K53" s="219">
        <v>57.59</v>
      </c>
      <c r="L53" s="217">
        <f>'[6]2001'!$B59</f>
        <v>58.39</v>
      </c>
      <c r="M53" s="216">
        <v>58.18</v>
      </c>
      <c r="N53" s="217">
        <v>56.57</v>
      </c>
      <c r="O53" s="215">
        <v>60.22</v>
      </c>
      <c r="P53" s="217">
        <v>54.695</v>
      </c>
      <c r="Q53" s="216">
        <v>57.215000000000003</v>
      </c>
      <c r="R53" s="217">
        <v>56.31</v>
      </c>
      <c r="S53" s="216">
        <v>54.65</v>
      </c>
      <c r="T53" s="241">
        <v>59.93</v>
      </c>
      <c r="U53" s="236">
        <v>56.99</v>
      </c>
      <c r="V53" s="241">
        <v>59.03</v>
      </c>
      <c r="W53" s="236">
        <v>57.71</v>
      </c>
      <c r="X53" s="241">
        <v>58.104999999999997</v>
      </c>
      <c r="Y53" s="241">
        <v>55.65</v>
      </c>
      <c r="Z53" s="241">
        <v>59.63</v>
      </c>
      <c r="AA53" s="241">
        <v>56.414999999999999</v>
      </c>
      <c r="AB53" s="241">
        <v>56.27</v>
      </c>
      <c r="AC53" s="19"/>
      <c r="AD53" s="193">
        <f t="shared" si="2"/>
        <v>58.650000000000091</v>
      </c>
      <c r="AE53" s="181">
        <f t="shared" si="3"/>
        <v>56.700000000000024</v>
      </c>
      <c r="AF53" s="20"/>
      <c r="AJ53">
        <v>58.18</v>
      </c>
      <c r="EQ53" s="1"/>
      <c r="ER53" s="1"/>
    </row>
    <row r="54" spans="1:148" ht="12" customHeight="1" x14ac:dyDescent="0.25">
      <c r="A54" s="62">
        <v>37304</v>
      </c>
      <c r="B54" s="214">
        <f>'[4]1991'!$C62</f>
        <v>57.35</v>
      </c>
      <c r="C54" s="218">
        <v>55.835000000000001</v>
      </c>
      <c r="D54" s="214">
        <f>'[4]1993'!$B62</f>
        <v>57.534999999999997</v>
      </c>
      <c r="E54" s="218">
        <f>'[4]1994'!$B62</f>
        <v>56.83</v>
      </c>
      <c r="F54" s="214">
        <f>'[3]1995'!$C59</f>
        <v>56.22</v>
      </c>
      <c r="G54" s="218">
        <f>'[3]1996'!$B60</f>
        <v>58.15</v>
      </c>
      <c r="H54" s="214">
        <f>'[3]1997'!$B61</f>
        <v>57.83</v>
      </c>
      <c r="I54" s="218">
        <f>'[3]1998'!$B61</f>
        <v>54.625</v>
      </c>
      <c r="J54" s="214">
        <v>59.67</v>
      </c>
      <c r="K54" s="219">
        <v>57.58</v>
      </c>
      <c r="L54" s="217">
        <f>'[6]2001'!$B60</f>
        <v>58.35</v>
      </c>
      <c r="M54" s="216">
        <v>58.164999999999999</v>
      </c>
      <c r="N54" s="217">
        <v>56.744999999999997</v>
      </c>
      <c r="O54" s="215">
        <v>60.16</v>
      </c>
      <c r="P54" s="217">
        <v>54.77</v>
      </c>
      <c r="Q54" s="216">
        <v>57.225000000000001</v>
      </c>
      <c r="R54" s="217">
        <v>56.33</v>
      </c>
      <c r="S54" s="216">
        <v>54.645000000000003</v>
      </c>
      <c r="T54" s="241">
        <v>59.91</v>
      </c>
      <c r="U54" s="236">
        <v>57.08</v>
      </c>
      <c r="V54" s="241">
        <v>59.01</v>
      </c>
      <c r="W54" s="236">
        <v>57.72</v>
      </c>
      <c r="X54" s="241">
        <v>58.27</v>
      </c>
      <c r="Y54" s="241">
        <v>55.64</v>
      </c>
      <c r="Z54" s="241">
        <v>59.744999999999997</v>
      </c>
      <c r="AA54" s="241">
        <v>56.46</v>
      </c>
      <c r="AB54" s="241">
        <v>56.26</v>
      </c>
      <c r="AC54" s="19"/>
      <c r="AD54" s="193">
        <f t="shared" si="2"/>
        <v>58.670000000000094</v>
      </c>
      <c r="AE54" s="181">
        <f t="shared" si="3"/>
        <v>56.740000000000023</v>
      </c>
      <c r="AF54" s="20"/>
      <c r="AJ54">
        <v>58.164999999999999</v>
      </c>
      <c r="EQ54" s="1"/>
      <c r="ER54" s="1"/>
    </row>
    <row r="55" spans="1:148" ht="12" customHeight="1" x14ac:dyDescent="0.25">
      <c r="A55" s="62">
        <v>37305</v>
      </c>
      <c r="B55" s="214">
        <f>'[4]1991'!$C63</f>
        <v>57.344999999999999</v>
      </c>
      <c r="C55" s="218">
        <v>55.9</v>
      </c>
      <c r="D55" s="214">
        <f>'[4]1993'!$B63</f>
        <v>57.57</v>
      </c>
      <c r="E55" s="218">
        <f>'[4]1994'!$B63</f>
        <v>56.8</v>
      </c>
      <c r="F55" s="214">
        <f>'[3]1995'!$C60</f>
        <v>56.26</v>
      </c>
      <c r="G55" s="218">
        <f>'[3]1996'!$B61</f>
        <v>58.155000000000001</v>
      </c>
      <c r="H55" s="214">
        <f>'[3]1997'!$B62</f>
        <v>57.82</v>
      </c>
      <c r="I55" s="218">
        <f>'[3]1998'!$B62</f>
        <v>54.53</v>
      </c>
      <c r="J55" s="214">
        <v>59.64</v>
      </c>
      <c r="K55" s="219">
        <v>57.57</v>
      </c>
      <c r="L55" s="217">
        <f>'[6]2001'!$B61</f>
        <v>58.33</v>
      </c>
      <c r="M55" s="216">
        <v>58.164999999999999</v>
      </c>
      <c r="N55" s="217">
        <v>56.875</v>
      </c>
      <c r="O55" s="216">
        <v>60.164999999999999</v>
      </c>
      <c r="P55" s="217">
        <v>54.935000000000002</v>
      </c>
      <c r="Q55" s="216">
        <v>57.234999999999999</v>
      </c>
      <c r="R55" s="217">
        <v>56.365000000000002</v>
      </c>
      <c r="S55" s="216">
        <v>54.63</v>
      </c>
      <c r="T55" s="241">
        <v>59.89</v>
      </c>
      <c r="U55" s="236">
        <v>57.09</v>
      </c>
      <c r="V55" s="241">
        <v>58.97</v>
      </c>
      <c r="W55" s="236">
        <v>57.715000000000003</v>
      </c>
      <c r="X55" s="241">
        <v>58.39</v>
      </c>
      <c r="Y55" s="241">
        <v>55.61</v>
      </c>
      <c r="Z55" s="241">
        <v>59.77</v>
      </c>
      <c r="AA55" s="241">
        <v>56.5</v>
      </c>
      <c r="AB55" s="241">
        <v>56.22</v>
      </c>
      <c r="AC55" s="19"/>
      <c r="AD55" s="193">
        <f t="shared" si="2"/>
        <v>58.690000000000097</v>
      </c>
      <c r="AE55" s="181">
        <f t="shared" ref="AE55:AE66" si="4">+AE54+0.05</f>
        <v>56.79000000000002</v>
      </c>
      <c r="AF55" s="20"/>
      <c r="AJ55">
        <v>58.164999999999999</v>
      </c>
      <c r="EQ55" s="1"/>
      <c r="ER55" s="1"/>
    </row>
    <row r="56" spans="1:148" ht="12" customHeight="1" x14ac:dyDescent="0.25">
      <c r="A56" s="62">
        <v>37306</v>
      </c>
      <c r="B56" s="214">
        <f>'[4]1991'!$C64</f>
        <v>57.31</v>
      </c>
      <c r="C56" s="218">
        <v>55.905000000000001</v>
      </c>
      <c r="D56" s="214">
        <f>'[4]1993'!$B64</f>
        <v>57.615000000000002</v>
      </c>
      <c r="E56" s="218">
        <f>'[4]1994'!$B64</f>
        <v>56.784999999999997</v>
      </c>
      <c r="F56" s="214">
        <f>'[3]1995'!$C61</f>
        <v>56.3</v>
      </c>
      <c r="G56" s="218">
        <f>'[3]1996'!$B62</f>
        <v>58.15</v>
      </c>
      <c r="H56" s="214">
        <f>'[3]1997'!$B63</f>
        <v>57.79</v>
      </c>
      <c r="I56" s="218">
        <f>'[3]1998'!$B63</f>
        <v>54.435000000000002</v>
      </c>
      <c r="J56" s="214">
        <v>59.604999999999997</v>
      </c>
      <c r="K56" s="219">
        <v>57.57</v>
      </c>
      <c r="L56" s="217">
        <f>'[6]2001'!$B62</f>
        <v>58.29</v>
      </c>
      <c r="M56" s="216">
        <v>58.16</v>
      </c>
      <c r="N56" s="217">
        <v>56.965000000000003</v>
      </c>
      <c r="O56" s="216">
        <v>60.134999999999998</v>
      </c>
      <c r="P56" s="217">
        <v>54.95</v>
      </c>
      <c r="Q56" s="216">
        <v>57.27</v>
      </c>
      <c r="R56" s="217">
        <v>56.37</v>
      </c>
      <c r="S56" s="216">
        <v>54.6</v>
      </c>
      <c r="T56" s="241">
        <v>59.87</v>
      </c>
      <c r="U56" s="236">
        <v>57.07</v>
      </c>
      <c r="V56" s="241">
        <v>58.94</v>
      </c>
      <c r="W56" s="236">
        <v>57.685000000000002</v>
      </c>
      <c r="X56" s="241">
        <v>58.59</v>
      </c>
      <c r="Y56" s="241">
        <v>55.61</v>
      </c>
      <c r="Z56" s="241">
        <v>59.95</v>
      </c>
      <c r="AA56" s="241">
        <v>56.555</v>
      </c>
      <c r="AB56" s="241">
        <v>56.2</v>
      </c>
      <c r="AC56" s="19"/>
      <c r="AD56" s="193">
        <f t="shared" si="2"/>
        <v>58.7100000000001</v>
      </c>
      <c r="AE56" s="181">
        <f t="shared" si="4"/>
        <v>56.840000000000018</v>
      </c>
      <c r="AF56" s="20"/>
      <c r="AJ56">
        <v>58.16</v>
      </c>
      <c r="EQ56" s="1"/>
      <c r="ER56" s="1"/>
    </row>
    <row r="57" spans="1:148" ht="12" customHeight="1" x14ac:dyDescent="0.25">
      <c r="A57" s="62">
        <v>37307</v>
      </c>
      <c r="B57" s="214">
        <f>'[4]1991'!$C65</f>
        <v>57.26</v>
      </c>
      <c r="C57" s="218">
        <v>55.96</v>
      </c>
      <c r="D57" s="214">
        <f>'[4]1993'!$B65</f>
        <v>57.62</v>
      </c>
      <c r="E57" s="218">
        <f>'[4]1994'!$B65</f>
        <v>56.8</v>
      </c>
      <c r="F57" s="214">
        <f>'[3]1995'!$C62</f>
        <v>56.33</v>
      </c>
      <c r="G57" s="218">
        <f>'[3]1996'!$B63</f>
        <v>58.22</v>
      </c>
      <c r="H57" s="214">
        <f>'[3]1997'!$B64</f>
        <v>57.734999999999999</v>
      </c>
      <c r="I57" s="218">
        <f>'[3]1998'!$B64</f>
        <v>54.38</v>
      </c>
      <c r="J57" s="214">
        <v>59.63</v>
      </c>
      <c r="K57" s="219">
        <v>57.56</v>
      </c>
      <c r="L57" s="217">
        <f>'[6]2001'!$B63</f>
        <v>58.234999999999999</v>
      </c>
      <c r="M57" s="216">
        <v>58.155000000000001</v>
      </c>
      <c r="N57" s="217">
        <v>57.134999999999998</v>
      </c>
      <c r="O57" s="216">
        <v>60.15</v>
      </c>
      <c r="P57" s="217">
        <v>55.06</v>
      </c>
      <c r="Q57" s="216">
        <v>57.305</v>
      </c>
      <c r="R57" s="217">
        <v>56.47</v>
      </c>
      <c r="S57" s="216">
        <v>54.57</v>
      </c>
      <c r="T57" s="241">
        <v>59.86</v>
      </c>
      <c r="U57" s="236">
        <v>57.06</v>
      </c>
      <c r="V57" s="241">
        <v>58.91</v>
      </c>
      <c r="W57" s="236">
        <v>57.704999999999998</v>
      </c>
      <c r="X57" s="241">
        <v>58.71</v>
      </c>
      <c r="Y57" s="241">
        <v>55.6</v>
      </c>
      <c r="Z57" s="241">
        <v>60.03</v>
      </c>
      <c r="AA57" s="241">
        <v>56.674999999999997</v>
      </c>
      <c r="AB57" s="241">
        <v>56.19</v>
      </c>
      <c r="AC57" s="19"/>
      <c r="AD57" s="193">
        <f t="shared" si="2"/>
        <v>58.730000000000103</v>
      </c>
      <c r="AE57" s="181">
        <f t="shared" si="4"/>
        <v>56.890000000000015</v>
      </c>
      <c r="AF57" s="20"/>
      <c r="AJ57">
        <v>58.155000000000001</v>
      </c>
      <c r="EQ57" s="1"/>
      <c r="ER57" s="1"/>
    </row>
    <row r="58" spans="1:148" ht="12" customHeight="1" x14ac:dyDescent="0.25">
      <c r="A58" s="62">
        <v>37308</v>
      </c>
      <c r="B58" s="214">
        <f>'[4]1991'!$C66</f>
        <v>57.24</v>
      </c>
      <c r="C58" s="218">
        <v>55.994999999999997</v>
      </c>
      <c r="D58" s="214">
        <f>'[4]1993'!$B66</f>
        <v>57.65</v>
      </c>
      <c r="E58" s="218">
        <f>'[4]1994'!$B66</f>
        <v>56.784999999999997</v>
      </c>
      <c r="F58" s="214">
        <f>'[3]1995'!$C63</f>
        <v>56.33</v>
      </c>
      <c r="G58" s="218">
        <f>'[3]1996'!$B64</f>
        <v>58.3</v>
      </c>
      <c r="H58" s="214">
        <f>'[3]1997'!$B65</f>
        <v>57.68</v>
      </c>
      <c r="I58" s="218">
        <f>'[3]1998'!$B65</f>
        <v>54.314999999999998</v>
      </c>
      <c r="J58" s="214">
        <v>59.7</v>
      </c>
      <c r="K58" s="219">
        <v>57.55</v>
      </c>
      <c r="L58" s="217">
        <f>'[6]2001'!$B64</f>
        <v>58.185000000000002</v>
      </c>
      <c r="M58" s="216">
        <v>58.145000000000003</v>
      </c>
      <c r="N58" s="217">
        <v>57.3</v>
      </c>
      <c r="O58" s="216">
        <v>60.13</v>
      </c>
      <c r="P58" s="217">
        <v>55.37</v>
      </c>
      <c r="Q58" s="216">
        <v>57.36</v>
      </c>
      <c r="R58" s="217">
        <v>56.65</v>
      </c>
      <c r="S58" s="216">
        <v>54.6</v>
      </c>
      <c r="T58" s="241">
        <v>59.83</v>
      </c>
      <c r="U58" s="236">
        <v>57.22</v>
      </c>
      <c r="V58" s="241">
        <v>58.875</v>
      </c>
      <c r="W58" s="236">
        <v>57.715000000000003</v>
      </c>
      <c r="X58" s="241">
        <v>58.77</v>
      </c>
      <c r="Y58" s="241">
        <v>55.615000000000002</v>
      </c>
      <c r="Z58" s="241">
        <v>60.05</v>
      </c>
      <c r="AA58" s="241">
        <v>56.84</v>
      </c>
      <c r="AB58" s="241">
        <v>56.2</v>
      </c>
      <c r="AC58" s="19"/>
      <c r="AD58" s="193">
        <f t="shared" si="2"/>
        <v>58.750000000000107</v>
      </c>
      <c r="AE58" s="181">
        <f t="shared" si="4"/>
        <v>56.940000000000012</v>
      </c>
      <c r="AF58" s="20"/>
      <c r="AJ58">
        <v>58.145000000000003</v>
      </c>
      <c r="EQ58" s="1"/>
      <c r="ER58" s="1"/>
    </row>
    <row r="59" spans="1:148" ht="12" customHeight="1" x14ac:dyDescent="0.25">
      <c r="A59" s="62">
        <v>37309</v>
      </c>
      <c r="B59" s="214">
        <f>'[4]1991'!$C67</f>
        <v>57.24</v>
      </c>
      <c r="C59" s="218">
        <v>56.02</v>
      </c>
      <c r="D59" s="214">
        <f>'[4]1993'!$B67</f>
        <v>57.64</v>
      </c>
      <c r="E59" s="218">
        <f>'[4]1994'!$B67</f>
        <v>56.774999999999999</v>
      </c>
      <c r="F59" s="214">
        <f>'[3]1995'!$C64</f>
        <v>56.424999999999997</v>
      </c>
      <c r="G59" s="218">
        <f>'[3]1996'!$B65</f>
        <v>58.42</v>
      </c>
      <c r="H59" s="214">
        <f>'[3]1997'!$B66</f>
        <v>57.645000000000003</v>
      </c>
      <c r="I59" s="218">
        <f>'[3]1998'!$B66</f>
        <v>54.26</v>
      </c>
      <c r="J59" s="214">
        <v>59.71</v>
      </c>
      <c r="K59" s="219">
        <v>57.52</v>
      </c>
      <c r="L59" s="217">
        <f>'[6]2001'!$B65</f>
        <v>58.134999999999998</v>
      </c>
      <c r="M59" s="216">
        <v>58.13</v>
      </c>
      <c r="N59" s="217">
        <v>57.395000000000003</v>
      </c>
      <c r="O59" s="216">
        <v>60.125</v>
      </c>
      <c r="P59" s="217">
        <v>55.53</v>
      </c>
      <c r="Q59" s="216">
        <v>57.41</v>
      </c>
      <c r="R59" s="217">
        <v>56.89</v>
      </c>
      <c r="S59" s="216">
        <v>54.6</v>
      </c>
      <c r="T59" s="241">
        <v>59.83</v>
      </c>
      <c r="U59" s="236">
        <v>57.26</v>
      </c>
      <c r="V59" s="241">
        <v>58.82</v>
      </c>
      <c r="W59" s="236">
        <v>57.77</v>
      </c>
      <c r="X59" s="241">
        <v>58.88</v>
      </c>
      <c r="Y59" s="241">
        <v>55.63</v>
      </c>
      <c r="Z59" s="241">
        <v>60.04</v>
      </c>
      <c r="AA59" s="241">
        <v>56.91</v>
      </c>
      <c r="AB59" s="241">
        <v>56.21</v>
      </c>
      <c r="AC59" s="19"/>
      <c r="AD59" s="193">
        <f t="shared" si="2"/>
        <v>58.77000000000011</v>
      </c>
      <c r="AE59" s="181">
        <f t="shared" si="4"/>
        <v>56.990000000000009</v>
      </c>
      <c r="AF59" s="20"/>
      <c r="AJ59">
        <v>58.13</v>
      </c>
      <c r="EQ59" s="1"/>
      <c r="ER59" s="1"/>
    </row>
    <row r="60" spans="1:148" ht="12" customHeight="1" x14ac:dyDescent="0.25">
      <c r="A60" s="62">
        <v>37310</v>
      </c>
      <c r="B60" s="214">
        <f>'[4]1991'!$C68</f>
        <v>57.3</v>
      </c>
      <c r="C60" s="218">
        <v>56.06</v>
      </c>
      <c r="D60" s="214">
        <f>'[4]1993'!$B68</f>
        <v>57.64</v>
      </c>
      <c r="E60" s="218">
        <f>'[4]1994'!$B68</f>
        <v>56.784999999999997</v>
      </c>
      <c r="F60" s="214">
        <f>'[3]1995'!$C65</f>
        <v>56.465000000000003</v>
      </c>
      <c r="G60" s="218">
        <f>'[3]1996'!$B66</f>
        <v>58.46</v>
      </c>
      <c r="H60" s="214">
        <f>'[3]1997'!$B67</f>
        <v>57.71</v>
      </c>
      <c r="I60" s="218">
        <f>'[3]1998'!$B67</f>
        <v>54.215000000000003</v>
      </c>
      <c r="J60" s="214">
        <v>59.71</v>
      </c>
      <c r="K60" s="219">
        <v>57.53</v>
      </c>
      <c r="L60" s="217">
        <f>'[6]2001'!$B66</f>
        <v>58.09</v>
      </c>
      <c r="M60" s="216">
        <v>58.13</v>
      </c>
      <c r="N60" s="217">
        <v>57.46</v>
      </c>
      <c r="O60" s="216">
        <v>60.09</v>
      </c>
      <c r="P60" s="217">
        <v>55.63</v>
      </c>
      <c r="Q60" s="216">
        <v>57.54</v>
      </c>
      <c r="R60" s="217">
        <v>56.96</v>
      </c>
      <c r="S60" s="216">
        <v>54.6</v>
      </c>
      <c r="T60" s="241">
        <v>59.825000000000003</v>
      </c>
      <c r="U60" s="236">
        <v>57.325000000000003</v>
      </c>
      <c r="V60" s="241">
        <v>58.76</v>
      </c>
      <c r="W60" s="236">
        <v>57.76</v>
      </c>
      <c r="X60" s="241">
        <v>58.945</v>
      </c>
      <c r="Y60" s="241">
        <v>55.7</v>
      </c>
      <c r="Z60" s="241">
        <v>60.08</v>
      </c>
      <c r="AA60" s="241">
        <v>57.06</v>
      </c>
      <c r="AB60" s="241">
        <v>56.19</v>
      </c>
      <c r="AC60" s="19"/>
      <c r="AD60" s="193">
        <f t="shared" si="2"/>
        <v>58.790000000000113</v>
      </c>
      <c r="AE60" s="181">
        <f t="shared" si="4"/>
        <v>57.040000000000006</v>
      </c>
      <c r="AF60" s="20"/>
      <c r="AJ60">
        <v>58.13</v>
      </c>
      <c r="EQ60" s="1"/>
      <c r="ER60" s="1"/>
    </row>
    <row r="61" spans="1:148" ht="12" customHeight="1" x14ac:dyDescent="0.25">
      <c r="A61" s="62">
        <v>37311</v>
      </c>
      <c r="B61" s="214">
        <f>'[4]1991'!$C69</f>
        <v>57.335000000000001</v>
      </c>
      <c r="C61" s="218">
        <v>56.07</v>
      </c>
      <c r="D61" s="214">
        <f>'[4]1993'!$B69</f>
        <v>57.64</v>
      </c>
      <c r="E61" s="218">
        <f>'[4]1994'!$B69</f>
        <v>56.774999999999999</v>
      </c>
      <c r="F61" s="214">
        <f>'[3]1995'!$C66</f>
        <v>56.5</v>
      </c>
      <c r="G61" s="218">
        <f>'[3]1996'!$B67</f>
        <v>58.48</v>
      </c>
      <c r="H61" s="214">
        <f>'[3]1997'!$B68</f>
        <v>57.82</v>
      </c>
      <c r="I61" s="218">
        <f>'[3]1998'!$B68</f>
        <v>54.12</v>
      </c>
      <c r="J61" s="214">
        <v>59.73</v>
      </c>
      <c r="K61" s="219">
        <v>57.5</v>
      </c>
      <c r="L61" s="217">
        <f>'[6]2001'!$B67</f>
        <v>58.034999999999997</v>
      </c>
      <c r="M61" s="216">
        <v>58.104999999999997</v>
      </c>
      <c r="N61" s="217">
        <v>57.51</v>
      </c>
      <c r="O61" s="216">
        <v>60.07</v>
      </c>
      <c r="P61" s="217">
        <v>55.7</v>
      </c>
      <c r="Q61" s="216">
        <v>57.795000000000002</v>
      </c>
      <c r="R61" s="217">
        <v>56.99</v>
      </c>
      <c r="S61" s="216">
        <v>54.6</v>
      </c>
      <c r="T61" s="241">
        <v>59.805</v>
      </c>
      <c r="U61" s="236">
        <v>57.33</v>
      </c>
      <c r="V61" s="241">
        <v>58.7</v>
      </c>
      <c r="W61" s="236">
        <v>57.87</v>
      </c>
      <c r="X61" s="241">
        <v>58.97</v>
      </c>
      <c r="Y61" s="241">
        <v>55.69</v>
      </c>
      <c r="Z61" s="241">
        <v>60</v>
      </c>
      <c r="AA61" s="241">
        <v>57.11</v>
      </c>
      <c r="AB61" s="241">
        <v>56.28</v>
      </c>
      <c r="AC61" s="19"/>
      <c r="AD61" s="193">
        <f t="shared" si="2"/>
        <v>58.810000000000116</v>
      </c>
      <c r="AE61" s="181">
        <f t="shared" si="4"/>
        <v>57.09</v>
      </c>
      <c r="AF61" s="20"/>
      <c r="AJ61">
        <v>58.104999999999997</v>
      </c>
      <c r="EQ61" s="1"/>
      <c r="ER61" s="1"/>
    </row>
    <row r="62" spans="1:148" ht="12" customHeight="1" x14ac:dyDescent="0.25">
      <c r="A62" s="62">
        <v>37312</v>
      </c>
      <c r="B62" s="214">
        <f>'[4]1991'!$C70</f>
        <v>57.36</v>
      </c>
      <c r="C62" s="218">
        <v>56.064999999999998</v>
      </c>
      <c r="D62" s="214">
        <f>'[4]1993'!$B70</f>
        <v>57.65</v>
      </c>
      <c r="E62" s="218">
        <f>'[4]1994'!$B70</f>
        <v>56.77</v>
      </c>
      <c r="F62" s="214">
        <f>'[3]1995'!$C67</f>
        <v>56.65</v>
      </c>
      <c r="G62" s="218">
        <f>'[3]1996'!$B68</f>
        <v>58.52</v>
      </c>
      <c r="H62" s="214">
        <f>'[3]1997'!$B69</f>
        <v>57.83</v>
      </c>
      <c r="I62" s="218">
        <f>'[3]1998'!$B69</f>
        <v>54.034999999999997</v>
      </c>
      <c r="J62" s="214">
        <v>59.7</v>
      </c>
      <c r="K62" s="219">
        <v>57.475000000000001</v>
      </c>
      <c r="L62" s="217">
        <f>'[6]2001'!$B68</f>
        <v>58</v>
      </c>
      <c r="M62" s="216">
        <v>58.094999999999999</v>
      </c>
      <c r="N62" s="217">
        <v>57.53</v>
      </c>
      <c r="O62" s="216">
        <v>60.02</v>
      </c>
      <c r="P62" s="217">
        <v>55.8</v>
      </c>
      <c r="Q62" s="216">
        <v>57.924999999999997</v>
      </c>
      <c r="R62" s="217">
        <v>57.024999999999999</v>
      </c>
      <c r="S62" s="216">
        <v>54.6</v>
      </c>
      <c r="T62" s="241">
        <v>59.844999999999999</v>
      </c>
      <c r="U62" s="236">
        <v>57.33</v>
      </c>
      <c r="V62" s="241">
        <v>58.66</v>
      </c>
      <c r="W62" s="236">
        <v>57.9</v>
      </c>
      <c r="X62" s="241">
        <v>59</v>
      </c>
      <c r="Y62" s="241">
        <v>55.75</v>
      </c>
      <c r="Z62" s="241">
        <v>60.05</v>
      </c>
      <c r="AA62" s="241">
        <v>57.23</v>
      </c>
      <c r="AB62" s="241">
        <v>56.49</v>
      </c>
      <c r="AC62" s="19"/>
      <c r="AD62" s="193">
        <f t="shared" si="2"/>
        <v>58.830000000000119</v>
      </c>
      <c r="AE62" s="181">
        <f t="shared" si="4"/>
        <v>57.14</v>
      </c>
      <c r="AF62" s="20"/>
      <c r="AJ62">
        <v>58.094999999999999</v>
      </c>
      <c r="EQ62" s="1"/>
      <c r="ER62" s="1"/>
    </row>
    <row r="63" spans="1:148" ht="12" customHeight="1" x14ac:dyDescent="0.25">
      <c r="A63" s="62">
        <v>37313</v>
      </c>
      <c r="B63" s="214">
        <f>'[4]1991'!$C71</f>
        <v>57.375</v>
      </c>
      <c r="C63" s="218">
        <v>56.075000000000003</v>
      </c>
      <c r="D63" s="214">
        <f>'[4]1993'!$B71</f>
        <v>57.655000000000001</v>
      </c>
      <c r="E63" s="218">
        <f>'[4]1994'!$B71</f>
        <v>56.774999999999999</v>
      </c>
      <c r="F63" s="214">
        <f>'[3]1995'!$C68</f>
        <v>56.75</v>
      </c>
      <c r="G63" s="218">
        <f>'[3]1996'!$B69</f>
        <v>58.54</v>
      </c>
      <c r="H63" s="214">
        <f>'[3]1997'!$B70</f>
        <v>57.875</v>
      </c>
      <c r="I63" s="218">
        <f>'[3]1998'!$B70</f>
        <v>53.94</v>
      </c>
      <c r="J63" s="214">
        <v>59.66</v>
      </c>
      <c r="K63" s="219">
        <v>57.65</v>
      </c>
      <c r="L63" s="217">
        <f>'[6]2001'!$B69</f>
        <v>57.954999999999998</v>
      </c>
      <c r="M63" s="216">
        <v>58.075000000000003</v>
      </c>
      <c r="N63" s="217">
        <v>57.56</v>
      </c>
      <c r="O63" s="216">
        <v>59.975000000000001</v>
      </c>
      <c r="P63" s="217">
        <v>55.844999999999999</v>
      </c>
      <c r="Q63" s="216">
        <v>58.064999999999998</v>
      </c>
      <c r="R63" s="217">
        <v>57.04</v>
      </c>
      <c r="S63" s="216">
        <v>54.625</v>
      </c>
      <c r="T63" s="241">
        <v>59.84</v>
      </c>
      <c r="U63" s="236">
        <v>57.37</v>
      </c>
      <c r="V63" s="241">
        <v>58.59</v>
      </c>
      <c r="W63" s="236">
        <v>57.91</v>
      </c>
      <c r="X63" s="241">
        <v>59.015000000000001</v>
      </c>
      <c r="Y63" s="241">
        <v>55.84</v>
      </c>
      <c r="Z63" s="241">
        <v>60.02</v>
      </c>
      <c r="AA63" s="241">
        <v>57.33</v>
      </c>
      <c r="AB63" s="241">
        <v>56.65</v>
      </c>
      <c r="AC63" s="19"/>
      <c r="AD63" s="193">
        <f t="shared" si="2"/>
        <v>58.850000000000122</v>
      </c>
      <c r="AE63" s="181">
        <f t="shared" si="4"/>
        <v>57.19</v>
      </c>
      <c r="AF63" s="20"/>
      <c r="AJ63">
        <v>58.075000000000003</v>
      </c>
      <c r="EQ63" s="1"/>
      <c r="ER63" s="1"/>
    </row>
    <row r="64" spans="1:148" ht="12" customHeight="1" x14ac:dyDescent="0.25">
      <c r="A64" s="62">
        <v>37314</v>
      </c>
      <c r="B64" s="214">
        <f>'[4]1991'!$C72</f>
        <v>57.454999999999998</v>
      </c>
      <c r="C64" s="218">
        <v>56.075000000000003</v>
      </c>
      <c r="D64" s="214">
        <f>'[4]1993'!$B72</f>
        <v>57.664999999999999</v>
      </c>
      <c r="E64" s="218">
        <f>'[4]1994'!$B72</f>
        <v>56.774999999999999</v>
      </c>
      <c r="F64" s="214">
        <f>'[3]1995'!$C69</f>
        <v>56.814999999999998</v>
      </c>
      <c r="G64" s="218">
        <f>'[3]1996'!$B70</f>
        <v>58.71</v>
      </c>
      <c r="H64" s="214">
        <f>'[3]1997'!$B71</f>
        <v>57.81</v>
      </c>
      <c r="I64" s="218">
        <f>'[3]1998'!$B71</f>
        <v>53.914999999999999</v>
      </c>
      <c r="J64" s="214">
        <v>59.63</v>
      </c>
      <c r="K64" s="219">
        <v>57.67</v>
      </c>
      <c r="L64" s="217">
        <f>'[6]2001'!$B70</f>
        <v>57.92</v>
      </c>
      <c r="M64" s="216">
        <v>58.04</v>
      </c>
      <c r="N64" s="217">
        <v>57.57</v>
      </c>
      <c r="O64" s="216">
        <v>59.95</v>
      </c>
      <c r="P64" s="217">
        <v>56.06</v>
      </c>
      <c r="Q64" s="216">
        <v>58.16</v>
      </c>
      <c r="R64" s="217">
        <v>57.034999999999997</v>
      </c>
      <c r="S64" s="216">
        <v>54.625</v>
      </c>
      <c r="T64" s="241">
        <v>59.82</v>
      </c>
      <c r="U64" s="236">
        <v>57.384999999999998</v>
      </c>
      <c r="V64" s="241">
        <v>58.534999999999997</v>
      </c>
      <c r="W64" s="236">
        <v>57.9</v>
      </c>
      <c r="X64" s="241">
        <v>59</v>
      </c>
      <c r="Y64" s="241">
        <v>55.88</v>
      </c>
      <c r="Z64" s="241">
        <v>59.98</v>
      </c>
      <c r="AA64" s="241">
        <v>57.39</v>
      </c>
      <c r="AB64" s="241">
        <v>56.72</v>
      </c>
      <c r="AC64" s="26" t="s">
        <v>11</v>
      </c>
      <c r="AD64" s="193">
        <f t="shared" si="2"/>
        <v>58.870000000000125</v>
      </c>
      <c r="AE64" s="181">
        <f t="shared" si="4"/>
        <v>57.239999999999995</v>
      </c>
      <c r="AF64" s="20">
        <v>0</v>
      </c>
      <c r="AJ64">
        <v>58.04</v>
      </c>
      <c r="EQ64" s="1"/>
      <c r="ER64" s="1"/>
    </row>
    <row r="65" spans="1:148" ht="12" customHeight="1" x14ac:dyDescent="0.25">
      <c r="A65" s="62">
        <v>37315</v>
      </c>
      <c r="B65" s="214">
        <f>'[4]1991'!$C73</f>
        <v>57.475000000000001</v>
      </c>
      <c r="C65" s="218">
        <v>56.045000000000002</v>
      </c>
      <c r="D65" s="214">
        <f>'[4]1993'!$B73</f>
        <v>57.68</v>
      </c>
      <c r="E65" s="218">
        <f>'[4]1994'!$B73</f>
        <v>56.77</v>
      </c>
      <c r="F65" s="214">
        <f>'[3]1995'!$C70</f>
        <v>56.93</v>
      </c>
      <c r="G65" s="218">
        <f>'[3]1996'!$B71</f>
        <v>58.774999999999999</v>
      </c>
      <c r="H65" s="214">
        <f>'[3]1997'!$B72</f>
        <v>57.81</v>
      </c>
      <c r="I65" s="218">
        <f>'[3]1998'!$B72</f>
        <v>53.88</v>
      </c>
      <c r="J65" s="214">
        <v>59.7</v>
      </c>
      <c r="K65" s="219">
        <v>57.664999999999999</v>
      </c>
      <c r="L65" s="217">
        <f>'[6]2001'!$B71</f>
        <v>57.87</v>
      </c>
      <c r="M65" s="216">
        <v>58.01</v>
      </c>
      <c r="N65" s="217">
        <v>57.604999999999997</v>
      </c>
      <c r="O65" s="216">
        <v>59.905000000000001</v>
      </c>
      <c r="P65" s="217">
        <v>56.164999999999999</v>
      </c>
      <c r="Q65" s="216">
        <v>58.215000000000003</v>
      </c>
      <c r="R65" s="217">
        <v>57.064999999999998</v>
      </c>
      <c r="S65" s="216">
        <v>54.634999999999998</v>
      </c>
      <c r="T65" s="241">
        <v>59.825000000000003</v>
      </c>
      <c r="U65" s="236">
        <v>57.38</v>
      </c>
      <c r="V65" s="241">
        <v>58.49</v>
      </c>
      <c r="W65" s="236">
        <v>57.935000000000002</v>
      </c>
      <c r="X65" s="241">
        <v>59.09</v>
      </c>
      <c r="Y65" s="241">
        <v>55.96</v>
      </c>
      <c r="Z65" s="241">
        <v>59.96</v>
      </c>
      <c r="AA65" s="241">
        <v>57.42</v>
      </c>
      <c r="AB65" s="241">
        <v>56.78</v>
      </c>
      <c r="AC65" s="27"/>
      <c r="AD65" s="193">
        <f t="shared" si="2"/>
        <v>58.890000000000128</v>
      </c>
      <c r="AE65" s="181">
        <f t="shared" si="4"/>
        <v>57.289999999999992</v>
      </c>
      <c r="AF65" s="20">
        <v>61</v>
      </c>
      <c r="AJ65">
        <v>58.01</v>
      </c>
      <c r="EQ65" s="1"/>
      <c r="ER65" s="1"/>
    </row>
    <row r="66" spans="1:148" ht="12" customHeight="1" x14ac:dyDescent="0.25">
      <c r="A66" s="198">
        <v>37316</v>
      </c>
      <c r="B66" s="208">
        <f>'[4]1991'!$C$86</f>
        <v>57.5</v>
      </c>
      <c r="C66" s="209">
        <v>56.08</v>
      </c>
      <c r="D66" s="208">
        <f>'[4]1993'!$B$84</f>
        <v>57.7</v>
      </c>
      <c r="E66" s="209">
        <f>'[4]1994'!$B$83</f>
        <v>56.755000000000003</v>
      </c>
      <c r="F66" s="208">
        <f>'[3]1995'!$C$81</f>
        <v>56.984999999999999</v>
      </c>
      <c r="G66" s="209">
        <f>'[3]1996'!$B$83</f>
        <v>58.805</v>
      </c>
      <c r="H66" s="208">
        <f>'[3]1997'!$B$84</f>
        <v>57.78</v>
      </c>
      <c r="I66" s="209">
        <f>'[3]1998'!$B$84</f>
        <v>53.895000000000003</v>
      </c>
      <c r="J66" s="208">
        <v>59.695</v>
      </c>
      <c r="K66" s="210">
        <v>57.645000000000003</v>
      </c>
      <c r="L66" s="211">
        <f>'[6]2001'!$B$82</f>
        <v>57.83</v>
      </c>
      <c r="M66" s="210">
        <v>58</v>
      </c>
      <c r="N66" s="211">
        <v>57.67</v>
      </c>
      <c r="O66" s="210">
        <v>59.865000000000002</v>
      </c>
      <c r="P66" s="211">
        <v>56.27</v>
      </c>
      <c r="Q66" s="210">
        <v>58.305</v>
      </c>
      <c r="R66" s="211">
        <v>57.1</v>
      </c>
      <c r="S66" s="210">
        <v>54.645000000000003</v>
      </c>
      <c r="T66" s="240">
        <v>59.81</v>
      </c>
      <c r="U66" s="235">
        <v>57.41</v>
      </c>
      <c r="V66" s="240">
        <v>58.46</v>
      </c>
      <c r="W66" s="235">
        <v>57.884999999999998</v>
      </c>
      <c r="X66" s="240">
        <v>59.11</v>
      </c>
      <c r="Y66" s="240">
        <v>55.99</v>
      </c>
      <c r="Z66" s="240">
        <v>59.95</v>
      </c>
      <c r="AA66" s="240">
        <v>57.47</v>
      </c>
      <c r="AB66" s="240">
        <v>56.78</v>
      </c>
      <c r="AC66" s="28"/>
      <c r="AD66" s="193">
        <f t="shared" si="2"/>
        <v>58.910000000000132</v>
      </c>
      <c r="AE66" s="184">
        <f t="shared" si="4"/>
        <v>57.339999999999989</v>
      </c>
      <c r="AF66" s="52">
        <v>61</v>
      </c>
      <c r="AG66" s="14" t="s">
        <v>6</v>
      </c>
      <c r="AH66" s="14" t="s">
        <v>12</v>
      </c>
      <c r="AJ66">
        <v>58</v>
      </c>
      <c r="EQ66" s="1"/>
      <c r="ER66" s="1"/>
    </row>
    <row r="67" spans="1:148" ht="12" customHeight="1" x14ac:dyDescent="0.25">
      <c r="A67" s="198">
        <v>37317</v>
      </c>
      <c r="B67" s="208">
        <f>'[4]1991'!$C87</f>
        <v>57.52</v>
      </c>
      <c r="C67" s="212">
        <v>56.13</v>
      </c>
      <c r="D67" s="208">
        <f>'[4]1993'!$B85</f>
        <v>57.73</v>
      </c>
      <c r="E67" s="212">
        <f>'[4]1994'!$B84</f>
        <v>56.74</v>
      </c>
      <c r="F67" s="208">
        <f>'[3]1995'!$C82</f>
        <v>57.01</v>
      </c>
      <c r="G67" s="212">
        <f>'[3]1996'!$B84</f>
        <v>58.88</v>
      </c>
      <c r="H67" s="208">
        <f>'[3]1997'!$B85</f>
        <v>57.83</v>
      </c>
      <c r="I67" s="212">
        <f>'[3]1998'!$B85</f>
        <v>53.89</v>
      </c>
      <c r="J67" s="208">
        <v>59.715000000000003</v>
      </c>
      <c r="K67" s="213">
        <v>57.625</v>
      </c>
      <c r="L67" s="211">
        <f>'[6]2001'!$B83</f>
        <v>57.81</v>
      </c>
      <c r="M67" s="210">
        <v>58</v>
      </c>
      <c r="N67" s="211">
        <v>57.695</v>
      </c>
      <c r="O67" s="210">
        <v>59.854999999999997</v>
      </c>
      <c r="P67" s="211">
        <v>56.405000000000001</v>
      </c>
      <c r="Q67" s="210">
        <v>58.46</v>
      </c>
      <c r="R67" s="211">
        <v>57.26</v>
      </c>
      <c r="S67" s="210">
        <v>54.674999999999997</v>
      </c>
      <c r="T67" s="240">
        <v>59.795000000000002</v>
      </c>
      <c r="U67" s="235">
        <v>57.375</v>
      </c>
      <c r="V67" s="240">
        <v>58.47</v>
      </c>
      <c r="W67" s="235">
        <v>57.85</v>
      </c>
      <c r="X67" s="240">
        <v>59.14</v>
      </c>
      <c r="Y67" s="240">
        <v>56.05</v>
      </c>
      <c r="Z67" s="240">
        <v>59.94</v>
      </c>
      <c r="AA67" s="240">
        <v>57.54</v>
      </c>
      <c r="AB67" s="240">
        <v>56.93</v>
      </c>
      <c r="AC67" s="16"/>
      <c r="AD67" s="193">
        <f t="shared" si="2"/>
        <v>58.930000000000135</v>
      </c>
      <c r="AE67" s="189">
        <f>+AE66+0.03</f>
        <v>57.36999999999999</v>
      </c>
      <c r="AF67" s="17"/>
      <c r="AG67" s="29">
        <f>(AD97-AD66)/31</f>
        <v>2.0000000000003126E-2</v>
      </c>
      <c r="AJ67">
        <v>58</v>
      </c>
      <c r="EQ67" s="1"/>
      <c r="ER67" s="1"/>
    </row>
    <row r="68" spans="1:148" ht="12" customHeight="1" x14ac:dyDescent="0.25">
      <c r="A68" s="198">
        <v>37318</v>
      </c>
      <c r="B68" s="208">
        <f>'[4]1991'!$C88</f>
        <v>57.52</v>
      </c>
      <c r="C68" s="212">
        <v>56.17</v>
      </c>
      <c r="D68" s="208">
        <f>'[4]1993'!$B86</f>
        <v>57.76</v>
      </c>
      <c r="E68" s="212">
        <f>'[4]1994'!$B85</f>
        <v>56.78</v>
      </c>
      <c r="F68" s="208">
        <f>'[3]1995'!$C83</f>
        <v>57.075000000000003</v>
      </c>
      <c r="G68" s="212">
        <f>'[3]1996'!$B85</f>
        <v>58.87</v>
      </c>
      <c r="H68" s="208">
        <f>'[3]1997'!$B86</f>
        <v>57.844999999999999</v>
      </c>
      <c r="I68" s="212">
        <f>'[3]1998'!$B86</f>
        <v>53.875</v>
      </c>
      <c r="J68" s="208">
        <v>59.725000000000001</v>
      </c>
      <c r="K68" s="213">
        <v>57.5</v>
      </c>
      <c r="L68" s="211">
        <f>'[6]2001'!$B84</f>
        <v>57.814999999999998</v>
      </c>
      <c r="M68" s="210">
        <v>58.03</v>
      </c>
      <c r="N68" s="211">
        <v>57.71</v>
      </c>
      <c r="O68" s="210">
        <v>59.82</v>
      </c>
      <c r="P68" s="211">
        <v>56.484999999999999</v>
      </c>
      <c r="Q68" s="210">
        <v>58.51</v>
      </c>
      <c r="R68" s="211">
        <v>57.44</v>
      </c>
      <c r="S68" s="210">
        <v>54.674999999999997</v>
      </c>
      <c r="T68" s="240">
        <v>59.765000000000001</v>
      </c>
      <c r="U68" s="235">
        <v>57.325000000000003</v>
      </c>
      <c r="V68" s="240">
        <v>58.435000000000002</v>
      </c>
      <c r="W68" s="235">
        <v>57.83</v>
      </c>
      <c r="X68" s="240">
        <v>59.14</v>
      </c>
      <c r="Y68" s="240">
        <v>56.08</v>
      </c>
      <c r="Z68" s="240">
        <v>59.92</v>
      </c>
      <c r="AA68" s="240">
        <v>57.655000000000001</v>
      </c>
      <c r="AB68" s="240">
        <v>56.93</v>
      </c>
      <c r="AC68" s="19"/>
      <c r="AD68" s="193">
        <f t="shared" si="2"/>
        <v>58.950000000000138</v>
      </c>
      <c r="AE68" s="189">
        <f t="shared" ref="AE68:AE95" si="5">+AE67+0.03</f>
        <v>57.399999999999991</v>
      </c>
      <c r="AF68" s="20"/>
      <c r="AG68" s="29">
        <f>(AE97-AE66)/31</f>
        <v>2.8064516129032633E-2</v>
      </c>
      <c r="AJ68">
        <v>58.03</v>
      </c>
      <c r="EQ68" s="1"/>
      <c r="ER68" s="1"/>
    </row>
    <row r="69" spans="1:148" ht="12" customHeight="1" x14ac:dyDescent="0.25">
      <c r="A69" s="198">
        <v>37319</v>
      </c>
      <c r="B69" s="208">
        <f>'[4]1991'!$C89</f>
        <v>57.48</v>
      </c>
      <c r="C69" s="212">
        <v>56.15</v>
      </c>
      <c r="D69" s="208">
        <f>'[4]1993'!$B87</f>
        <v>57.76</v>
      </c>
      <c r="E69" s="212">
        <f>'[4]1994'!$B86</f>
        <v>56.784999999999997</v>
      </c>
      <c r="F69" s="208">
        <f>'[3]1995'!$C84</f>
        <v>57.064999999999998</v>
      </c>
      <c r="G69" s="212">
        <f>'[3]1996'!$B86</f>
        <v>58.85</v>
      </c>
      <c r="H69" s="208">
        <f>'[3]1997'!$B87</f>
        <v>57.84</v>
      </c>
      <c r="I69" s="212">
        <f>'[3]1998'!$B87</f>
        <v>53.825000000000003</v>
      </c>
      <c r="J69" s="208">
        <v>59.7</v>
      </c>
      <c r="K69" s="213">
        <v>57.54</v>
      </c>
      <c r="L69" s="211">
        <f>'[6]2001'!$B85</f>
        <v>57.85</v>
      </c>
      <c r="M69" s="210">
        <v>58.034999999999997</v>
      </c>
      <c r="N69" s="211">
        <v>57.72</v>
      </c>
      <c r="O69" s="210">
        <v>59.81</v>
      </c>
      <c r="P69" s="211">
        <v>56.645000000000003</v>
      </c>
      <c r="Q69" s="210">
        <v>58.55</v>
      </c>
      <c r="R69" s="211">
        <v>57.475000000000001</v>
      </c>
      <c r="S69" s="210">
        <v>54.64</v>
      </c>
      <c r="T69" s="240">
        <v>59.73</v>
      </c>
      <c r="U69" s="235">
        <v>57.28</v>
      </c>
      <c r="V69" s="240">
        <v>58.4</v>
      </c>
      <c r="W69" s="235">
        <v>57.85</v>
      </c>
      <c r="X69" s="240">
        <v>59.14</v>
      </c>
      <c r="Y69" s="240">
        <v>56.09</v>
      </c>
      <c r="Z69" s="240">
        <v>59.88</v>
      </c>
      <c r="AA69" s="240">
        <v>57.734999999999999</v>
      </c>
      <c r="AB69" s="240">
        <v>56.93</v>
      </c>
      <c r="AC69" s="19"/>
      <c r="AD69" s="193">
        <f t="shared" si="2"/>
        <v>58.970000000000141</v>
      </c>
      <c r="AE69" s="189">
        <f t="shared" si="5"/>
        <v>57.429999999999993</v>
      </c>
      <c r="AF69" s="20"/>
      <c r="AJ69">
        <v>58.034999999999997</v>
      </c>
      <c r="EQ69" s="1"/>
      <c r="ER69" s="1"/>
    </row>
    <row r="70" spans="1:148" ht="12" customHeight="1" x14ac:dyDescent="0.25">
      <c r="A70" s="198">
        <v>37320</v>
      </c>
      <c r="B70" s="208">
        <f>'[4]1991'!$C90</f>
        <v>57.435000000000002</v>
      </c>
      <c r="C70" s="212">
        <v>56.115000000000002</v>
      </c>
      <c r="D70" s="208">
        <f>'[4]1993'!$B88</f>
        <v>57.84</v>
      </c>
      <c r="E70" s="212">
        <f>'[4]1994'!$B87</f>
        <v>56.78</v>
      </c>
      <c r="F70" s="208">
        <f>'[3]1995'!$C85</f>
        <v>57.07</v>
      </c>
      <c r="G70" s="212">
        <f>'[3]1996'!$B87</f>
        <v>58.84</v>
      </c>
      <c r="H70" s="208">
        <f>'[3]1997'!$B88</f>
        <v>57.8</v>
      </c>
      <c r="I70" s="212">
        <f>'[3]1998'!$B88</f>
        <v>53.774999999999999</v>
      </c>
      <c r="J70" s="208">
        <v>59.695</v>
      </c>
      <c r="K70" s="213">
        <v>57.51</v>
      </c>
      <c r="L70" s="211">
        <f>'[6]2001'!$B86</f>
        <v>57.87</v>
      </c>
      <c r="M70" s="210">
        <v>58.03</v>
      </c>
      <c r="N70" s="211">
        <v>57.715000000000003</v>
      </c>
      <c r="O70" s="210">
        <v>59.79</v>
      </c>
      <c r="P70" s="211">
        <v>56.774999999999999</v>
      </c>
      <c r="Q70" s="210">
        <v>58.604999999999997</v>
      </c>
      <c r="R70" s="211">
        <v>57.5</v>
      </c>
      <c r="S70" s="210">
        <v>54.85</v>
      </c>
      <c r="T70" s="240">
        <v>59.97</v>
      </c>
      <c r="U70" s="235">
        <v>57.25</v>
      </c>
      <c r="V70" s="240">
        <v>58.375</v>
      </c>
      <c r="W70" s="235">
        <v>57.844999999999999</v>
      </c>
      <c r="X70" s="240">
        <v>59.15</v>
      </c>
      <c r="Y70" s="240">
        <v>56.14</v>
      </c>
      <c r="Z70" s="240">
        <v>59.85</v>
      </c>
      <c r="AA70" s="240">
        <v>57.835000000000001</v>
      </c>
      <c r="AB70" s="240">
        <v>57.05</v>
      </c>
      <c r="AC70" s="19"/>
      <c r="AD70" s="193">
        <f t="shared" si="2"/>
        <v>58.990000000000144</v>
      </c>
      <c r="AE70" s="189">
        <f t="shared" si="5"/>
        <v>57.459999999999994</v>
      </c>
      <c r="AF70" s="20"/>
      <c r="AJ70">
        <v>58.03</v>
      </c>
      <c r="EQ70" s="1"/>
      <c r="ER70" s="1"/>
    </row>
    <row r="71" spans="1:148" ht="12" customHeight="1" x14ac:dyDescent="0.25">
      <c r="A71" s="198">
        <v>37321</v>
      </c>
      <c r="B71" s="208">
        <f>'[4]1991'!$C91</f>
        <v>57.384999999999998</v>
      </c>
      <c r="C71" s="212">
        <v>56.19</v>
      </c>
      <c r="D71" s="208">
        <f>'[4]1993'!$B89</f>
        <v>57.91</v>
      </c>
      <c r="E71" s="212">
        <f>'[4]1994'!$B88</f>
        <v>56.94</v>
      </c>
      <c r="F71" s="208">
        <f>'[3]1995'!$C86</f>
        <v>57.09</v>
      </c>
      <c r="G71" s="212">
        <f>'[3]1996'!$B88</f>
        <v>58.81</v>
      </c>
      <c r="H71" s="208">
        <f>'[3]1997'!$B89</f>
        <v>57.795000000000002</v>
      </c>
      <c r="I71" s="212">
        <f>'[3]1998'!$B89</f>
        <v>53.725000000000001</v>
      </c>
      <c r="J71" s="208">
        <v>59.67</v>
      </c>
      <c r="K71" s="213">
        <v>57.49</v>
      </c>
      <c r="L71" s="211">
        <f>'[6]2001'!$B87</f>
        <v>57.914999999999999</v>
      </c>
      <c r="M71" s="210">
        <v>58.03</v>
      </c>
      <c r="N71" s="211">
        <v>57.69</v>
      </c>
      <c r="O71" s="210">
        <v>59.784999999999997</v>
      </c>
      <c r="P71" s="211">
        <v>56.854999999999997</v>
      </c>
      <c r="Q71" s="210">
        <v>58.8</v>
      </c>
      <c r="R71" s="211">
        <v>57.57</v>
      </c>
      <c r="S71" s="210">
        <v>55.38</v>
      </c>
      <c r="T71" s="240">
        <v>59.97</v>
      </c>
      <c r="U71" s="235">
        <v>57.25</v>
      </c>
      <c r="V71" s="240">
        <v>58.36</v>
      </c>
      <c r="W71" s="235">
        <v>57.81</v>
      </c>
      <c r="X71" s="240">
        <v>59.3</v>
      </c>
      <c r="Y71" s="240">
        <v>56.16</v>
      </c>
      <c r="Z71" s="240">
        <v>59.81</v>
      </c>
      <c r="AA71" s="240">
        <v>57.875</v>
      </c>
      <c r="AB71" s="240">
        <v>57.14</v>
      </c>
      <c r="AC71" s="19"/>
      <c r="AD71" s="193">
        <f t="shared" si="2"/>
        <v>59.010000000000147</v>
      </c>
      <c r="AE71" s="189">
        <f t="shared" si="5"/>
        <v>57.489999999999995</v>
      </c>
      <c r="AF71" s="20"/>
      <c r="AJ71">
        <v>58.03</v>
      </c>
      <c r="EQ71" s="1"/>
      <c r="ER71" s="1"/>
    </row>
    <row r="72" spans="1:148" ht="12" customHeight="1" x14ac:dyDescent="0.25">
      <c r="A72" s="198">
        <v>37322</v>
      </c>
      <c r="B72" s="208">
        <f>'[4]1991'!$C92</f>
        <v>57.335000000000001</v>
      </c>
      <c r="C72" s="212">
        <v>56.19</v>
      </c>
      <c r="D72" s="208">
        <f>'[4]1993'!$B90</f>
        <v>58.05</v>
      </c>
      <c r="E72" s="212">
        <f>'[4]1994'!$B89</f>
        <v>56.97</v>
      </c>
      <c r="F72" s="208">
        <f>'[3]1995'!$C87</f>
        <v>57.09</v>
      </c>
      <c r="G72" s="212">
        <f>'[3]1996'!$B89</f>
        <v>58.76</v>
      </c>
      <c r="H72" s="208">
        <f>'[3]1997'!$B90</f>
        <v>57.77</v>
      </c>
      <c r="I72" s="212">
        <f>'[3]1998'!$B90</f>
        <v>53.71</v>
      </c>
      <c r="J72" s="208">
        <v>59.645000000000003</v>
      </c>
      <c r="K72" s="213">
        <v>57.47</v>
      </c>
      <c r="L72" s="211">
        <f>'[6]2001'!$B88</f>
        <v>57.935000000000002</v>
      </c>
      <c r="M72" s="210">
        <v>58.064999999999998</v>
      </c>
      <c r="N72" s="211">
        <v>57.67</v>
      </c>
      <c r="O72" s="210">
        <v>59.795000000000002</v>
      </c>
      <c r="P72" s="211">
        <v>56.945</v>
      </c>
      <c r="Q72" s="210">
        <v>58.954999999999998</v>
      </c>
      <c r="R72" s="211">
        <v>57.66</v>
      </c>
      <c r="S72" s="210">
        <v>55.48</v>
      </c>
      <c r="T72" s="240">
        <v>60</v>
      </c>
      <c r="U72" s="235">
        <v>57.34</v>
      </c>
      <c r="V72" s="240">
        <v>58.37</v>
      </c>
      <c r="W72" s="235">
        <v>57.77</v>
      </c>
      <c r="X72" s="240">
        <v>59.325000000000003</v>
      </c>
      <c r="Y72" s="240">
        <v>56.18</v>
      </c>
      <c r="Z72" s="240">
        <v>59.75</v>
      </c>
      <c r="AA72" s="240">
        <v>57.93</v>
      </c>
      <c r="AB72" s="240">
        <v>57.2</v>
      </c>
      <c r="AC72" s="19"/>
      <c r="AD72" s="193">
        <f t="shared" si="2"/>
        <v>59.03000000000015</v>
      </c>
      <c r="AE72" s="189">
        <f t="shared" si="5"/>
        <v>57.519999999999996</v>
      </c>
      <c r="AF72" s="20"/>
      <c r="AJ72">
        <v>58.064999999999998</v>
      </c>
      <c r="EQ72" s="1"/>
      <c r="ER72" s="1"/>
    </row>
    <row r="73" spans="1:148" ht="12" customHeight="1" x14ac:dyDescent="0.25">
      <c r="A73" s="198">
        <v>37323</v>
      </c>
      <c r="B73" s="208">
        <f>'[4]1991'!$C93</f>
        <v>57.29</v>
      </c>
      <c r="C73" s="212">
        <v>56.23</v>
      </c>
      <c r="D73" s="208">
        <f>'[4]1993'!$B91</f>
        <v>58.09</v>
      </c>
      <c r="E73" s="212">
        <f>'[4]1994'!$B90</f>
        <v>56.99</v>
      </c>
      <c r="F73" s="208">
        <f>'[3]1995'!$C88</f>
        <v>57.085000000000001</v>
      </c>
      <c r="G73" s="212">
        <f>'[3]1996'!$B90</f>
        <v>58.72</v>
      </c>
      <c r="H73" s="208">
        <f>'[3]1997'!$B91</f>
        <v>57.755000000000003</v>
      </c>
      <c r="I73" s="212">
        <f>'[3]1998'!$B91</f>
        <v>53.68</v>
      </c>
      <c r="J73" s="208">
        <v>59.6</v>
      </c>
      <c r="K73" s="213">
        <v>57.44</v>
      </c>
      <c r="L73" s="211">
        <f>'[6]2001'!$B89</f>
        <v>57.914999999999999</v>
      </c>
      <c r="M73" s="210">
        <v>58.075000000000003</v>
      </c>
      <c r="N73" s="211">
        <v>57.69</v>
      </c>
      <c r="O73" s="210">
        <v>59.77</v>
      </c>
      <c r="P73" s="211">
        <v>56.98</v>
      </c>
      <c r="Q73" s="210">
        <v>59.01</v>
      </c>
      <c r="R73" s="211">
        <v>57.68</v>
      </c>
      <c r="S73" s="210">
        <v>55.664999999999999</v>
      </c>
      <c r="T73" s="240">
        <v>59.98</v>
      </c>
      <c r="U73" s="235">
        <v>57.39</v>
      </c>
      <c r="V73" s="240">
        <v>58.4</v>
      </c>
      <c r="W73" s="235">
        <v>57.81</v>
      </c>
      <c r="X73" s="240">
        <v>59.335000000000001</v>
      </c>
      <c r="Y73" s="240">
        <v>56.24</v>
      </c>
      <c r="Z73" s="240">
        <v>59.69</v>
      </c>
      <c r="AA73" s="240">
        <v>57.95</v>
      </c>
      <c r="AB73" s="240">
        <v>57.25</v>
      </c>
      <c r="AC73" s="19"/>
      <c r="AD73" s="193">
        <f t="shared" si="2"/>
        <v>59.050000000000153</v>
      </c>
      <c r="AE73" s="189">
        <f t="shared" si="5"/>
        <v>57.55</v>
      </c>
      <c r="AF73" s="20"/>
      <c r="AJ73">
        <v>58.075000000000003</v>
      </c>
      <c r="EQ73" s="1"/>
      <c r="ER73" s="1"/>
    </row>
    <row r="74" spans="1:148" ht="12" customHeight="1" x14ac:dyDescent="0.25">
      <c r="A74" s="198">
        <v>37324</v>
      </c>
      <c r="B74" s="208">
        <f>'[4]1991'!$C94</f>
        <v>57.25</v>
      </c>
      <c r="C74" s="212">
        <v>56.265000000000001</v>
      </c>
      <c r="D74" s="208">
        <f>'[4]1993'!$B92</f>
        <v>58.125</v>
      </c>
      <c r="E74" s="212">
        <f>'[4]1994'!$B91</f>
        <v>57.08</v>
      </c>
      <c r="F74" s="208">
        <f>'[3]1995'!$C89</f>
        <v>57.075000000000003</v>
      </c>
      <c r="G74" s="212">
        <f>'[3]1996'!$B91</f>
        <v>58.7</v>
      </c>
      <c r="H74" s="208">
        <f>'[3]1997'!$B92</f>
        <v>57.75</v>
      </c>
      <c r="I74" s="212">
        <f>'[3]1998'!$B92</f>
        <v>53.64</v>
      </c>
      <c r="J74" s="208">
        <v>59.62</v>
      </c>
      <c r="K74" s="213">
        <v>57.44</v>
      </c>
      <c r="L74" s="211">
        <f>'[6]2001'!$B90</f>
        <v>57.895000000000003</v>
      </c>
      <c r="M74" s="210">
        <v>58.12</v>
      </c>
      <c r="N74" s="211">
        <v>57.685000000000002</v>
      </c>
      <c r="O74" s="210">
        <v>59.75</v>
      </c>
      <c r="P74" s="211">
        <v>56.99</v>
      </c>
      <c r="Q74" s="210">
        <v>59.03</v>
      </c>
      <c r="R74" s="211">
        <v>57.685000000000002</v>
      </c>
      <c r="S74" s="210">
        <v>55.8</v>
      </c>
      <c r="T74" s="240">
        <v>59.97</v>
      </c>
      <c r="U74" s="235">
        <v>57.45</v>
      </c>
      <c r="V74" s="240">
        <v>58.405000000000001</v>
      </c>
      <c r="W74" s="235">
        <v>57.87</v>
      </c>
      <c r="X74" s="240">
        <v>59.35</v>
      </c>
      <c r="Y74" s="240">
        <v>56.28</v>
      </c>
      <c r="Z74" s="240">
        <v>59.63</v>
      </c>
      <c r="AA74" s="240">
        <v>58.01</v>
      </c>
      <c r="AB74" s="240">
        <v>57.29</v>
      </c>
      <c r="AC74" s="19"/>
      <c r="AD74" s="193">
        <f t="shared" si="2"/>
        <v>59.070000000000157</v>
      </c>
      <c r="AE74" s="189">
        <f t="shared" si="5"/>
        <v>57.58</v>
      </c>
      <c r="AF74" s="20"/>
      <c r="AJ74">
        <v>58.12</v>
      </c>
      <c r="EQ74" s="1"/>
      <c r="ER74" s="1"/>
    </row>
    <row r="75" spans="1:148" ht="12" customHeight="1" x14ac:dyDescent="0.25">
      <c r="A75" s="198">
        <v>37325</v>
      </c>
      <c r="B75" s="208">
        <f>'[4]1991'!$C95</f>
        <v>57.21</v>
      </c>
      <c r="C75" s="212">
        <v>56.365000000000002</v>
      </c>
      <c r="D75" s="208">
        <f>'[4]1993'!$B93</f>
        <v>58.134999999999998</v>
      </c>
      <c r="E75" s="212">
        <f>'[4]1994'!$B92</f>
        <v>57.16</v>
      </c>
      <c r="F75" s="208">
        <f>'[3]1995'!$C90</f>
        <v>57.075000000000003</v>
      </c>
      <c r="G75" s="212">
        <f>'[3]1996'!$B92</f>
        <v>58.655000000000001</v>
      </c>
      <c r="H75" s="208">
        <f>'[3]1997'!$B93</f>
        <v>57.73</v>
      </c>
      <c r="I75" s="212">
        <f>'[3]1998'!$B93</f>
        <v>53.62</v>
      </c>
      <c r="J75" s="208">
        <v>59.6</v>
      </c>
      <c r="K75" s="213">
        <v>57.424999999999997</v>
      </c>
      <c r="L75" s="211">
        <f>'[6]2001'!$B91</f>
        <v>57.86</v>
      </c>
      <c r="M75" s="210">
        <v>58.13</v>
      </c>
      <c r="N75" s="211">
        <v>57.69</v>
      </c>
      <c r="O75" s="210">
        <v>59.72</v>
      </c>
      <c r="P75" s="211">
        <v>57.02</v>
      </c>
      <c r="Q75" s="210">
        <v>59.045000000000002</v>
      </c>
      <c r="R75" s="211">
        <v>57.674999999999997</v>
      </c>
      <c r="S75" s="210">
        <v>55.984999999999999</v>
      </c>
      <c r="T75" s="240">
        <v>60.024999999999999</v>
      </c>
      <c r="U75" s="235">
        <v>57.47</v>
      </c>
      <c r="V75" s="240">
        <v>58.38</v>
      </c>
      <c r="W75" s="235">
        <v>57.875</v>
      </c>
      <c r="X75" s="240">
        <v>59.365000000000002</v>
      </c>
      <c r="Y75" s="240">
        <v>56.31</v>
      </c>
      <c r="Z75" s="240">
        <v>59.57</v>
      </c>
      <c r="AA75" s="240">
        <v>58.02</v>
      </c>
      <c r="AB75" s="240">
        <v>57.31</v>
      </c>
      <c r="AC75" s="19"/>
      <c r="AD75" s="193">
        <f t="shared" si="2"/>
        <v>59.09000000000016</v>
      </c>
      <c r="AE75" s="189">
        <f t="shared" si="5"/>
        <v>57.61</v>
      </c>
      <c r="AF75" s="20"/>
      <c r="AJ75">
        <v>58.13</v>
      </c>
      <c r="EQ75" s="1"/>
      <c r="ER75" s="1"/>
    </row>
    <row r="76" spans="1:148" ht="12" customHeight="1" x14ac:dyDescent="0.25">
      <c r="A76" s="198">
        <v>37326</v>
      </c>
      <c r="B76" s="208">
        <f>'[4]1991'!$C96</f>
        <v>57.18</v>
      </c>
      <c r="C76" s="212">
        <v>56.375</v>
      </c>
      <c r="D76" s="208">
        <f>'[4]1993'!$B94</f>
        <v>58.29</v>
      </c>
      <c r="E76" s="212">
        <f>'[4]1994'!$B93</f>
        <v>57.27</v>
      </c>
      <c r="F76" s="208">
        <f>'[3]1995'!$C91</f>
        <v>57.125</v>
      </c>
      <c r="G76" s="212">
        <f>'[3]1996'!$B93</f>
        <v>58.65</v>
      </c>
      <c r="H76" s="208">
        <f>'[3]1997'!$B94</f>
        <v>57.71</v>
      </c>
      <c r="I76" s="212">
        <f>'[3]1998'!$B94</f>
        <v>53.62</v>
      </c>
      <c r="J76" s="208">
        <v>59.585000000000001</v>
      </c>
      <c r="K76" s="213">
        <v>57.45</v>
      </c>
      <c r="L76" s="211">
        <f>'[6]2001'!$B92</f>
        <v>57.89</v>
      </c>
      <c r="M76" s="210">
        <v>58.134999999999998</v>
      </c>
      <c r="N76" s="211">
        <v>57.7</v>
      </c>
      <c r="O76" s="210">
        <v>59.75</v>
      </c>
      <c r="P76" s="211">
        <v>57.034999999999997</v>
      </c>
      <c r="Q76" s="210">
        <v>59.045000000000002</v>
      </c>
      <c r="R76" s="211">
        <v>57.65</v>
      </c>
      <c r="S76" s="210">
        <v>56.11</v>
      </c>
      <c r="T76" s="240">
        <v>60.024999999999999</v>
      </c>
      <c r="U76" s="235">
        <v>57.5</v>
      </c>
      <c r="V76" s="240">
        <v>58.35</v>
      </c>
      <c r="W76" s="235">
        <v>57.86</v>
      </c>
      <c r="X76" s="240">
        <v>59.38</v>
      </c>
      <c r="Y76" s="240">
        <v>56.36</v>
      </c>
      <c r="Z76" s="240">
        <v>59.51</v>
      </c>
      <c r="AA76" s="240">
        <v>58.09</v>
      </c>
      <c r="AB76" s="240">
        <v>57.335000000000001</v>
      </c>
      <c r="AC76" s="19"/>
      <c r="AD76" s="193">
        <f t="shared" si="2"/>
        <v>59.110000000000163</v>
      </c>
      <c r="AE76" s="189">
        <f t="shared" si="5"/>
        <v>57.64</v>
      </c>
      <c r="AF76" s="20"/>
      <c r="AJ76">
        <v>58.134999999999998</v>
      </c>
      <c r="EQ76" s="1"/>
      <c r="ER76" s="1"/>
    </row>
    <row r="77" spans="1:148" ht="12" customHeight="1" x14ac:dyDescent="0.25">
      <c r="A77" s="198">
        <v>37327</v>
      </c>
      <c r="B77" s="208">
        <f>'[4]1991'!$C97</f>
        <v>57.14</v>
      </c>
      <c r="C77" s="212">
        <v>56.49</v>
      </c>
      <c r="D77" s="208">
        <f>'[4]1993'!$B95</f>
        <v>58.33</v>
      </c>
      <c r="E77" s="212">
        <f>'[4]1994'!$B94</f>
        <v>57.37</v>
      </c>
      <c r="F77" s="208">
        <f>'[3]1995'!$C92</f>
        <v>57.125</v>
      </c>
      <c r="G77" s="212">
        <f>'[3]1996'!$B94</f>
        <v>58.634999999999998</v>
      </c>
      <c r="H77" s="208">
        <f>'[3]1997'!$B95</f>
        <v>57.65</v>
      </c>
      <c r="I77" s="212">
        <f>'[3]1998'!$B95</f>
        <v>53.594999999999999</v>
      </c>
      <c r="J77" s="208">
        <v>59.58</v>
      </c>
      <c r="K77" s="213">
        <v>57.47</v>
      </c>
      <c r="L77" s="211">
        <f>'[6]2001'!$B93</f>
        <v>57.99</v>
      </c>
      <c r="M77" s="210">
        <v>58.134999999999998</v>
      </c>
      <c r="N77" s="211">
        <v>57.734999999999999</v>
      </c>
      <c r="O77" s="210">
        <v>59.75</v>
      </c>
      <c r="P77" s="211">
        <v>57.055</v>
      </c>
      <c r="Q77" s="210">
        <v>59.045000000000002</v>
      </c>
      <c r="R77" s="211">
        <v>57.65</v>
      </c>
      <c r="S77" s="210">
        <v>56.225000000000001</v>
      </c>
      <c r="T77" s="240">
        <v>59.99</v>
      </c>
      <c r="U77" s="235">
        <v>57.69</v>
      </c>
      <c r="V77" s="240">
        <v>58.33</v>
      </c>
      <c r="W77" s="235">
        <v>57.825000000000003</v>
      </c>
      <c r="X77" s="240">
        <v>59.38</v>
      </c>
      <c r="Y77" s="240">
        <v>56.51</v>
      </c>
      <c r="Z77" s="240">
        <v>59.45</v>
      </c>
      <c r="AA77" s="240">
        <v>58.12</v>
      </c>
      <c r="AB77" s="240">
        <v>57.34</v>
      </c>
      <c r="AC77" s="19"/>
      <c r="AD77" s="193">
        <f t="shared" si="2"/>
        <v>59.130000000000166</v>
      </c>
      <c r="AE77" s="189">
        <f t="shared" si="5"/>
        <v>57.67</v>
      </c>
      <c r="AF77" s="20"/>
      <c r="AJ77">
        <v>58.134999999999998</v>
      </c>
      <c r="EQ77" s="1"/>
      <c r="ER77" s="1"/>
    </row>
    <row r="78" spans="1:148" ht="12" customHeight="1" x14ac:dyDescent="0.25">
      <c r="A78" s="198">
        <v>37328</v>
      </c>
      <c r="B78" s="208">
        <f>'[4]1991'!$C98</f>
        <v>57.094999999999999</v>
      </c>
      <c r="C78" s="212">
        <v>56.65</v>
      </c>
      <c r="D78" s="208">
        <f>'[4]1993'!$B96</f>
        <v>58.35</v>
      </c>
      <c r="E78" s="212">
        <f>'[4]1994'!$B95</f>
        <v>57.45</v>
      </c>
      <c r="F78" s="208">
        <f>'[3]1995'!$C93</f>
        <v>57.2</v>
      </c>
      <c r="G78" s="212">
        <f>'[3]1996'!$B95</f>
        <v>58.68</v>
      </c>
      <c r="H78" s="208">
        <f>'[3]1997'!$B96</f>
        <v>57.62</v>
      </c>
      <c r="I78" s="212">
        <f>'[3]1998'!$B96</f>
        <v>53.604999999999997</v>
      </c>
      <c r="J78" s="208">
        <v>59.534999999999997</v>
      </c>
      <c r="K78" s="213">
        <v>57.505000000000003</v>
      </c>
      <c r="L78" s="211">
        <f>'[6]2001'!$B94</f>
        <v>58.07</v>
      </c>
      <c r="M78" s="210">
        <v>58.19</v>
      </c>
      <c r="N78" s="211">
        <v>57.734999999999999</v>
      </c>
      <c r="O78" s="210">
        <v>59.72</v>
      </c>
      <c r="P78" s="211">
        <v>57.125</v>
      </c>
      <c r="Q78" s="210">
        <v>59.02</v>
      </c>
      <c r="R78" s="211">
        <v>57.63</v>
      </c>
      <c r="S78" s="210">
        <v>56.284999999999997</v>
      </c>
      <c r="T78" s="240">
        <v>59.96</v>
      </c>
      <c r="U78" s="235">
        <v>57.755000000000003</v>
      </c>
      <c r="V78" s="240">
        <v>58.3</v>
      </c>
      <c r="W78" s="235">
        <v>57.79</v>
      </c>
      <c r="X78" s="240">
        <v>59.38</v>
      </c>
      <c r="Y78" s="240">
        <v>56.83</v>
      </c>
      <c r="Z78" s="240">
        <v>59.39</v>
      </c>
      <c r="AA78" s="240">
        <v>58.21</v>
      </c>
      <c r="AB78" s="240">
        <v>57.335000000000001</v>
      </c>
      <c r="AC78" s="19"/>
      <c r="AD78" s="193">
        <f t="shared" si="2"/>
        <v>59.150000000000169</v>
      </c>
      <c r="AE78" s="189">
        <f t="shared" si="5"/>
        <v>57.7</v>
      </c>
      <c r="AF78" s="20"/>
      <c r="AJ78">
        <v>58.19</v>
      </c>
      <c r="EQ78" s="1"/>
      <c r="ER78" s="1"/>
    </row>
    <row r="79" spans="1:148" ht="12" customHeight="1" x14ac:dyDescent="0.25">
      <c r="A79" s="198">
        <v>37329</v>
      </c>
      <c r="B79" s="208">
        <f>'[4]1991'!$C99</f>
        <v>57.085000000000001</v>
      </c>
      <c r="C79" s="212">
        <v>56.67</v>
      </c>
      <c r="D79" s="208">
        <f>'[4]1993'!$B97</f>
        <v>58.365000000000002</v>
      </c>
      <c r="E79" s="212">
        <f>'[4]1994'!$B96</f>
        <v>57.49</v>
      </c>
      <c r="F79" s="208">
        <f>'[3]1995'!$C94</f>
        <v>57.255000000000003</v>
      </c>
      <c r="G79" s="212">
        <f>'[3]1996'!$B96</f>
        <v>58.64</v>
      </c>
      <c r="H79" s="208">
        <f>'[3]1997'!$B97</f>
        <v>57.58</v>
      </c>
      <c r="I79" s="212">
        <f>'[3]1998'!$B97</f>
        <v>53.585000000000001</v>
      </c>
      <c r="J79" s="208">
        <v>59.575000000000003</v>
      </c>
      <c r="K79" s="213">
        <v>57.55</v>
      </c>
      <c r="L79" s="211">
        <f>'[6]2001'!$B95</f>
        <v>58.08</v>
      </c>
      <c r="M79" s="210">
        <v>58.34</v>
      </c>
      <c r="N79" s="211">
        <v>57.905000000000001</v>
      </c>
      <c r="O79" s="210">
        <v>59.71</v>
      </c>
      <c r="P79" s="211">
        <v>57.14</v>
      </c>
      <c r="Q79" s="210">
        <v>59.045000000000002</v>
      </c>
      <c r="R79" s="211">
        <v>57.604999999999997</v>
      </c>
      <c r="S79" s="210">
        <v>56.42</v>
      </c>
      <c r="T79" s="240">
        <v>59.94</v>
      </c>
      <c r="U79" s="235">
        <v>57.854999999999997</v>
      </c>
      <c r="V79" s="240">
        <v>58.28</v>
      </c>
      <c r="W79" s="235">
        <v>57.75</v>
      </c>
      <c r="X79" s="240">
        <v>59.37</v>
      </c>
      <c r="Y79" s="240">
        <v>56.93</v>
      </c>
      <c r="Z79" s="240">
        <v>59.36</v>
      </c>
      <c r="AA79" s="240">
        <v>58.234999999999999</v>
      </c>
      <c r="AB79" s="240">
        <v>57.33</v>
      </c>
      <c r="AC79" s="19"/>
      <c r="AD79" s="193">
        <f t="shared" si="2"/>
        <v>59.170000000000172</v>
      </c>
      <c r="AE79" s="189">
        <f t="shared" si="5"/>
        <v>57.730000000000004</v>
      </c>
      <c r="AF79" s="20"/>
      <c r="AJ79">
        <v>58.34</v>
      </c>
      <c r="EQ79" s="1"/>
      <c r="ER79" s="1"/>
    </row>
    <row r="80" spans="1:148" ht="12" customHeight="1" x14ac:dyDescent="0.25">
      <c r="A80" s="198">
        <v>37330</v>
      </c>
      <c r="B80" s="208">
        <f>'[4]1991'!$C100</f>
        <v>57.08</v>
      </c>
      <c r="C80" s="212">
        <v>56.685000000000002</v>
      </c>
      <c r="D80" s="208">
        <f>'[4]1993'!$B98</f>
        <v>58.38</v>
      </c>
      <c r="E80" s="212">
        <f>'[4]1994'!$B97</f>
        <v>57.564999999999998</v>
      </c>
      <c r="F80" s="208">
        <f>'[3]1995'!$C95</f>
        <v>57.28</v>
      </c>
      <c r="G80" s="212">
        <f>'[3]1996'!$B97</f>
        <v>58.674999999999997</v>
      </c>
      <c r="H80" s="208">
        <f>'[3]1997'!$B98</f>
        <v>57.54</v>
      </c>
      <c r="I80" s="212">
        <f>'[3]1998'!$B98</f>
        <v>53.555</v>
      </c>
      <c r="J80" s="208">
        <v>59.545000000000002</v>
      </c>
      <c r="K80" s="213">
        <v>57.65</v>
      </c>
      <c r="L80" s="211">
        <f>'[6]2001'!$B96</f>
        <v>58.08</v>
      </c>
      <c r="M80" s="210">
        <v>58.454999999999998</v>
      </c>
      <c r="N80" s="211">
        <v>57.965000000000003</v>
      </c>
      <c r="O80" s="210">
        <v>59.715000000000003</v>
      </c>
      <c r="P80" s="211">
        <v>57.15</v>
      </c>
      <c r="Q80" s="210">
        <v>58.994999999999997</v>
      </c>
      <c r="R80" s="211">
        <v>57.585000000000001</v>
      </c>
      <c r="S80" s="210">
        <v>56.48</v>
      </c>
      <c r="T80" s="240">
        <v>59.9</v>
      </c>
      <c r="U80" s="235">
        <v>57.914999999999999</v>
      </c>
      <c r="V80" s="240">
        <v>58.24</v>
      </c>
      <c r="W80" s="235">
        <v>57.74</v>
      </c>
      <c r="X80" s="240">
        <v>59.37</v>
      </c>
      <c r="Y80" s="240">
        <v>57.08</v>
      </c>
      <c r="Z80" s="240">
        <v>59.36</v>
      </c>
      <c r="AA80" s="240">
        <v>58.24</v>
      </c>
      <c r="AB80" s="240">
        <v>57.32</v>
      </c>
      <c r="AC80" s="19"/>
      <c r="AD80" s="193">
        <f t="shared" si="2"/>
        <v>59.190000000000175</v>
      </c>
      <c r="AE80" s="189">
        <f t="shared" si="5"/>
        <v>57.760000000000005</v>
      </c>
      <c r="AF80" s="20"/>
      <c r="AJ80">
        <v>58.454999999999998</v>
      </c>
      <c r="EQ80" s="1"/>
      <c r="ER80" s="1"/>
    </row>
    <row r="81" spans="1:148" ht="12" customHeight="1" x14ac:dyDescent="0.25">
      <c r="A81" s="198">
        <v>37331</v>
      </c>
      <c r="B81" s="208">
        <f>'[4]1991'!$C101</f>
        <v>57.05</v>
      </c>
      <c r="C81" s="212">
        <v>56.715000000000003</v>
      </c>
      <c r="D81" s="208">
        <f>'[4]1993'!$B99</f>
        <v>58.4</v>
      </c>
      <c r="E81" s="212">
        <f>'[4]1994'!$B98</f>
        <v>57.63</v>
      </c>
      <c r="F81" s="208">
        <f>'[3]1995'!$C96</f>
        <v>57.314999999999998</v>
      </c>
      <c r="G81" s="212">
        <f>'[3]1996'!$B98</f>
        <v>58.655000000000001</v>
      </c>
      <c r="H81" s="208">
        <f>'[3]1997'!$B99</f>
        <v>57.534999999999997</v>
      </c>
      <c r="I81" s="212">
        <f>'[3]1998'!$B99</f>
        <v>53.545000000000002</v>
      </c>
      <c r="J81" s="208">
        <v>59.77</v>
      </c>
      <c r="K81" s="213">
        <v>57.67</v>
      </c>
      <c r="L81" s="211">
        <f>'[6]2001'!$B97</f>
        <v>58.05</v>
      </c>
      <c r="M81" s="210">
        <v>58.585000000000001</v>
      </c>
      <c r="N81" s="211">
        <v>58.024999999999999</v>
      </c>
      <c r="O81" s="210">
        <v>59.68</v>
      </c>
      <c r="P81" s="211">
        <v>57.16</v>
      </c>
      <c r="Q81" s="210">
        <v>58.975000000000001</v>
      </c>
      <c r="R81" s="211">
        <v>57.55</v>
      </c>
      <c r="S81" s="210">
        <v>56.53</v>
      </c>
      <c r="T81" s="240">
        <v>59.86</v>
      </c>
      <c r="U81" s="235">
        <v>57.97</v>
      </c>
      <c r="V81" s="240">
        <v>58.174999999999997</v>
      </c>
      <c r="W81" s="235">
        <v>57.795000000000002</v>
      </c>
      <c r="X81" s="240">
        <v>59.37</v>
      </c>
      <c r="Y81" s="240">
        <v>57.18</v>
      </c>
      <c r="Z81" s="240">
        <v>59.34</v>
      </c>
      <c r="AA81" s="240">
        <v>58.215000000000003</v>
      </c>
      <c r="AB81" s="240">
        <v>57.3</v>
      </c>
      <c r="AC81" s="19"/>
      <c r="AD81" s="193">
        <f t="shared" si="2"/>
        <v>59.210000000000178</v>
      </c>
      <c r="AE81" s="189">
        <f t="shared" si="5"/>
        <v>57.790000000000006</v>
      </c>
      <c r="AF81" s="20"/>
      <c r="AJ81">
        <v>58.585000000000001</v>
      </c>
      <c r="EQ81" s="1"/>
      <c r="ER81" s="1"/>
    </row>
    <row r="82" spans="1:148" ht="12" customHeight="1" x14ac:dyDescent="0.25">
      <c r="A82" s="198">
        <v>37332</v>
      </c>
      <c r="B82" s="208">
        <f>'[4]1991'!$C102</f>
        <v>57</v>
      </c>
      <c r="C82" s="212">
        <v>56.7</v>
      </c>
      <c r="D82" s="208">
        <f>'[4]1993'!$B100</f>
        <v>58.475000000000001</v>
      </c>
      <c r="E82" s="212">
        <f>'[4]1994'!$B99</f>
        <v>57.65</v>
      </c>
      <c r="F82" s="208">
        <f>'[3]1995'!$C97</f>
        <v>57.325000000000003</v>
      </c>
      <c r="G82" s="212">
        <f>'[3]1996'!$B99</f>
        <v>58.63</v>
      </c>
      <c r="H82" s="208">
        <f>'[3]1997'!$B100</f>
        <v>57.484999999999999</v>
      </c>
      <c r="I82" s="212">
        <f>'[3]1998'!$B100</f>
        <v>53.54</v>
      </c>
      <c r="J82" s="208">
        <v>59.79</v>
      </c>
      <c r="K82" s="213">
        <v>57.7</v>
      </c>
      <c r="L82" s="211">
        <f>'[6]2001'!$B98</f>
        <v>58.005000000000003</v>
      </c>
      <c r="M82" s="210">
        <v>58.67</v>
      </c>
      <c r="N82" s="211">
        <v>58.09</v>
      </c>
      <c r="O82" s="210">
        <v>59.65</v>
      </c>
      <c r="P82" s="211">
        <v>57.21</v>
      </c>
      <c r="Q82" s="210">
        <v>58.93</v>
      </c>
      <c r="R82" s="211">
        <v>57.56</v>
      </c>
      <c r="S82" s="210">
        <v>56.59</v>
      </c>
      <c r="T82" s="240">
        <v>59.844999999999999</v>
      </c>
      <c r="U82" s="235">
        <v>58.04</v>
      </c>
      <c r="V82" s="240">
        <v>58.12</v>
      </c>
      <c r="W82" s="235">
        <v>57.784999999999997</v>
      </c>
      <c r="X82" s="240">
        <v>59.375</v>
      </c>
      <c r="Y82" s="240">
        <v>57.24</v>
      </c>
      <c r="Z82" s="240">
        <v>59.3</v>
      </c>
      <c r="AA82" s="240">
        <v>58.185000000000002</v>
      </c>
      <c r="AB82" s="240">
        <v>57.26</v>
      </c>
      <c r="AC82" s="19"/>
      <c r="AD82" s="193">
        <f t="shared" si="2"/>
        <v>59.230000000000182</v>
      </c>
      <c r="AE82" s="189">
        <f t="shared" si="5"/>
        <v>57.820000000000007</v>
      </c>
      <c r="AF82" s="20"/>
      <c r="AJ82">
        <v>58.67</v>
      </c>
      <c r="EQ82" s="1"/>
      <c r="ER82" s="1"/>
    </row>
    <row r="83" spans="1:148" ht="12" customHeight="1" x14ac:dyDescent="0.25">
      <c r="A83" s="198">
        <v>37333</v>
      </c>
      <c r="B83" s="208">
        <f>'[4]1991'!$C103</f>
        <v>56.99</v>
      </c>
      <c r="C83" s="212">
        <v>56.69</v>
      </c>
      <c r="D83" s="208">
        <f>'[4]1993'!$B101</f>
        <v>58.5</v>
      </c>
      <c r="E83" s="212">
        <f>'[4]1994'!$B100</f>
        <v>57.67</v>
      </c>
      <c r="F83" s="208">
        <f>'[3]1995'!$C98</f>
        <v>57.32</v>
      </c>
      <c r="G83" s="212">
        <f>'[3]1996'!$B100</f>
        <v>58.615000000000002</v>
      </c>
      <c r="H83" s="208">
        <f>'[3]1997'!$B101</f>
        <v>57.454999999999998</v>
      </c>
      <c r="I83" s="212">
        <f>'[3]1998'!$B101</f>
        <v>53.57</v>
      </c>
      <c r="J83" s="208">
        <v>59.814999999999998</v>
      </c>
      <c r="K83" s="213">
        <v>57.710999999999999</v>
      </c>
      <c r="L83" s="211">
        <f>'[6]2001'!$B99</f>
        <v>58.005000000000003</v>
      </c>
      <c r="M83" s="210">
        <v>58.784999999999997</v>
      </c>
      <c r="N83" s="211">
        <v>58.185000000000002</v>
      </c>
      <c r="O83" s="210">
        <v>59.71</v>
      </c>
      <c r="P83" s="211">
        <v>57.22</v>
      </c>
      <c r="Q83" s="210">
        <v>58.905000000000001</v>
      </c>
      <c r="R83" s="211">
        <v>57.57</v>
      </c>
      <c r="S83" s="210">
        <v>56.625</v>
      </c>
      <c r="T83" s="240">
        <v>59.795000000000002</v>
      </c>
      <c r="U83" s="235">
        <v>58.115000000000002</v>
      </c>
      <c r="V83" s="240">
        <v>58.075000000000003</v>
      </c>
      <c r="W83" s="235">
        <v>57.73</v>
      </c>
      <c r="X83" s="240">
        <v>59.395000000000003</v>
      </c>
      <c r="Y83" s="240">
        <v>57.35</v>
      </c>
      <c r="Z83" s="240">
        <v>59.25</v>
      </c>
      <c r="AA83" s="240">
        <v>58.164999999999999</v>
      </c>
      <c r="AB83" s="240">
        <v>57.34</v>
      </c>
      <c r="AC83" s="19"/>
      <c r="AD83" s="193">
        <f t="shared" si="2"/>
        <v>59.250000000000185</v>
      </c>
      <c r="AE83" s="189">
        <f t="shared" si="5"/>
        <v>57.850000000000009</v>
      </c>
      <c r="AF83" s="20"/>
      <c r="AJ83">
        <v>58.784999999999997</v>
      </c>
      <c r="EQ83" s="1"/>
      <c r="ER83" s="1"/>
    </row>
    <row r="84" spans="1:148" ht="12" customHeight="1" x14ac:dyDescent="0.25">
      <c r="A84" s="198">
        <v>37334</v>
      </c>
      <c r="B84" s="208">
        <f>'[4]1991'!$C104</f>
        <v>56.99</v>
      </c>
      <c r="C84" s="212">
        <v>56.795000000000002</v>
      </c>
      <c r="D84" s="208">
        <f>'[4]1993'!$B102</f>
        <v>58.53</v>
      </c>
      <c r="E84" s="212">
        <f>'[4]1994'!$B101</f>
        <v>57.695</v>
      </c>
      <c r="F84" s="208">
        <f>'[3]1995'!$C99</f>
        <v>57.395000000000003</v>
      </c>
      <c r="G84" s="212">
        <f>'[3]1996'!$B101</f>
        <v>58.64</v>
      </c>
      <c r="H84" s="208">
        <f>'[3]1997'!$B102</f>
        <v>57.43</v>
      </c>
      <c r="I84" s="212">
        <f>'[3]1998'!$B102</f>
        <v>53.58</v>
      </c>
      <c r="J84" s="208">
        <v>59.8</v>
      </c>
      <c r="K84" s="213">
        <v>57.710999999999999</v>
      </c>
      <c r="L84" s="211">
        <f>'[6]2001'!$B100</f>
        <v>58.02</v>
      </c>
      <c r="M84" s="210">
        <v>58.865000000000002</v>
      </c>
      <c r="N84" s="211">
        <v>58.274999999999999</v>
      </c>
      <c r="O84" s="210">
        <v>59.75</v>
      </c>
      <c r="P84" s="211">
        <v>57.28</v>
      </c>
      <c r="Q84" s="210">
        <v>58.854999999999997</v>
      </c>
      <c r="R84" s="211">
        <v>57.6</v>
      </c>
      <c r="S84" s="210">
        <v>56.87</v>
      </c>
      <c r="T84" s="240">
        <v>59.755000000000003</v>
      </c>
      <c r="U84" s="235">
        <v>58.2</v>
      </c>
      <c r="V84" s="240">
        <v>58.04</v>
      </c>
      <c r="W84" s="235">
        <v>57.77</v>
      </c>
      <c r="X84" s="240">
        <v>59.42</v>
      </c>
      <c r="Y84" s="240">
        <v>57.55</v>
      </c>
      <c r="Z84" s="240">
        <v>59.22</v>
      </c>
      <c r="AA84" s="240">
        <v>58.13</v>
      </c>
      <c r="AB84" s="240">
        <v>57.365000000000002</v>
      </c>
      <c r="AC84" s="19"/>
      <c r="AD84" s="193">
        <f t="shared" si="2"/>
        <v>59.270000000000188</v>
      </c>
      <c r="AE84" s="189">
        <f t="shared" si="5"/>
        <v>57.88000000000001</v>
      </c>
      <c r="AF84" s="20"/>
      <c r="AJ84">
        <v>58.865000000000002</v>
      </c>
      <c r="EQ84" s="1"/>
      <c r="ER84" s="1"/>
    </row>
    <row r="85" spans="1:148" ht="12" customHeight="1" x14ac:dyDescent="0.25">
      <c r="A85" s="198">
        <v>37335</v>
      </c>
      <c r="B85" s="208">
        <f>'[4]1991'!$C105</f>
        <v>57.01</v>
      </c>
      <c r="C85" s="212">
        <v>56.81</v>
      </c>
      <c r="D85" s="208">
        <f>'[4]1993'!$B103</f>
        <v>58.725000000000001</v>
      </c>
      <c r="E85" s="212">
        <f>'[4]1994'!$B102</f>
        <v>57.73</v>
      </c>
      <c r="F85" s="208">
        <f>'[3]1995'!$C100</f>
        <v>57.414999999999999</v>
      </c>
      <c r="G85" s="212">
        <f>'[3]1996'!$B102</f>
        <v>58.664999999999999</v>
      </c>
      <c r="H85" s="208">
        <f>'[3]1997'!$B103</f>
        <v>57.4</v>
      </c>
      <c r="I85" s="212">
        <f>'[3]1998'!$B103</f>
        <v>53.59</v>
      </c>
      <c r="J85" s="208">
        <v>59.75</v>
      </c>
      <c r="K85" s="213">
        <v>57.734999999999999</v>
      </c>
      <c r="L85" s="211">
        <f>'[6]2001'!$B101</f>
        <v>58</v>
      </c>
      <c r="M85" s="210">
        <v>58.95</v>
      </c>
      <c r="N85" s="211">
        <v>58.32</v>
      </c>
      <c r="O85" s="210">
        <v>59.74</v>
      </c>
      <c r="P85" s="211">
        <v>57.33</v>
      </c>
      <c r="Q85" s="210">
        <v>58.85</v>
      </c>
      <c r="R85" s="211">
        <v>57.615000000000002</v>
      </c>
      <c r="S85" s="210">
        <v>57</v>
      </c>
      <c r="T85" s="240">
        <v>59.71</v>
      </c>
      <c r="U85" s="235">
        <v>58.2</v>
      </c>
      <c r="V85" s="240">
        <v>58.01</v>
      </c>
      <c r="W85" s="235">
        <v>57.68</v>
      </c>
      <c r="X85" s="240">
        <v>59.46</v>
      </c>
      <c r="Y85" s="240">
        <v>57.66</v>
      </c>
      <c r="Z85" s="240">
        <v>59.23</v>
      </c>
      <c r="AA85" s="240">
        <v>58.08</v>
      </c>
      <c r="AB85" s="240">
        <v>57.37</v>
      </c>
      <c r="AC85" s="19"/>
      <c r="AD85" s="193">
        <f t="shared" si="2"/>
        <v>59.290000000000191</v>
      </c>
      <c r="AE85" s="189">
        <f t="shared" si="5"/>
        <v>57.910000000000011</v>
      </c>
      <c r="AF85" s="20"/>
      <c r="AJ85">
        <v>58.95</v>
      </c>
      <c r="EQ85" s="1"/>
      <c r="ER85" s="1"/>
    </row>
    <row r="86" spans="1:148" ht="12" customHeight="1" x14ac:dyDescent="0.25">
      <c r="A86" s="198">
        <v>37336</v>
      </c>
      <c r="B86" s="208">
        <f>'[4]1991'!$C106</f>
        <v>57.04</v>
      </c>
      <c r="C86" s="212">
        <v>56.814999999999998</v>
      </c>
      <c r="D86" s="208">
        <f>'[4]1993'!$B104</f>
        <v>58.78</v>
      </c>
      <c r="E86" s="212">
        <f>'[4]1994'!$B103</f>
        <v>57.744999999999997</v>
      </c>
      <c r="F86" s="208">
        <f>'[3]1995'!$C101</f>
        <v>57.45</v>
      </c>
      <c r="G86" s="212">
        <f>'[3]1996'!$B103</f>
        <v>58.66</v>
      </c>
      <c r="H86" s="208">
        <f>'[3]1997'!$B104</f>
        <v>57.36</v>
      </c>
      <c r="I86" s="212">
        <f>'[3]1998'!$B104</f>
        <v>53.62</v>
      </c>
      <c r="J86" s="208">
        <v>59.755000000000003</v>
      </c>
      <c r="K86" s="213">
        <v>57.73</v>
      </c>
      <c r="L86" s="211">
        <f>'[6]2001'!$B102</f>
        <v>57.994999999999997</v>
      </c>
      <c r="M86" s="210">
        <v>59.005000000000003</v>
      </c>
      <c r="N86" s="211">
        <v>58.35</v>
      </c>
      <c r="O86" s="210">
        <v>59.71</v>
      </c>
      <c r="P86" s="211">
        <v>57.405000000000001</v>
      </c>
      <c r="Q86" s="210">
        <v>58.895000000000003</v>
      </c>
      <c r="R86" s="211">
        <v>57.604999999999997</v>
      </c>
      <c r="S86" s="210">
        <v>57.125</v>
      </c>
      <c r="T86" s="240">
        <v>59.695</v>
      </c>
      <c r="U86" s="235">
        <v>58.25</v>
      </c>
      <c r="V86" s="240">
        <v>57.99</v>
      </c>
      <c r="W86" s="235">
        <v>57.66</v>
      </c>
      <c r="X86" s="240">
        <v>59.57</v>
      </c>
      <c r="Y86" s="240">
        <v>57.78</v>
      </c>
      <c r="Z86" s="240">
        <v>59.27</v>
      </c>
      <c r="AA86" s="240">
        <v>58.06</v>
      </c>
      <c r="AB86" s="240">
        <v>57.314999999999998</v>
      </c>
      <c r="AC86" s="19"/>
      <c r="AD86" s="193">
        <f t="shared" si="2"/>
        <v>59.310000000000194</v>
      </c>
      <c r="AE86" s="189">
        <f t="shared" si="5"/>
        <v>57.940000000000012</v>
      </c>
      <c r="AF86" s="20"/>
      <c r="AJ86">
        <v>59.005000000000003</v>
      </c>
      <c r="EQ86" s="1"/>
      <c r="ER86" s="1"/>
    </row>
    <row r="87" spans="1:148" ht="12" customHeight="1" x14ac:dyDescent="0.25">
      <c r="A87" s="198">
        <v>37337</v>
      </c>
      <c r="B87" s="208">
        <f>'[4]1991'!$C107</f>
        <v>57.055</v>
      </c>
      <c r="C87" s="212">
        <v>56.8</v>
      </c>
      <c r="D87" s="208">
        <f>'[4]1993'!$B105</f>
        <v>58.79</v>
      </c>
      <c r="E87" s="212">
        <f>'[4]1994'!$B104</f>
        <v>57.88</v>
      </c>
      <c r="F87" s="208">
        <f>'[3]1995'!$C102</f>
        <v>57.465000000000003</v>
      </c>
      <c r="G87" s="212">
        <f>'[3]1996'!$B104</f>
        <v>58.69</v>
      </c>
      <c r="H87" s="208">
        <f>'[3]1997'!$B105</f>
        <v>57.32</v>
      </c>
      <c r="I87" s="212">
        <f>'[3]1998'!$B105</f>
        <v>53.615000000000002</v>
      </c>
      <c r="J87" s="208">
        <v>59.72</v>
      </c>
      <c r="K87" s="213">
        <v>57.73</v>
      </c>
      <c r="L87" s="211">
        <f>'[6]2001'!$B103</f>
        <v>57.94</v>
      </c>
      <c r="M87" s="210">
        <v>59.03</v>
      </c>
      <c r="N87" s="211">
        <v>58.37</v>
      </c>
      <c r="O87" s="210">
        <v>59.69</v>
      </c>
      <c r="P87" s="211">
        <v>57.45</v>
      </c>
      <c r="Q87" s="210">
        <v>58.89</v>
      </c>
      <c r="R87" s="211">
        <v>57.6</v>
      </c>
      <c r="S87" s="210">
        <v>57.18</v>
      </c>
      <c r="T87" s="240">
        <v>59.58</v>
      </c>
      <c r="U87" s="235">
        <v>58.37</v>
      </c>
      <c r="V87" s="240">
        <v>57.97</v>
      </c>
      <c r="W87" s="235">
        <v>57.625</v>
      </c>
      <c r="X87" s="240">
        <v>59.59</v>
      </c>
      <c r="Y87" s="240">
        <v>57.84</v>
      </c>
      <c r="Z87" s="240">
        <v>59.32</v>
      </c>
      <c r="AA87" s="240">
        <v>58.04</v>
      </c>
      <c r="AB87" s="240">
        <v>57.29</v>
      </c>
      <c r="AC87" s="19"/>
      <c r="AD87" s="193">
        <f t="shared" si="2"/>
        <v>59.330000000000197</v>
      </c>
      <c r="AE87" s="189">
        <f t="shared" si="5"/>
        <v>57.970000000000013</v>
      </c>
      <c r="AF87" s="20"/>
      <c r="AJ87">
        <v>59.03</v>
      </c>
      <c r="EQ87" s="1"/>
      <c r="ER87" s="1"/>
    </row>
    <row r="88" spans="1:148" ht="12" customHeight="1" x14ac:dyDescent="0.25">
      <c r="A88" s="198">
        <v>37338</v>
      </c>
      <c r="B88" s="208">
        <f>'[4]1991'!$C108</f>
        <v>57.055</v>
      </c>
      <c r="C88" s="212">
        <v>56.835000000000001</v>
      </c>
      <c r="D88" s="208">
        <f>'[4]1993'!$B106</f>
        <v>58.79</v>
      </c>
      <c r="E88" s="212">
        <f>'[4]1994'!$B105</f>
        <v>58.02</v>
      </c>
      <c r="F88" s="208">
        <f>'[3]1995'!$C103</f>
        <v>57.46</v>
      </c>
      <c r="G88" s="212">
        <f>'[3]1996'!$B105</f>
        <v>58.725000000000001</v>
      </c>
      <c r="H88" s="208">
        <f>'[3]1997'!$B106</f>
        <v>57.284999999999997</v>
      </c>
      <c r="I88" s="212">
        <f>'[3]1998'!$B106</f>
        <v>53.615000000000002</v>
      </c>
      <c r="J88" s="208">
        <v>59.664999999999999</v>
      </c>
      <c r="K88" s="213">
        <v>57.734999999999999</v>
      </c>
      <c r="L88" s="211">
        <f>'[6]2001'!$B104</f>
        <v>57.92</v>
      </c>
      <c r="M88" s="210">
        <v>59.045000000000002</v>
      </c>
      <c r="N88" s="211">
        <v>58.43</v>
      </c>
      <c r="O88" s="210">
        <v>59.645000000000003</v>
      </c>
      <c r="P88" s="211">
        <v>57.47</v>
      </c>
      <c r="Q88" s="210">
        <v>58.87</v>
      </c>
      <c r="R88" s="211">
        <v>57.625</v>
      </c>
      <c r="S88" s="210">
        <v>57.26</v>
      </c>
      <c r="T88" s="240">
        <v>59.54</v>
      </c>
      <c r="U88" s="235">
        <v>58.454999999999998</v>
      </c>
      <c r="V88" s="240">
        <v>58</v>
      </c>
      <c r="W88" s="235">
        <v>57.57</v>
      </c>
      <c r="X88" s="240">
        <v>59.63</v>
      </c>
      <c r="Y88" s="240">
        <v>57.9</v>
      </c>
      <c r="Z88" s="240">
        <v>59.35</v>
      </c>
      <c r="AA88" s="240">
        <v>58.094999999999999</v>
      </c>
      <c r="AB88" s="240">
        <v>57.265000000000001</v>
      </c>
      <c r="AC88" s="19"/>
      <c r="AD88" s="193">
        <f t="shared" si="2"/>
        <v>59.3500000000002</v>
      </c>
      <c r="AE88" s="189">
        <f t="shared" si="5"/>
        <v>58.000000000000014</v>
      </c>
      <c r="AF88" s="20"/>
      <c r="AJ88">
        <v>59.045000000000002</v>
      </c>
      <c r="EQ88" s="1"/>
      <c r="ER88" s="1"/>
    </row>
    <row r="89" spans="1:148" ht="12" customHeight="1" x14ac:dyDescent="0.25">
      <c r="A89" s="198">
        <v>37339</v>
      </c>
      <c r="B89" s="208">
        <f>'[4]1991'!$C109</f>
        <v>57.055</v>
      </c>
      <c r="C89" s="212">
        <v>56.87</v>
      </c>
      <c r="D89" s="208">
        <f>'[4]1993'!$B107</f>
        <v>58.78</v>
      </c>
      <c r="E89" s="212">
        <f>'[4]1994'!$B106</f>
        <v>58.085000000000001</v>
      </c>
      <c r="F89" s="208">
        <f>'[3]1995'!$C104</f>
        <v>57.534999999999997</v>
      </c>
      <c r="G89" s="212">
        <f>'[3]1996'!$B106</f>
        <v>58.77</v>
      </c>
      <c r="H89" s="208">
        <f>'[3]1997'!$B107</f>
        <v>57.255000000000003</v>
      </c>
      <c r="I89" s="212">
        <f>'[3]1998'!$B107</f>
        <v>53.62</v>
      </c>
      <c r="J89" s="208">
        <v>59.625</v>
      </c>
      <c r="K89" s="213">
        <v>57.755000000000003</v>
      </c>
      <c r="L89" s="211">
        <f>'[6]2001'!$B105</f>
        <v>57.94</v>
      </c>
      <c r="M89" s="210">
        <v>59.064999999999998</v>
      </c>
      <c r="N89" s="211">
        <v>58.48</v>
      </c>
      <c r="O89" s="210">
        <v>59.615000000000002</v>
      </c>
      <c r="P89" s="211">
        <v>57.524999999999999</v>
      </c>
      <c r="Q89" s="210">
        <v>58.854999999999997</v>
      </c>
      <c r="R89" s="211">
        <v>57.704999999999998</v>
      </c>
      <c r="S89" s="210">
        <v>57.515000000000001</v>
      </c>
      <c r="T89" s="240">
        <v>59.524999999999999</v>
      </c>
      <c r="U89" s="235">
        <v>58.5</v>
      </c>
      <c r="V89" s="240">
        <v>58.21</v>
      </c>
      <c r="W89" s="235">
        <v>57.52</v>
      </c>
      <c r="X89" s="240">
        <v>59.615000000000002</v>
      </c>
      <c r="Y89" s="240">
        <v>57.92</v>
      </c>
      <c r="Z89" s="240">
        <v>59.4</v>
      </c>
      <c r="AA89" s="240">
        <v>58.15</v>
      </c>
      <c r="AB89" s="240">
        <v>57.24</v>
      </c>
      <c r="AC89" s="19"/>
      <c r="AD89" s="193">
        <f t="shared" si="2"/>
        <v>59.370000000000203</v>
      </c>
      <c r="AE89" s="189">
        <f t="shared" si="5"/>
        <v>58.030000000000015</v>
      </c>
      <c r="AF89" s="20"/>
      <c r="AJ89">
        <v>59.064999999999998</v>
      </c>
      <c r="EQ89" s="1"/>
      <c r="ER89" s="1"/>
    </row>
    <row r="90" spans="1:148" ht="12" customHeight="1" x14ac:dyDescent="0.25">
      <c r="A90" s="198">
        <v>37340</v>
      </c>
      <c r="B90" s="208">
        <f>'[4]1991'!$C110</f>
        <v>57.11</v>
      </c>
      <c r="C90" s="212">
        <v>56.95</v>
      </c>
      <c r="D90" s="208">
        <f>'[4]1993'!$B108</f>
        <v>58.774999999999999</v>
      </c>
      <c r="E90" s="212">
        <f>'[4]1994'!$B107</f>
        <v>58.15</v>
      </c>
      <c r="F90" s="208">
        <f>'[3]1995'!$C105</f>
        <v>57.604999999999997</v>
      </c>
      <c r="G90" s="212">
        <f>'[3]1996'!$B107</f>
        <v>58.774999999999999</v>
      </c>
      <c r="H90" s="208">
        <f>'[3]1997'!$B108</f>
        <v>57.265000000000001</v>
      </c>
      <c r="I90" s="212">
        <f>'[3]1998'!$B108</f>
        <v>53.6</v>
      </c>
      <c r="J90" s="208">
        <v>59.604999999999997</v>
      </c>
      <c r="K90" s="213">
        <v>57.79</v>
      </c>
      <c r="L90" s="211">
        <f>'[6]2001'!$B106</f>
        <v>57.97</v>
      </c>
      <c r="M90" s="210">
        <v>59.064999999999998</v>
      </c>
      <c r="N90" s="211">
        <v>58.515000000000001</v>
      </c>
      <c r="O90" s="210">
        <v>59.58</v>
      </c>
      <c r="P90" s="211">
        <v>57.585000000000001</v>
      </c>
      <c r="Q90" s="210">
        <v>58.844999999999999</v>
      </c>
      <c r="R90" s="211">
        <v>57.73</v>
      </c>
      <c r="S90" s="210">
        <v>57.68</v>
      </c>
      <c r="T90" s="240">
        <v>59.424999999999997</v>
      </c>
      <c r="U90" s="235">
        <v>58.545000000000002</v>
      </c>
      <c r="V90" s="240">
        <v>58.35</v>
      </c>
      <c r="W90" s="235">
        <v>57.475000000000001</v>
      </c>
      <c r="X90" s="240">
        <v>59.6</v>
      </c>
      <c r="Y90" s="240">
        <v>57.94</v>
      </c>
      <c r="Z90" s="240">
        <v>59.4</v>
      </c>
      <c r="AA90" s="240">
        <v>58.17</v>
      </c>
      <c r="AB90" s="240">
        <v>57.23</v>
      </c>
      <c r="AC90" s="19"/>
      <c r="AD90" s="193">
        <f t="shared" si="2"/>
        <v>59.390000000000207</v>
      </c>
      <c r="AE90" s="189">
        <f t="shared" si="5"/>
        <v>58.060000000000016</v>
      </c>
      <c r="AF90" s="20"/>
      <c r="AJ90">
        <v>59.064999999999998</v>
      </c>
      <c r="EQ90" s="1"/>
      <c r="ER90" s="1"/>
    </row>
    <row r="91" spans="1:148" ht="12" customHeight="1" x14ac:dyDescent="0.25">
      <c r="A91" s="198">
        <v>37341</v>
      </c>
      <c r="B91" s="208">
        <f>'[4]1991'!$C111</f>
        <v>57.15</v>
      </c>
      <c r="C91" s="212">
        <v>57</v>
      </c>
      <c r="D91" s="208">
        <f>'[4]1993'!$B109</f>
        <v>58.765000000000001</v>
      </c>
      <c r="E91" s="212">
        <f>'[4]1994'!$B108</f>
        <v>58.185000000000002</v>
      </c>
      <c r="F91" s="208">
        <f>'[3]1995'!$C106</f>
        <v>57.615000000000002</v>
      </c>
      <c r="G91" s="212">
        <f>'[3]1996'!$B108</f>
        <v>58.835000000000001</v>
      </c>
      <c r="H91" s="208">
        <f>'[3]1997'!$B109</f>
        <v>57.265000000000001</v>
      </c>
      <c r="I91" s="212">
        <f>'[3]1998'!$B109</f>
        <v>53.594999999999999</v>
      </c>
      <c r="J91" s="208">
        <v>59.57</v>
      </c>
      <c r="K91" s="213">
        <v>57.8</v>
      </c>
      <c r="L91" s="211">
        <f>'[6]2001'!$B107</f>
        <v>57.96</v>
      </c>
      <c r="M91" s="210">
        <v>59.085000000000001</v>
      </c>
      <c r="N91" s="211">
        <v>58.625</v>
      </c>
      <c r="O91" s="210">
        <v>59.53</v>
      </c>
      <c r="P91" s="211">
        <v>57.625</v>
      </c>
      <c r="Q91" s="210">
        <v>58.83</v>
      </c>
      <c r="R91" s="211">
        <v>57.75</v>
      </c>
      <c r="S91" s="210">
        <v>57.715000000000003</v>
      </c>
      <c r="T91" s="240">
        <v>59.41</v>
      </c>
      <c r="U91" s="235">
        <v>58.57</v>
      </c>
      <c r="V91" s="240">
        <v>58.45</v>
      </c>
      <c r="W91" s="235">
        <v>57.414999999999999</v>
      </c>
      <c r="X91" s="240">
        <v>59.54</v>
      </c>
      <c r="Y91" s="240">
        <v>57.95</v>
      </c>
      <c r="Z91" s="240">
        <v>59.43</v>
      </c>
      <c r="AA91" s="240">
        <v>58.21</v>
      </c>
      <c r="AB91" s="240">
        <v>57.265000000000001</v>
      </c>
      <c r="AC91" s="19"/>
      <c r="AD91" s="193">
        <f t="shared" si="2"/>
        <v>59.41000000000021</v>
      </c>
      <c r="AE91" s="189">
        <f t="shared" si="5"/>
        <v>58.090000000000018</v>
      </c>
      <c r="AF91" s="20"/>
      <c r="AJ91">
        <v>59.085000000000001</v>
      </c>
      <c r="EQ91" s="1"/>
      <c r="ER91" s="1"/>
    </row>
    <row r="92" spans="1:148" ht="12" customHeight="1" x14ac:dyDescent="0.25">
      <c r="A92" s="198">
        <v>37342</v>
      </c>
      <c r="B92" s="208">
        <f>'[4]1991'!$C112</f>
        <v>57.18</v>
      </c>
      <c r="C92" s="212">
        <v>57.015000000000001</v>
      </c>
      <c r="D92" s="208">
        <f>'[4]1993'!$B110</f>
        <v>58.744999999999997</v>
      </c>
      <c r="E92" s="212">
        <f>'[4]1994'!$B109</f>
        <v>58.24</v>
      </c>
      <c r="F92" s="208">
        <f>'[3]1995'!$C107</f>
        <v>57.725000000000001</v>
      </c>
      <c r="G92" s="212">
        <f>'[3]1996'!$B109</f>
        <v>58.865000000000002</v>
      </c>
      <c r="H92" s="208">
        <f>'[3]1997'!$B110</f>
        <v>57.27</v>
      </c>
      <c r="I92" s="212">
        <f>'[3]1998'!$B110</f>
        <v>53.615000000000002</v>
      </c>
      <c r="J92" s="208">
        <v>59.534999999999997</v>
      </c>
      <c r="K92" s="213">
        <v>57.89</v>
      </c>
      <c r="L92" s="211">
        <f>'[6]2001'!$B108</f>
        <v>57.96</v>
      </c>
      <c r="M92" s="210">
        <v>59.17</v>
      </c>
      <c r="N92" s="211">
        <v>58.68</v>
      </c>
      <c r="O92" s="210">
        <v>59.49</v>
      </c>
      <c r="P92" s="211">
        <v>57.65</v>
      </c>
      <c r="Q92" s="210">
        <v>58.8</v>
      </c>
      <c r="R92" s="211">
        <v>57.79</v>
      </c>
      <c r="S92" s="210">
        <v>57.72</v>
      </c>
      <c r="T92" s="240">
        <v>59.37</v>
      </c>
      <c r="U92" s="235">
        <v>58.575000000000003</v>
      </c>
      <c r="V92" s="240">
        <v>58.51</v>
      </c>
      <c r="W92" s="235">
        <v>57.38</v>
      </c>
      <c r="X92" s="240">
        <v>59.534999999999997</v>
      </c>
      <c r="Y92" s="240">
        <v>57.97</v>
      </c>
      <c r="Z92" s="240">
        <v>59.4</v>
      </c>
      <c r="AA92" s="240">
        <v>58.234999999999999</v>
      </c>
      <c r="AB92" s="240">
        <v>57.255000000000003</v>
      </c>
      <c r="AC92" s="19"/>
      <c r="AD92" s="193">
        <f t="shared" si="2"/>
        <v>59.430000000000213</v>
      </c>
      <c r="AE92" s="189">
        <f t="shared" si="5"/>
        <v>58.120000000000019</v>
      </c>
      <c r="AF92" s="20"/>
      <c r="AJ92">
        <v>59.17</v>
      </c>
      <c r="EQ92" s="1"/>
      <c r="ER92" s="1"/>
    </row>
    <row r="93" spans="1:148" ht="12" customHeight="1" x14ac:dyDescent="0.25">
      <c r="A93" s="198">
        <v>37343</v>
      </c>
      <c r="B93" s="208">
        <f>'[4]1991'!$C113</f>
        <v>57.174999999999997</v>
      </c>
      <c r="C93" s="212">
        <v>57.1</v>
      </c>
      <c r="D93" s="208">
        <f>'[4]1993'!$B111</f>
        <v>58.844999999999999</v>
      </c>
      <c r="E93" s="212">
        <f>'[4]1994'!$B110</f>
        <v>58.29</v>
      </c>
      <c r="F93" s="208">
        <f>'[3]1995'!$C108</f>
        <v>57.784999999999997</v>
      </c>
      <c r="G93" s="212">
        <f>'[3]1996'!$B110</f>
        <v>58.87</v>
      </c>
      <c r="H93" s="208">
        <f>'[3]1997'!$B111</f>
        <v>57.255000000000003</v>
      </c>
      <c r="I93" s="212">
        <f>'[3]1998'!$B111</f>
        <v>53.61</v>
      </c>
      <c r="J93" s="208">
        <v>59.49</v>
      </c>
      <c r="K93" s="213">
        <v>58.04</v>
      </c>
      <c r="L93" s="211">
        <f>'[6]2001'!$B109</f>
        <v>57.95</v>
      </c>
      <c r="M93" s="210">
        <v>59.18</v>
      </c>
      <c r="N93" s="211">
        <v>58.71</v>
      </c>
      <c r="O93" s="210">
        <v>59.454999999999998</v>
      </c>
      <c r="P93" s="211">
        <v>57.685000000000002</v>
      </c>
      <c r="Q93" s="210">
        <v>58.79</v>
      </c>
      <c r="R93" s="211">
        <v>57.92</v>
      </c>
      <c r="S93" s="210">
        <v>57.72</v>
      </c>
      <c r="T93" s="240">
        <v>59.3</v>
      </c>
      <c r="U93" s="235">
        <v>58.59</v>
      </c>
      <c r="V93" s="240">
        <v>58.575000000000003</v>
      </c>
      <c r="W93" s="235">
        <v>57.32</v>
      </c>
      <c r="X93" s="240">
        <v>59.54</v>
      </c>
      <c r="Y93" s="240">
        <v>58.11</v>
      </c>
      <c r="Z93" s="240">
        <v>59.37</v>
      </c>
      <c r="AA93" s="240">
        <v>58.335000000000001</v>
      </c>
      <c r="AB93" s="240">
        <v>57.265000000000001</v>
      </c>
      <c r="AC93" s="19"/>
      <c r="AD93" s="193">
        <f t="shared" si="2"/>
        <v>59.450000000000216</v>
      </c>
      <c r="AE93" s="189">
        <f t="shared" si="5"/>
        <v>58.15000000000002</v>
      </c>
      <c r="AF93" s="20"/>
      <c r="AG93" s="22"/>
      <c r="AJ93">
        <v>59.18</v>
      </c>
      <c r="EQ93" s="1"/>
      <c r="ER93" s="1"/>
    </row>
    <row r="94" spans="1:148" ht="12" customHeight="1" x14ac:dyDescent="0.25">
      <c r="A94" s="198">
        <v>37344</v>
      </c>
      <c r="B94" s="208">
        <f>'[4]1991'!$C114</f>
        <v>57.145000000000003</v>
      </c>
      <c r="C94" s="212">
        <v>57.1</v>
      </c>
      <c r="D94" s="208">
        <f>'[4]1993'!$B112</f>
        <v>58.865000000000002</v>
      </c>
      <c r="E94" s="212">
        <f>'[4]1994'!$B111</f>
        <v>58.314999999999998</v>
      </c>
      <c r="F94" s="208">
        <f>'[3]1995'!$C109</f>
        <v>57.814999999999998</v>
      </c>
      <c r="G94" s="212">
        <f>'[3]1996'!$B111</f>
        <v>58.88</v>
      </c>
      <c r="H94" s="208">
        <f>'[3]1997'!$B112</f>
        <v>57.25</v>
      </c>
      <c r="I94" s="212">
        <f>'[3]1998'!$B112</f>
        <v>53.6</v>
      </c>
      <c r="J94" s="208">
        <v>59.44</v>
      </c>
      <c r="K94" s="213">
        <v>58.13</v>
      </c>
      <c r="L94" s="211">
        <f>'[6]2001'!$B110</f>
        <v>57.94</v>
      </c>
      <c r="M94" s="210">
        <v>59.215000000000003</v>
      </c>
      <c r="N94" s="211">
        <v>58.76</v>
      </c>
      <c r="O94" s="210">
        <v>59.44</v>
      </c>
      <c r="P94" s="211">
        <v>57.704999999999998</v>
      </c>
      <c r="Q94" s="210">
        <v>59.02</v>
      </c>
      <c r="R94" s="211">
        <v>57.994999999999997</v>
      </c>
      <c r="S94" s="210">
        <v>57.7</v>
      </c>
      <c r="T94" s="240">
        <v>59.23</v>
      </c>
      <c r="U94" s="235">
        <v>58.625</v>
      </c>
      <c r="V94" s="240">
        <v>58.65</v>
      </c>
      <c r="W94" s="235">
        <v>57.265000000000001</v>
      </c>
      <c r="X94" s="240">
        <v>59.52</v>
      </c>
      <c r="Y94" s="240">
        <v>58.16</v>
      </c>
      <c r="Z94" s="240">
        <v>59.35</v>
      </c>
      <c r="AA94" s="240">
        <v>58.435000000000002</v>
      </c>
      <c r="AB94" s="240">
        <v>57.265000000000001</v>
      </c>
      <c r="AC94" s="19"/>
      <c r="AD94" s="193">
        <f t="shared" si="2"/>
        <v>59.470000000000219</v>
      </c>
      <c r="AE94" s="189">
        <f t="shared" si="5"/>
        <v>58.180000000000021</v>
      </c>
      <c r="AF94" s="20"/>
      <c r="AJ94">
        <v>59.215000000000003</v>
      </c>
      <c r="EQ94" s="1"/>
      <c r="ER94" s="1"/>
    </row>
    <row r="95" spans="1:148" ht="12" customHeight="1" x14ac:dyDescent="0.25">
      <c r="A95" s="198">
        <v>37345</v>
      </c>
      <c r="B95" s="208">
        <f>'[4]1991'!$C115</f>
        <v>57.145000000000003</v>
      </c>
      <c r="C95" s="212">
        <v>57.03</v>
      </c>
      <c r="D95" s="208">
        <f>'[4]1993'!$B113</f>
        <v>58.85</v>
      </c>
      <c r="E95" s="212">
        <f>'[4]1994'!$B112</f>
        <v>58.35</v>
      </c>
      <c r="F95" s="208">
        <f>'[3]1995'!$C110</f>
        <v>57.814999999999998</v>
      </c>
      <c r="G95" s="212">
        <f>'[3]1996'!$B112</f>
        <v>58.93</v>
      </c>
      <c r="H95" s="208">
        <f>'[3]1997'!$B113</f>
        <v>57.25</v>
      </c>
      <c r="I95" s="212">
        <f>'[3]1998'!$B113</f>
        <v>53.59</v>
      </c>
      <c r="J95" s="208">
        <v>59.43</v>
      </c>
      <c r="K95" s="213">
        <v>58.216000000000001</v>
      </c>
      <c r="L95" s="211">
        <f>'[6]2001'!$B111</f>
        <v>57.97</v>
      </c>
      <c r="M95" s="210">
        <v>59.41</v>
      </c>
      <c r="N95" s="211">
        <v>58.795000000000002</v>
      </c>
      <c r="O95" s="210">
        <v>59.445</v>
      </c>
      <c r="P95" s="211">
        <v>57.73</v>
      </c>
      <c r="Q95" s="210">
        <v>59.06</v>
      </c>
      <c r="R95" s="211">
        <v>58.02</v>
      </c>
      <c r="S95" s="210">
        <v>57.66</v>
      </c>
      <c r="T95" s="240">
        <v>59.2</v>
      </c>
      <c r="U95" s="235">
        <v>58.64</v>
      </c>
      <c r="V95" s="240">
        <v>58.655000000000001</v>
      </c>
      <c r="W95" s="235">
        <v>57.21</v>
      </c>
      <c r="X95" s="240">
        <v>59.56</v>
      </c>
      <c r="Y95" s="240">
        <v>58.2</v>
      </c>
      <c r="Z95" s="240">
        <v>59.36</v>
      </c>
      <c r="AA95" s="240">
        <v>58.49</v>
      </c>
      <c r="AB95" s="240">
        <v>57.3</v>
      </c>
      <c r="AC95" s="19"/>
      <c r="AD95" s="193">
        <f t="shared" si="2"/>
        <v>59.490000000000222</v>
      </c>
      <c r="AE95" s="189">
        <f t="shared" si="5"/>
        <v>58.210000000000022</v>
      </c>
      <c r="AF95" s="20">
        <v>0</v>
      </c>
      <c r="AJ95">
        <v>59.41</v>
      </c>
      <c r="EQ95" s="1"/>
      <c r="ER95" s="1"/>
    </row>
    <row r="96" spans="1:148" ht="12" customHeight="1" x14ac:dyDescent="0.25">
      <c r="A96" s="198">
        <v>37346</v>
      </c>
      <c r="B96" s="208">
        <f>'[4]1991'!$C116</f>
        <v>57.32</v>
      </c>
      <c r="C96" s="212">
        <v>57.01</v>
      </c>
      <c r="D96" s="208">
        <f>'[4]1993'!$B114</f>
        <v>58.905000000000001</v>
      </c>
      <c r="E96" s="212">
        <f>'[4]1994'!$B113</f>
        <v>58.375</v>
      </c>
      <c r="F96" s="208">
        <f>'[3]1995'!$C111</f>
        <v>57.85</v>
      </c>
      <c r="G96" s="212">
        <f>'[3]1996'!$B113</f>
        <v>58.95</v>
      </c>
      <c r="H96" s="208">
        <f>'[3]1997'!$B114</f>
        <v>57.234999999999999</v>
      </c>
      <c r="I96" s="212">
        <f>'[3]1998'!$B114</f>
        <v>53.64</v>
      </c>
      <c r="J96" s="208">
        <v>59.4</v>
      </c>
      <c r="K96" s="213">
        <v>58.295000000000002</v>
      </c>
      <c r="L96" s="211">
        <f>'[6]2001'!$B112</f>
        <v>58.08</v>
      </c>
      <c r="M96" s="210">
        <v>59.53</v>
      </c>
      <c r="N96" s="211">
        <v>58.83</v>
      </c>
      <c r="O96" s="210">
        <v>59.42</v>
      </c>
      <c r="P96" s="211">
        <v>57.774999999999999</v>
      </c>
      <c r="Q96" s="210">
        <v>59.07</v>
      </c>
      <c r="R96" s="211">
        <v>58.034999999999997</v>
      </c>
      <c r="S96" s="210">
        <v>57.655000000000001</v>
      </c>
      <c r="T96" s="240">
        <v>59.155000000000001</v>
      </c>
      <c r="U96" s="235">
        <v>58.85</v>
      </c>
      <c r="V96" s="240">
        <v>58.75</v>
      </c>
      <c r="W96" s="235">
        <v>57.17</v>
      </c>
      <c r="X96" s="240">
        <v>59.585000000000001</v>
      </c>
      <c r="Y96" s="240">
        <v>58.38</v>
      </c>
      <c r="Z96" s="240">
        <v>59.36</v>
      </c>
      <c r="AA96" s="240">
        <v>58.52</v>
      </c>
      <c r="AB96" s="240">
        <v>57.37</v>
      </c>
      <c r="AC96" s="58"/>
      <c r="AD96" s="193">
        <f t="shared" si="2"/>
        <v>59.510000000000225</v>
      </c>
      <c r="AE96" s="189">
        <v>58.21</v>
      </c>
      <c r="AF96" s="20">
        <v>61</v>
      </c>
      <c r="AJ96">
        <v>59.53</v>
      </c>
      <c r="EQ96" s="1"/>
      <c r="ER96" s="1"/>
    </row>
    <row r="97" spans="1:148" ht="12" customHeight="1" x14ac:dyDescent="0.25">
      <c r="A97" s="62">
        <v>37347</v>
      </c>
      <c r="B97" s="214">
        <f>'[4]1991'!$C$126</f>
        <v>57.594999999999999</v>
      </c>
      <c r="C97" s="215">
        <v>57.04</v>
      </c>
      <c r="D97" s="214">
        <f>'[4]1993'!$B$124</f>
        <v>58.95</v>
      </c>
      <c r="E97" s="215">
        <f>'[4]1994'!$B$123</f>
        <v>58.39</v>
      </c>
      <c r="F97" s="214">
        <f>'[3]1995'!$C$119</f>
        <v>57.875</v>
      </c>
      <c r="G97" s="215">
        <f>'[3]1996'!$B$122</f>
        <v>59.05</v>
      </c>
      <c r="H97" s="214">
        <f>'[3]1997'!$B$123</f>
        <v>57.23</v>
      </c>
      <c r="I97" s="215">
        <f>'[3]1998'!$B$123</f>
        <v>53.74</v>
      </c>
      <c r="J97" s="214">
        <v>59.395000000000003</v>
      </c>
      <c r="K97" s="216">
        <v>58.42</v>
      </c>
      <c r="L97" s="217">
        <f>'[6]2001'!$B121</f>
        <v>58.085000000000001</v>
      </c>
      <c r="M97" s="216">
        <v>59.54</v>
      </c>
      <c r="N97" s="217">
        <v>58.865000000000002</v>
      </c>
      <c r="O97" s="216">
        <v>59.4</v>
      </c>
      <c r="P97" s="217">
        <v>57.86</v>
      </c>
      <c r="Q97" s="216">
        <v>59.094999999999999</v>
      </c>
      <c r="R97" s="217">
        <v>58.08</v>
      </c>
      <c r="S97" s="216">
        <v>57.67</v>
      </c>
      <c r="T97" s="241">
        <v>59.1</v>
      </c>
      <c r="U97" s="236">
        <v>59.42</v>
      </c>
      <c r="V97" s="241">
        <v>58.784999999999997</v>
      </c>
      <c r="W97" s="236">
        <v>57.1</v>
      </c>
      <c r="X97" s="241">
        <v>59.59</v>
      </c>
      <c r="Y97" s="241">
        <v>58.45</v>
      </c>
      <c r="Z97" s="241">
        <v>59.43</v>
      </c>
      <c r="AA97" s="241">
        <v>58.59</v>
      </c>
      <c r="AB97" s="241">
        <v>57.38</v>
      </c>
      <c r="AC97" s="228"/>
      <c r="AD97" s="193">
        <f t="shared" si="2"/>
        <v>59.530000000000229</v>
      </c>
      <c r="AE97" s="189">
        <v>58.21</v>
      </c>
      <c r="AF97" s="52">
        <v>61</v>
      </c>
      <c r="AG97" s="14" t="s">
        <v>6</v>
      </c>
      <c r="AH97" s="14" t="s">
        <v>13</v>
      </c>
      <c r="AJ97">
        <v>59.54</v>
      </c>
      <c r="EQ97" s="1"/>
      <c r="ER97" s="1"/>
    </row>
    <row r="98" spans="1:148" ht="12" customHeight="1" x14ac:dyDescent="0.25">
      <c r="A98" s="62">
        <v>37348</v>
      </c>
      <c r="B98" s="214">
        <f>'[4]1991'!$C127</f>
        <v>57.81</v>
      </c>
      <c r="C98" s="218">
        <v>57.22</v>
      </c>
      <c r="D98" s="214">
        <f>'[4]1993'!$B125</f>
        <v>59.17</v>
      </c>
      <c r="E98" s="218">
        <f>'[4]1994'!$B124</f>
        <v>58.45</v>
      </c>
      <c r="F98" s="214">
        <f>'[3]1995'!$C120</f>
        <v>57.884999999999998</v>
      </c>
      <c r="G98" s="218">
        <f>'[3]1996'!$B123</f>
        <v>59.1</v>
      </c>
      <c r="H98" s="214">
        <f>'[3]1997'!$B124</f>
        <v>57.24</v>
      </c>
      <c r="I98" s="218">
        <f>'[3]1998'!$B124</f>
        <v>53.77</v>
      </c>
      <c r="J98" s="214">
        <v>59.35</v>
      </c>
      <c r="K98" s="219">
        <v>58.47</v>
      </c>
      <c r="L98" s="217">
        <f>'[6]2001'!$B122</f>
        <v>58.07</v>
      </c>
      <c r="M98" s="216">
        <v>59.54</v>
      </c>
      <c r="N98" s="217">
        <v>58.84</v>
      </c>
      <c r="O98" s="216">
        <v>59.424999999999997</v>
      </c>
      <c r="P98" s="217">
        <v>58.06</v>
      </c>
      <c r="Q98" s="216">
        <v>59.115000000000002</v>
      </c>
      <c r="R98" s="217">
        <v>58.15</v>
      </c>
      <c r="S98" s="216">
        <v>57.685000000000002</v>
      </c>
      <c r="T98" s="241">
        <v>59.045000000000002</v>
      </c>
      <c r="U98" s="236">
        <v>59.505000000000003</v>
      </c>
      <c r="V98" s="241">
        <v>58.844999999999999</v>
      </c>
      <c r="W98" s="236">
        <v>57.085000000000001</v>
      </c>
      <c r="X98" s="241">
        <v>59.62</v>
      </c>
      <c r="Y98" s="241">
        <v>58.48</v>
      </c>
      <c r="Z98" s="241">
        <v>59.44</v>
      </c>
      <c r="AA98" s="241">
        <v>58.65</v>
      </c>
      <c r="AB98" s="241">
        <v>57.42</v>
      </c>
      <c r="AC98" s="19"/>
      <c r="AD98" s="193">
        <f t="shared" si="2"/>
        <v>59.550000000000232</v>
      </c>
      <c r="AE98" s="189">
        <v>58.21</v>
      </c>
      <c r="AF98" s="17"/>
      <c r="AG98" s="24">
        <f>AD97-AD127</f>
        <v>-0.32999999999977092</v>
      </c>
      <c r="AJ98">
        <v>59.54</v>
      </c>
      <c r="EQ98" s="1"/>
      <c r="ER98" s="1"/>
    </row>
    <row r="99" spans="1:148" ht="12" customHeight="1" x14ac:dyDescent="0.25">
      <c r="A99" s="62">
        <v>37349</v>
      </c>
      <c r="B99" s="214">
        <f>'[4]1991'!$C128</f>
        <v>57.975000000000001</v>
      </c>
      <c r="C99" s="218">
        <v>57.454999999999998</v>
      </c>
      <c r="D99" s="214">
        <f>'[4]1993'!$B126</f>
        <v>59.22</v>
      </c>
      <c r="E99" s="218">
        <f>'[4]1994'!$B125</f>
        <v>58.46</v>
      </c>
      <c r="F99" s="214">
        <f>'[3]1995'!$C121</f>
        <v>57.905000000000001</v>
      </c>
      <c r="G99" s="218">
        <f>'[3]1996'!$B124</f>
        <v>59.134999999999998</v>
      </c>
      <c r="H99" s="214">
        <f>'[3]1997'!$B125</f>
        <v>57.295000000000002</v>
      </c>
      <c r="I99" s="218">
        <f>'[3]1998'!$B125</f>
        <v>53.774999999999999</v>
      </c>
      <c r="J99" s="214">
        <v>59.3</v>
      </c>
      <c r="K99" s="219">
        <v>58.545000000000002</v>
      </c>
      <c r="L99" s="217">
        <f>'[6]2001'!$B123</f>
        <v>58.12</v>
      </c>
      <c r="M99" s="216">
        <v>59.61</v>
      </c>
      <c r="N99" s="217">
        <v>58.825000000000003</v>
      </c>
      <c r="O99" s="216">
        <v>59.44</v>
      </c>
      <c r="P99" s="217">
        <v>58.155000000000001</v>
      </c>
      <c r="Q99" s="216">
        <v>59.12</v>
      </c>
      <c r="R99" s="217">
        <v>58.17</v>
      </c>
      <c r="S99" s="216">
        <v>57.664999999999999</v>
      </c>
      <c r="T99" s="241">
        <v>58.984999999999999</v>
      </c>
      <c r="U99" s="236">
        <v>59.55</v>
      </c>
      <c r="V99" s="241">
        <v>58.89</v>
      </c>
      <c r="W99" s="236">
        <v>57.05</v>
      </c>
      <c r="X99" s="241">
        <v>59.63</v>
      </c>
      <c r="Y99" s="241">
        <v>58.56</v>
      </c>
      <c r="Z99" s="241">
        <v>59.5</v>
      </c>
      <c r="AA99" s="241">
        <v>58.72</v>
      </c>
      <c r="AB99" s="241">
        <v>57.46</v>
      </c>
      <c r="AC99" s="19"/>
      <c r="AD99" s="193">
        <f t="shared" si="2"/>
        <v>59.570000000000235</v>
      </c>
      <c r="AE99" s="189">
        <v>58.21</v>
      </c>
      <c r="AF99" s="20"/>
      <c r="AG99" s="24">
        <f>AE97-AE127</f>
        <v>0</v>
      </c>
      <c r="AJ99">
        <v>59.61</v>
      </c>
      <c r="EQ99" s="1"/>
      <c r="ER99" s="1"/>
    </row>
    <row r="100" spans="1:148" ht="12" customHeight="1" x14ac:dyDescent="0.25">
      <c r="A100" s="62">
        <v>37350</v>
      </c>
      <c r="B100" s="214">
        <f>'[4]1991'!$C129</f>
        <v>58.064999999999998</v>
      </c>
      <c r="C100" s="218">
        <v>57.575000000000003</v>
      </c>
      <c r="D100" s="214">
        <f>'[4]1993'!$B127</f>
        <v>59.295000000000002</v>
      </c>
      <c r="E100" s="218">
        <f>'[4]1994'!$B126</f>
        <v>58.47</v>
      </c>
      <c r="F100" s="214">
        <f>'[3]1995'!$C122</f>
        <v>57.93</v>
      </c>
      <c r="G100" s="218">
        <f>'[3]1996'!$B125</f>
        <v>59.14</v>
      </c>
      <c r="H100" s="214">
        <f>'[3]1997'!$B126</f>
        <v>57.48</v>
      </c>
      <c r="I100" s="218">
        <f>'[3]1998'!$B126</f>
        <v>53.78</v>
      </c>
      <c r="J100" s="214">
        <v>59.24</v>
      </c>
      <c r="K100" s="219">
        <v>58.7</v>
      </c>
      <c r="L100" s="217">
        <f>'[6]2001'!$B124</f>
        <v>58.134999999999998</v>
      </c>
      <c r="M100" s="216">
        <v>59.645000000000003</v>
      </c>
      <c r="N100" s="217">
        <v>58.79</v>
      </c>
      <c r="O100" s="216">
        <v>59.435000000000002</v>
      </c>
      <c r="P100" s="217">
        <v>58.234999999999999</v>
      </c>
      <c r="Q100" s="216">
        <v>59.1</v>
      </c>
      <c r="R100" s="217">
        <v>58.16</v>
      </c>
      <c r="S100" s="216">
        <v>57.71</v>
      </c>
      <c r="T100" s="241">
        <v>58.92</v>
      </c>
      <c r="U100" s="236">
        <v>59.63</v>
      </c>
      <c r="V100" s="241">
        <v>58.9</v>
      </c>
      <c r="W100" s="236">
        <v>57.11</v>
      </c>
      <c r="X100" s="241">
        <v>59.64</v>
      </c>
      <c r="Y100" s="241">
        <v>58.59</v>
      </c>
      <c r="Z100" s="241">
        <v>59.524999999999999</v>
      </c>
      <c r="AA100" s="241">
        <v>58.79</v>
      </c>
      <c r="AB100" s="241">
        <v>57.475000000000001</v>
      </c>
      <c r="AC100" s="19"/>
      <c r="AD100" s="193">
        <f t="shared" si="2"/>
        <v>59.590000000000238</v>
      </c>
      <c r="AE100" s="189">
        <v>58.21</v>
      </c>
      <c r="AF100" s="20"/>
      <c r="AJ100">
        <v>59.645000000000003</v>
      </c>
      <c r="EQ100" s="1"/>
      <c r="ER100" s="1"/>
    </row>
    <row r="101" spans="1:148" ht="12" customHeight="1" x14ac:dyDescent="0.25">
      <c r="A101" s="62">
        <v>37351</v>
      </c>
      <c r="B101" s="214">
        <f>'[4]1991'!$C130</f>
        <v>58.18</v>
      </c>
      <c r="C101" s="218">
        <v>57.69</v>
      </c>
      <c r="D101" s="214">
        <f>'[4]1993'!$B128</f>
        <v>59.354999999999997</v>
      </c>
      <c r="E101" s="218">
        <f>'[4]1994'!$B127</f>
        <v>58.465000000000003</v>
      </c>
      <c r="F101" s="214">
        <f>'[3]1995'!$C123</f>
        <v>57.935000000000002</v>
      </c>
      <c r="G101" s="218">
        <f>'[3]1996'!$B126</f>
        <v>59.115000000000002</v>
      </c>
      <c r="H101" s="214">
        <f>'[3]1997'!$B127</f>
        <v>57.57</v>
      </c>
      <c r="I101" s="218">
        <f>'[3]1998'!$B127</f>
        <v>53.78</v>
      </c>
      <c r="J101" s="214">
        <v>59.21</v>
      </c>
      <c r="K101" s="219">
        <v>58.73</v>
      </c>
      <c r="L101" s="217">
        <f>'[6]2001'!$B125</f>
        <v>58.164999999999999</v>
      </c>
      <c r="M101" s="216">
        <v>59.65</v>
      </c>
      <c r="N101" s="217">
        <v>58.76</v>
      </c>
      <c r="O101" s="216">
        <v>59.45</v>
      </c>
      <c r="P101" s="217">
        <v>58.305</v>
      </c>
      <c r="Q101" s="216">
        <v>59.134999999999998</v>
      </c>
      <c r="R101" s="217">
        <v>58.19</v>
      </c>
      <c r="S101" s="216">
        <v>57.685000000000002</v>
      </c>
      <c r="T101" s="241">
        <v>58.87</v>
      </c>
      <c r="U101" s="236">
        <v>59.645000000000003</v>
      </c>
      <c r="V101" s="241">
        <v>58.88</v>
      </c>
      <c r="W101" s="236">
        <v>57.15</v>
      </c>
      <c r="X101" s="241">
        <v>59.645000000000003</v>
      </c>
      <c r="Y101" s="241">
        <v>58.76</v>
      </c>
      <c r="Z101" s="241">
        <v>59.54</v>
      </c>
      <c r="AA101" s="241">
        <v>58.795000000000002</v>
      </c>
      <c r="AB101" s="241">
        <v>57.49</v>
      </c>
      <c r="AC101" s="19"/>
      <c r="AD101" s="193">
        <f t="shared" si="2"/>
        <v>59.610000000000241</v>
      </c>
      <c r="AE101" s="189">
        <v>58.21</v>
      </c>
      <c r="AF101" s="20"/>
      <c r="AJ101">
        <v>59.65</v>
      </c>
      <c r="EQ101" s="1"/>
      <c r="ER101" s="1"/>
    </row>
    <row r="102" spans="1:148" ht="12" customHeight="1" x14ac:dyDescent="0.25">
      <c r="A102" s="62">
        <v>37352</v>
      </c>
      <c r="B102" s="214">
        <f>'[4]1991'!$C131</f>
        <v>58.28</v>
      </c>
      <c r="C102" s="218">
        <v>57.77</v>
      </c>
      <c r="D102" s="214">
        <f>'[4]1993'!$B129</f>
        <v>59.41</v>
      </c>
      <c r="E102" s="218">
        <f>'[4]1994'!$B128</f>
        <v>58.44</v>
      </c>
      <c r="F102" s="214">
        <f>'[3]1995'!$C124</f>
        <v>57.965000000000003</v>
      </c>
      <c r="G102" s="218">
        <f>'[3]1996'!$B127</f>
        <v>59.09</v>
      </c>
      <c r="H102" s="214">
        <f>'[3]1997'!$B128</f>
        <v>57.61</v>
      </c>
      <c r="I102" s="218">
        <f>'[3]1998'!$B128</f>
        <v>53.795000000000002</v>
      </c>
      <c r="J102" s="214">
        <v>59.2</v>
      </c>
      <c r="K102" s="219">
        <v>58.81</v>
      </c>
      <c r="L102" s="217">
        <f>'[6]2001'!$B126</f>
        <v>58.19</v>
      </c>
      <c r="M102" s="216">
        <v>59.645000000000003</v>
      </c>
      <c r="N102" s="217">
        <v>58.81</v>
      </c>
      <c r="O102" s="216">
        <v>59.51</v>
      </c>
      <c r="P102" s="217">
        <v>58.58</v>
      </c>
      <c r="Q102" s="216">
        <v>59.3</v>
      </c>
      <c r="R102" s="217">
        <v>58.44</v>
      </c>
      <c r="S102" s="216">
        <v>57.664999999999999</v>
      </c>
      <c r="T102" s="241">
        <v>58.8</v>
      </c>
      <c r="U102" s="236">
        <v>59.67</v>
      </c>
      <c r="V102" s="241">
        <v>58.85</v>
      </c>
      <c r="W102" s="236">
        <v>57.2</v>
      </c>
      <c r="X102" s="241">
        <v>59.64</v>
      </c>
      <c r="Y102" s="241">
        <v>58.84</v>
      </c>
      <c r="Z102" s="241">
        <v>59.54</v>
      </c>
      <c r="AA102" s="241">
        <v>58.795000000000002</v>
      </c>
      <c r="AB102" s="241">
        <v>57.49</v>
      </c>
      <c r="AC102" s="19"/>
      <c r="AD102" s="193">
        <f t="shared" si="2"/>
        <v>59.630000000000244</v>
      </c>
      <c r="AE102" s="189">
        <v>58.21</v>
      </c>
      <c r="AF102" s="20"/>
      <c r="AJ102">
        <v>59.645000000000003</v>
      </c>
      <c r="EQ102" s="1"/>
      <c r="ER102" s="1"/>
    </row>
    <row r="103" spans="1:148" ht="12" customHeight="1" x14ac:dyDescent="0.25">
      <c r="A103" s="62">
        <v>37353</v>
      </c>
      <c r="B103" s="214">
        <f>'[4]1991'!$C132</f>
        <v>58.32</v>
      </c>
      <c r="C103" s="218">
        <v>57.89</v>
      </c>
      <c r="D103" s="214">
        <f>'[4]1993'!$B130</f>
        <v>59.4</v>
      </c>
      <c r="E103" s="218">
        <f>'[4]1994'!$B129</f>
        <v>58.41</v>
      </c>
      <c r="F103" s="214">
        <f>'[3]1995'!$C125</f>
        <v>57.98</v>
      </c>
      <c r="G103" s="218">
        <f>'[3]1996'!$B128</f>
        <v>59.055</v>
      </c>
      <c r="H103" s="214">
        <f>'[3]1997'!$B129</f>
        <v>57.66</v>
      </c>
      <c r="I103" s="218">
        <f>'[3]1998'!$B129</f>
        <v>53.784999999999997</v>
      </c>
      <c r="J103" s="214">
        <v>59.08</v>
      </c>
      <c r="K103" s="219">
        <v>58.83</v>
      </c>
      <c r="L103" s="217">
        <f>'[6]2001'!$B127</f>
        <v>58.23</v>
      </c>
      <c r="M103" s="216">
        <v>59.64</v>
      </c>
      <c r="N103" s="217">
        <v>58.84</v>
      </c>
      <c r="O103" s="216">
        <v>59.515000000000001</v>
      </c>
      <c r="P103" s="217">
        <v>58.715000000000003</v>
      </c>
      <c r="Q103" s="216">
        <v>59.354999999999997</v>
      </c>
      <c r="R103" s="217">
        <v>58.62</v>
      </c>
      <c r="S103" s="216">
        <v>57.645000000000003</v>
      </c>
      <c r="T103" s="241">
        <v>58.75</v>
      </c>
      <c r="U103" s="236">
        <v>59.67</v>
      </c>
      <c r="V103" s="241">
        <v>58.814999999999998</v>
      </c>
      <c r="W103" s="236">
        <v>57.21</v>
      </c>
      <c r="X103" s="241">
        <v>59.64</v>
      </c>
      <c r="Y103" s="241">
        <v>58.88</v>
      </c>
      <c r="Z103" s="241">
        <v>59.53</v>
      </c>
      <c r="AA103" s="241">
        <v>58.91</v>
      </c>
      <c r="AB103" s="241">
        <v>57.52</v>
      </c>
      <c r="AC103" s="19"/>
      <c r="AD103" s="193">
        <f t="shared" ref="AD103:AD113" si="6">+AD102+0.02</f>
        <v>59.650000000000247</v>
      </c>
      <c r="AE103" s="189">
        <v>58.21</v>
      </c>
      <c r="AF103" s="20"/>
      <c r="AJ103">
        <v>59.64</v>
      </c>
      <c r="EQ103" s="1"/>
      <c r="ER103" s="1"/>
    </row>
    <row r="104" spans="1:148" ht="12" customHeight="1" x14ac:dyDescent="0.25">
      <c r="A104" s="62">
        <v>37354</v>
      </c>
      <c r="B104" s="214">
        <f>'[4]1991'!$C133</f>
        <v>58.32</v>
      </c>
      <c r="C104" s="218">
        <v>57.954999999999998</v>
      </c>
      <c r="D104" s="214">
        <f>'[4]1993'!$B131</f>
        <v>59.375</v>
      </c>
      <c r="E104" s="218">
        <f>'[4]1994'!$B130</f>
        <v>58.39</v>
      </c>
      <c r="F104" s="214">
        <f>'[3]1995'!$C126</f>
        <v>57.97</v>
      </c>
      <c r="G104" s="218">
        <f>'[3]1996'!$B129</f>
        <v>59.06</v>
      </c>
      <c r="H104" s="214">
        <f>'[3]1997'!$B130</f>
        <v>57.704999999999998</v>
      </c>
      <c r="I104" s="218">
        <f>'[3]1998'!$B130</f>
        <v>53.78</v>
      </c>
      <c r="J104" s="214">
        <v>59.024999999999999</v>
      </c>
      <c r="K104" s="219">
        <v>58.835000000000001</v>
      </c>
      <c r="L104" s="217">
        <f>'[6]2001'!$B128</f>
        <v>58.31</v>
      </c>
      <c r="M104" s="216">
        <v>59.65</v>
      </c>
      <c r="N104" s="217">
        <v>58.814999999999998</v>
      </c>
      <c r="O104" s="216">
        <v>59.515000000000001</v>
      </c>
      <c r="P104" s="217">
        <v>58.79</v>
      </c>
      <c r="Q104" s="216">
        <v>59.36</v>
      </c>
      <c r="R104" s="217">
        <v>58.854999999999997</v>
      </c>
      <c r="S104" s="216">
        <v>57.61</v>
      </c>
      <c r="T104" s="241">
        <v>58.7</v>
      </c>
      <c r="U104" s="236">
        <v>59.655000000000001</v>
      </c>
      <c r="V104" s="241">
        <v>58.825000000000003</v>
      </c>
      <c r="W104" s="236">
        <v>57.195</v>
      </c>
      <c r="X104" s="241">
        <v>59.9</v>
      </c>
      <c r="Y104" s="241">
        <v>58.9</v>
      </c>
      <c r="Z104" s="241">
        <v>59.5</v>
      </c>
      <c r="AA104" s="241">
        <v>58.96</v>
      </c>
      <c r="AB104" s="241">
        <v>57.534999999999997</v>
      </c>
      <c r="AC104" s="19"/>
      <c r="AD104" s="193">
        <f t="shared" si="6"/>
        <v>59.67000000000025</v>
      </c>
      <c r="AE104" s="189">
        <v>58.21</v>
      </c>
      <c r="AF104" s="20"/>
      <c r="AJ104">
        <v>59.65</v>
      </c>
      <c r="EQ104" s="1"/>
      <c r="ER104" s="1"/>
    </row>
    <row r="105" spans="1:148" ht="12" customHeight="1" x14ac:dyDescent="0.25">
      <c r="A105" s="62">
        <v>37355</v>
      </c>
      <c r="B105" s="214">
        <f>'[4]1991'!$C134</f>
        <v>58.405000000000001</v>
      </c>
      <c r="C105" s="218">
        <v>58.1</v>
      </c>
      <c r="D105" s="214">
        <f>'[4]1993'!$B132</f>
        <v>59.35</v>
      </c>
      <c r="E105" s="218">
        <f>'[4]1994'!$B131</f>
        <v>58.384999999999998</v>
      </c>
      <c r="F105" s="214">
        <f>'[3]1995'!$C127</f>
        <v>57.95</v>
      </c>
      <c r="G105" s="218">
        <f>'[3]1996'!$B130</f>
        <v>59.02</v>
      </c>
      <c r="H105" s="214">
        <f>'[3]1997'!$B131</f>
        <v>57.74</v>
      </c>
      <c r="I105" s="218">
        <f>'[3]1998'!$B131</f>
        <v>53.81</v>
      </c>
      <c r="J105" s="214">
        <v>59.1</v>
      </c>
      <c r="K105" s="219">
        <v>58.82</v>
      </c>
      <c r="L105" s="217">
        <f>'[6]2001'!$B129</f>
        <v>58.37</v>
      </c>
      <c r="M105" s="216">
        <v>59.68</v>
      </c>
      <c r="N105" s="217">
        <v>58.79</v>
      </c>
      <c r="O105" s="216">
        <v>59.551000000000002</v>
      </c>
      <c r="P105" s="217">
        <v>58.835000000000001</v>
      </c>
      <c r="Q105" s="216">
        <v>59.36</v>
      </c>
      <c r="R105" s="217">
        <v>58.935000000000002</v>
      </c>
      <c r="S105" s="216">
        <v>57.585000000000001</v>
      </c>
      <c r="T105" s="241">
        <v>58.69</v>
      </c>
      <c r="U105" s="236">
        <v>59.715000000000003</v>
      </c>
      <c r="V105" s="241">
        <v>58.82</v>
      </c>
      <c r="W105" s="236">
        <v>57.155000000000001</v>
      </c>
      <c r="X105" s="241">
        <v>60.034999999999997</v>
      </c>
      <c r="Y105" s="241">
        <v>58.9</v>
      </c>
      <c r="Z105" s="241">
        <v>59.46</v>
      </c>
      <c r="AA105" s="241">
        <v>58.984999999999999</v>
      </c>
      <c r="AB105" s="241">
        <v>57.55</v>
      </c>
      <c r="AC105" s="19"/>
      <c r="AD105" s="193">
        <f t="shared" si="6"/>
        <v>59.690000000000254</v>
      </c>
      <c r="AE105" s="189">
        <v>58.21</v>
      </c>
      <c r="AF105" s="20"/>
      <c r="AJ105">
        <v>59.68</v>
      </c>
      <c r="EQ105" s="1"/>
      <c r="ER105" s="1"/>
    </row>
    <row r="106" spans="1:148" ht="12" customHeight="1" x14ac:dyDescent="0.25">
      <c r="A106" s="62">
        <v>37356</v>
      </c>
      <c r="B106" s="214">
        <f>'[4]1991'!$C135</f>
        <v>58.414999999999999</v>
      </c>
      <c r="C106" s="218">
        <v>58.18</v>
      </c>
      <c r="D106" s="214">
        <f>'[4]1993'!$B133</f>
        <v>59.335000000000001</v>
      </c>
      <c r="E106" s="218">
        <f>'[4]1994'!$B132</f>
        <v>58.354999999999997</v>
      </c>
      <c r="F106" s="214">
        <f>'[3]1995'!$C128</f>
        <v>57.984999999999999</v>
      </c>
      <c r="G106" s="218">
        <f>'[3]1996'!$B131</f>
        <v>59</v>
      </c>
      <c r="H106" s="214">
        <f>'[3]1997'!$B132</f>
        <v>57.835000000000001</v>
      </c>
      <c r="I106" s="218">
        <f>'[3]1998'!$B132</f>
        <v>53.84</v>
      </c>
      <c r="J106" s="214">
        <v>59.13</v>
      </c>
      <c r="K106" s="219">
        <v>58.805</v>
      </c>
      <c r="L106" s="217">
        <f>'[6]2001'!$B130</f>
        <v>58.4</v>
      </c>
      <c r="M106" s="216">
        <v>59.65</v>
      </c>
      <c r="N106" s="217">
        <v>58.78</v>
      </c>
      <c r="O106" s="216">
        <v>59.61</v>
      </c>
      <c r="P106" s="217">
        <v>58.9</v>
      </c>
      <c r="Q106" s="216">
        <v>59.365000000000002</v>
      </c>
      <c r="R106" s="217">
        <v>58.97</v>
      </c>
      <c r="S106" s="216">
        <v>57.58</v>
      </c>
      <c r="T106" s="241">
        <v>58.645000000000003</v>
      </c>
      <c r="U106" s="236">
        <v>59.73</v>
      </c>
      <c r="V106" s="241">
        <v>58.814999999999998</v>
      </c>
      <c r="W106" s="236">
        <v>57.1</v>
      </c>
      <c r="X106" s="241">
        <v>60.05</v>
      </c>
      <c r="Y106" s="241">
        <v>58.875</v>
      </c>
      <c r="Z106" s="241">
        <v>59.43</v>
      </c>
      <c r="AA106" s="241">
        <v>59</v>
      </c>
      <c r="AB106" s="241">
        <v>57.56</v>
      </c>
      <c r="AC106" s="19"/>
      <c r="AD106" s="193">
        <f t="shared" si="6"/>
        <v>59.710000000000257</v>
      </c>
      <c r="AE106" s="189">
        <v>58.21</v>
      </c>
      <c r="AF106" s="20"/>
      <c r="AJ106">
        <v>59.65</v>
      </c>
      <c r="EQ106" s="1"/>
      <c r="ER106" s="1"/>
    </row>
    <row r="107" spans="1:148" ht="12" customHeight="1" x14ac:dyDescent="0.25">
      <c r="A107" s="62">
        <v>37357</v>
      </c>
      <c r="B107" s="214">
        <f>'[4]1991'!$C136</f>
        <v>58.405000000000001</v>
      </c>
      <c r="C107" s="218">
        <v>58.28</v>
      </c>
      <c r="D107" s="214">
        <f>'[4]1993'!$B134</f>
        <v>59.314999999999998</v>
      </c>
      <c r="E107" s="218">
        <f>'[4]1994'!$B133</f>
        <v>58.36</v>
      </c>
      <c r="F107" s="214">
        <f>'[3]1995'!$C129</f>
        <v>57.99</v>
      </c>
      <c r="G107" s="218">
        <f>'[3]1996'!$B132</f>
        <v>58.97</v>
      </c>
      <c r="H107" s="214">
        <f>'[3]1997'!$B133</f>
        <v>57.86</v>
      </c>
      <c r="I107" s="218">
        <f>'[3]1998'!$B133</f>
        <v>53.88</v>
      </c>
      <c r="J107" s="214">
        <v>59.075000000000003</v>
      </c>
      <c r="K107" s="219">
        <v>58.77</v>
      </c>
      <c r="L107" s="217">
        <f>'[6]2001'!$B131</f>
        <v>58.424999999999997</v>
      </c>
      <c r="M107" s="216">
        <v>59.64</v>
      </c>
      <c r="N107" s="217">
        <v>58.744999999999997</v>
      </c>
      <c r="O107" s="216">
        <v>59.664999999999999</v>
      </c>
      <c r="P107" s="217">
        <v>58.94</v>
      </c>
      <c r="Q107" s="216">
        <v>59.36</v>
      </c>
      <c r="R107" s="217">
        <v>59.06</v>
      </c>
      <c r="S107" s="216">
        <v>57.57</v>
      </c>
      <c r="T107" s="241">
        <v>58.66</v>
      </c>
      <c r="U107" s="236">
        <v>59.715000000000003</v>
      </c>
      <c r="V107" s="241">
        <v>58.9</v>
      </c>
      <c r="W107" s="236">
        <v>57.04</v>
      </c>
      <c r="X107" s="241">
        <v>60</v>
      </c>
      <c r="Y107" s="241">
        <v>58.85</v>
      </c>
      <c r="Z107" s="241">
        <v>59.38</v>
      </c>
      <c r="AA107" s="241">
        <v>59</v>
      </c>
      <c r="AB107" s="241">
        <v>57.56</v>
      </c>
      <c r="AC107" s="19"/>
      <c r="AD107" s="193">
        <f t="shared" si="6"/>
        <v>59.73000000000026</v>
      </c>
      <c r="AE107" s="189">
        <v>58.21</v>
      </c>
      <c r="AF107" s="20"/>
      <c r="AJ107">
        <v>59.64</v>
      </c>
      <c r="EQ107" s="1"/>
      <c r="ER107" s="1"/>
    </row>
    <row r="108" spans="1:148" ht="12" customHeight="1" x14ac:dyDescent="0.25">
      <c r="A108" s="62">
        <v>37358</v>
      </c>
      <c r="B108" s="214">
        <f>'[4]1991'!$C137</f>
        <v>58.445</v>
      </c>
      <c r="C108" s="218">
        <v>58.36</v>
      </c>
      <c r="D108" s="214">
        <f>'[4]1993'!$B135</f>
        <v>59.33</v>
      </c>
      <c r="E108" s="218">
        <f>'[4]1994'!$B134</f>
        <v>58.575000000000003</v>
      </c>
      <c r="F108" s="214">
        <f>'[3]1995'!$C130</f>
        <v>58</v>
      </c>
      <c r="G108" s="218">
        <f>'[3]1996'!$B133</f>
        <v>58.965000000000003</v>
      </c>
      <c r="H108" s="214">
        <f>'[3]1997'!$B134</f>
        <v>57.94</v>
      </c>
      <c r="I108" s="218">
        <f>'[3]1998'!$B134</f>
        <v>53.924999999999997</v>
      </c>
      <c r="J108" s="214">
        <v>59.064999999999998</v>
      </c>
      <c r="K108" s="219">
        <v>58.74</v>
      </c>
      <c r="L108" s="217">
        <f>'[6]2001'!$B132</f>
        <v>58.435000000000002</v>
      </c>
      <c r="M108" s="216">
        <v>59.645000000000003</v>
      </c>
      <c r="N108" s="217">
        <v>58.715000000000003</v>
      </c>
      <c r="O108" s="216">
        <v>59.695</v>
      </c>
      <c r="P108" s="217">
        <v>58.93</v>
      </c>
      <c r="Q108" s="216">
        <v>59.35</v>
      </c>
      <c r="R108" s="217">
        <v>59.13</v>
      </c>
      <c r="S108" s="216">
        <v>57.62</v>
      </c>
      <c r="T108" s="241">
        <v>58.77</v>
      </c>
      <c r="U108" s="236">
        <v>59.79</v>
      </c>
      <c r="V108" s="241">
        <v>58.95</v>
      </c>
      <c r="W108" s="236">
        <v>57.04</v>
      </c>
      <c r="X108" s="241">
        <v>60.024999999999999</v>
      </c>
      <c r="Y108" s="241">
        <v>58.83</v>
      </c>
      <c r="Z108" s="241">
        <v>59.57</v>
      </c>
      <c r="AA108" s="241">
        <v>59</v>
      </c>
      <c r="AB108" s="241">
        <v>57.56</v>
      </c>
      <c r="AC108" s="19"/>
      <c r="AD108" s="193">
        <f t="shared" si="6"/>
        <v>59.750000000000263</v>
      </c>
      <c r="AE108" s="189">
        <v>58.21</v>
      </c>
      <c r="AF108" s="20"/>
      <c r="AJ108">
        <v>59.645000000000003</v>
      </c>
      <c r="EQ108" s="1"/>
      <c r="ER108" s="1"/>
    </row>
    <row r="109" spans="1:148" ht="12" customHeight="1" x14ac:dyDescent="0.25">
      <c r="A109" s="62">
        <v>37359</v>
      </c>
      <c r="B109" s="214">
        <f>'[4]1991'!$C138</f>
        <v>58.49</v>
      </c>
      <c r="C109" s="218">
        <v>58.405000000000001</v>
      </c>
      <c r="D109" s="214">
        <f>'[4]1993'!$B136</f>
        <v>59.365000000000002</v>
      </c>
      <c r="E109" s="218">
        <f>'[4]1994'!$B135</f>
        <v>58.64</v>
      </c>
      <c r="F109" s="214">
        <f>'[3]1995'!$C131</f>
        <v>58.01</v>
      </c>
      <c r="G109" s="218">
        <f>'[3]1996'!$B134</f>
        <v>58.935000000000002</v>
      </c>
      <c r="H109" s="214">
        <f>'[3]1997'!$B135</f>
        <v>57.975000000000001</v>
      </c>
      <c r="I109" s="218">
        <f>'[3]1998'!$B135</f>
        <v>54.02</v>
      </c>
      <c r="J109" s="214">
        <v>59.05</v>
      </c>
      <c r="K109" s="219">
        <v>58.734999999999999</v>
      </c>
      <c r="L109" s="217">
        <f>'[6]2001'!$B133</f>
        <v>58.424999999999997</v>
      </c>
      <c r="M109" s="216">
        <v>59.674999999999997</v>
      </c>
      <c r="N109" s="217">
        <v>58.71</v>
      </c>
      <c r="O109" s="216">
        <v>59.685000000000002</v>
      </c>
      <c r="P109" s="217">
        <v>58.94</v>
      </c>
      <c r="Q109" s="216">
        <v>59.32</v>
      </c>
      <c r="R109" s="217">
        <v>59.174999999999997</v>
      </c>
      <c r="S109" s="216">
        <v>57.64</v>
      </c>
      <c r="T109" s="241">
        <v>58.77</v>
      </c>
      <c r="U109" s="236">
        <v>59.81</v>
      </c>
      <c r="V109" s="241">
        <v>58.97</v>
      </c>
      <c r="W109" s="236">
        <v>57.01</v>
      </c>
      <c r="X109" s="241">
        <v>60.03</v>
      </c>
      <c r="Y109" s="241">
        <v>58.8</v>
      </c>
      <c r="Z109" s="241">
        <v>59.57</v>
      </c>
      <c r="AA109" s="241">
        <v>59.01</v>
      </c>
      <c r="AB109" s="241">
        <v>57.63</v>
      </c>
      <c r="AC109" s="19"/>
      <c r="AD109" s="193">
        <f t="shared" si="6"/>
        <v>59.770000000000266</v>
      </c>
      <c r="AE109" s="189">
        <v>58.21</v>
      </c>
      <c r="AF109" s="20"/>
      <c r="AJ109">
        <v>59.674999999999997</v>
      </c>
      <c r="EQ109" s="1"/>
      <c r="ER109" s="1"/>
    </row>
    <row r="110" spans="1:148" ht="12" customHeight="1" x14ac:dyDescent="0.25">
      <c r="A110" s="62">
        <v>37360</v>
      </c>
      <c r="B110" s="214">
        <f>'[4]1991'!$C139</f>
        <v>58.534999999999997</v>
      </c>
      <c r="C110" s="218">
        <v>58.42</v>
      </c>
      <c r="D110" s="214">
        <f>'[4]1993'!$B137</f>
        <v>59.38</v>
      </c>
      <c r="E110" s="218">
        <f>'[4]1994'!$B136</f>
        <v>58.674999999999997</v>
      </c>
      <c r="F110" s="214">
        <f>'[3]1995'!$C132</f>
        <v>58.015000000000001</v>
      </c>
      <c r="G110" s="218">
        <f>'[3]1996'!$B135</f>
        <v>58.9</v>
      </c>
      <c r="H110" s="214">
        <f>'[3]1997'!$B136</f>
        <v>57.984999999999999</v>
      </c>
      <c r="I110" s="218">
        <f>'[3]1998'!$B136</f>
        <v>54.16</v>
      </c>
      <c r="J110" s="214">
        <v>59.12</v>
      </c>
      <c r="K110" s="219">
        <v>58.72</v>
      </c>
      <c r="L110" s="217">
        <f>'[6]2001'!$B134</f>
        <v>58.405000000000001</v>
      </c>
      <c r="M110" s="216">
        <v>59.715000000000003</v>
      </c>
      <c r="N110" s="217">
        <v>58.85</v>
      </c>
      <c r="O110" s="216">
        <v>59.664999999999999</v>
      </c>
      <c r="P110" s="217">
        <v>58.95</v>
      </c>
      <c r="Q110" s="216">
        <v>59.3</v>
      </c>
      <c r="R110" s="217">
        <v>59.22</v>
      </c>
      <c r="S110" s="216">
        <v>57.65</v>
      </c>
      <c r="T110" s="241">
        <v>58.75</v>
      </c>
      <c r="U110" s="236">
        <v>59.88</v>
      </c>
      <c r="V110" s="241">
        <v>58.975000000000001</v>
      </c>
      <c r="W110" s="236">
        <v>56.96</v>
      </c>
      <c r="X110" s="241">
        <v>59.99</v>
      </c>
      <c r="Y110" s="241">
        <v>58.85</v>
      </c>
      <c r="Z110" s="241">
        <v>59.54</v>
      </c>
      <c r="AA110" s="241">
        <v>59.01</v>
      </c>
      <c r="AB110" s="241">
        <v>57.655000000000001</v>
      </c>
      <c r="AC110" s="19"/>
      <c r="AD110" s="193">
        <f t="shared" si="6"/>
        <v>59.790000000000269</v>
      </c>
      <c r="AE110" s="189">
        <v>58.21</v>
      </c>
      <c r="AF110" s="20"/>
      <c r="AJ110">
        <v>59.715000000000003</v>
      </c>
      <c r="EQ110" s="1"/>
      <c r="ER110" s="1"/>
    </row>
    <row r="111" spans="1:148" ht="12" customHeight="1" x14ac:dyDescent="0.25">
      <c r="A111" s="62">
        <v>37361</v>
      </c>
      <c r="B111" s="214">
        <f>'[4]1991'!$C140</f>
        <v>58.564999999999998</v>
      </c>
      <c r="C111" s="218">
        <v>58.46</v>
      </c>
      <c r="D111" s="214">
        <f>'[4]1993'!$B138</f>
        <v>59.354999999999997</v>
      </c>
      <c r="E111" s="218">
        <f>'[4]1994'!$B137</f>
        <v>58.784999999999997</v>
      </c>
      <c r="F111" s="214">
        <f>'[3]1995'!$C133</f>
        <v>58.015000000000001</v>
      </c>
      <c r="G111" s="218">
        <f>'[3]1996'!$B136</f>
        <v>58.88</v>
      </c>
      <c r="H111" s="214">
        <f>'[3]1997'!$B137</f>
        <v>58.01</v>
      </c>
      <c r="I111" s="218">
        <f>'[3]1998'!$B137</f>
        <v>54.25</v>
      </c>
      <c r="J111" s="214">
        <v>59.1</v>
      </c>
      <c r="K111" s="219">
        <v>58.685000000000002</v>
      </c>
      <c r="L111" s="217">
        <f>'[6]2001'!$B135</f>
        <v>58.395000000000003</v>
      </c>
      <c r="M111" s="216">
        <v>59.715000000000003</v>
      </c>
      <c r="N111" s="217">
        <v>58.935000000000002</v>
      </c>
      <c r="O111" s="216">
        <v>59.634999999999998</v>
      </c>
      <c r="P111" s="217">
        <v>59.04</v>
      </c>
      <c r="Q111" s="216">
        <v>59.284999999999997</v>
      </c>
      <c r="R111" s="217">
        <v>59.295000000000002</v>
      </c>
      <c r="S111" s="216">
        <v>57.65</v>
      </c>
      <c r="T111" s="241">
        <v>58.725000000000001</v>
      </c>
      <c r="U111" s="236">
        <v>59.95</v>
      </c>
      <c r="V111" s="241">
        <v>58.954999999999998</v>
      </c>
      <c r="W111" s="236">
        <v>56.93</v>
      </c>
      <c r="X111" s="241">
        <v>60.024999999999999</v>
      </c>
      <c r="Y111" s="241">
        <v>58.9</v>
      </c>
      <c r="Z111" s="241">
        <v>59.54</v>
      </c>
      <c r="AA111" s="241">
        <v>59</v>
      </c>
      <c r="AB111" s="241">
        <v>57.67</v>
      </c>
      <c r="AC111" s="19"/>
      <c r="AD111" s="193">
        <f t="shared" si="6"/>
        <v>59.810000000000272</v>
      </c>
      <c r="AE111" s="189">
        <v>58.21</v>
      </c>
      <c r="AF111" s="20"/>
      <c r="AJ111">
        <v>59.715000000000003</v>
      </c>
      <c r="EQ111" s="1"/>
      <c r="ER111" s="1"/>
    </row>
    <row r="112" spans="1:148" ht="12" customHeight="1" x14ac:dyDescent="0.25">
      <c r="A112" s="62">
        <v>37362</v>
      </c>
      <c r="B112" s="214">
        <f>'[4]1991'!$C141</f>
        <v>58.575000000000003</v>
      </c>
      <c r="C112" s="218">
        <v>58.46</v>
      </c>
      <c r="D112" s="214">
        <f>'[4]1993'!$B139</f>
        <v>59.37</v>
      </c>
      <c r="E112" s="218">
        <f>'[4]1994'!$B138</f>
        <v>58.835000000000001</v>
      </c>
      <c r="F112" s="214">
        <f>'[3]1995'!$C134</f>
        <v>58</v>
      </c>
      <c r="G112" s="218">
        <f>'[3]1996'!$B137</f>
        <v>58.875</v>
      </c>
      <c r="H112" s="214">
        <f>'[3]1997'!$B138</f>
        <v>58.04</v>
      </c>
      <c r="I112" s="218">
        <f>'[3]1998'!$B138</f>
        <v>54.35</v>
      </c>
      <c r="J112" s="214">
        <v>59.1</v>
      </c>
      <c r="K112" s="219">
        <v>58.65</v>
      </c>
      <c r="L112" s="217">
        <f>'[6]2001'!$B136</f>
        <v>58.375</v>
      </c>
      <c r="M112" s="216">
        <v>59.7</v>
      </c>
      <c r="N112" s="217">
        <v>58.96</v>
      </c>
      <c r="O112" s="216">
        <v>59.615000000000002</v>
      </c>
      <c r="P112" s="217">
        <v>59.14</v>
      </c>
      <c r="Q112" s="216">
        <v>59.305</v>
      </c>
      <c r="R112" s="217">
        <v>59.32</v>
      </c>
      <c r="S112" s="216">
        <v>57.634999999999998</v>
      </c>
      <c r="T112" s="241">
        <v>58.685000000000002</v>
      </c>
      <c r="U112" s="236">
        <v>59.984999999999999</v>
      </c>
      <c r="V112" s="241">
        <v>58.965000000000003</v>
      </c>
      <c r="W112" s="236">
        <v>56.93</v>
      </c>
      <c r="X112" s="241">
        <v>60.005000000000003</v>
      </c>
      <c r="Y112" s="241">
        <v>58.92</v>
      </c>
      <c r="Z112" s="241">
        <v>59.53</v>
      </c>
      <c r="AA112" s="241">
        <v>58.98</v>
      </c>
      <c r="AB112" s="241">
        <v>57.685000000000002</v>
      </c>
      <c r="AC112" s="19"/>
      <c r="AD112" s="193">
        <f t="shared" si="6"/>
        <v>59.830000000000275</v>
      </c>
      <c r="AE112" s="189">
        <v>58.21</v>
      </c>
      <c r="AF112" s="20"/>
      <c r="AJ112">
        <v>59.7</v>
      </c>
      <c r="EQ112" s="1"/>
      <c r="ER112" s="1"/>
    </row>
    <row r="113" spans="1:148" ht="12" customHeight="1" x14ac:dyDescent="0.25">
      <c r="A113" s="62">
        <v>37363</v>
      </c>
      <c r="B113" s="214">
        <f>'[4]1991'!$C142</f>
        <v>58.594999999999999</v>
      </c>
      <c r="C113" s="218">
        <v>58.515000000000001</v>
      </c>
      <c r="D113" s="214">
        <f>'[4]1993'!$B140</f>
        <v>59.42</v>
      </c>
      <c r="E113" s="218">
        <f>'[4]1994'!$B139</f>
        <v>58.9</v>
      </c>
      <c r="F113" s="214">
        <f>'[3]1995'!$C135</f>
        <v>57.98</v>
      </c>
      <c r="G113" s="218">
        <f>'[3]1996'!$B138</f>
        <v>58.86</v>
      </c>
      <c r="H113" s="214">
        <f>'[3]1997'!$B139</f>
        <v>58.04</v>
      </c>
      <c r="I113" s="218">
        <f>'[3]1998'!$B139</f>
        <v>54.445</v>
      </c>
      <c r="J113" s="214">
        <v>59.1</v>
      </c>
      <c r="K113" s="219">
        <v>58.615000000000002</v>
      </c>
      <c r="L113" s="217">
        <f>'[6]2001'!$B137</f>
        <v>58.35</v>
      </c>
      <c r="M113" s="216">
        <v>59.66</v>
      </c>
      <c r="N113" s="217">
        <v>58.965000000000003</v>
      </c>
      <c r="O113" s="216">
        <v>59.585000000000001</v>
      </c>
      <c r="P113" s="217">
        <v>59.195</v>
      </c>
      <c r="Q113" s="216">
        <v>59.305</v>
      </c>
      <c r="R113" s="217">
        <v>59.314999999999998</v>
      </c>
      <c r="S113" s="216">
        <v>57.63</v>
      </c>
      <c r="T113" s="241">
        <v>58.68</v>
      </c>
      <c r="U113" s="236">
        <v>59.98</v>
      </c>
      <c r="V113" s="241">
        <v>58.98</v>
      </c>
      <c r="W113" s="236">
        <v>56.9</v>
      </c>
      <c r="X113" s="241">
        <v>59.97</v>
      </c>
      <c r="Y113" s="241">
        <v>58.92</v>
      </c>
      <c r="Z113" s="241">
        <v>59.51</v>
      </c>
      <c r="AA113" s="241">
        <v>58.95</v>
      </c>
      <c r="AB113" s="241">
        <v>57.685000000000002</v>
      </c>
      <c r="AC113" s="19"/>
      <c r="AD113" s="193">
        <f t="shared" si="6"/>
        <v>59.850000000000279</v>
      </c>
      <c r="AE113" s="189">
        <v>58.21</v>
      </c>
      <c r="AF113" s="20"/>
      <c r="AJ113">
        <v>59.66</v>
      </c>
      <c r="EQ113" s="1"/>
      <c r="ER113" s="1"/>
    </row>
    <row r="114" spans="1:148" ht="12" customHeight="1" x14ac:dyDescent="0.25">
      <c r="A114" s="62">
        <v>37364</v>
      </c>
      <c r="B114" s="214">
        <f>'[4]1991'!$C143</f>
        <v>58.655000000000001</v>
      </c>
      <c r="C114" s="218">
        <v>58.54</v>
      </c>
      <c r="D114" s="214">
        <f>'[4]1993'!$B141</f>
        <v>59.414999999999999</v>
      </c>
      <c r="E114" s="218">
        <f>'[4]1994'!$B140</f>
        <v>59.02</v>
      </c>
      <c r="F114" s="214">
        <f>'[3]1995'!$C136</f>
        <v>57.99</v>
      </c>
      <c r="G114" s="218">
        <f>'[3]1996'!$B139</f>
        <v>58.87</v>
      </c>
      <c r="H114" s="214">
        <f>'[3]1997'!$B140</f>
        <v>58.06</v>
      </c>
      <c r="I114" s="218">
        <f>'[3]1998'!$B140</f>
        <v>54.515000000000001</v>
      </c>
      <c r="J114" s="214">
        <v>59.18</v>
      </c>
      <c r="K114" s="219">
        <v>58.585000000000001</v>
      </c>
      <c r="L114" s="217">
        <f>'[6]2001'!$B138</f>
        <v>58.35</v>
      </c>
      <c r="M114" s="216">
        <v>59.744999999999997</v>
      </c>
      <c r="N114" s="217">
        <v>58.97</v>
      </c>
      <c r="O114" s="216">
        <v>59.57</v>
      </c>
      <c r="P114" s="217">
        <v>59.225000000000001</v>
      </c>
      <c r="Q114" s="216">
        <v>59.32</v>
      </c>
      <c r="R114" s="217">
        <v>59.31</v>
      </c>
      <c r="S114" s="216">
        <v>57.63</v>
      </c>
      <c r="T114" s="241">
        <v>58.645000000000003</v>
      </c>
      <c r="U114" s="236">
        <v>59.91</v>
      </c>
      <c r="V114" s="241">
        <v>58.96</v>
      </c>
      <c r="W114" s="236">
        <v>56.87</v>
      </c>
      <c r="X114" s="241">
        <v>59.93</v>
      </c>
      <c r="Y114" s="241">
        <v>58.9</v>
      </c>
      <c r="Z114" s="241">
        <v>59.575000000000003</v>
      </c>
      <c r="AA114" s="241">
        <v>58.97</v>
      </c>
      <c r="AB114" s="241">
        <v>57.685000000000002</v>
      </c>
      <c r="AC114" s="19"/>
      <c r="AD114" s="181">
        <v>59.86</v>
      </c>
      <c r="AE114" s="189">
        <v>58.21</v>
      </c>
      <c r="AF114" s="20"/>
      <c r="AJ114">
        <v>59.744999999999997</v>
      </c>
      <c r="EQ114" s="1"/>
      <c r="ER114" s="1"/>
    </row>
    <row r="115" spans="1:148" ht="12" customHeight="1" x14ac:dyDescent="0.25">
      <c r="A115" s="62">
        <v>37365</v>
      </c>
      <c r="B115" s="214">
        <f>'[4]1991'!$C144</f>
        <v>58.69</v>
      </c>
      <c r="C115" s="218">
        <v>58.56</v>
      </c>
      <c r="D115" s="214">
        <f>'[4]1993'!$B142</f>
        <v>59.42</v>
      </c>
      <c r="E115" s="218">
        <f>'[4]1994'!$B141</f>
        <v>59.09</v>
      </c>
      <c r="F115" s="214">
        <f>'[3]1995'!$C137</f>
        <v>57.99</v>
      </c>
      <c r="G115" s="218">
        <f>'[3]1996'!$B140</f>
        <v>58.895000000000003</v>
      </c>
      <c r="H115" s="214">
        <f>'[3]1997'!$B141</f>
        <v>58.1</v>
      </c>
      <c r="I115" s="218">
        <f>'[3]1998'!$B141</f>
        <v>54.65</v>
      </c>
      <c r="J115" s="214">
        <v>59.204999999999998</v>
      </c>
      <c r="K115" s="219">
        <v>58.555</v>
      </c>
      <c r="L115" s="217">
        <f>'[6]2001'!$B139</f>
        <v>58.32</v>
      </c>
      <c r="M115" s="216">
        <v>59.73</v>
      </c>
      <c r="N115" s="217">
        <v>58.97</v>
      </c>
      <c r="O115" s="216">
        <v>59.57</v>
      </c>
      <c r="P115" s="217">
        <v>59.265000000000001</v>
      </c>
      <c r="Q115" s="216">
        <v>59.31</v>
      </c>
      <c r="R115" s="217">
        <v>59.27</v>
      </c>
      <c r="S115" s="216">
        <v>57.625</v>
      </c>
      <c r="T115" s="241">
        <v>58.59</v>
      </c>
      <c r="U115" s="236">
        <v>59.914999999999999</v>
      </c>
      <c r="V115" s="241">
        <v>58.93</v>
      </c>
      <c r="W115" s="236">
        <v>56.89</v>
      </c>
      <c r="X115" s="241">
        <v>59.94</v>
      </c>
      <c r="Y115" s="241">
        <v>58.89</v>
      </c>
      <c r="Z115" s="241">
        <v>59.58</v>
      </c>
      <c r="AA115" s="241">
        <v>59</v>
      </c>
      <c r="AB115" s="241">
        <v>57.71</v>
      </c>
      <c r="AC115" s="19"/>
      <c r="AD115" s="181">
        <v>59.86</v>
      </c>
      <c r="AE115" s="189">
        <v>58.21</v>
      </c>
      <c r="AF115" s="20"/>
      <c r="AJ115">
        <v>59.73</v>
      </c>
      <c r="EQ115" s="1"/>
      <c r="ER115" s="1"/>
    </row>
    <row r="116" spans="1:148" ht="12" customHeight="1" x14ac:dyDescent="0.25">
      <c r="A116" s="62">
        <v>37366</v>
      </c>
      <c r="B116" s="214">
        <f>'[4]1991'!$C145</f>
        <v>58.715000000000003</v>
      </c>
      <c r="C116" s="218">
        <v>58.585000000000001</v>
      </c>
      <c r="D116" s="214">
        <f>'[4]1993'!$B143</f>
        <v>59.395000000000003</v>
      </c>
      <c r="E116" s="218">
        <f>'[4]1994'!$B142</f>
        <v>59.11</v>
      </c>
      <c r="F116" s="214">
        <f>'[3]1995'!$C138</f>
        <v>57.965000000000003</v>
      </c>
      <c r="G116" s="218">
        <f>'[3]1996'!$B141</f>
        <v>58.884999999999998</v>
      </c>
      <c r="H116" s="214">
        <f>'[3]1997'!$B142</f>
        <v>58.1</v>
      </c>
      <c r="I116" s="218">
        <f>'[3]1998'!$B142</f>
        <v>54.73</v>
      </c>
      <c r="J116" s="214">
        <v>59.19</v>
      </c>
      <c r="K116" s="219">
        <v>58.515000000000001</v>
      </c>
      <c r="L116" s="217">
        <f>'[6]2001'!$B140</f>
        <v>58.28</v>
      </c>
      <c r="M116" s="216">
        <v>59.74</v>
      </c>
      <c r="N116" s="217">
        <v>58.954999999999998</v>
      </c>
      <c r="O116" s="216">
        <v>59.59</v>
      </c>
      <c r="P116" s="217">
        <v>59.325000000000003</v>
      </c>
      <c r="Q116" s="216">
        <v>59.29</v>
      </c>
      <c r="R116" s="217">
        <v>59.25</v>
      </c>
      <c r="S116" s="216">
        <v>57.615000000000002</v>
      </c>
      <c r="T116" s="241">
        <v>58.55</v>
      </c>
      <c r="U116" s="236">
        <v>59.91</v>
      </c>
      <c r="V116" s="241">
        <v>58.965000000000003</v>
      </c>
      <c r="W116" s="236">
        <v>56.97</v>
      </c>
      <c r="X116" s="241">
        <v>60</v>
      </c>
      <c r="Y116" s="241">
        <v>58.88</v>
      </c>
      <c r="Z116" s="241">
        <v>59.63</v>
      </c>
      <c r="AA116" s="241">
        <v>59.06</v>
      </c>
      <c r="AB116" s="241">
        <v>57.715000000000003</v>
      </c>
      <c r="AC116" s="19"/>
      <c r="AD116" s="181">
        <v>59.86</v>
      </c>
      <c r="AE116" s="189">
        <v>58.21</v>
      </c>
      <c r="AF116" s="20"/>
      <c r="AJ116">
        <v>59.74</v>
      </c>
      <c r="EQ116" s="1"/>
      <c r="ER116" s="1"/>
    </row>
    <row r="117" spans="1:148" ht="12" customHeight="1" x14ac:dyDescent="0.25">
      <c r="A117" s="62">
        <v>37367</v>
      </c>
      <c r="B117" s="214">
        <f>'[4]1991'!$C146</f>
        <v>58.73</v>
      </c>
      <c r="C117" s="218">
        <v>58.585000000000001</v>
      </c>
      <c r="D117" s="214">
        <f>'[4]1993'!$B144</f>
        <v>59.38</v>
      </c>
      <c r="E117" s="218">
        <f>'[4]1994'!$B143</f>
        <v>59.12</v>
      </c>
      <c r="F117" s="214">
        <f>'[3]1995'!$C139</f>
        <v>57.93</v>
      </c>
      <c r="G117" s="218">
        <f>'[3]1996'!$B142</f>
        <v>59.064999999999998</v>
      </c>
      <c r="H117" s="214">
        <f>'[3]1997'!$B143</f>
        <v>58.094999999999999</v>
      </c>
      <c r="I117" s="218">
        <f>'[3]1998'!$B143</f>
        <v>54.795000000000002</v>
      </c>
      <c r="J117" s="214">
        <v>59.155000000000001</v>
      </c>
      <c r="K117" s="219">
        <v>58.46</v>
      </c>
      <c r="L117" s="217">
        <f>'[6]2001'!$B141</f>
        <v>58.24</v>
      </c>
      <c r="M117" s="216">
        <v>59.81</v>
      </c>
      <c r="N117" s="217">
        <v>58.98</v>
      </c>
      <c r="O117" s="216">
        <v>59.61</v>
      </c>
      <c r="P117" s="217">
        <v>59.39</v>
      </c>
      <c r="Q117" s="216">
        <v>59.26</v>
      </c>
      <c r="R117" s="217">
        <v>59.3</v>
      </c>
      <c r="S117" s="216">
        <v>57.64</v>
      </c>
      <c r="T117" s="241">
        <v>58.48</v>
      </c>
      <c r="U117" s="236">
        <v>59.88</v>
      </c>
      <c r="V117" s="241">
        <v>59.05</v>
      </c>
      <c r="W117" s="236">
        <v>56.984999999999999</v>
      </c>
      <c r="X117" s="241">
        <v>60</v>
      </c>
      <c r="Y117" s="241">
        <v>58.84</v>
      </c>
      <c r="Z117" s="241">
        <v>59.66</v>
      </c>
      <c r="AA117" s="241">
        <v>59.11</v>
      </c>
      <c r="AB117" s="241">
        <v>57.725000000000001</v>
      </c>
      <c r="AC117" s="19"/>
      <c r="AD117" s="181">
        <v>59.86</v>
      </c>
      <c r="AE117" s="189">
        <v>58.21</v>
      </c>
      <c r="AF117" s="20"/>
      <c r="AJ117">
        <v>59.81</v>
      </c>
      <c r="EQ117" s="1"/>
      <c r="ER117" s="1"/>
    </row>
    <row r="118" spans="1:148" ht="12" customHeight="1" x14ac:dyDescent="0.25">
      <c r="A118" s="62">
        <v>37368</v>
      </c>
      <c r="B118" s="214">
        <f>'[4]1991'!$C147</f>
        <v>58.935000000000002</v>
      </c>
      <c r="C118" s="218">
        <v>58.594999999999999</v>
      </c>
      <c r="D118" s="214">
        <f>'[4]1993'!$B145</f>
        <v>59.384999999999998</v>
      </c>
      <c r="E118" s="218">
        <f>'[4]1994'!$B144</f>
        <v>59.15</v>
      </c>
      <c r="F118" s="214">
        <f>'[3]1995'!$C140</f>
        <v>57.935000000000002</v>
      </c>
      <c r="G118" s="218">
        <f>'[3]1996'!$B143</f>
        <v>59.104999999999997</v>
      </c>
      <c r="H118" s="214">
        <f>'[3]1997'!$B144</f>
        <v>58.06</v>
      </c>
      <c r="I118" s="218">
        <f>'[3]1998'!$B144</f>
        <v>54.85</v>
      </c>
      <c r="J118" s="214">
        <v>59.11</v>
      </c>
      <c r="K118" s="219">
        <v>58.45</v>
      </c>
      <c r="L118" s="217">
        <f>'[6]2001'!$B142</f>
        <v>58.22</v>
      </c>
      <c r="M118" s="216">
        <v>59.814999999999998</v>
      </c>
      <c r="N118" s="217">
        <v>58.975000000000001</v>
      </c>
      <c r="O118" s="216">
        <v>59.68</v>
      </c>
      <c r="P118" s="217">
        <v>59.405000000000001</v>
      </c>
      <c r="Q118" s="216">
        <v>59.26</v>
      </c>
      <c r="R118" s="217">
        <v>59.29</v>
      </c>
      <c r="S118" s="216">
        <v>57.67</v>
      </c>
      <c r="T118" s="241">
        <v>58.454999999999998</v>
      </c>
      <c r="U118" s="236">
        <v>59.85</v>
      </c>
      <c r="V118" s="241">
        <v>59.05</v>
      </c>
      <c r="W118" s="236">
        <v>57.015000000000001</v>
      </c>
      <c r="X118" s="241">
        <v>59.96</v>
      </c>
      <c r="Y118" s="241">
        <v>58.81</v>
      </c>
      <c r="Z118" s="241">
        <v>59.69</v>
      </c>
      <c r="AA118" s="241">
        <v>59.13</v>
      </c>
      <c r="AB118" s="241">
        <v>57.74</v>
      </c>
      <c r="AC118" s="19"/>
      <c r="AD118" s="181">
        <v>59.86</v>
      </c>
      <c r="AE118" s="189">
        <v>58.21</v>
      </c>
      <c r="AF118" s="20"/>
      <c r="AJ118">
        <v>59.814999999999998</v>
      </c>
      <c r="EQ118" s="1"/>
      <c r="ER118" s="1"/>
    </row>
    <row r="119" spans="1:148" ht="12" customHeight="1" x14ac:dyDescent="0.25">
      <c r="A119" s="62">
        <v>37369</v>
      </c>
      <c r="B119" s="214">
        <f>'[4]1991'!$C148</f>
        <v>59.02</v>
      </c>
      <c r="C119" s="218">
        <v>58.604999999999997</v>
      </c>
      <c r="D119" s="214">
        <f>'[4]1993'!$B146</f>
        <v>59.42</v>
      </c>
      <c r="E119" s="218">
        <f>'[4]1994'!$B145</f>
        <v>59.174999999999997</v>
      </c>
      <c r="F119" s="214">
        <f>'[3]1995'!$C141</f>
        <v>58.01</v>
      </c>
      <c r="G119" s="218">
        <f>'[3]1996'!$B144</f>
        <v>59.13</v>
      </c>
      <c r="H119" s="214">
        <f>'[3]1997'!$B145</f>
        <v>58.024999999999999</v>
      </c>
      <c r="I119" s="218">
        <f>'[3]1998'!$B145</f>
        <v>54.89</v>
      </c>
      <c r="J119" s="214">
        <v>59.07</v>
      </c>
      <c r="K119" s="219">
        <v>58.42</v>
      </c>
      <c r="L119" s="217">
        <f>'[6]2001'!$B143</f>
        <v>58.185000000000002</v>
      </c>
      <c r="M119" s="216">
        <v>59.8</v>
      </c>
      <c r="N119" s="217">
        <v>58.975000000000001</v>
      </c>
      <c r="O119" s="216">
        <v>59.69</v>
      </c>
      <c r="P119" s="217">
        <v>59.424999999999997</v>
      </c>
      <c r="Q119" s="216">
        <v>59.244999999999997</v>
      </c>
      <c r="R119" s="217">
        <v>59.32</v>
      </c>
      <c r="S119" s="216">
        <v>57.66</v>
      </c>
      <c r="T119" s="241">
        <v>58.405000000000001</v>
      </c>
      <c r="U119" s="236">
        <v>59.8</v>
      </c>
      <c r="V119" s="241">
        <v>59.05</v>
      </c>
      <c r="W119" s="236">
        <v>57.03</v>
      </c>
      <c r="X119" s="241">
        <v>59.93</v>
      </c>
      <c r="Y119" s="241">
        <v>58.774999999999999</v>
      </c>
      <c r="Z119" s="241">
        <v>59.7</v>
      </c>
      <c r="AA119" s="241">
        <v>59.17</v>
      </c>
      <c r="AB119" s="241">
        <v>57.84</v>
      </c>
      <c r="AC119" s="19"/>
      <c r="AD119" s="181">
        <v>59.86</v>
      </c>
      <c r="AE119" s="189">
        <v>58.21</v>
      </c>
      <c r="AF119" s="20"/>
      <c r="AJ119">
        <v>59.8</v>
      </c>
      <c r="EQ119" s="1"/>
      <c r="ER119" s="1"/>
    </row>
    <row r="120" spans="1:148" ht="12" customHeight="1" x14ac:dyDescent="0.25">
      <c r="A120" s="62">
        <v>37370</v>
      </c>
      <c r="B120" s="214">
        <f>'[4]1991'!$C149</f>
        <v>59.17</v>
      </c>
      <c r="C120" s="218">
        <v>58.645000000000003</v>
      </c>
      <c r="D120" s="214">
        <f>'[4]1993'!$B147</f>
        <v>59.42</v>
      </c>
      <c r="E120" s="218">
        <f>'[4]1994'!$B146</f>
        <v>59.19</v>
      </c>
      <c r="F120" s="214">
        <f>'[3]1995'!$C142</f>
        <v>58.2</v>
      </c>
      <c r="G120" s="218">
        <f>'[3]1996'!$B145</f>
        <v>59.15</v>
      </c>
      <c r="H120" s="214">
        <f>'[3]1997'!$B146</f>
        <v>58.02</v>
      </c>
      <c r="I120" s="218">
        <f>'[3]1998'!$B146</f>
        <v>54.935000000000002</v>
      </c>
      <c r="J120" s="214">
        <v>59.04</v>
      </c>
      <c r="K120" s="219">
        <v>58.37</v>
      </c>
      <c r="L120" s="217">
        <f>'[6]2001'!$B144</f>
        <v>58.17</v>
      </c>
      <c r="M120" s="216">
        <v>59.85</v>
      </c>
      <c r="N120" s="217">
        <v>59</v>
      </c>
      <c r="O120" s="216">
        <v>59.71</v>
      </c>
      <c r="P120" s="217">
        <v>59.435000000000002</v>
      </c>
      <c r="Q120" s="216">
        <v>59.21</v>
      </c>
      <c r="R120" s="217">
        <v>59.3</v>
      </c>
      <c r="S120" s="216">
        <v>57.7</v>
      </c>
      <c r="T120" s="241">
        <v>58.58</v>
      </c>
      <c r="U120" s="236">
        <v>59.79</v>
      </c>
      <c r="V120" s="241">
        <v>59.034999999999997</v>
      </c>
      <c r="W120" s="236">
        <v>57.04</v>
      </c>
      <c r="X120" s="241">
        <v>59.91</v>
      </c>
      <c r="Y120" s="241">
        <v>58.74</v>
      </c>
      <c r="Z120" s="241">
        <v>59.71</v>
      </c>
      <c r="AA120" s="241">
        <v>59.2</v>
      </c>
      <c r="AB120" s="241">
        <v>57.87</v>
      </c>
      <c r="AC120" s="19"/>
      <c r="AD120" s="181">
        <v>59.86</v>
      </c>
      <c r="AE120" s="189">
        <v>58.21</v>
      </c>
      <c r="AF120" s="20"/>
      <c r="AJ120">
        <v>59.85</v>
      </c>
      <c r="EQ120" s="1"/>
      <c r="ER120" s="1"/>
    </row>
    <row r="121" spans="1:148" ht="12" customHeight="1" x14ac:dyDescent="0.25">
      <c r="A121" s="62">
        <v>37371</v>
      </c>
      <c r="B121" s="214">
        <f>'[4]1991'!$C150</f>
        <v>59.27</v>
      </c>
      <c r="C121" s="218">
        <v>58.67</v>
      </c>
      <c r="D121" s="214">
        <f>'[4]1993'!$B148</f>
        <v>59.414999999999999</v>
      </c>
      <c r="E121" s="218">
        <f>'[4]1994'!$B147</f>
        <v>59.21</v>
      </c>
      <c r="F121" s="214">
        <f>'[3]1995'!$C143</f>
        <v>58.23</v>
      </c>
      <c r="G121" s="218">
        <f>'[3]1996'!$B146</f>
        <v>59.145000000000003</v>
      </c>
      <c r="H121" s="214">
        <f>'[3]1997'!$B147</f>
        <v>57.99</v>
      </c>
      <c r="I121" s="218">
        <f>'[3]1998'!$B147</f>
        <v>54.97</v>
      </c>
      <c r="J121" s="214">
        <v>59</v>
      </c>
      <c r="K121" s="219">
        <v>58.32</v>
      </c>
      <c r="L121" s="217">
        <f>'[6]2001'!$B145</f>
        <v>58.17</v>
      </c>
      <c r="M121" s="216">
        <v>59.86</v>
      </c>
      <c r="N121" s="217">
        <v>59.12</v>
      </c>
      <c r="O121" s="216">
        <v>59.73</v>
      </c>
      <c r="P121" s="217">
        <v>59.47</v>
      </c>
      <c r="Q121" s="216">
        <v>59.21</v>
      </c>
      <c r="R121" s="217">
        <v>59.28</v>
      </c>
      <c r="S121" s="216">
        <v>57.69</v>
      </c>
      <c r="T121" s="241">
        <v>58.274999999999999</v>
      </c>
      <c r="U121" s="236">
        <v>59.79</v>
      </c>
      <c r="V121" s="241">
        <v>59.13</v>
      </c>
      <c r="W121" s="236">
        <v>57.03</v>
      </c>
      <c r="X121" s="241">
        <v>59.95</v>
      </c>
      <c r="Y121" s="241">
        <v>58.7</v>
      </c>
      <c r="Z121" s="241">
        <v>59.77</v>
      </c>
      <c r="AA121" s="241">
        <v>59.21</v>
      </c>
      <c r="AB121" s="241">
        <v>57.88</v>
      </c>
      <c r="AC121" s="19"/>
      <c r="AD121" s="181">
        <v>59.86</v>
      </c>
      <c r="AE121" s="189">
        <v>58.21</v>
      </c>
      <c r="AF121" s="20"/>
      <c r="AJ121">
        <v>59.86</v>
      </c>
      <c r="EQ121" s="1"/>
      <c r="ER121" s="1"/>
    </row>
    <row r="122" spans="1:148" ht="12" customHeight="1" x14ac:dyDescent="0.25">
      <c r="A122" s="62">
        <v>37372</v>
      </c>
      <c r="B122" s="214">
        <f>'[4]1991'!$C151</f>
        <v>59.31</v>
      </c>
      <c r="C122" s="218">
        <v>58.69</v>
      </c>
      <c r="D122" s="214">
        <f>'[4]1993'!$B149</f>
        <v>59.4</v>
      </c>
      <c r="E122" s="218">
        <f>'[4]1994'!$B148</f>
        <v>59.204999999999998</v>
      </c>
      <c r="F122" s="214">
        <f>'[3]1995'!$C144</f>
        <v>58.225000000000001</v>
      </c>
      <c r="G122" s="218">
        <f>'[3]1996'!$B147</f>
        <v>59.12</v>
      </c>
      <c r="H122" s="214">
        <f>'[3]1997'!$B148</f>
        <v>57.98</v>
      </c>
      <c r="I122" s="218">
        <f>'[3]1998'!$B148</f>
        <v>55.01</v>
      </c>
      <c r="J122" s="214">
        <v>58.99</v>
      </c>
      <c r="K122" s="219">
        <v>58.284999999999997</v>
      </c>
      <c r="L122" s="217">
        <f>'[6]2001'!$B146</f>
        <v>58.134999999999998</v>
      </c>
      <c r="M122" s="216">
        <v>59.87</v>
      </c>
      <c r="N122" s="217">
        <v>59.13</v>
      </c>
      <c r="O122" s="216">
        <v>59.76</v>
      </c>
      <c r="P122" s="217">
        <v>59.465000000000003</v>
      </c>
      <c r="Q122" s="216">
        <v>59.19</v>
      </c>
      <c r="R122" s="217">
        <v>59.265000000000001</v>
      </c>
      <c r="S122" s="216">
        <v>57.7</v>
      </c>
      <c r="T122" s="241">
        <v>58.19</v>
      </c>
      <c r="U122" s="236">
        <v>59.78</v>
      </c>
      <c r="V122" s="241">
        <v>59.21</v>
      </c>
      <c r="W122" s="236">
        <v>57.024999999999999</v>
      </c>
      <c r="X122" s="241">
        <v>59.93</v>
      </c>
      <c r="Y122" s="241">
        <v>58.67</v>
      </c>
      <c r="Z122" s="241">
        <v>59.76</v>
      </c>
      <c r="AA122" s="241">
        <v>59.24</v>
      </c>
      <c r="AB122" s="241">
        <v>57.87</v>
      </c>
      <c r="AC122" s="19"/>
      <c r="AD122" s="181">
        <v>59.86</v>
      </c>
      <c r="AE122" s="189">
        <v>58.21</v>
      </c>
      <c r="AF122" s="20"/>
      <c r="AJ122">
        <v>59.87</v>
      </c>
      <c r="EQ122" s="1"/>
      <c r="ER122" s="1"/>
    </row>
    <row r="123" spans="1:148" ht="12" customHeight="1" x14ac:dyDescent="0.25">
      <c r="A123" s="62">
        <v>37373</v>
      </c>
      <c r="B123" s="214">
        <f>'[4]1991'!$C152</f>
        <v>59.344999999999999</v>
      </c>
      <c r="C123" s="218">
        <v>58.71</v>
      </c>
      <c r="D123" s="214">
        <f>'[4]1993'!$B150</f>
        <v>59.36</v>
      </c>
      <c r="E123" s="218">
        <f>'[4]1994'!$B149</f>
        <v>59.22</v>
      </c>
      <c r="F123" s="214">
        <f>'[3]1995'!$C145</f>
        <v>58.22</v>
      </c>
      <c r="G123" s="218">
        <f>'[3]1996'!$B148</f>
        <v>59.08</v>
      </c>
      <c r="H123" s="214">
        <f>'[3]1997'!$B149</f>
        <v>57.994999999999997</v>
      </c>
      <c r="I123" s="218">
        <f>'[3]1998'!$B149</f>
        <v>55.075000000000003</v>
      </c>
      <c r="J123" s="214">
        <v>58.88</v>
      </c>
      <c r="K123" s="219">
        <v>58.234999999999999</v>
      </c>
      <c r="L123" s="217">
        <f>'[6]2001'!$B147</f>
        <v>58.085000000000001</v>
      </c>
      <c r="M123" s="216">
        <v>59.912999999999997</v>
      </c>
      <c r="N123" s="217">
        <v>59.16</v>
      </c>
      <c r="O123" s="216">
        <v>59.74</v>
      </c>
      <c r="P123" s="217">
        <v>59.445</v>
      </c>
      <c r="Q123" s="216">
        <v>59.19</v>
      </c>
      <c r="R123" s="217">
        <v>59.335000000000001</v>
      </c>
      <c r="S123" s="216">
        <v>57.69</v>
      </c>
      <c r="T123" s="241">
        <v>58.11</v>
      </c>
      <c r="U123" s="236">
        <v>59.75</v>
      </c>
      <c r="V123" s="241">
        <v>59.204999999999998</v>
      </c>
      <c r="W123" s="236">
        <v>57</v>
      </c>
      <c r="X123" s="241">
        <v>59.89</v>
      </c>
      <c r="Y123" s="241">
        <v>58.63</v>
      </c>
      <c r="Z123" s="241">
        <v>59.73</v>
      </c>
      <c r="AA123" s="241">
        <v>59.28</v>
      </c>
      <c r="AB123" s="241">
        <v>57.865000000000002</v>
      </c>
      <c r="AC123" s="19"/>
      <c r="AD123" s="181">
        <v>59.86</v>
      </c>
      <c r="AE123" s="189">
        <v>58.21</v>
      </c>
      <c r="AF123" s="20"/>
      <c r="AJ123">
        <v>59.912999999999997</v>
      </c>
      <c r="EQ123" s="1"/>
      <c r="ER123" s="1"/>
    </row>
    <row r="124" spans="1:148" ht="12" customHeight="1" x14ac:dyDescent="0.25">
      <c r="A124" s="62">
        <v>37374</v>
      </c>
      <c r="B124" s="214">
        <f>'[4]1991'!$C153</f>
        <v>59.41</v>
      </c>
      <c r="C124" s="218">
        <v>58.71</v>
      </c>
      <c r="D124" s="214">
        <f>'[4]1993'!$B151</f>
        <v>59.325000000000003</v>
      </c>
      <c r="E124" s="218">
        <f>'[4]1994'!$B150</f>
        <v>59.31</v>
      </c>
      <c r="F124" s="214">
        <f>'[3]1995'!$C146</f>
        <v>58.215000000000003</v>
      </c>
      <c r="G124" s="218">
        <f>'[3]1996'!$B149</f>
        <v>59.04</v>
      </c>
      <c r="H124" s="214">
        <f>'[3]1997'!$B150</f>
        <v>58.005000000000003</v>
      </c>
      <c r="I124" s="218">
        <f>'[3]1998'!$B150</f>
        <v>55.18</v>
      </c>
      <c r="J124" s="214">
        <v>58.805</v>
      </c>
      <c r="K124" s="219">
        <v>58.19</v>
      </c>
      <c r="L124" s="217">
        <f>'[6]2001'!$B148</f>
        <v>58.04</v>
      </c>
      <c r="M124" s="216">
        <v>59.93</v>
      </c>
      <c r="N124" s="217">
        <v>59.164999999999999</v>
      </c>
      <c r="O124" s="216">
        <v>59.67</v>
      </c>
      <c r="P124" s="217">
        <v>59.424999999999997</v>
      </c>
      <c r="Q124" s="216">
        <v>59.185000000000002</v>
      </c>
      <c r="R124" s="217">
        <v>59.33</v>
      </c>
      <c r="S124" s="216">
        <v>57.69</v>
      </c>
      <c r="T124" s="241">
        <v>58.05</v>
      </c>
      <c r="U124" s="236">
        <v>59.8</v>
      </c>
      <c r="V124" s="241">
        <v>59.23</v>
      </c>
      <c r="W124" s="236">
        <v>56.99</v>
      </c>
      <c r="X124" s="241">
        <v>59.87</v>
      </c>
      <c r="Y124" s="241">
        <v>58.66</v>
      </c>
      <c r="Z124" s="241">
        <v>59.7</v>
      </c>
      <c r="AA124" s="241">
        <v>59.33</v>
      </c>
      <c r="AB124" s="241">
        <v>57.86</v>
      </c>
      <c r="AC124" s="19"/>
      <c r="AD124" s="181">
        <v>59.86</v>
      </c>
      <c r="AE124" s="189">
        <v>58.21</v>
      </c>
      <c r="AF124" s="20"/>
      <c r="AJ124">
        <v>59.93</v>
      </c>
      <c r="EQ124" s="1"/>
      <c r="ER124" s="1"/>
    </row>
    <row r="125" spans="1:148" ht="12" customHeight="1" x14ac:dyDescent="0.25">
      <c r="A125" s="62">
        <v>37375</v>
      </c>
      <c r="B125" s="214">
        <f>'[4]1991'!$C154</f>
        <v>59.42</v>
      </c>
      <c r="C125" s="218">
        <v>58.73</v>
      </c>
      <c r="D125" s="214">
        <f>'[4]1993'!$B152</f>
        <v>59.33</v>
      </c>
      <c r="E125" s="218">
        <f>'[4]1994'!$B151</f>
        <v>59.34</v>
      </c>
      <c r="F125" s="214">
        <f>'[3]1995'!$C147</f>
        <v>58.21</v>
      </c>
      <c r="G125" s="218">
        <f>'[3]1996'!$B150</f>
        <v>59.015000000000001</v>
      </c>
      <c r="H125" s="214">
        <f>'[3]1997'!$B151</f>
        <v>58.005000000000003</v>
      </c>
      <c r="I125" s="218">
        <f>'[3]1998'!$B151</f>
        <v>55.174999999999997</v>
      </c>
      <c r="J125" s="214">
        <v>58.75</v>
      </c>
      <c r="K125" s="219">
        <v>58.15</v>
      </c>
      <c r="L125" s="217">
        <f>'[6]2001'!$B149</f>
        <v>58.02</v>
      </c>
      <c r="M125" s="216">
        <v>59.93</v>
      </c>
      <c r="N125" s="217">
        <v>59.155000000000001</v>
      </c>
      <c r="O125" s="216">
        <v>59.704999999999998</v>
      </c>
      <c r="P125" s="217">
        <v>59.435000000000002</v>
      </c>
      <c r="Q125" s="216">
        <v>59.21</v>
      </c>
      <c r="R125" s="217">
        <v>59.3</v>
      </c>
      <c r="S125" s="216">
        <v>57.655000000000001</v>
      </c>
      <c r="T125" s="241">
        <v>57.9</v>
      </c>
      <c r="U125" s="236">
        <v>59.79</v>
      </c>
      <c r="V125" s="241">
        <v>59.21</v>
      </c>
      <c r="W125" s="236">
        <v>57.03</v>
      </c>
      <c r="X125" s="241">
        <v>59.835000000000001</v>
      </c>
      <c r="Y125" s="241">
        <v>58.63</v>
      </c>
      <c r="Z125" s="241">
        <v>59.65</v>
      </c>
      <c r="AA125" s="241">
        <v>59.34</v>
      </c>
      <c r="AB125" s="241">
        <v>57.89</v>
      </c>
      <c r="AC125" s="19"/>
      <c r="AD125" s="181">
        <v>59.86</v>
      </c>
      <c r="AE125" s="189">
        <v>58.21</v>
      </c>
      <c r="AF125" s="20">
        <v>0</v>
      </c>
      <c r="AJ125">
        <v>59.93</v>
      </c>
      <c r="EQ125" s="1"/>
      <c r="ER125" s="1"/>
    </row>
    <row r="126" spans="1:148" ht="12" customHeight="1" x14ac:dyDescent="0.25">
      <c r="A126" s="62">
        <v>37376</v>
      </c>
      <c r="B126" s="214">
        <f>'[4]1991'!$C155</f>
        <v>59.424999999999997</v>
      </c>
      <c r="C126" s="218">
        <v>58.75</v>
      </c>
      <c r="D126" s="214">
        <f>'[4]1993'!$B153</f>
        <v>59.31</v>
      </c>
      <c r="E126" s="218">
        <f>'[4]1994'!$B152</f>
        <v>59.354999999999997</v>
      </c>
      <c r="F126" s="214">
        <f>'[3]1995'!$C148</f>
        <v>58.33</v>
      </c>
      <c r="G126" s="218">
        <f>'[3]1996'!$B151</f>
        <v>58.96</v>
      </c>
      <c r="H126" s="214">
        <f>'[3]1997'!$B152</f>
        <v>58.04</v>
      </c>
      <c r="I126" s="218">
        <f>'[3]1998'!$B152</f>
        <v>55.24</v>
      </c>
      <c r="J126" s="214">
        <v>58.905999999999999</v>
      </c>
      <c r="K126" s="219">
        <v>58.16</v>
      </c>
      <c r="L126" s="217">
        <f>'[6]2001'!$B150</f>
        <v>57.97</v>
      </c>
      <c r="M126" s="216">
        <v>59.25</v>
      </c>
      <c r="N126" s="217">
        <v>59.15</v>
      </c>
      <c r="O126" s="216">
        <v>59.645000000000003</v>
      </c>
      <c r="P126" s="217">
        <v>59.46</v>
      </c>
      <c r="Q126" s="216">
        <v>59.195</v>
      </c>
      <c r="R126" s="217">
        <v>59.29</v>
      </c>
      <c r="S126" s="216">
        <v>57.674999999999997</v>
      </c>
      <c r="T126" s="241">
        <v>57.8</v>
      </c>
      <c r="U126" s="236">
        <v>59.835000000000001</v>
      </c>
      <c r="V126" s="241">
        <v>59.2</v>
      </c>
      <c r="W126" s="236">
        <v>57.055</v>
      </c>
      <c r="X126" s="241">
        <v>59.79</v>
      </c>
      <c r="Y126" s="241">
        <v>58.604999999999997</v>
      </c>
      <c r="Z126" s="241">
        <v>59.6</v>
      </c>
      <c r="AA126" s="241">
        <v>59.34</v>
      </c>
      <c r="AB126" s="241">
        <v>57.89</v>
      </c>
      <c r="AC126" s="58"/>
      <c r="AD126" s="181">
        <v>59.86</v>
      </c>
      <c r="AE126" s="189">
        <v>58.21</v>
      </c>
      <c r="AF126" s="20">
        <v>61</v>
      </c>
      <c r="AJ126">
        <v>59.25</v>
      </c>
      <c r="EQ126" s="1"/>
      <c r="ER126" s="1"/>
    </row>
    <row r="127" spans="1:148" ht="12" customHeight="1" x14ac:dyDescent="0.25">
      <c r="A127" s="198">
        <v>37377</v>
      </c>
      <c r="B127" s="208">
        <f>'[4]1991'!$C$166</f>
        <v>59.46</v>
      </c>
      <c r="C127" s="209">
        <v>58.75</v>
      </c>
      <c r="D127" s="220" t="e">
        <f>'[4]1993'!$B$164</f>
        <v>#REF!</v>
      </c>
      <c r="E127" s="209">
        <f>'[4]1994'!$B$163</f>
        <v>59.48</v>
      </c>
      <c r="F127" s="208">
        <f>'[3]1995'!$C$157</f>
        <v>58.42</v>
      </c>
      <c r="G127" s="209">
        <f>'[3]1996'!$B$161</f>
        <v>58.905000000000001</v>
      </c>
      <c r="H127" s="208">
        <f>'[3]1997'!$B$162</f>
        <v>58.1</v>
      </c>
      <c r="I127" s="209">
        <f>'[3]1998'!$B$162</f>
        <v>55.3</v>
      </c>
      <c r="J127" s="208">
        <v>58.68</v>
      </c>
      <c r="K127" s="210">
        <v>58.13</v>
      </c>
      <c r="L127" s="211">
        <f>'[6]2001'!$B160</f>
        <v>57.93</v>
      </c>
      <c r="M127" s="210">
        <v>59.89</v>
      </c>
      <c r="N127" s="211">
        <v>59.125</v>
      </c>
      <c r="O127" s="210">
        <v>59.7</v>
      </c>
      <c r="P127" s="211">
        <v>59.47</v>
      </c>
      <c r="Q127" s="210">
        <v>59.185000000000002</v>
      </c>
      <c r="R127" s="211">
        <v>59.31</v>
      </c>
      <c r="S127" s="210">
        <v>57.99</v>
      </c>
      <c r="T127" s="240">
        <v>57.825000000000003</v>
      </c>
      <c r="U127" s="235">
        <v>59.825000000000003</v>
      </c>
      <c r="V127" s="240">
        <v>59.234999999999999</v>
      </c>
      <c r="W127" s="235">
        <v>57.04</v>
      </c>
      <c r="X127" s="240">
        <v>59.73</v>
      </c>
      <c r="Y127" s="240">
        <v>58.62</v>
      </c>
      <c r="Z127" s="240">
        <v>59.56</v>
      </c>
      <c r="AA127" s="240">
        <v>59.33</v>
      </c>
      <c r="AB127" s="240">
        <v>57.88</v>
      </c>
      <c r="AC127" s="228"/>
      <c r="AD127" s="181">
        <v>59.86</v>
      </c>
      <c r="AE127" s="189">
        <v>58.21</v>
      </c>
      <c r="AF127" s="52">
        <v>61</v>
      </c>
      <c r="AG127" s="14" t="s">
        <v>6</v>
      </c>
      <c r="AH127" s="14" t="s">
        <v>14</v>
      </c>
      <c r="AJ127">
        <v>59.89</v>
      </c>
      <c r="EQ127" s="1"/>
      <c r="ER127" s="1"/>
    </row>
    <row r="128" spans="1:148" ht="12" customHeight="1" x14ac:dyDescent="0.25">
      <c r="A128" s="198">
        <v>37378</v>
      </c>
      <c r="B128" s="208">
        <f>'[4]1991'!$C167</f>
        <v>59.524999999999999</v>
      </c>
      <c r="C128" s="212">
        <v>58.79</v>
      </c>
      <c r="D128" s="220" t="e">
        <f>'[4]1993'!$B165</f>
        <v>#REF!</v>
      </c>
      <c r="E128" s="212">
        <f>'[4]1994'!$B164</f>
        <v>59.505000000000003</v>
      </c>
      <c r="F128" s="208">
        <f>'[3]1995'!$C158</f>
        <v>58.47</v>
      </c>
      <c r="G128" s="212">
        <f>'[3]1996'!$B162</f>
        <v>58.88</v>
      </c>
      <c r="H128" s="208">
        <f>'[3]1997'!$B163</f>
        <v>58.14</v>
      </c>
      <c r="I128" s="212">
        <f>'[3]1998'!$B163</f>
        <v>55.39</v>
      </c>
      <c r="J128" s="208">
        <v>58.69</v>
      </c>
      <c r="K128" s="213">
        <v>58.1</v>
      </c>
      <c r="L128" s="211">
        <f>'[6]2001'!$B161</f>
        <v>57.89</v>
      </c>
      <c r="M128" s="210">
        <v>59.88</v>
      </c>
      <c r="N128" s="211">
        <v>59.09</v>
      </c>
      <c r="O128" s="210">
        <v>59.695</v>
      </c>
      <c r="P128" s="211">
        <v>59.56</v>
      </c>
      <c r="Q128" s="210">
        <v>59.16</v>
      </c>
      <c r="R128" s="211">
        <v>59.3</v>
      </c>
      <c r="S128" s="210">
        <v>58.04</v>
      </c>
      <c r="T128" s="240">
        <v>57.75</v>
      </c>
      <c r="U128" s="235">
        <v>59.82</v>
      </c>
      <c r="V128" s="240">
        <v>59.35</v>
      </c>
      <c r="W128" s="235">
        <v>57.02</v>
      </c>
      <c r="X128" s="240">
        <v>59.68</v>
      </c>
      <c r="Y128" s="240">
        <v>58.67</v>
      </c>
      <c r="Z128" s="240">
        <v>59.51</v>
      </c>
      <c r="AA128" s="240">
        <v>59.45</v>
      </c>
      <c r="AB128" s="240">
        <v>57.96</v>
      </c>
      <c r="AC128" s="19"/>
      <c r="AD128" s="181">
        <v>59.86</v>
      </c>
      <c r="AE128" s="189">
        <v>58.21</v>
      </c>
      <c r="AF128" s="17"/>
      <c r="AG128" s="24">
        <f>AD127-AD158</f>
        <v>0</v>
      </c>
      <c r="AJ128">
        <v>59.88</v>
      </c>
      <c r="EQ128" s="1"/>
      <c r="ER128" s="1"/>
    </row>
    <row r="129" spans="1:148" ht="12" customHeight="1" x14ac:dyDescent="0.25">
      <c r="A129" s="198">
        <v>37379</v>
      </c>
      <c r="B129" s="208">
        <f>'[4]1991'!$C168</f>
        <v>59.545000000000002</v>
      </c>
      <c r="C129" s="212">
        <v>58.84</v>
      </c>
      <c r="D129" s="220" t="e">
        <f>'[4]1993'!$B166</f>
        <v>#REF!</v>
      </c>
      <c r="E129" s="212">
        <f>'[4]1994'!$B165</f>
        <v>59.615000000000002</v>
      </c>
      <c r="F129" s="208">
        <f>'[3]1995'!$C159</f>
        <v>58.5</v>
      </c>
      <c r="G129" s="212">
        <f>'[3]1996'!$B163</f>
        <v>58.905000000000001</v>
      </c>
      <c r="H129" s="208">
        <f>'[3]1997'!$B164</f>
        <v>58.14</v>
      </c>
      <c r="I129" s="212">
        <f>'[3]1998'!$B164</f>
        <v>55.48</v>
      </c>
      <c r="J129" s="208">
        <v>58.53</v>
      </c>
      <c r="K129" s="213">
        <v>58.05</v>
      </c>
      <c r="L129" s="211">
        <f>'[6]2001'!$B162</f>
        <v>57.85</v>
      </c>
      <c r="M129" s="210">
        <v>59.86</v>
      </c>
      <c r="N129" s="211">
        <v>59.104999999999997</v>
      </c>
      <c r="O129" s="210">
        <v>59.69</v>
      </c>
      <c r="P129" s="211">
        <v>59.615000000000002</v>
      </c>
      <c r="Q129" s="210">
        <v>59.164999999999999</v>
      </c>
      <c r="R129" s="211">
        <v>59.27</v>
      </c>
      <c r="S129" s="210">
        <v>58.06</v>
      </c>
      <c r="T129" s="240">
        <v>57.68</v>
      </c>
      <c r="U129" s="235">
        <v>59.875</v>
      </c>
      <c r="V129" s="240">
        <v>59.63</v>
      </c>
      <c r="W129" s="235">
        <v>56.99</v>
      </c>
      <c r="X129" s="240">
        <v>59.67</v>
      </c>
      <c r="Y129" s="240">
        <v>58.67</v>
      </c>
      <c r="Z129" s="240">
        <v>59.48</v>
      </c>
      <c r="AA129" s="240">
        <v>59.48</v>
      </c>
      <c r="AB129" s="240">
        <v>57.97</v>
      </c>
      <c r="AC129" s="19"/>
      <c r="AD129" s="181">
        <v>59.86</v>
      </c>
      <c r="AE129" s="189">
        <v>58.21</v>
      </c>
      <c r="AF129" s="20"/>
      <c r="AG129" s="24">
        <f>(AE158-AE127)/31</f>
        <v>0</v>
      </c>
      <c r="AJ129">
        <v>59.86</v>
      </c>
      <c r="EQ129" s="1"/>
      <c r="ER129" s="1"/>
    </row>
    <row r="130" spans="1:148" ht="12" customHeight="1" x14ac:dyDescent="0.25">
      <c r="A130" s="198">
        <v>37380</v>
      </c>
      <c r="B130" s="208">
        <f>'[4]1991'!$C169</f>
        <v>59.54</v>
      </c>
      <c r="C130" s="212">
        <v>59.19</v>
      </c>
      <c r="D130" s="220" t="e">
        <f>'[4]1993'!$B167</f>
        <v>#REF!</v>
      </c>
      <c r="E130" s="212">
        <f>'[4]1994'!$B166</f>
        <v>59.685000000000002</v>
      </c>
      <c r="F130" s="208">
        <f>'[3]1995'!$C160</f>
        <v>58.524999999999999</v>
      </c>
      <c r="G130" s="212">
        <f>'[3]1996'!$B164</f>
        <v>58.905000000000001</v>
      </c>
      <c r="H130" s="208">
        <f>'[3]1997'!$B165</f>
        <v>58.14</v>
      </c>
      <c r="I130" s="212">
        <f>'[3]1998'!$B165</f>
        <v>55.56</v>
      </c>
      <c r="J130" s="208">
        <v>58.47</v>
      </c>
      <c r="K130" s="213">
        <v>58.02</v>
      </c>
      <c r="L130" s="211">
        <f>'[6]2001'!$B163</f>
        <v>57.81</v>
      </c>
      <c r="M130" s="210">
        <v>59.83</v>
      </c>
      <c r="N130" s="211">
        <v>59.115000000000002</v>
      </c>
      <c r="O130" s="210">
        <v>59.715000000000003</v>
      </c>
      <c r="P130" s="211">
        <v>59.615000000000002</v>
      </c>
      <c r="Q130" s="210">
        <v>59.155000000000001</v>
      </c>
      <c r="R130" s="211">
        <v>59.24</v>
      </c>
      <c r="S130" s="210">
        <v>58.04</v>
      </c>
      <c r="T130" s="240">
        <v>57.604999999999997</v>
      </c>
      <c r="U130" s="235">
        <v>59.86</v>
      </c>
      <c r="V130" s="240">
        <v>59.67</v>
      </c>
      <c r="W130" s="235">
        <v>57</v>
      </c>
      <c r="X130" s="240">
        <v>59.67</v>
      </c>
      <c r="Y130" s="240">
        <v>58.655000000000001</v>
      </c>
      <c r="Z130" s="240">
        <v>59.44</v>
      </c>
      <c r="AA130" s="240">
        <v>59.48</v>
      </c>
      <c r="AB130" s="240">
        <v>57.97</v>
      </c>
      <c r="AC130" s="19"/>
      <c r="AD130" s="181">
        <v>59.86</v>
      </c>
      <c r="AE130" s="189">
        <v>58.21</v>
      </c>
      <c r="AF130" s="20"/>
      <c r="AJ130">
        <v>59.83</v>
      </c>
      <c r="EQ130" s="1"/>
      <c r="ER130" s="1"/>
    </row>
    <row r="131" spans="1:148" ht="12" customHeight="1" x14ac:dyDescent="0.25">
      <c r="A131" s="198">
        <v>37381</v>
      </c>
      <c r="B131" s="208">
        <f>'[4]1991'!$C170</f>
        <v>59.52</v>
      </c>
      <c r="C131" s="212">
        <v>59.26</v>
      </c>
      <c r="D131" s="220" t="e">
        <f>'[4]1993'!$B168</f>
        <v>#REF!</v>
      </c>
      <c r="E131" s="212">
        <f>'[4]1994'!$B167</f>
        <v>59.69</v>
      </c>
      <c r="F131" s="208">
        <f>'[3]1995'!$C161</f>
        <v>58.625</v>
      </c>
      <c r="G131" s="212">
        <f>'[3]1996'!$B165</f>
        <v>58.85</v>
      </c>
      <c r="H131" s="208">
        <f>'[3]1997'!$B166</f>
        <v>58.12</v>
      </c>
      <c r="I131" s="212">
        <f>'[3]1998'!$B166</f>
        <v>55.64</v>
      </c>
      <c r="J131" s="208">
        <v>58.424999999999997</v>
      </c>
      <c r="K131" s="213">
        <v>57.99</v>
      </c>
      <c r="L131" s="211">
        <f>'[6]2001'!$B164</f>
        <v>57.76</v>
      </c>
      <c r="M131" s="210">
        <v>59.805</v>
      </c>
      <c r="N131" s="211">
        <v>59.21</v>
      </c>
      <c r="O131" s="210">
        <v>59.71</v>
      </c>
      <c r="P131" s="211">
        <v>59.61</v>
      </c>
      <c r="Q131" s="210">
        <v>59.12</v>
      </c>
      <c r="R131" s="211">
        <v>59.22</v>
      </c>
      <c r="S131" s="210">
        <v>58.04</v>
      </c>
      <c r="T131" s="240">
        <v>57.52</v>
      </c>
      <c r="U131" s="235">
        <v>59.835000000000001</v>
      </c>
      <c r="V131" s="240">
        <v>59.68</v>
      </c>
      <c r="W131" s="235">
        <v>57.07</v>
      </c>
      <c r="X131" s="240">
        <v>59.64</v>
      </c>
      <c r="Y131" s="240">
        <v>58.63</v>
      </c>
      <c r="Z131" s="240">
        <v>59.38</v>
      </c>
      <c r="AA131" s="240">
        <v>59.494999999999997</v>
      </c>
      <c r="AB131" s="240">
        <v>57.99</v>
      </c>
      <c r="AC131" s="19"/>
      <c r="AD131" s="181">
        <v>59.86</v>
      </c>
      <c r="AE131" s="189">
        <v>58.21</v>
      </c>
      <c r="AF131" s="20"/>
      <c r="AJ131">
        <v>59.805</v>
      </c>
      <c r="EQ131" s="1"/>
      <c r="ER131" s="1"/>
    </row>
    <row r="132" spans="1:148" ht="12" customHeight="1" x14ac:dyDescent="0.25">
      <c r="A132" s="198">
        <v>37382</v>
      </c>
      <c r="B132" s="208">
        <f>'[4]1991'!$C171</f>
        <v>59.484999999999999</v>
      </c>
      <c r="C132" s="212">
        <v>59.29</v>
      </c>
      <c r="D132" s="220" t="e">
        <f>'[4]1993'!$B169</f>
        <v>#REF!</v>
      </c>
      <c r="E132" s="212">
        <f>'[4]1994'!$B168</f>
        <v>59.66</v>
      </c>
      <c r="F132" s="208">
        <f>'[3]1995'!$C162</f>
        <v>58.69</v>
      </c>
      <c r="G132" s="212">
        <f>'[3]1996'!$B166</f>
        <v>58.825000000000003</v>
      </c>
      <c r="H132" s="208">
        <f>'[3]1997'!$B167</f>
        <v>58.11</v>
      </c>
      <c r="I132" s="212">
        <f>'[3]1998'!$B167</f>
        <v>55.7</v>
      </c>
      <c r="J132" s="208">
        <v>58.384999999999998</v>
      </c>
      <c r="K132" s="213">
        <v>57.965000000000003</v>
      </c>
      <c r="L132" s="211">
        <f>'[6]2001'!$B165</f>
        <v>57.734999999999999</v>
      </c>
      <c r="M132" s="210">
        <v>59.805</v>
      </c>
      <c r="N132" s="211">
        <v>59.255000000000003</v>
      </c>
      <c r="O132" s="210">
        <v>59.75</v>
      </c>
      <c r="P132" s="211">
        <v>59.625</v>
      </c>
      <c r="Q132" s="210">
        <v>59.1</v>
      </c>
      <c r="R132" s="211">
        <v>59.35</v>
      </c>
      <c r="S132" s="210">
        <v>58.01</v>
      </c>
      <c r="T132" s="240">
        <v>57.45</v>
      </c>
      <c r="U132" s="235">
        <v>59.97</v>
      </c>
      <c r="V132" s="240">
        <v>59.655000000000001</v>
      </c>
      <c r="W132" s="235">
        <v>57.07</v>
      </c>
      <c r="X132" s="240">
        <v>59.62</v>
      </c>
      <c r="Y132" s="240">
        <v>58.62</v>
      </c>
      <c r="Z132" s="240">
        <v>59.31</v>
      </c>
      <c r="AA132" s="240">
        <v>59.5</v>
      </c>
      <c r="AB132" s="240">
        <v>58.01</v>
      </c>
      <c r="AC132" s="19"/>
      <c r="AD132" s="181">
        <v>59.86</v>
      </c>
      <c r="AE132" s="189">
        <v>58.21</v>
      </c>
      <c r="AF132" s="20"/>
      <c r="AJ132">
        <v>59.805</v>
      </c>
      <c r="EQ132" s="1"/>
      <c r="ER132" s="1"/>
    </row>
    <row r="133" spans="1:148" ht="12" customHeight="1" x14ac:dyDescent="0.25">
      <c r="A133" s="198">
        <v>37383</v>
      </c>
      <c r="B133" s="208">
        <f>'[4]1991'!$C172</f>
        <v>59.465000000000003</v>
      </c>
      <c r="C133" s="212">
        <v>59.344999999999999</v>
      </c>
      <c r="D133" s="220" t="e">
        <f>'[4]1993'!$B170</f>
        <v>#REF!</v>
      </c>
      <c r="E133" s="212">
        <f>'[4]1994'!$B169</f>
        <v>59.625</v>
      </c>
      <c r="F133" s="208">
        <f>'[3]1995'!$C163</f>
        <v>58.77</v>
      </c>
      <c r="G133" s="212">
        <f>'[3]1996'!$B167</f>
        <v>58.795000000000002</v>
      </c>
      <c r="H133" s="208">
        <f>'[3]1997'!$B168</f>
        <v>58.08</v>
      </c>
      <c r="I133" s="212">
        <f>'[3]1998'!$B168</f>
        <v>55.75</v>
      </c>
      <c r="J133" s="208">
        <v>58.405000000000001</v>
      </c>
      <c r="K133" s="213">
        <v>57.975000000000001</v>
      </c>
      <c r="L133" s="211">
        <f>'[6]2001'!$B166</f>
        <v>57.695</v>
      </c>
      <c r="M133" s="210">
        <v>59.86</v>
      </c>
      <c r="N133" s="211">
        <v>59.26</v>
      </c>
      <c r="O133" s="210">
        <v>59.744999999999997</v>
      </c>
      <c r="P133" s="211">
        <v>59.61</v>
      </c>
      <c r="Q133" s="210">
        <v>59.244999999999997</v>
      </c>
      <c r="R133" s="211">
        <v>59.71</v>
      </c>
      <c r="S133" s="210">
        <v>57.975000000000001</v>
      </c>
      <c r="T133" s="240">
        <v>57.405000000000001</v>
      </c>
      <c r="U133" s="235">
        <v>60.015000000000001</v>
      </c>
      <c r="V133" s="240">
        <v>59.63</v>
      </c>
      <c r="W133" s="235">
        <v>57.06</v>
      </c>
      <c r="X133" s="240">
        <v>59.6</v>
      </c>
      <c r="Y133" s="240">
        <v>58.6</v>
      </c>
      <c r="Z133" s="240">
        <v>59.37</v>
      </c>
      <c r="AA133" s="240">
        <v>59.5</v>
      </c>
      <c r="AB133" s="240">
        <v>58.01</v>
      </c>
      <c r="AC133" s="19"/>
      <c r="AD133" s="181">
        <v>59.86</v>
      </c>
      <c r="AE133" s="189">
        <v>58.21</v>
      </c>
      <c r="AF133" s="20"/>
      <c r="AJ133">
        <v>59.86</v>
      </c>
      <c r="EQ133" s="1"/>
      <c r="ER133" s="1"/>
    </row>
    <row r="134" spans="1:148" ht="12" customHeight="1" x14ac:dyDescent="0.25">
      <c r="A134" s="198">
        <v>37384</v>
      </c>
      <c r="B134" s="208">
        <f>'[4]1991'!$C173</f>
        <v>59.53</v>
      </c>
      <c r="C134" s="212">
        <v>59.4</v>
      </c>
      <c r="D134" s="220" t="e">
        <f>'[4]1993'!$B171</f>
        <v>#REF!</v>
      </c>
      <c r="E134" s="212">
        <f>'[4]1994'!$B170</f>
        <v>59.62</v>
      </c>
      <c r="F134" s="208">
        <f>'[3]1995'!$C164</f>
        <v>58.8</v>
      </c>
      <c r="G134" s="212">
        <f>'[3]1996'!$B168</f>
        <v>58.765000000000001</v>
      </c>
      <c r="H134" s="208">
        <f>'[3]1997'!$B169</f>
        <v>58.08</v>
      </c>
      <c r="I134" s="212">
        <f>'[3]1998'!$B169</f>
        <v>55.78</v>
      </c>
      <c r="J134" s="208">
        <v>58.41</v>
      </c>
      <c r="K134" s="213">
        <v>57.99</v>
      </c>
      <c r="L134" s="211">
        <f>'[6]2001'!$B167</f>
        <v>57.63</v>
      </c>
      <c r="M134" s="210">
        <v>59.9</v>
      </c>
      <c r="N134" s="211">
        <v>59.26</v>
      </c>
      <c r="O134" s="210">
        <v>59.715000000000003</v>
      </c>
      <c r="P134" s="211">
        <v>59.625</v>
      </c>
      <c r="Q134" s="210">
        <v>59.27</v>
      </c>
      <c r="R134" s="211">
        <v>59.78</v>
      </c>
      <c r="S134" s="210">
        <v>57.935000000000002</v>
      </c>
      <c r="T134" s="240">
        <v>57.4</v>
      </c>
      <c r="U134" s="235">
        <v>60.02</v>
      </c>
      <c r="V134" s="240">
        <v>59.6</v>
      </c>
      <c r="W134" s="235">
        <v>57.06</v>
      </c>
      <c r="X134" s="240">
        <v>59.564999999999998</v>
      </c>
      <c r="Y134" s="240">
        <v>58.58</v>
      </c>
      <c r="Z134" s="240">
        <v>59.4</v>
      </c>
      <c r="AA134" s="240">
        <v>59.6</v>
      </c>
      <c r="AB134" s="240">
        <v>57.98</v>
      </c>
      <c r="AC134" s="19"/>
      <c r="AD134" s="181">
        <v>59.86</v>
      </c>
      <c r="AE134" s="189">
        <v>58.21</v>
      </c>
      <c r="AF134" s="20"/>
      <c r="AJ134">
        <v>59.9</v>
      </c>
      <c r="EQ134" s="1"/>
      <c r="ER134" s="1"/>
    </row>
    <row r="135" spans="1:148" ht="12" customHeight="1" x14ac:dyDescent="0.25">
      <c r="A135" s="198">
        <v>37385</v>
      </c>
      <c r="B135" s="208">
        <f>'[4]1991'!$C174</f>
        <v>59.59</v>
      </c>
      <c r="C135" s="212">
        <v>59.414999999999999</v>
      </c>
      <c r="D135" s="220" t="e">
        <f>'[4]1993'!$B172</f>
        <v>#REF!</v>
      </c>
      <c r="E135" s="212">
        <f>'[4]1994'!$B171</f>
        <v>59.615000000000002</v>
      </c>
      <c r="F135" s="208">
        <f>'[3]1995'!$C165</f>
        <v>58.84</v>
      </c>
      <c r="G135" s="212">
        <f>'[3]1996'!$B169</f>
        <v>58.704999999999998</v>
      </c>
      <c r="H135" s="208">
        <f>'[3]1997'!$B170</f>
        <v>58.094999999999999</v>
      </c>
      <c r="I135" s="212">
        <f>'[3]1998'!$B170</f>
        <v>55.81</v>
      </c>
      <c r="J135" s="208">
        <v>58.41</v>
      </c>
      <c r="K135" s="213">
        <v>57.97</v>
      </c>
      <c r="L135" s="211">
        <f>'[6]2001'!$B168</f>
        <v>57.575000000000003</v>
      </c>
      <c r="M135" s="210">
        <v>59.95</v>
      </c>
      <c r="N135" s="211">
        <v>59.524999999999999</v>
      </c>
      <c r="O135" s="210">
        <v>59.71</v>
      </c>
      <c r="P135" s="211">
        <v>59.63</v>
      </c>
      <c r="Q135" s="210">
        <v>59.27</v>
      </c>
      <c r="R135" s="211">
        <v>59.805</v>
      </c>
      <c r="S135" s="210">
        <v>57.93</v>
      </c>
      <c r="T135" s="240">
        <v>57.39</v>
      </c>
      <c r="U135" s="235">
        <v>60.015000000000001</v>
      </c>
      <c r="V135" s="240">
        <v>59.564999999999998</v>
      </c>
      <c r="W135" s="235">
        <v>57.04</v>
      </c>
      <c r="X135" s="240">
        <v>59.76</v>
      </c>
      <c r="Y135" s="240">
        <v>58.55</v>
      </c>
      <c r="Z135" s="240">
        <v>59.37</v>
      </c>
      <c r="AA135" s="240">
        <v>60.08</v>
      </c>
      <c r="AB135" s="240">
        <v>57.96</v>
      </c>
      <c r="AC135" s="19"/>
      <c r="AD135" s="181">
        <v>59.86</v>
      </c>
      <c r="AE135" s="189">
        <v>58.21</v>
      </c>
      <c r="AF135" s="20"/>
      <c r="AJ135">
        <v>59.95</v>
      </c>
      <c r="EQ135" s="1"/>
      <c r="ER135" s="1"/>
    </row>
    <row r="136" spans="1:148" ht="12" customHeight="1" x14ac:dyDescent="0.25">
      <c r="A136" s="198">
        <v>37386</v>
      </c>
      <c r="B136" s="208">
        <f>'[4]1991'!$C175</f>
        <v>59.59</v>
      </c>
      <c r="C136" s="212">
        <v>59.445</v>
      </c>
      <c r="D136" s="220" t="e">
        <f>'[4]1993'!$B173</f>
        <v>#REF!</v>
      </c>
      <c r="E136" s="212">
        <f>'[4]1994'!$B172</f>
        <v>59.61</v>
      </c>
      <c r="F136" s="208">
        <f>'[3]1995'!$C166</f>
        <v>58.85</v>
      </c>
      <c r="G136" s="212">
        <f>'[3]1996'!$B170</f>
        <v>58.65</v>
      </c>
      <c r="H136" s="208">
        <f>'[3]1997'!$B171</f>
        <v>58.1</v>
      </c>
      <c r="I136" s="212">
        <f>'[3]1998'!$B171</f>
        <v>55.83</v>
      </c>
      <c r="J136" s="208">
        <v>58.365000000000002</v>
      </c>
      <c r="K136" s="213">
        <v>57.93</v>
      </c>
      <c r="L136" s="211">
        <f>'[6]2001'!$B169</f>
        <v>57.515000000000001</v>
      </c>
      <c r="M136" s="210">
        <v>59.95</v>
      </c>
      <c r="N136" s="211">
        <v>59.615000000000002</v>
      </c>
      <c r="O136" s="210">
        <v>59.74</v>
      </c>
      <c r="P136" s="211">
        <v>59.634999999999998</v>
      </c>
      <c r="Q136" s="210">
        <v>59.32</v>
      </c>
      <c r="R136" s="211">
        <v>59.805</v>
      </c>
      <c r="S136" s="210">
        <v>57.895000000000003</v>
      </c>
      <c r="T136" s="240">
        <v>57.37</v>
      </c>
      <c r="U136" s="235">
        <v>60.005000000000003</v>
      </c>
      <c r="V136" s="240">
        <v>59.51</v>
      </c>
      <c r="W136" s="235">
        <v>57.024999999999999</v>
      </c>
      <c r="X136" s="240">
        <v>59.795000000000002</v>
      </c>
      <c r="Y136" s="240">
        <v>58.5</v>
      </c>
      <c r="Z136" s="240">
        <v>59.34</v>
      </c>
      <c r="AA136" s="240">
        <v>60.234999999999999</v>
      </c>
      <c r="AB136" s="240">
        <v>57.93</v>
      </c>
      <c r="AC136" s="19"/>
      <c r="AD136" s="181">
        <v>59.86</v>
      </c>
      <c r="AE136" s="189">
        <v>58.21</v>
      </c>
      <c r="AF136" s="20"/>
      <c r="AJ136">
        <v>59.95</v>
      </c>
      <c r="EQ136" s="1"/>
      <c r="ER136" s="1"/>
    </row>
    <row r="137" spans="1:148" ht="12" customHeight="1" x14ac:dyDescent="0.25">
      <c r="A137" s="198">
        <v>37387</v>
      </c>
      <c r="B137" s="208">
        <f>'[4]1991'!$C176</f>
        <v>59.58</v>
      </c>
      <c r="C137" s="212">
        <v>59.46</v>
      </c>
      <c r="D137" s="220" t="e">
        <f>'[4]1993'!$B174</f>
        <v>#REF!</v>
      </c>
      <c r="E137" s="212">
        <f>'[4]1994'!$B173</f>
        <v>59.674999999999997</v>
      </c>
      <c r="F137" s="208">
        <f>'[3]1995'!$C167</f>
        <v>58.86</v>
      </c>
      <c r="G137" s="212">
        <f>'[3]1996'!$B171</f>
        <v>58.58</v>
      </c>
      <c r="H137" s="208">
        <f>'[3]1997'!$B172</f>
        <v>58.09</v>
      </c>
      <c r="I137" s="212">
        <f>'[3]1998'!$B172</f>
        <v>55.86</v>
      </c>
      <c r="J137" s="208">
        <v>58.49</v>
      </c>
      <c r="K137" s="213">
        <v>57.89</v>
      </c>
      <c r="L137" s="211">
        <f>'[6]2001'!$B170</f>
        <v>57.46</v>
      </c>
      <c r="M137" s="210">
        <v>59.97</v>
      </c>
      <c r="N137" s="211">
        <v>59.65</v>
      </c>
      <c r="O137" s="210">
        <v>59.7</v>
      </c>
      <c r="P137" s="211">
        <v>59.774999999999999</v>
      </c>
      <c r="Q137" s="210">
        <v>59.31</v>
      </c>
      <c r="R137" s="211">
        <v>59.795000000000002</v>
      </c>
      <c r="S137" s="210">
        <v>57.88</v>
      </c>
      <c r="T137" s="240">
        <v>57.39</v>
      </c>
      <c r="U137" s="235">
        <v>60.09</v>
      </c>
      <c r="V137" s="240">
        <v>59.45</v>
      </c>
      <c r="W137" s="235">
        <v>57.005000000000003</v>
      </c>
      <c r="X137" s="240">
        <v>59.795000000000002</v>
      </c>
      <c r="Y137" s="240">
        <v>58.5</v>
      </c>
      <c r="Z137" s="240">
        <v>59.3</v>
      </c>
      <c r="AA137" s="240">
        <v>60.26</v>
      </c>
      <c r="AB137" s="240">
        <v>57.924999999999997</v>
      </c>
      <c r="AC137" s="19"/>
      <c r="AD137" s="181">
        <v>59.86</v>
      </c>
      <c r="AE137" s="189">
        <v>58.21</v>
      </c>
      <c r="AF137" s="20"/>
      <c r="AJ137">
        <v>59.97</v>
      </c>
      <c r="EQ137" s="1"/>
      <c r="ER137" s="1"/>
    </row>
    <row r="138" spans="1:148" ht="12" customHeight="1" x14ac:dyDescent="0.25">
      <c r="A138" s="198">
        <v>37388</v>
      </c>
      <c r="B138" s="208">
        <f>'[4]1991'!$C177</f>
        <v>59.555</v>
      </c>
      <c r="C138" s="212">
        <v>59.484999999999999</v>
      </c>
      <c r="D138" s="220" t="e">
        <f>'[4]1993'!$B175</f>
        <v>#REF!</v>
      </c>
      <c r="E138" s="212">
        <f>'[4]1994'!$B174</f>
        <v>59.664999999999999</v>
      </c>
      <c r="F138" s="208">
        <f>'[3]1995'!$C168</f>
        <v>58.865000000000002</v>
      </c>
      <c r="G138" s="212">
        <f>'[3]1996'!$B172</f>
        <v>58.52</v>
      </c>
      <c r="H138" s="208">
        <f>'[3]1997'!$B173</f>
        <v>58.08</v>
      </c>
      <c r="I138" s="212">
        <f>'[3]1998'!$B173</f>
        <v>55.92</v>
      </c>
      <c r="J138" s="208">
        <v>58.515000000000001</v>
      </c>
      <c r="K138" s="213">
        <v>57.835000000000001</v>
      </c>
      <c r="L138" s="211">
        <f>'[6]2001'!$B171</f>
        <v>57.41</v>
      </c>
      <c r="M138" s="210">
        <v>59.945</v>
      </c>
      <c r="N138" s="211">
        <v>59.68</v>
      </c>
      <c r="O138" s="210">
        <v>59.674999999999997</v>
      </c>
      <c r="P138" s="211">
        <v>59.805</v>
      </c>
      <c r="Q138" s="210">
        <v>59.29</v>
      </c>
      <c r="R138" s="211">
        <v>59.88</v>
      </c>
      <c r="S138" s="210">
        <v>57.87</v>
      </c>
      <c r="T138" s="240">
        <v>57.365000000000002</v>
      </c>
      <c r="U138" s="235">
        <v>60.08</v>
      </c>
      <c r="V138" s="240">
        <v>59.39</v>
      </c>
      <c r="W138" s="235">
        <v>56.98</v>
      </c>
      <c r="X138" s="240">
        <v>59.77</v>
      </c>
      <c r="Y138" s="240">
        <v>59.02</v>
      </c>
      <c r="Z138" s="240">
        <v>59.25</v>
      </c>
      <c r="AA138" s="240">
        <v>60.255000000000003</v>
      </c>
      <c r="AB138" s="240">
        <v>57.97</v>
      </c>
      <c r="AC138" s="19"/>
      <c r="AD138" s="181">
        <v>59.86</v>
      </c>
      <c r="AE138" s="189">
        <v>58.21</v>
      </c>
      <c r="AF138" s="20"/>
      <c r="AJ138">
        <v>59.945</v>
      </c>
      <c r="EQ138" s="1"/>
      <c r="ER138" s="1"/>
    </row>
    <row r="139" spans="1:148" ht="12" customHeight="1" x14ac:dyDescent="0.25">
      <c r="A139" s="198">
        <v>37389</v>
      </c>
      <c r="B139" s="208">
        <f>'[4]1991'!$C178</f>
        <v>59.524999999999999</v>
      </c>
      <c r="C139" s="212">
        <v>59.48</v>
      </c>
      <c r="D139" s="220" t="e">
        <f>'[4]1993'!$B176</f>
        <v>#REF!</v>
      </c>
      <c r="E139" s="212">
        <f>'[4]1994'!$B175</f>
        <v>59.65</v>
      </c>
      <c r="F139" s="208">
        <f>'[3]1995'!$C169</f>
        <v>58.99</v>
      </c>
      <c r="G139" s="212">
        <f>'[3]1996'!$B173</f>
        <v>58.475000000000001</v>
      </c>
      <c r="H139" s="208">
        <f>'[3]1997'!$B174</f>
        <v>58.034999999999997</v>
      </c>
      <c r="I139" s="212">
        <f>'[3]1998'!$B174</f>
        <v>55.97</v>
      </c>
      <c r="J139" s="208">
        <v>58.5</v>
      </c>
      <c r="K139" s="213">
        <v>57.77</v>
      </c>
      <c r="L139" s="211">
        <f>'[6]2001'!$B172</f>
        <v>57.37</v>
      </c>
      <c r="M139" s="210">
        <v>59.93</v>
      </c>
      <c r="N139" s="211">
        <v>59.685000000000002</v>
      </c>
      <c r="O139" s="210">
        <v>59.64</v>
      </c>
      <c r="P139" s="211">
        <v>59.825000000000003</v>
      </c>
      <c r="Q139" s="210">
        <v>59.265000000000001</v>
      </c>
      <c r="R139" s="211">
        <v>59.884999999999998</v>
      </c>
      <c r="S139" s="210">
        <v>57.835000000000001</v>
      </c>
      <c r="T139" s="240">
        <v>57.35</v>
      </c>
      <c r="U139" s="235">
        <v>60.05</v>
      </c>
      <c r="V139" s="240">
        <v>59.33</v>
      </c>
      <c r="W139" s="235">
        <v>56.96</v>
      </c>
      <c r="X139" s="240">
        <v>59.765000000000001</v>
      </c>
      <c r="Y139" s="240">
        <v>59.07</v>
      </c>
      <c r="Z139" s="240">
        <v>59.2</v>
      </c>
      <c r="AA139" s="240">
        <v>60.33</v>
      </c>
      <c r="AB139" s="240">
        <v>57.97</v>
      </c>
      <c r="AC139" s="19"/>
      <c r="AD139" s="181">
        <v>59.86</v>
      </c>
      <c r="AE139" s="189">
        <v>58.21</v>
      </c>
      <c r="AF139" s="20"/>
      <c r="AJ139">
        <v>59.93</v>
      </c>
      <c r="EQ139" s="1"/>
      <c r="ER139" s="1"/>
    </row>
    <row r="140" spans="1:148" ht="12" customHeight="1" x14ac:dyDescent="0.25">
      <c r="A140" s="198">
        <v>37390</v>
      </c>
      <c r="B140" s="208">
        <f>'[4]1991'!$C179</f>
        <v>59.505000000000003</v>
      </c>
      <c r="C140" s="212">
        <v>59.465000000000003</v>
      </c>
      <c r="D140" s="220" t="e">
        <f>'[4]1993'!$B177</f>
        <v>#REF!</v>
      </c>
      <c r="E140" s="212">
        <f>'[4]1994'!$B176</f>
        <v>59.625</v>
      </c>
      <c r="F140" s="208">
        <f>'[3]1995'!$C170</f>
        <v>59</v>
      </c>
      <c r="G140" s="212">
        <f>'[3]1996'!$B174</f>
        <v>58.424999999999997</v>
      </c>
      <c r="H140" s="208">
        <f>'[3]1997'!$B175</f>
        <v>58.005000000000003</v>
      </c>
      <c r="I140" s="212">
        <f>'[3]1998'!$B175</f>
        <v>56.01</v>
      </c>
      <c r="J140" s="208">
        <v>58.48</v>
      </c>
      <c r="K140" s="213">
        <v>57.704999999999998</v>
      </c>
      <c r="L140" s="211">
        <f>'[6]2001'!$B173</f>
        <v>57.31</v>
      </c>
      <c r="M140" s="210">
        <v>59.9</v>
      </c>
      <c r="N140" s="211">
        <v>59.85</v>
      </c>
      <c r="O140" s="210">
        <v>59.62</v>
      </c>
      <c r="P140" s="211">
        <v>59.89</v>
      </c>
      <c r="Q140" s="210">
        <v>59.244999999999997</v>
      </c>
      <c r="R140" s="211">
        <v>59.87</v>
      </c>
      <c r="S140" s="210">
        <v>57.784999999999997</v>
      </c>
      <c r="T140" s="240">
        <v>57.255000000000003</v>
      </c>
      <c r="U140" s="235">
        <v>60</v>
      </c>
      <c r="V140" s="240">
        <v>59.27</v>
      </c>
      <c r="W140" s="235">
        <v>56.914999999999999</v>
      </c>
      <c r="X140" s="240">
        <v>59.75</v>
      </c>
      <c r="Y140" s="240">
        <v>59.08</v>
      </c>
      <c r="Z140" s="240">
        <v>59.18</v>
      </c>
      <c r="AA140" s="240">
        <v>60.38</v>
      </c>
      <c r="AB140" s="240">
        <v>58.13</v>
      </c>
      <c r="AC140" s="19"/>
      <c r="AD140" s="181">
        <v>59.86</v>
      </c>
      <c r="AE140" s="189">
        <v>58.21</v>
      </c>
      <c r="AF140" s="20"/>
      <c r="AJ140">
        <v>59.9</v>
      </c>
      <c r="EQ140" s="1"/>
      <c r="ER140" s="1"/>
    </row>
    <row r="141" spans="1:148" ht="12" customHeight="1" x14ac:dyDescent="0.25">
      <c r="A141" s="198">
        <v>37391</v>
      </c>
      <c r="B141" s="208">
        <f>'[4]1991'!$C180</f>
        <v>59.475000000000001</v>
      </c>
      <c r="C141" s="212">
        <v>59.454999999999998</v>
      </c>
      <c r="D141" s="220" t="e">
        <f>'[4]1993'!$B178</f>
        <v>#REF!</v>
      </c>
      <c r="E141" s="212">
        <f>'[4]1994'!$B177</f>
        <v>59.615000000000002</v>
      </c>
      <c r="F141" s="208">
        <f>'[3]1995'!$C171</f>
        <v>58.98</v>
      </c>
      <c r="G141" s="212">
        <f>'[3]1996'!$B175</f>
        <v>58.35</v>
      </c>
      <c r="H141" s="208">
        <f>'[3]1997'!$B176</f>
        <v>57.975000000000001</v>
      </c>
      <c r="I141" s="212">
        <f>'[3]1998'!$B176</f>
        <v>56.03</v>
      </c>
      <c r="J141" s="208">
        <v>58.45</v>
      </c>
      <c r="K141" s="213">
        <v>57.7</v>
      </c>
      <c r="L141" s="211">
        <f>'[6]2001'!$B174</f>
        <v>57.27</v>
      </c>
      <c r="M141" s="210">
        <v>59.86</v>
      </c>
      <c r="N141" s="211">
        <v>59.865000000000002</v>
      </c>
      <c r="O141" s="210">
        <v>59.585000000000001</v>
      </c>
      <c r="P141" s="211">
        <v>59.89</v>
      </c>
      <c r="Q141" s="210">
        <v>59.21</v>
      </c>
      <c r="R141" s="211">
        <v>59.95</v>
      </c>
      <c r="S141" s="210">
        <v>57.734999999999999</v>
      </c>
      <c r="T141" s="240">
        <v>57.21</v>
      </c>
      <c r="U141" s="235">
        <v>59.965000000000003</v>
      </c>
      <c r="V141" s="240">
        <v>59.23</v>
      </c>
      <c r="W141" s="235">
        <v>56.865000000000002</v>
      </c>
      <c r="X141" s="240">
        <v>59.725000000000001</v>
      </c>
      <c r="Y141" s="240">
        <v>59.08</v>
      </c>
      <c r="Z141" s="240">
        <v>59.14</v>
      </c>
      <c r="AA141" s="240">
        <v>60.38</v>
      </c>
      <c r="AB141" s="240">
        <v>58.18</v>
      </c>
      <c r="AC141" s="19"/>
      <c r="AD141" s="181">
        <v>59.86</v>
      </c>
      <c r="AE141" s="189">
        <v>58.21</v>
      </c>
      <c r="AF141" s="20"/>
      <c r="AJ141">
        <v>59.86</v>
      </c>
      <c r="EQ141" s="1"/>
      <c r="ER141" s="1"/>
    </row>
    <row r="142" spans="1:148" ht="12" customHeight="1" x14ac:dyDescent="0.25">
      <c r="A142" s="198">
        <v>37392</v>
      </c>
      <c r="B142" s="208">
        <f>'[4]1991'!$C181</f>
        <v>59.5</v>
      </c>
      <c r="C142" s="212">
        <v>59.46</v>
      </c>
      <c r="D142" s="220" t="e">
        <f>'[4]1993'!$B179</f>
        <v>#REF!</v>
      </c>
      <c r="E142" s="212">
        <f>'[4]1994'!$B178</f>
        <v>59.59</v>
      </c>
      <c r="F142" s="208">
        <f>'[3]1995'!$C172</f>
        <v>58.954999999999998</v>
      </c>
      <c r="G142" s="212">
        <f>'[3]1996'!$B176</f>
        <v>58.3</v>
      </c>
      <c r="H142" s="208">
        <f>'[3]1997'!$B177</f>
        <v>57.935000000000002</v>
      </c>
      <c r="I142" s="212">
        <f>'[3]1998'!$B177</f>
        <v>56.05</v>
      </c>
      <c r="J142" s="208">
        <v>58.424999999999997</v>
      </c>
      <c r="K142" s="213">
        <v>57.68</v>
      </c>
      <c r="L142" s="211">
        <f>'[6]2001'!$B175</f>
        <v>57.23</v>
      </c>
      <c r="M142" s="210">
        <v>59.814999999999998</v>
      </c>
      <c r="N142" s="211">
        <v>59.95</v>
      </c>
      <c r="O142" s="210">
        <v>59.53</v>
      </c>
      <c r="P142" s="211">
        <v>59.87</v>
      </c>
      <c r="Q142" s="210">
        <v>59.164999999999999</v>
      </c>
      <c r="R142" s="211">
        <v>59.94</v>
      </c>
      <c r="S142" s="210">
        <v>57.7</v>
      </c>
      <c r="T142" s="240">
        <v>57.255000000000003</v>
      </c>
      <c r="U142" s="235">
        <v>60.05</v>
      </c>
      <c r="V142" s="240">
        <v>59.2</v>
      </c>
      <c r="W142" s="235">
        <v>56.81</v>
      </c>
      <c r="X142" s="240">
        <v>59.71</v>
      </c>
      <c r="Y142" s="240">
        <v>59.06</v>
      </c>
      <c r="Z142" s="240">
        <v>59.13</v>
      </c>
      <c r="AA142" s="240">
        <v>60.365000000000002</v>
      </c>
      <c r="AB142" s="240">
        <v>58.215000000000003</v>
      </c>
      <c r="AC142" s="19"/>
      <c r="AD142" s="181">
        <v>59.86</v>
      </c>
      <c r="AE142" s="189">
        <v>58.21</v>
      </c>
      <c r="AF142" s="20"/>
      <c r="AJ142">
        <v>59.814999999999998</v>
      </c>
      <c r="EQ142" s="1"/>
      <c r="ER142" s="1"/>
    </row>
    <row r="143" spans="1:148" ht="12" customHeight="1" x14ac:dyDescent="0.25">
      <c r="A143" s="198">
        <v>37393</v>
      </c>
      <c r="B143" s="208">
        <f>'[4]1991'!$C182</f>
        <v>59.5</v>
      </c>
      <c r="C143" s="212">
        <v>59.45</v>
      </c>
      <c r="D143" s="220" t="e">
        <f>'[4]1993'!$B180</f>
        <v>#REF!</v>
      </c>
      <c r="E143" s="212">
        <f>'[4]1994'!$B179</f>
        <v>59.555</v>
      </c>
      <c r="F143" s="208">
        <f>'[3]1995'!$C173</f>
        <v>58.924999999999997</v>
      </c>
      <c r="G143" s="212">
        <f>'[3]1996'!$B177</f>
        <v>58.25</v>
      </c>
      <c r="H143" s="208">
        <f>'[3]1997'!$B178</f>
        <v>57.914999999999999</v>
      </c>
      <c r="I143" s="212">
        <f>'[3]1998'!$B178</f>
        <v>56.07</v>
      </c>
      <c r="J143" s="208">
        <v>58.41</v>
      </c>
      <c r="K143" s="213">
        <v>57.645000000000003</v>
      </c>
      <c r="L143" s="211">
        <f>'[6]2001'!$B176</f>
        <v>57.19</v>
      </c>
      <c r="M143" s="210">
        <v>59.765000000000001</v>
      </c>
      <c r="N143" s="211">
        <v>59.96</v>
      </c>
      <c r="O143" s="210">
        <v>59.49</v>
      </c>
      <c r="P143" s="211">
        <v>59.84</v>
      </c>
      <c r="Q143" s="210">
        <v>59.11</v>
      </c>
      <c r="R143" s="211">
        <v>59.93</v>
      </c>
      <c r="S143" s="210">
        <v>57.664999999999999</v>
      </c>
      <c r="T143" s="240">
        <v>57.305</v>
      </c>
      <c r="U143" s="235">
        <v>60.034999999999997</v>
      </c>
      <c r="V143" s="240">
        <v>59.15</v>
      </c>
      <c r="W143" s="235">
        <v>56.74</v>
      </c>
      <c r="X143" s="240">
        <v>59.685000000000002</v>
      </c>
      <c r="Y143" s="240">
        <v>59.04</v>
      </c>
      <c r="Z143" s="240">
        <v>59.12</v>
      </c>
      <c r="AA143" s="240">
        <v>60.35</v>
      </c>
      <c r="AB143" s="240">
        <v>58.225000000000001</v>
      </c>
      <c r="AC143" s="19"/>
      <c r="AD143" s="181">
        <v>59.86</v>
      </c>
      <c r="AE143" s="189">
        <v>58.21</v>
      </c>
      <c r="AF143" s="20"/>
      <c r="AJ143">
        <v>59.765000000000001</v>
      </c>
      <c r="EQ143" s="1"/>
      <c r="ER143" s="1"/>
    </row>
    <row r="144" spans="1:148" ht="12" customHeight="1" x14ac:dyDescent="0.25">
      <c r="A144" s="198">
        <v>37394</v>
      </c>
      <c r="B144" s="208">
        <f>'[4]1991'!$C183</f>
        <v>59.48</v>
      </c>
      <c r="C144" s="212">
        <v>59.454999999999998</v>
      </c>
      <c r="D144" s="220" t="e">
        <f>'[4]1993'!$B181</f>
        <v>#REF!</v>
      </c>
      <c r="E144" s="212">
        <f>'[4]1994'!$B180</f>
        <v>59.52</v>
      </c>
      <c r="F144" s="208">
        <f>'[3]1995'!$C174</f>
        <v>58.884999999999998</v>
      </c>
      <c r="G144" s="212">
        <f>'[3]1996'!$B178</f>
        <v>58.185000000000002</v>
      </c>
      <c r="H144" s="208">
        <f>'[3]1997'!$B179</f>
        <v>57.905000000000001</v>
      </c>
      <c r="I144" s="212">
        <f>'[3]1998'!$B179</f>
        <v>56.115000000000002</v>
      </c>
      <c r="J144" s="208">
        <v>58.38</v>
      </c>
      <c r="K144" s="213">
        <v>57.625</v>
      </c>
      <c r="L144" s="211">
        <f>'[6]2001'!$B177</f>
        <v>57.17</v>
      </c>
      <c r="M144" s="210">
        <v>59.73</v>
      </c>
      <c r="N144" s="211">
        <v>59.94</v>
      </c>
      <c r="O144" s="210">
        <v>59.43</v>
      </c>
      <c r="P144" s="211">
        <v>59.805</v>
      </c>
      <c r="Q144" s="210">
        <v>59.14</v>
      </c>
      <c r="R144" s="211">
        <v>59.91</v>
      </c>
      <c r="S144" s="210">
        <v>57.645000000000003</v>
      </c>
      <c r="T144" s="240">
        <v>57.284999999999997</v>
      </c>
      <c r="U144" s="235">
        <v>60</v>
      </c>
      <c r="V144" s="240">
        <v>59.094999999999999</v>
      </c>
      <c r="W144" s="235">
        <v>56.69</v>
      </c>
      <c r="X144" s="240">
        <v>59.64</v>
      </c>
      <c r="Y144" s="240">
        <v>59.02</v>
      </c>
      <c r="Z144" s="240">
        <v>59.12</v>
      </c>
      <c r="AA144" s="240">
        <v>60.31</v>
      </c>
      <c r="AB144" s="240">
        <v>58.22</v>
      </c>
      <c r="AC144" s="19"/>
      <c r="AD144" s="181">
        <v>59.86</v>
      </c>
      <c r="AE144" s="189">
        <v>58.21</v>
      </c>
      <c r="AF144" s="20"/>
      <c r="AJ144">
        <v>59.73</v>
      </c>
      <c r="EQ144" s="1"/>
      <c r="ER144" s="1"/>
    </row>
    <row r="145" spans="1:148" ht="12" customHeight="1" x14ac:dyDescent="0.25">
      <c r="A145" s="198">
        <v>37395</v>
      </c>
      <c r="B145" s="208">
        <f>'[4]1991'!$C184</f>
        <v>59.51</v>
      </c>
      <c r="C145" s="212">
        <v>59.51</v>
      </c>
      <c r="D145" s="220" t="e">
        <f>'[4]1993'!$B182</f>
        <v>#REF!</v>
      </c>
      <c r="E145" s="212">
        <f>'[4]1994'!$B181</f>
        <v>59.494999999999997</v>
      </c>
      <c r="F145" s="208">
        <f>'[3]1995'!$C175</f>
        <v>58.844999999999999</v>
      </c>
      <c r="G145" s="212">
        <f>'[3]1996'!$B179</f>
        <v>58.134999999999998</v>
      </c>
      <c r="H145" s="208">
        <f>'[3]1997'!$B180</f>
        <v>57.9</v>
      </c>
      <c r="I145" s="212">
        <f>'[3]1998'!$B180</f>
        <v>56.13</v>
      </c>
      <c r="J145" s="208">
        <v>58.34</v>
      </c>
      <c r="K145" s="213">
        <v>57.6</v>
      </c>
      <c r="L145" s="211">
        <f>'[6]2001'!$B178</f>
        <v>57.145000000000003</v>
      </c>
      <c r="M145" s="210">
        <v>59.7</v>
      </c>
      <c r="N145" s="211">
        <v>59.914999999999999</v>
      </c>
      <c r="O145" s="210">
        <v>59.37</v>
      </c>
      <c r="P145" s="211">
        <v>59.79</v>
      </c>
      <c r="Q145" s="210">
        <v>59.12</v>
      </c>
      <c r="R145" s="211">
        <v>59.88</v>
      </c>
      <c r="S145" s="210">
        <v>57.6</v>
      </c>
      <c r="T145" s="240">
        <v>57.244999999999997</v>
      </c>
      <c r="U145" s="235">
        <v>59.96</v>
      </c>
      <c r="V145" s="240">
        <v>59.024999999999999</v>
      </c>
      <c r="W145" s="235">
        <v>56.68</v>
      </c>
      <c r="X145" s="240">
        <v>59.615000000000002</v>
      </c>
      <c r="Y145" s="240">
        <v>58.99</v>
      </c>
      <c r="Z145" s="240">
        <v>59.12</v>
      </c>
      <c r="AA145" s="240">
        <v>60.47</v>
      </c>
      <c r="AB145" s="240">
        <v>58.234999999999999</v>
      </c>
      <c r="AC145" s="19"/>
      <c r="AD145" s="181">
        <v>59.86</v>
      </c>
      <c r="AE145" s="189">
        <v>58.21</v>
      </c>
      <c r="AF145" s="20"/>
      <c r="AJ145">
        <v>59.7</v>
      </c>
      <c r="EQ145" s="1"/>
      <c r="ER145" s="1"/>
    </row>
    <row r="146" spans="1:148" ht="12" customHeight="1" x14ac:dyDescent="0.25">
      <c r="A146" s="198">
        <v>37396</v>
      </c>
      <c r="B146" s="208">
        <f>'[4]1991'!$C185</f>
        <v>59.52</v>
      </c>
      <c r="C146" s="212">
        <v>59.51</v>
      </c>
      <c r="D146" s="220" t="e">
        <f>'[4]1993'!$B183</f>
        <v>#REF!</v>
      </c>
      <c r="E146" s="212">
        <f>'[4]1994'!$B182</f>
        <v>59.475000000000001</v>
      </c>
      <c r="F146" s="208">
        <f>'[3]1995'!$C176</f>
        <v>58.805</v>
      </c>
      <c r="G146" s="212">
        <f>'[3]1996'!$B180</f>
        <v>58.094999999999999</v>
      </c>
      <c r="H146" s="208">
        <f>'[3]1997'!$B181</f>
        <v>57.89</v>
      </c>
      <c r="I146" s="212">
        <f>'[3]1998'!$B181</f>
        <v>56.155000000000001</v>
      </c>
      <c r="J146" s="208">
        <v>58.365000000000002</v>
      </c>
      <c r="K146" s="213">
        <v>57.59</v>
      </c>
      <c r="L146" s="211">
        <f>'[6]2001'!$B179</f>
        <v>57.185000000000002</v>
      </c>
      <c r="M146" s="210">
        <v>59.68</v>
      </c>
      <c r="N146" s="211">
        <v>59.88</v>
      </c>
      <c r="O146" s="210">
        <v>59.305</v>
      </c>
      <c r="P146" s="211">
        <v>59.76</v>
      </c>
      <c r="Q146" s="210">
        <v>59.1</v>
      </c>
      <c r="R146" s="211">
        <v>59.85</v>
      </c>
      <c r="S146" s="210">
        <v>57.564999999999998</v>
      </c>
      <c r="T146" s="240">
        <v>57.24</v>
      </c>
      <c r="U146" s="235">
        <v>59.93</v>
      </c>
      <c r="V146" s="240">
        <v>58.96</v>
      </c>
      <c r="W146" s="235">
        <v>56.65</v>
      </c>
      <c r="X146" s="240">
        <v>59.59</v>
      </c>
      <c r="Y146" s="240">
        <v>59</v>
      </c>
      <c r="Z146" s="240">
        <v>58.87</v>
      </c>
      <c r="AA146" s="240">
        <v>60.45</v>
      </c>
      <c r="AB146" s="240">
        <v>58.265000000000001</v>
      </c>
      <c r="AC146" s="19"/>
      <c r="AD146" s="181">
        <v>59.86</v>
      </c>
      <c r="AE146" s="189">
        <v>58.21</v>
      </c>
      <c r="AF146" s="20"/>
      <c r="AJ146">
        <v>59.68</v>
      </c>
      <c r="EQ146" s="1"/>
      <c r="ER146" s="1"/>
    </row>
    <row r="147" spans="1:148" ht="12" customHeight="1" x14ac:dyDescent="0.25">
      <c r="A147" s="198">
        <v>37397</v>
      </c>
      <c r="B147" s="208">
        <f>'[4]1991'!$C186</f>
        <v>59.685000000000002</v>
      </c>
      <c r="C147" s="212">
        <v>59.48</v>
      </c>
      <c r="D147" s="220" t="e">
        <f>'[4]1993'!$B184</f>
        <v>#REF!</v>
      </c>
      <c r="E147" s="212">
        <f>'[4]1994'!$B183</f>
        <v>59.465000000000003</v>
      </c>
      <c r="F147" s="208">
        <f>'[3]1995'!$C177</f>
        <v>58.76</v>
      </c>
      <c r="G147" s="212">
        <f>'[3]1996'!$B181</f>
        <v>58.034999999999997</v>
      </c>
      <c r="H147" s="208">
        <f>'[3]1997'!$B182</f>
        <v>57.875</v>
      </c>
      <c r="I147" s="212">
        <f>'[3]1998'!$B182</f>
        <v>56.16</v>
      </c>
      <c r="J147" s="208">
        <v>58.37</v>
      </c>
      <c r="K147" s="213">
        <v>57.564999999999998</v>
      </c>
      <c r="L147" s="211">
        <f>'[6]2001'!$B180</f>
        <v>57.185000000000002</v>
      </c>
      <c r="M147" s="210">
        <v>59.645000000000003</v>
      </c>
      <c r="N147" s="211">
        <v>59.045000000000002</v>
      </c>
      <c r="O147" s="210">
        <v>59.25</v>
      </c>
      <c r="P147" s="211">
        <v>59.73</v>
      </c>
      <c r="Q147" s="210">
        <v>59.075000000000003</v>
      </c>
      <c r="R147" s="211">
        <v>59.814999999999998</v>
      </c>
      <c r="S147" s="210">
        <v>57.53</v>
      </c>
      <c r="T147" s="240">
        <v>57.24</v>
      </c>
      <c r="U147" s="235">
        <v>59.9</v>
      </c>
      <c r="V147" s="240">
        <v>58.96</v>
      </c>
      <c r="W147" s="235">
        <v>56.61</v>
      </c>
      <c r="X147" s="240">
        <v>59.55</v>
      </c>
      <c r="Y147" s="240">
        <v>58.96</v>
      </c>
      <c r="Z147" s="240">
        <v>58.8</v>
      </c>
      <c r="AA147" s="240">
        <v>60.43</v>
      </c>
      <c r="AB147" s="240">
        <v>58.265000000000001</v>
      </c>
      <c r="AC147" s="19"/>
      <c r="AD147" s="181">
        <v>59.86</v>
      </c>
      <c r="AE147" s="189">
        <v>58.21</v>
      </c>
      <c r="AF147" s="20"/>
      <c r="AJ147">
        <v>59.645000000000003</v>
      </c>
      <c r="EQ147" s="1"/>
      <c r="ER147" s="1"/>
    </row>
    <row r="148" spans="1:148" ht="12" customHeight="1" x14ac:dyDescent="0.25">
      <c r="A148" s="198">
        <v>37398</v>
      </c>
      <c r="B148" s="208">
        <f>'[4]1991'!$C187</f>
        <v>59.795000000000002</v>
      </c>
      <c r="C148" s="212">
        <v>59.46</v>
      </c>
      <c r="D148" s="220" t="e">
        <f>'[4]1993'!$B185</f>
        <v>#REF!</v>
      </c>
      <c r="E148" s="212">
        <f>'[4]1994'!$B184</f>
        <v>59.46</v>
      </c>
      <c r="F148" s="208">
        <f>'[3]1995'!$C178</f>
        <v>58.73</v>
      </c>
      <c r="G148" s="212">
        <f>'[3]1996'!$B182</f>
        <v>57.97</v>
      </c>
      <c r="H148" s="208">
        <f>'[3]1997'!$B183</f>
        <v>57.87</v>
      </c>
      <c r="I148" s="212">
        <f>'[3]1998'!$B183</f>
        <v>56.145000000000003</v>
      </c>
      <c r="J148" s="208">
        <v>58.37</v>
      </c>
      <c r="K148" s="213">
        <v>57.555</v>
      </c>
      <c r="L148" s="211">
        <f>'[6]2001'!$B181</f>
        <v>57.15</v>
      </c>
      <c r="M148" s="210">
        <v>59.604999999999997</v>
      </c>
      <c r="N148" s="211">
        <v>59.795000000000002</v>
      </c>
      <c r="O148" s="210">
        <v>59.19</v>
      </c>
      <c r="P148" s="211">
        <v>59.715000000000003</v>
      </c>
      <c r="Q148" s="210">
        <v>59.07</v>
      </c>
      <c r="R148" s="211">
        <v>59.765000000000001</v>
      </c>
      <c r="S148" s="210">
        <v>57.48</v>
      </c>
      <c r="T148" s="240">
        <v>57.24</v>
      </c>
      <c r="U148" s="235">
        <v>59.875</v>
      </c>
      <c r="V148" s="240">
        <v>58.91</v>
      </c>
      <c r="W148" s="235">
        <v>56.56</v>
      </c>
      <c r="X148" s="240">
        <v>59.51</v>
      </c>
      <c r="Y148" s="240">
        <v>58.92</v>
      </c>
      <c r="Z148" s="240">
        <v>58.73</v>
      </c>
      <c r="AA148" s="240">
        <v>60.395000000000003</v>
      </c>
      <c r="AB148" s="240">
        <v>58.26</v>
      </c>
      <c r="AC148" s="19"/>
      <c r="AD148" s="181">
        <v>59.86</v>
      </c>
      <c r="AE148" s="189">
        <v>58.21</v>
      </c>
      <c r="AF148" s="20"/>
      <c r="AJ148">
        <v>59.604999999999997</v>
      </c>
      <c r="EQ148" s="1"/>
      <c r="ER148" s="1"/>
    </row>
    <row r="149" spans="1:148" ht="12" customHeight="1" x14ac:dyDescent="0.25">
      <c r="A149" s="198">
        <v>37399</v>
      </c>
      <c r="B149" s="208">
        <f>'[4]1991'!$C188</f>
        <v>59.94</v>
      </c>
      <c r="C149" s="212">
        <v>59.454999999999998</v>
      </c>
      <c r="D149" s="220" t="e">
        <f>'[4]1993'!$B186</f>
        <v>#REF!</v>
      </c>
      <c r="E149" s="212">
        <f>'[4]1994'!$B185</f>
        <v>59.435000000000002</v>
      </c>
      <c r="F149" s="208">
        <f>'[3]1995'!$C179</f>
        <v>58.71</v>
      </c>
      <c r="G149" s="212">
        <f>'[3]1996'!$B183</f>
        <v>57.945</v>
      </c>
      <c r="H149" s="208">
        <f>'[3]1997'!$B184</f>
        <v>57.86</v>
      </c>
      <c r="I149" s="212">
        <f>'[3]1998'!$B184</f>
        <v>56.16</v>
      </c>
      <c r="J149" s="208">
        <v>58.365000000000002</v>
      </c>
      <c r="K149" s="213">
        <v>57.52</v>
      </c>
      <c r="L149" s="211">
        <f>'[6]2001'!$B182</f>
        <v>57.11</v>
      </c>
      <c r="M149" s="210">
        <v>59.575000000000003</v>
      </c>
      <c r="N149" s="211">
        <v>59.744999999999997</v>
      </c>
      <c r="O149" s="210">
        <v>59.14</v>
      </c>
      <c r="P149" s="211">
        <v>59.71</v>
      </c>
      <c r="Q149" s="210">
        <v>59.04</v>
      </c>
      <c r="R149" s="211">
        <v>59.715000000000003</v>
      </c>
      <c r="S149" s="210">
        <v>57.445</v>
      </c>
      <c r="T149" s="240">
        <v>57.21</v>
      </c>
      <c r="U149" s="235">
        <v>59.83</v>
      </c>
      <c r="V149" s="240">
        <v>58.87</v>
      </c>
      <c r="W149" s="235">
        <v>56.5</v>
      </c>
      <c r="X149" s="240">
        <v>59.49</v>
      </c>
      <c r="Y149" s="240">
        <v>58.89</v>
      </c>
      <c r="Z149" s="240">
        <v>58.67</v>
      </c>
      <c r="AA149" s="240">
        <v>60.37</v>
      </c>
      <c r="AB149" s="240">
        <v>58.255000000000003</v>
      </c>
      <c r="AC149" s="19"/>
      <c r="AD149" s="181">
        <v>59.86</v>
      </c>
      <c r="AE149" s="189">
        <v>58.21</v>
      </c>
      <c r="AF149" s="20"/>
      <c r="AJ149">
        <v>59.575000000000003</v>
      </c>
      <c r="EQ149" s="1"/>
      <c r="ER149" s="1"/>
    </row>
    <row r="150" spans="1:148" ht="12" customHeight="1" x14ac:dyDescent="0.25">
      <c r="A150" s="198">
        <v>37400</v>
      </c>
      <c r="B150" s="208">
        <f>'[4]1991'!$C189</f>
        <v>60.16</v>
      </c>
      <c r="C150" s="212">
        <v>59.46</v>
      </c>
      <c r="D150" s="220" t="e">
        <f>'[4]1993'!$B187</f>
        <v>#REF!</v>
      </c>
      <c r="E150" s="212">
        <f>'[4]1994'!$B186</f>
        <v>59.414999999999999</v>
      </c>
      <c r="F150" s="208">
        <f>'[3]1995'!$C180</f>
        <v>58.67</v>
      </c>
      <c r="G150" s="212">
        <f>'[3]1996'!$B184</f>
        <v>58</v>
      </c>
      <c r="H150" s="208">
        <f>'[3]1997'!$B185</f>
        <v>57.844999999999999</v>
      </c>
      <c r="I150" s="212">
        <f>'[3]1998'!$B185</f>
        <v>56.164999999999999</v>
      </c>
      <c r="J150" s="208">
        <v>58.344999999999999</v>
      </c>
      <c r="K150" s="213">
        <v>57.484999999999999</v>
      </c>
      <c r="L150" s="211">
        <f>'[6]2001'!$B183</f>
        <v>57.09</v>
      </c>
      <c r="M150" s="210">
        <v>59.54</v>
      </c>
      <c r="N150" s="211">
        <v>59.695</v>
      </c>
      <c r="O150" s="210">
        <v>59.1</v>
      </c>
      <c r="P150" s="211">
        <v>59.704999999999998</v>
      </c>
      <c r="Q150" s="210">
        <v>59.015000000000001</v>
      </c>
      <c r="R150" s="211">
        <v>59.67</v>
      </c>
      <c r="S150" s="210">
        <v>57.37</v>
      </c>
      <c r="T150" s="240">
        <v>57.234999999999999</v>
      </c>
      <c r="U150" s="235">
        <v>59.8</v>
      </c>
      <c r="V150" s="240">
        <v>58.82</v>
      </c>
      <c r="W150" s="235">
        <v>56.44</v>
      </c>
      <c r="X150" s="240">
        <v>59.49</v>
      </c>
      <c r="Y150" s="240">
        <v>58.87</v>
      </c>
      <c r="Z150" s="240">
        <v>58.61</v>
      </c>
      <c r="AA150" s="240">
        <v>60.32</v>
      </c>
      <c r="AB150" s="240">
        <v>58.24</v>
      </c>
      <c r="AC150" s="19"/>
      <c r="AD150" s="181">
        <v>59.86</v>
      </c>
      <c r="AE150" s="189">
        <v>58.21</v>
      </c>
      <c r="AF150" s="20"/>
      <c r="AJ150">
        <v>59.54</v>
      </c>
      <c r="EQ150" s="1"/>
      <c r="ER150" s="1"/>
    </row>
    <row r="151" spans="1:148" ht="12" customHeight="1" x14ac:dyDescent="0.25">
      <c r="A151" s="198">
        <v>37401</v>
      </c>
      <c r="B151" s="208">
        <f>'[4]1991'!$C190</f>
        <v>60.18</v>
      </c>
      <c r="C151" s="212">
        <v>59.48</v>
      </c>
      <c r="D151" s="220" t="e">
        <f>'[4]1993'!$B188</f>
        <v>#REF!</v>
      </c>
      <c r="E151" s="212">
        <f>'[4]1994'!$B187</f>
        <v>59.38</v>
      </c>
      <c r="F151" s="208">
        <f>'[3]1995'!$C181</f>
        <v>58.645000000000003</v>
      </c>
      <c r="G151" s="212">
        <f>'[3]1996'!$B185</f>
        <v>58.02</v>
      </c>
      <c r="H151" s="208">
        <f>'[3]1997'!$B186</f>
        <v>57.825000000000003</v>
      </c>
      <c r="I151" s="212">
        <f>'[3]1998'!$B186</f>
        <v>56.17</v>
      </c>
      <c r="J151" s="208">
        <v>58.31</v>
      </c>
      <c r="K151" s="213">
        <v>57.44</v>
      </c>
      <c r="L151" s="211">
        <f>'[6]2001'!$B184</f>
        <v>57.05</v>
      </c>
      <c r="M151" s="210">
        <v>59.51</v>
      </c>
      <c r="N151" s="211">
        <v>59.634999999999998</v>
      </c>
      <c r="O151" s="210">
        <v>59.02</v>
      </c>
      <c r="P151" s="211">
        <v>59.71</v>
      </c>
      <c r="Q151" s="210">
        <v>58.99</v>
      </c>
      <c r="R151" s="211">
        <v>59.63</v>
      </c>
      <c r="S151" s="210">
        <v>57.47</v>
      </c>
      <c r="T151" s="240">
        <v>57.2</v>
      </c>
      <c r="U151" s="235">
        <v>59.75</v>
      </c>
      <c r="V151" s="240">
        <v>58.76</v>
      </c>
      <c r="W151" s="235">
        <v>56.384999999999998</v>
      </c>
      <c r="X151" s="240">
        <v>59.45</v>
      </c>
      <c r="Y151" s="240">
        <v>58.85</v>
      </c>
      <c r="Z151" s="240">
        <v>58.55</v>
      </c>
      <c r="AA151" s="240">
        <v>60.265000000000001</v>
      </c>
      <c r="AB151" s="240">
        <v>58.274999999999999</v>
      </c>
      <c r="AC151" s="19"/>
      <c r="AD151" s="181">
        <v>59.86</v>
      </c>
      <c r="AE151" s="189">
        <v>58.21</v>
      </c>
      <c r="AF151" s="20"/>
      <c r="AJ151">
        <v>59.51</v>
      </c>
      <c r="EQ151" s="1"/>
      <c r="ER151" s="1"/>
    </row>
    <row r="152" spans="1:148" ht="12" customHeight="1" x14ac:dyDescent="0.25">
      <c r="A152" s="198">
        <v>37402</v>
      </c>
      <c r="B152" s="208">
        <f>'[4]1991'!$C191</f>
        <v>60.24</v>
      </c>
      <c r="C152" s="212">
        <v>59.494999999999997</v>
      </c>
      <c r="D152" s="220" t="e">
        <f>'[4]1993'!$B189</f>
        <v>#REF!</v>
      </c>
      <c r="E152" s="212">
        <f>'[4]1994'!$B188</f>
        <v>59.34</v>
      </c>
      <c r="F152" s="208">
        <f>'[3]1995'!$C182</f>
        <v>58.65</v>
      </c>
      <c r="G152" s="212">
        <f>'[3]1996'!$B186</f>
        <v>58.024999999999999</v>
      </c>
      <c r="H152" s="208">
        <f>'[3]1997'!$B187</f>
        <v>57.814999999999998</v>
      </c>
      <c r="I152" s="212">
        <f>'[3]1998'!$B187</f>
        <v>56.174999999999997</v>
      </c>
      <c r="J152" s="208">
        <v>58.29</v>
      </c>
      <c r="K152" s="213">
        <v>57.354999999999997</v>
      </c>
      <c r="L152" s="211">
        <f>'[6]2001'!$B185</f>
        <v>57.01</v>
      </c>
      <c r="M152" s="210">
        <v>59.484999999999999</v>
      </c>
      <c r="N152" s="211">
        <v>59.58</v>
      </c>
      <c r="O152" s="210">
        <v>58.954999999999998</v>
      </c>
      <c r="P152" s="211">
        <v>59.71</v>
      </c>
      <c r="Q152" s="210">
        <v>58.96</v>
      </c>
      <c r="R152" s="211">
        <v>59.58</v>
      </c>
      <c r="S152" s="210">
        <v>57.505000000000003</v>
      </c>
      <c r="T152" s="240">
        <v>57.164999999999999</v>
      </c>
      <c r="U152" s="235">
        <v>59.7</v>
      </c>
      <c r="V152" s="240">
        <v>58.7</v>
      </c>
      <c r="W152" s="235">
        <v>56.314999999999998</v>
      </c>
      <c r="X152" s="240">
        <v>59.44</v>
      </c>
      <c r="Y152" s="240">
        <v>58.82</v>
      </c>
      <c r="Z152" s="240">
        <v>58.49</v>
      </c>
      <c r="AA152" s="240">
        <v>60.24</v>
      </c>
      <c r="AB152" s="240">
        <v>58.265000000000001</v>
      </c>
      <c r="AC152" s="19"/>
      <c r="AD152" s="181">
        <v>59.86</v>
      </c>
      <c r="AE152" s="189">
        <v>58.21</v>
      </c>
      <c r="AF152" s="20"/>
      <c r="AJ152">
        <v>59.484999999999999</v>
      </c>
      <c r="EQ152" s="1"/>
      <c r="ER152" s="1"/>
    </row>
    <row r="153" spans="1:148" ht="12" customHeight="1" x14ac:dyDescent="0.25">
      <c r="A153" s="198">
        <v>37403</v>
      </c>
      <c r="B153" s="208">
        <f>'[4]1991'!$C192</f>
        <v>60.26</v>
      </c>
      <c r="C153" s="212">
        <v>59.534999999999997</v>
      </c>
      <c r="D153" s="220" t="e">
        <f>'[4]1993'!$B190</f>
        <v>#REF!</v>
      </c>
      <c r="E153" s="212">
        <f>'[4]1994'!$B189</f>
        <v>59.3</v>
      </c>
      <c r="F153" s="208">
        <f>'[3]1995'!$C183</f>
        <v>58.625</v>
      </c>
      <c r="G153" s="212">
        <f>'[3]1996'!$B187</f>
        <v>58.03</v>
      </c>
      <c r="H153" s="208">
        <f>'[3]1997'!$B188</f>
        <v>57.795000000000002</v>
      </c>
      <c r="I153" s="212">
        <f>'[3]1998'!$B188</f>
        <v>56.185000000000002</v>
      </c>
      <c r="J153" s="208">
        <v>58.31</v>
      </c>
      <c r="K153" s="213">
        <v>57.32</v>
      </c>
      <c r="L153" s="211">
        <f>'[6]2001'!$B186</f>
        <v>56.93</v>
      </c>
      <c r="M153" s="210">
        <v>59.465000000000003</v>
      </c>
      <c r="N153" s="211">
        <v>59.52</v>
      </c>
      <c r="O153" s="210">
        <v>58.88</v>
      </c>
      <c r="P153" s="211">
        <v>59.744999999999997</v>
      </c>
      <c r="Q153" s="210">
        <v>58.96</v>
      </c>
      <c r="R153" s="211">
        <v>59.555</v>
      </c>
      <c r="S153" s="210">
        <v>57.53</v>
      </c>
      <c r="T153" s="240">
        <v>57.12</v>
      </c>
      <c r="U153" s="235">
        <v>59.725000000000001</v>
      </c>
      <c r="V153" s="240">
        <v>58.64</v>
      </c>
      <c r="W153" s="235">
        <v>56.25</v>
      </c>
      <c r="X153" s="240">
        <v>59.61</v>
      </c>
      <c r="Y153" s="240">
        <v>58.8</v>
      </c>
      <c r="Z153" s="240">
        <v>58.45</v>
      </c>
      <c r="AA153" s="240">
        <v>60.21</v>
      </c>
      <c r="AB153" s="240">
        <v>58.255000000000003</v>
      </c>
      <c r="AC153" s="19"/>
      <c r="AD153" s="181">
        <v>59.86</v>
      </c>
      <c r="AE153" s="189">
        <v>58.21</v>
      </c>
      <c r="AF153" s="20"/>
      <c r="AJ153">
        <v>59.465000000000003</v>
      </c>
      <c r="EQ153" s="1"/>
      <c r="ER153" s="1"/>
    </row>
    <row r="154" spans="1:148" ht="12" customHeight="1" x14ac:dyDescent="0.25">
      <c r="A154" s="198">
        <v>37404</v>
      </c>
      <c r="B154" s="208">
        <f>'[4]1991'!$C193</f>
        <v>60.255000000000003</v>
      </c>
      <c r="C154" s="212">
        <v>59.52</v>
      </c>
      <c r="D154" s="220" t="e">
        <f>'[4]1993'!$B191</f>
        <v>#REF!</v>
      </c>
      <c r="E154" s="212">
        <f>'[4]1994'!$B190</f>
        <v>59.26</v>
      </c>
      <c r="F154" s="208">
        <f>'[3]1995'!$C184</f>
        <v>58.594999999999999</v>
      </c>
      <c r="G154" s="212">
        <f>'[3]1996'!$B188</f>
        <v>58</v>
      </c>
      <c r="H154" s="208">
        <f>'[3]1997'!$B189</f>
        <v>57.765000000000001</v>
      </c>
      <c r="I154" s="212">
        <f>'[3]1998'!$B189</f>
        <v>56.234999999999999</v>
      </c>
      <c r="J154" s="208">
        <v>58.354999999999997</v>
      </c>
      <c r="K154" s="213">
        <v>57.305</v>
      </c>
      <c r="L154" s="211">
        <f>'[6]2001'!$B187</f>
        <v>56.89</v>
      </c>
      <c r="M154" s="210">
        <v>59.424999999999997</v>
      </c>
      <c r="N154" s="211">
        <v>59.465000000000003</v>
      </c>
      <c r="O154" s="210">
        <v>58.84</v>
      </c>
      <c r="P154" s="211">
        <v>59.774999999999999</v>
      </c>
      <c r="Q154" s="210">
        <v>58.914999999999999</v>
      </c>
      <c r="R154" s="211">
        <v>59.52</v>
      </c>
      <c r="S154" s="210">
        <v>57.725000000000001</v>
      </c>
      <c r="T154" s="240">
        <v>57.164999999999999</v>
      </c>
      <c r="U154" s="235">
        <v>59.76</v>
      </c>
      <c r="V154" s="240">
        <v>58.57</v>
      </c>
      <c r="W154" s="235">
        <v>56.195</v>
      </c>
      <c r="X154" s="240">
        <v>59.63</v>
      </c>
      <c r="Y154" s="240">
        <v>58.76</v>
      </c>
      <c r="Z154" s="240">
        <v>58.42</v>
      </c>
      <c r="AA154" s="240">
        <v>60.16</v>
      </c>
      <c r="AB154" s="240">
        <v>58.36</v>
      </c>
      <c r="AC154" s="19"/>
      <c r="AD154" s="181">
        <v>59.86</v>
      </c>
      <c r="AE154" s="189">
        <v>58.21</v>
      </c>
      <c r="AF154" s="20"/>
      <c r="AJ154">
        <v>59.424999999999997</v>
      </c>
      <c r="EQ154" s="1"/>
      <c r="ER154" s="1"/>
    </row>
    <row r="155" spans="1:148" ht="12" customHeight="1" x14ac:dyDescent="0.25">
      <c r="A155" s="198">
        <v>37405</v>
      </c>
      <c r="B155" s="208">
        <f>'[4]1991'!$C194</f>
        <v>60.27</v>
      </c>
      <c r="C155" s="212">
        <v>59.52</v>
      </c>
      <c r="D155" s="220" t="e">
        <f>'[4]1993'!$B192</f>
        <v>#REF!</v>
      </c>
      <c r="E155" s="212">
        <f>'[4]1994'!$B191</f>
        <v>59.225000000000001</v>
      </c>
      <c r="F155" s="208">
        <f>'[3]1995'!$C185</f>
        <v>58.57</v>
      </c>
      <c r="G155" s="212">
        <f>'[3]1996'!$B189</f>
        <v>57.984999999999999</v>
      </c>
      <c r="H155" s="208">
        <f>'[3]1997'!$B190</f>
        <v>57.73</v>
      </c>
      <c r="I155" s="212">
        <f>'[3]1998'!$B190</f>
        <v>56.24</v>
      </c>
      <c r="J155" s="208">
        <v>58.37</v>
      </c>
      <c r="K155" s="213">
        <v>57.35</v>
      </c>
      <c r="L155" s="211">
        <f>'[6]2001'!$B188</f>
        <v>56.935000000000002</v>
      </c>
      <c r="M155" s="210">
        <v>59.395000000000003</v>
      </c>
      <c r="N155" s="211">
        <v>59.4</v>
      </c>
      <c r="O155" s="210">
        <v>58.774999999999999</v>
      </c>
      <c r="P155" s="211">
        <v>59.76</v>
      </c>
      <c r="Q155" s="210">
        <v>58.93</v>
      </c>
      <c r="R155" s="211">
        <v>59.52</v>
      </c>
      <c r="S155" s="210">
        <v>57.83</v>
      </c>
      <c r="T155" s="240">
        <v>57.12</v>
      </c>
      <c r="U155" s="235">
        <v>59.73</v>
      </c>
      <c r="V155" s="240">
        <v>58.52</v>
      </c>
      <c r="W155" s="235">
        <v>56.21</v>
      </c>
      <c r="X155" s="240">
        <v>59.61</v>
      </c>
      <c r="Y155" s="240">
        <v>58.73</v>
      </c>
      <c r="Z155" s="240">
        <v>58.4</v>
      </c>
      <c r="AA155" s="240">
        <v>60.1</v>
      </c>
      <c r="AB155" s="240">
        <v>58.56</v>
      </c>
      <c r="AC155" s="19"/>
      <c r="AD155" s="181">
        <v>59.86</v>
      </c>
      <c r="AE155" s="189">
        <v>58.21</v>
      </c>
      <c r="AF155" s="20"/>
      <c r="AJ155">
        <v>59.395000000000003</v>
      </c>
      <c r="EQ155" s="1"/>
      <c r="ER155" s="1"/>
    </row>
    <row r="156" spans="1:148" ht="12" customHeight="1" x14ac:dyDescent="0.25">
      <c r="A156" s="198">
        <v>37406</v>
      </c>
      <c r="B156" s="208">
        <f>'[4]1991'!$C195</f>
        <v>60.274999999999999</v>
      </c>
      <c r="C156" s="212">
        <v>59.51</v>
      </c>
      <c r="D156" s="220" t="e">
        <f>'[4]1993'!$B193</f>
        <v>#REF!</v>
      </c>
      <c r="E156" s="212">
        <f>'[4]1994'!$B192</f>
        <v>59.215000000000003</v>
      </c>
      <c r="F156" s="208">
        <f>'[3]1995'!$C186</f>
        <v>58.55</v>
      </c>
      <c r="G156" s="212">
        <f>'[3]1996'!$B190</f>
        <v>57.965000000000003</v>
      </c>
      <c r="H156" s="208">
        <f>'[3]1997'!$B191</f>
        <v>57.695</v>
      </c>
      <c r="I156" s="212">
        <f>'[3]1998'!$B191</f>
        <v>56.24</v>
      </c>
      <c r="J156" s="208">
        <v>58.38</v>
      </c>
      <c r="K156" s="213">
        <v>57.31</v>
      </c>
      <c r="L156" s="211">
        <f>'[6]2001'!$B189</f>
        <v>56.965000000000003</v>
      </c>
      <c r="M156" s="210">
        <v>59.37</v>
      </c>
      <c r="N156" s="211">
        <v>59.33</v>
      </c>
      <c r="O156" s="210">
        <v>58.75</v>
      </c>
      <c r="P156" s="211">
        <v>59.76</v>
      </c>
      <c r="Q156" s="210">
        <v>58.914999999999999</v>
      </c>
      <c r="R156" s="211">
        <v>59.465000000000003</v>
      </c>
      <c r="S156" s="210">
        <v>57.9</v>
      </c>
      <c r="T156" s="240">
        <v>57.085000000000001</v>
      </c>
      <c r="U156" s="235">
        <v>59.69</v>
      </c>
      <c r="V156" s="240">
        <v>58.795000000000002</v>
      </c>
      <c r="W156" s="235">
        <v>56.16</v>
      </c>
      <c r="X156" s="240">
        <v>59.67</v>
      </c>
      <c r="Y156" s="240">
        <v>58.69</v>
      </c>
      <c r="Z156" s="240">
        <v>58.37</v>
      </c>
      <c r="AA156" s="240">
        <v>60.06</v>
      </c>
      <c r="AB156" s="240">
        <v>58.6</v>
      </c>
      <c r="AC156" s="19"/>
      <c r="AD156" s="181">
        <v>59.86</v>
      </c>
      <c r="AE156" s="189">
        <v>58.21</v>
      </c>
      <c r="AF156" s="20">
        <v>0</v>
      </c>
      <c r="AJ156">
        <v>59.37</v>
      </c>
      <c r="EQ156" s="1"/>
      <c r="ER156" s="1"/>
    </row>
    <row r="157" spans="1:148" ht="12" customHeight="1" x14ac:dyDescent="0.25">
      <c r="A157" s="198">
        <v>37407</v>
      </c>
      <c r="B157" s="208">
        <f>'[4]1991'!$C196</f>
        <v>60.23</v>
      </c>
      <c r="C157" s="212">
        <v>59.534999999999997</v>
      </c>
      <c r="D157" s="220" t="e">
        <f>'[4]1993'!$B194</f>
        <v>#REF!</v>
      </c>
      <c r="E157" s="212">
        <f>'[4]1994'!$B193</f>
        <v>59.33</v>
      </c>
      <c r="F157" s="208">
        <f>'[3]1995'!$C187</f>
        <v>58.52</v>
      </c>
      <c r="G157" s="212">
        <f>'[3]1996'!$B191</f>
        <v>57.954999999999998</v>
      </c>
      <c r="H157" s="208">
        <f>'[3]1997'!$B192</f>
        <v>57.67</v>
      </c>
      <c r="I157" s="212">
        <f>'[3]1998'!$B192</f>
        <v>56.25</v>
      </c>
      <c r="J157" s="208">
        <v>58.344999999999999</v>
      </c>
      <c r="K157" s="213">
        <v>57.35</v>
      </c>
      <c r="L157" s="211">
        <f>'[6]2001'!$B190</f>
        <v>56.95</v>
      </c>
      <c r="M157" s="210">
        <v>59.344999999999999</v>
      </c>
      <c r="N157" s="211">
        <v>59.265000000000001</v>
      </c>
      <c r="O157" s="210">
        <v>58.76</v>
      </c>
      <c r="P157" s="211">
        <v>59.74</v>
      </c>
      <c r="Q157" s="210">
        <v>58.88</v>
      </c>
      <c r="R157" s="211">
        <v>59.43</v>
      </c>
      <c r="S157" s="210">
        <v>57.94</v>
      </c>
      <c r="T157" s="240">
        <v>57.04</v>
      </c>
      <c r="U157" s="235">
        <v>59.645000000000003</v>
      </c>
      <c r="V157" s="240">
        <v>58.465000000000003</v>
      </c>
      <c r="W157" s="235">
        <v>56.15</v>
      </c>
      <c r="X157" s="240">
        <v>59.66</v>
      </c>
      <c r="Y157" s="240">
        <v>58.65</v>
      </c>
      <c r="Z157" s="240">
        <v>58.33</v>
      </c>
      <c r="AA157" s="240">
        <v>60.02</v>
      </c>
      <c r="AB157" s="240">
        <v>58.62</v>
      </c>
      <c r="AC157" s="58"/>
      <c r="AD157" s="181">
        <v>59.86</v>
      </c>
      <c r="AE157" s="189">
        <v>58.21</v>
      </c>
      <c r="AF157" s="20">
        <v>61</v>
      </c>
      <c r="AJ157">
        <v>59.344999999999999</v>
      </c>
      <c r="EQ157" s="1"/>
      <c r="ER157" s="1"/>
    </row>
    <row r="158" spans="1:148" ht="12" customHeight="1" x14ac:dyDescent="0.25">
      <c r="A158" s="62">
        <v>37408</v>
      </c>
      <c r="B158" s="214">
        <f>'[4]1991'!$C$206</f>
        <v>60.185000000000002</v>
      </c>
      <c r="C158" s="215">
        <v>59.55</v>
      </c>
      <c r="D158" s="214">
        <f>'[4]1993'!$B$204</f>
        <v>59.75</v>
      </c>
      <c r="E158" s="215">
        <f>'[4]1994'!$B$203</f>
        <v>59.314999999999998</v>
      </c>
      <c r="F158" s="214">
        <f>'[3]1995'!$C$195</f>
        <v>58.53</v>
      </c>
      <c r="G158" s="215">
        <f>'[3]1996'!$B$200</f>
        <v>57.914999999999999</v>
      </c>
      <c r="H158" s="214">
        <f>'[3]1997'!$B$201</f>
        <v>57.634999999999998</v>
      </c>
      <c r="I158" s="215">
        <f>'[3]1998'!$B$201</f>
        <v>56.28</v>
      </c>
      <c r="J158" s="214">
        <v>58.314999999999998</v>
      </c>
      <c r="K158" s="216">
        <v>57.36</v>
      </c>
      <c r="L158" s="217">
        <f>'[6]2001'!$B199</f>
        <v>56.914999999999999</v>
      </c>
      <c r="M158" s="216">
        <v>59.32</v>
      </c>
      <c r="N158" s="217">
        <v>59.204999999999998</v>
      </c>
      <c r="O158" s="216">
        <v>58.704999999999998</v>
      </c>
      <c r="P158" s="217">
        <v>59.725000000000001</v>
      </c>
      <c r="Q158" s="216">
        <v>58.87</v>
      </c>
      <c r="R158" s="217">
        <v>59.395000000000003</v>
      </c>
      <c r="S158" s="216">
        <v>58.15</v>
      </c>
      <c r="T158" s="241">
        <v>57.01</v>
      </c>
      <c r="U158" s="236">
        <v>59.59</v>
      </c>
      <c r="V158" s="241">
        <v>58.465000000000003</v>
      </c>
      <c r="W158" s="236">
        <v>56.13</v>
      </c>
      <c r="X158" s="241">
        <v>59.63</v>
      </c>
      <c r="Y158" s="241">
        <v>58.62</v>
      </c>
      <c r="Z158" s="241">
        <v>58.37</v>
      </c>
      <c r="AA158" s="241">
        <v>59.965000000000003</v>
      </c>
      <c r="AB158" s="241">
        <v>58.8</v>
      </c>
      <c r="AC158" s="59"/>
      <c r="AD158" s="181">
        <v>59.86</v>
      </c>
      <c r="AE158" s="189">
        <v>58.21</v>
      </c>
      <c r="AF158" s="52">
        <v>61</v>
      </c>
      <c r="AG158" s="14" t="s">
        <v>6</v>
      </c>
      <c r="AH158" s="14" t="s">
        <v>15</v>
      </c>
      <c r="AJ158">
        <v>59.32</v>
      </c>
      <c r="EQ158" s="1"/>
      <c r="ER158" s="1"/>
    </row>
    <row r="159" spans="1:148" ht="12" customHeight="1" x14ac:dyDescent="0.25">
      <c r="A159" s="62">
        <v>37409</v>
      </c>
      <c r="B159" s="214">
        <f>'[4]1991'!$C207</f>
        <v>60.134999999999998</v>
      </c>
      <c r="C159" s="218">
        <v>59.524999999999999</v>
      </c>
      <c r="D159" s="214">
        <f>'[4]1993'!$B205</f>
        <v>59.95</v>
      </c>
      <c r="E159" s="218">
        <f>'[4]1994'!$B204</f>
        <v>59.3</v>
      </c>
      <c r="F159" s="214">
        <f>'[3]1995'!$C196</f>
        <v>58.52</v>
      </c>
      <c r="G159" s="218">
        <f>'[3]1996'!$B201</f>
        <v>57.89</v>
      </c>
      <c r="H159" s="214">
        <f>'[3]1997'!$B202</f>
        <v>57.61</v>
      </c>
      <c r="I159" s="218">
        <f>'[3]1998'!$B202</f>
        <v>56.335000000000001</v>
      </c>
      <c r="J159" s="214">
        <v>58.3</v>
      </c>
      <c r="K159" s="219">
        <v>57.46</v>
      </c>
      <c r="L159" s="217">
        <f>'[6]2001'!$B200</f>
        <v>56.884999999999998</v>
      </c>
      <c r="M159" s="216">
        <v>59.3</v>
      </c>
      <c r="N159" s="217">
        <v>59.15</v>
      </c>
      <c r="O159" s="216">
        <v>58.64</v>
      </c>
      <c r="P159" s="217">
        <v>59.704999999999998</v>
      </c>
      <c r="Q159" s="216">
        <v>58.875</v>
      </c>
      <c r="R159" s="217">
        <v>59.41</v>
      </c>
      <c r="S159" s="216">
        <v>58.295000000000002</v>
      </c>
      <c r="T159" s="241">
        <v>56.96</v>
      </c>
      <c r="U159" s="236">
        <v>59.66</v>
      </c>
      <c r="V159" s="241">
        <v>58.44</v>
      </c>
      <c r="W159" s="236">
        <v>56.08</v>
      </c>
      <c r="X159" s="241">
        <v>59.59</v>
      </c>
      <c r="Y159" s="241">
        <v>58.63</v>
      </c>
      <c r="Z159" s="241">
        <v>58.35</v>
      </c>
      <c r="AA159" s="241">
        <v>59.91</v>
      </c>
      <c r="AB159" s="241">
        <v>58.865000000000002</v>
      </c>
      <c r="AC159" s="16"/>
      <c r="AD159" s="181">
        <v>59.86</v>
      </c>
      <c r="AE159" s="189">
        <v>58.21</v>
      </c>
      <c r="AF159" s="17"/>
      <c r="AG159" s="24">
        <f>AD188-AD158</f>
        <v>-0.26000000000004064</v>
      </c>
      <c r="AJ159">
        <v>59.3</v>
      </c>
      <c r="EQ159" s="1"/>
      <c r="ER159" s="1"/>
    </row>
    <row r="160" spans="1:148" ht="12" customHeight="1" x14ac:dyDescent="0.25">
      <c r="A160" s="62">
        <v>37410</v>
      </c>
      <c r="B160" s="214">
        <f>'[4]1991'!$C208</f>
        <v>60.14</v>
      </c>
      <c r="C160" s="218">
        <v>59.52</v>
      </c>
      <c r="D160" s="214">
        <f>'[4]1993'!$B206</f>
        <v>60.03</v>
      </c>
      <c r="E160" s="218">
        <f>'[4]1994'!$B205</f>
        <v>59.314999999999998</v>
      </c>
      <c r="F160" s="214">
        <f>'[3]1995'!$C197</f>
        <v>58.524999999999999</v>
      </c>
      <c r="G160" s="218">
        <f>'[3]1996'!$B202</f>
        <v>57.875</v>
      </c>
      <c r="H160" s="214">
        <f>'[3]1997'!$B203</f>
        <v>57.58</v>
      </c>
      <c r="I160" s="218">
        <f>'[3]1998'!$B203</f>
        <v>56.354999999999997</v>
      </c>
      <c r="J160" s="214">
        <v>58.3</v>
      </c>
      <c r="K160" s="219">
        <v>57.484999999999999</v>
      </c>
      <c r="L160" s="217">
        <f>'[6]2001'!$B201</f>
        <v>56.85</v>
      </c>
      <c r="M160" s="216">
        <v>59.28</v>
      </c>
      <c r="N160" s="217">
        <v>59.07</v>
      </c>
      <c r="O160" s="216">
        <v>58.575000000000003</v>
      </c>
      <c r="P160" s="217">
        <v>59.695</v>
      </c>
      <c r="Q160" s="216">
        <v>58.85</v>
      </c>
      <c r="R160" s="217">
        <v>59.52</v>
      </c>
      <c r="S160" s="216">
        <v>58.32</v>
      </c>
      <c r="T160" s="241">
        <v>56.95</v>
      </c>
      <c r="U160" s="236">
        <v>59.72</v>
      </c>
      <c r="V160" s="241">
        <v>58.43</v>
      </c>
      <c r="W160" s="236">
        <v>56.03</v>
      </c>
      <c r="X160" s="241">
        <v>59.55</v>
      </c>
      <c r="Y160" s="241">
        <v>58.6</v>
      </c>
      <c r="Z160" s="241">
        <v>58.32</v>
      </c>
      <c r="AA160" s="241">
        <v>59.85</v>
      </c>
      <c r="AB160" s="241">
        <v>58.905000000000001</v>
      </c>
      <c r="AC160" s="19"/>
      <c r="AD160" s="181">
        <v>59.86</v>
      </c>
      <c r="AE160" s="189">
        <v>58.21</v>
      </c>
      <c r="AF160" s="20"/>
      <c r="AG160" s="30">
        <f>(AE188-AE158)/30</f>
        <v>-3.3333333333338544E-3</v>
      </c>
      <c r="AJ160">
        <v>59.28</v>
      </c>
      <c r="EQ160" s="1"/>
      <c r="ER160" s="1"/>
    </row>
    <row r="161" spans="1:148" ht="12" customHeight="1" x14ac:dyDescent="0.25">
      <c r="A161" s="62">
        <v>37411</v>
      </c>
      <c r="B161" s="214">
        <f>'[4]1991'!$C209</f>
        <v>60.204999999999998</v>
      </c>
      <c r="C161" s="218">
        <v>59.5</v>
      </c>
      <c r="D161" s="214">
        <f>'[4]1993'!$B207</f>
        <v>60.064999999999998</v>
      </c>
      <c r="E161" s="218">
        <f>'[4]1994'!$B206</f>
        <v>59.94</v>
      </c>
      <c r="F161" s="214">
        <f>'[3]1995'!$C198</f>
        <v>58.53</v>
      </c>
      <c r="G161" s="218">
        <f>'[3]1996'!$B203</f>
        <v>58.03</v>
      </c>
      <c r="H161" s="214">
        <f>'[3]1997'!$B204</f>
        <v>57.55</v>
      </c>
      <c r="I161" s="218">
        <f>'[3]1998'!$B204</f>
        <v>56.38</v>
      </c>
      <c r="J161" s="214">
        <v>58.3</v>
      </c>
      <c r="K161" s="219">
        <v>57.5</v>
      </c>
      <c r="L161" s="217">
        <f>'[6]2001'!$B202</f>
        <v>56.84</v>
      </c>
      <c r="M161" s="216">
        <v>59.244999999999997</v>
      </c>
      <c r="N161" s="217">
        <v>58.99</v>
      </c>
      <c r="O161" s="216">
        <v>58.515000000000001</v>
      </c>
      <c r="P161" s="217">
        <v>59.69</v>
      </c>
      <c r="Q161" s="216">
        <v>58.87</v>
      </c>
      <c r="R161" s="217">
        <v>59.55</v>
      </c>
      <c r="S161" s="216">
        <v>58.344999999999999</v>
      </c>
      <c r="T161" s="241">
        <v>56.84</v>
      </c>
      <c r="U161" s="236">
        <v>59.7</v>
      </c>
      <c r="V161" s="241">
        <v>58.41</v>
      </c>
      <c r="W161" s="236">
        <v>55.99</v>
      </c>
      <c r="X161" s="241">
        <v>59.5</v>
      </c>
      <c r="Y161" s="241">
        <v>58.55</v>
      </c>
      <c r="Z161" s="241">
        <v>58.274999999999999</v>
      </c>
      <c r="AA161" s="241">
        <v>59.814999999999998</v>
      </c>
      <c r="AB161" s="241">
        <v>58.92</v>
      </c>
      <c r="AC161" s="19"/>
      <c r="AD161" s="181">
        <v>59.86</v>
      </c>
      <c r="AE161" s="189">
        <v>58.21</v>
      </c>
      <c r="AF161" s="20"/>
      <c r="AJ161">
        <v>59.244999999999997</v>
      </c>
      <c r="EQ161" s="1"/>
      <c r="ER161" s="1"/>
    </row>
    <row r="162" spans="1:148" ht="11.25" customHeight="1" x14ac:dyDescent="0.25">
      <c r="A162" s="62">
        <v>37412</v>
      </c>
      <c r="B162" s="214">
        <f>'[4]1991'!$C210</f>
        <v>60.185000000000002</v>
      </c>
      <c r="C162" s="218">
        <v>59.484999999999999</v>
      </c>
      <c r="D162" s="214">
        <f>'[4]1993'!$B208</f>
        <v>60.064999999999998</v>
      </c>
      <c r="E162" s="218">
        <f>'[4]1994'!$B207</f>
        <v>60.234999999999999</v>
      </c>
      <c r="F162" s="214">
        <f>'[3]1995'!$C199</f>
        <v>58.53</v>
      </c>
      <c r="G162" s="218">
        <f>'[3]1996'!$B204</f>
        <v>58.1</v>
      </c>
      <c r="H162" s="214">
        <f>'[3]1997'!$B205</f>
        <v>57.53</v>
      </c>
      <c r="I162" s="218">
        <f>'[3]1998'!$B205</f>
        <v>56.465000000000003</v>
      </c>
      <c r="J162" s="214">
        <v>58.28</v>
      </c>
      <c r="K162" s="219">
        <v>57.5</v>
      </c>
      <c r="L162" s="217">
        <f>'[6]2001'!$B203</f>
        <v>56.83</v>
      </c>
      <c r="M162" s="216">
        <v>59.215000000000003</v>
      </c>
      <c r="N162" s="217">
        <v>58.914999999999999</v>
      </c>
      <c r="O162" s="216">
        <v>58.445</v>
      </c>
      <c r="P162" s="217">
        <v>59.68</v>
      </c>
      <c r="Q162" s="216">
        <v>58.87</v>
      </c>
      <c r="R162" s="217">
        <v>59.604999999999997</v>
      </c>
      <c r="S162" s="216">
        <v>58.43</v>
      </c>
      <c r="T162" s="241">
        <v>56.805</v>
      </c>
      <c r="U162" s="236">
        <v>59.695</v>
      </c>
      <c r="V162" s="241">
        <v>58.38</v>
      </c>
      <c r="W162" s="236">
        <v>55.92</v>
      </c>
      <c r="X162" s="241">
        <v>59.45</v>
      </c>
      <c r="Y162" s="241">
        <v>58.52</v>
      </c>
      <c r="Z162" s="241">
        <v>58.24</v>
      </c>
      <c r="AA162" s="241">
        <v>59.76</v>
      </c>
      <c r="AB162" s="241">
        <v>58.92</v>
      </c>
      <c r="AC162" s="19"/>
      <c r="AD162" s="181">
        <v>59.86</v>
      </c>
      <c r="AE162" s="189">
        <v>58.21</v>
      </c>
      <c r="AF162" s="20"/>
      <c r="AJ162">
        <v>59.215000000000003</v>
      </c>
      <c r="EQ162" s="1"/>
      <c r="ER162" s="1"/>
    </row>
    <row r="163" spans="1:148" ht="12" customHeight="1" x14ac:dyDescent="0.25">
      <c r="A163" s="62">
        <v>37413</v>
      </c>
      <c r="B163" s="214">
        <f>'[4]1991'!$C211</f>
        <v>60.15</v>
      </c>
      <c r="C163" s="218">
        <v>59.555</v>
      </c>
      <c r="D163" s="214">
        <f>'[4]1993'!$B209</f>
        <v>60.09</v>
      </c>
      <c r="E163" s="218">
        <f>'[4]1994'!$B208</f>
        <v>60.244999999999997</v>
      </c>
      <c r="F163" s="214">
        <f>'[3]1995'!$C200</f>
        <v>58.53</v>
      </c>
      <c r="G163" s="218">
        <f>'[3]1996'!$B205</f>
        <v>58.42</v>
      </c>
      <c r="H163" s="214">
        <f>'[3]1997'!$B206</f>
        <v>57.505000000000003</v>
      </c>
      <c r="I163" s="218">
        <f>'[3]1998'!$B206</f>
        <v>56.524999999999999</v>
      </c>
      <c r="J163" s="214">
        <v>58.274999999999999</v>
      </c>
      <c r="K163" s="219">
        <v>57.44</v>
      </c>
      <c r="L163" s="217">
        <f>'[6]2001'!$B204</f>
        <v>56.83</v>
      </c>
      <c r="M163" s="216">
        <v>59.2</v>
      </c>
      <c r="N163" s="217">
        <v>58.844999999999999</v>
      </c>
      <c r="O163" s="216">
        <v>58.38</v>
      </c>
      <c r="P163" s="217">
        <v>59.68</v>
      </c>
      <c r="Q163" s="216">
        <v>58.95</v>
      </c>
      <c r="R163" s="217">
        <v>59.65</v>
      </c>
      <c r="S163" s="216">
        <v>58.44</v>
      </c>
      <c r="T163" s="241">
        <v>56.78</v>
      </c>
      <c r="U163" s="236">
        <v>59.69</v>
      </c>
      <c r="V163" s="241">
        <v>58.35</v>
      </c>
      <c r="W163" s="236">
        <v>55.87</v>
      </c>
      <c r="X163" s="241">
        <v>59.41</v>
      </c>
      <c r="Y163" s="241">
        <v>58.57</v>
      </c>
      <c r="Z163" s="241">
        <v>58.23</v>
      </c>
      <c r="AA163" s="241">
        <v>59.725000000000001</v>
      </c>
      <c r="AB163" s="241">
        <v>58.91</v>
      </c>
      <c r="AC163" s="19"/>
      <c r="AD163" s="181">
        <v>59.86</v>
      </c>
      <c r="AE163" s="189">
        <v>58.21</v>
      </c>
      <c r="AF163" s="20"/>
      <c r="AJ163">
        <v>59.2</v>
      </c>
      <c r="EQ163" s="1"/>
      <c r="ER163" s="1"/>
    </row>
    <row r="164" spans="1:148" ht="12" customHeight="1" x14ac:dyDescent="0.25">
      <c r="A164" s="62">
        <v>37414</v>
      </c>
      <c r="B164" s="214">
        <f>'[4]1991'!$C212</f>
        <v>60.1</v>
      </c>
      <c r="C164" s="218">
        <v>59.56</v>
      </c>
      <c r="D164" s="214">
        <f>'[4]1993'!$B210</f>
        <v>60.185000000000002</v>
      </c>
      <c r="E164" s="218">
        <f>'[4]1994'!$B209</f>
        <v>60.35</v>
      </c>
      <c r="F164" s="214">
        <f>'[3]1995'!$C201</f>
        <v>58.5</v>
      </c>
      <c r="G164" s="218">
        <f>'[3]1996'!$B206</f>
        <v>58.52</v>
      </c>
      <c r="H164" s="214">
        <f>'[3]1997'!$B207</f>
        <v>57.484999999999999</v>
      </c>
      <c r="I164" s="218">
        <f>'[3]1998'!$B207</f>
        <v>56.575000000000003</v>
      </c>
      <c r="J164" s="214">
        <v>58.265000000000001</v>
      </c>
      <c r="K164" s="219">
        <v>57.39</v>
      </c>
      <c r="L164" s="217">
        <f>'[6]2001'!$B205</f>
        <v>56.82</v>
      </c>
      <c r="M164" s="216">
        <v>59.18</v>
      </c>
      <c r="N164" s="217">
        <v>58.77</v>
      </c>
      <c r="O164" s="216">
        <v>58.35</v>
      </c>
      <c r="P164" s="217">
        <v>59.67</v>
      </c>
      <c r="Q164" s="216">
        <v>58.97</v>
      </c>
      <c r="R164" s="217">
        <v>59.664999999999999</v>
      </c>
      <c r="S164" s="216">
        <v>58.424999999999997</v>
      </c>
      <c r="T164" s="241">
        <v>56.75</v>
      </c>
      <c r="U164" s="236">
        <v>59.71</v>
      </c>
      <c r="V164" s="241">
        <v>58.31</v>
      </c>
      <c r="W164" s="236">
        <v>55.81</v>
      </c>
      <c r="X164" s="241">
        <v>59.35</v>
      </c>
      <c r="Y164" s="241">
        <v>58.59</v>
      </c>
      <c r="Z164" s="241">
        <v>58.15</v>
      </c>
      <c r="AA164" s="241">
        <v>59.68</v>
      </c>
      <c r="AB164" s="241">
        <v>58.9</v>
      </c>
      <c r="AC164" s="19"/>
      <c r="AD164" s="181">
        <v>59.86</v>
      </c>
      <c r="AE164" s="189">
        <v>58.21</v>
      </c>
      <c r="AF164" s="20"/>
      <c r="AJ164">
        <v>59.18</v>
      </c>
      <c r="EQ164" s="1"/>
      <c r="ER164" s="1"/>
    </row>
    <row r="165" spans="1:148" ht="12" customHeight="1" x14ac:dyDescent="0.25">
      <c r="A165" s="62">
        <v>37415</v>
      </c>
      <c r="B165" s="214">
        <f>'[4]1991'!$C213</f>
        <v>60.05</v>
      </c>
      <c r="C165" s="218">
        <v>59.534999999999997</v>
      </c>
      <c r="D165" s="214">
        <f>'[4]1993'!$B211</f>
        <v>60.185000000000002</v>
      </c>
      <c r="E165" s="218">
        <f>'[4]1994'!$B210</f>
        <v>60.335000000000001</v>
      </c>
      <c r="F165" s="214">
        <f>'[3]1995'!$C202</f>
        <v>58.505000000000003</v>
      </c>
      <c r="G165" s="218">
        <f>'[3]1996'!$B207</f>
        <v>58.55</v>
      </c>
      <c r="H165" s="214">
        <f>'[3]1997'!$B208</f>
        <v>57.46</v>
      </c>
      <c r="I165" s="218">
        <f>'[3]1998'!$B208</f>
        <v>56.6</v>
      </c>
      <c r="J165" s="214">
        <v>58.234999999999999</v>
      </c>
      <c r="K165" s="219">
        <v>57.375</v>
      </c>
      <c r="L165" s="217">
        <f>'[6]2001'!$B206</f>
        <v>56.814999999999998</v>
      </c>
      <c r="M165" s="216">
        <v>59.164999999999999</v>
      </c>
      <c r="N165" s="217">
        <v>58.69</v>
      </c>
      <c r="O165" s="216">
        <v>58.314999999999998</v>
      </c>
      <c r="P165" s="217">
        <v>59.664999999999999</v>
      </c>
      <c r="Q165" s="216">
        <v>58.97</v>
      </c>
      <c r="R165" s="217">
        <v>59.96</v>
      </c>
      <c r="S165" s="216">
        <v>58.405000000000001</v>
      </c>
      <c r="T165" s="241">
        <v>56.73</v>
      </c>
      <c r="U165" s="236">
        <v>59.734999999999999</v>
      </c>
      <c r="V165" s="241">
        <v>58.28</v>
      </c>
      <c r="W165" s="236">
        <v>55.8</v>
      </c>
      <c r="X165" s="241">
        <v>59.35</v>
      </c>
      <c r="Y165" s="241">
        <v>58.57</v>
      </c>
      <c r="Z165" s="241">
        <v>58.14</v>
      </c>
      <c r="AA165" s="241">
        <v>59.82</v>
      </c>
      <c r="AB165" s="241">
        <v>58.88</v>
      </c>
      <c r="AC165" s="19"/>
      <c r="AD165" s="181">
        <v>59.86</v>
      </c>
      <c r="AE165" s="189">
        <v>58.21</v>
      </c>
      <c r="AF165" s="20"/>
      <c r="AJ165">
        <v>59.164999999999999</v>
      </c>
      <c r="EQ165" s="1"/>
      <c r="ER165" s="1"/>
    </row>
    <row r="166" spans="1:148" ht="12" customHeight="1" x14ac:dyDescent="0.25">
      <c r="A166" s="62">
        <v>37416</v>
      </c>
      <c r="B166" s="214">
        <f>'[4]1991'!$C214</f>
        <v>59.99</v>
      </c>
      <c r="C166" s="218">
        <v>59.49</v>
      </c>
      <c r="D166" s="214">
        <f>'[4]1993'!$B212</f>
        <v>60.24</v>
      </c>
      <c r="E166" s="218">
        <f>'[4]1994'!$B211</f>
        <v>60.41</v>
      </c>
      <c r="F166" s="214">
        <f>'[3]1995'!$C203</f>
        <v>58.53</v>
      </c>
      <c r="G166" s="218">
        <f>'[3]1996'!$B208</f>
        <v>58.62</v>
      </c>
      <c r="H166" s="214">
        <f>'[3]1997'!$B209</f>
        <v>57.445</v>
      </c>
      <c r="I166" s="218">
        <f>'[3]1998'!$B209</f>
        <v>56.61</v>
      </c>
      <c r="J166" s="214">
        <v>58.204999999999998</v>
      </c>
      <c r="K166" s="219">
        <v>57.384999999999998</v>
      </c>
      <c r="L166" s="217">
        <f>'[6]2001'!$B207</f>
        <v>56.8</v>
      </c>
      <c r="M166" s="216">
        <v>59.22</v>
      </c>
      <c r="N166" s="217">
        <v>58.62</v>
      </c>
      <c r="O166" s="216">
        <v>58.295000000000002</v>
      </c>
      <c r="P166" s="217">
        <v>59.65</v>
      </c>
      <c r="Q166" s="216">
        <v>59.08</v>
      </c>
      <c r="R166" s="217">
        <v>60.04</v>
      </c>
      <c r="S166" s="216">
        <v>58.4</v>
      </c>
      <c r="T166" s="241">
        <v>56.72</v>
      </c>
      <c r="U166" s="236">
        <v>59.765000000000001</v>
      </c>
      <c r="V166" s="241">
        <v>58.24</v>
      </c>
      <c r="W166" s="236">
        <v>55.79</v>
      </c>
      <c r="X166" s="241">
        <v>59.33</v>
      </c>
      <c r="Y166" s="241">
        <v>58.52</v>
      </c>
      <c r="Z166" s="241">
        <v>58.17</v>
      </c>
      <c r="AA166" s="241">
        <v>59.625</v>
      </c>
      <c r="AB166" s="241">
        <v>58.84</v>
      </c>
      <c r="AC166" s="19"/>
      <c r="AD166" s="181">
        <v>59.86</v>
      </c>
      <c r="AE166" s="189">
        <v>58.21</v>
      </c>
      <c r="AF166" s="20"/>
      <c r="AJ166">
        <v>59.22</v>
      </c>
      <c r="EQ166" s="1"/>
      <c r="ER166" s="1"/>
    </row>
    <row r="167" spans="1:148" ht="12" customHeight="1" x14ac:dyDescent="0.25">
      <c r="A167" s="62">
        <v>37417</v>
      </c>
      <c r="B167" s="214">
        <f>'[4]1991'!$C215</f>
        <v>59.965000000000003</v>
      </c>
      <c r="C167" s="218">
        <v>59.46</v>
      </c>
      <c r="D167" s="214">
        <f>'[4]1993'!$B213</f>
        <v>60.234999999999999</v>
      </c>
      <c r="E167" s="218">
        <f>'[4]1994'!$B212</f>
        <v>60.42</v>
      </c>
      <c r="F167" s="214">
        <f>'[3]1995'!$C204</f>
        <v>58.524999999999999</v>
      </c>
      <c r="G167" s="218">
        <f>'[3]1996'!$B209</f>
        <v>58.664999999999999</v>
      </c>
      <c r="H167" s="214">
        <f>'[3]1997'!$B210</f>
        <v>57.41</v>
      </c>
      <c r="I167" s="218">
        <f>'[3]1998'!$B210</f>
        <v>56.65</v>
      </c>
      <c r="J167" s="214">
        <v>58.17</v>
      </c>
      <c r="K167" s="219">
        <v>57.77</v>
      </c>
      <c r="L167" s="217">
        <f>'[6]2001'!$B208</f>
        <v>56.805</v>
      </c>
      <c r="M167" s="216">
        <v>59.255000000000003</v>
      </c>
      <c r="N167" s="217">
        <v>58.55</v>
      </c>
      <c r="O167" s="216">
        <v>58.31</v>
      </c>
      <c r="P167" s="217">
        <v>59.645000000000003</v>
      </c>
      <c r="Q167" s="216">
        <v>59.12</v>
      </c>
      <c r="R167" s="217">
        <v>60.055</v>
      </c>
      <c r="S167" s="216">
        <v>58.51</v>
      </c>
      <c r="T167" s="241">
        <v>56.71</v>
      </c>
      <c r="U167" s="236">
        <v>59.8</v>
      </c>
      <c r="V167" s="241">
        <v>58.2</v>
      </c>
      <c r="W167" s="236">
        <v>55.72</v>
      </c>
      <c r="X167" s="241">
        <v>59.29</v>
      </c>
      <c r="Y167" s="241">
        <v>58.49</v>
      </c>
      <c r="Z167" s="241">
        <v>58.15</v>
      </c>
      <c r="AA167" s="241">
        <v>59.51</v>
      </c>
      <c r="AB167" s="241">
        <v>58.8</v>
      </c>
      <c r="AC167" s="19"/>
      <c r="AD167" s="181">
        <v>59.86</v>
      </c>
      <c r="AE167" s="189">
        <v>58.21</v>
      </c>
      <c r="AF167" s="20"/>
      <c r="AJ167">
        <v>59.255000000000003</v>
      </c>
      <c r="EQ167" s="1"/>
      <c r="ER167" s="1"/>
    </row>
    <row r="168" spans="1:148" ht="12" customHeight="1" x14ac:dyDescent="0.25">
      <c r="A168" s="62">
        <v>37418</v>
      </c>
      <c r="B168" s="214">
        <f>'[4]1991'!$C216</f>
        <v>59.91</v>
      </c>
      <c r="C168" s="218">
        <v>59.46</v>
      </c>
      <c r="D168" s="214">
        <f>'[4]1993'!$B214</f>
        <v>60.2</v>
      </c>
      <c r="E168" s="218">
        <f>'[4]1994'!$B213</f>
        <v>60.42</v>
      </c>
      <c r="F168" s="214">
        <f>'[3]1995'!$C205</f>
        <v>58.65</v>
      </c>
      <c r="G168" s="218">
        <f>'[3]1996'!$B210</f>
        <v>58.68</v>
      </c>
      <c r="H168" s="214">
        <f>'[3]1997'!$B211</f>
        <v>57.384999999999998</v>
      </c>
      <c r="I168" s="218">
        <f>'[3]1998'!$B211</f>
        <v>56.66</v>
      </c>
      <c r="J168" s="214">
        <v>58.17</v>
      </c>
      <c r="K168" s="219">
        <v>57.82</v>
      </c>
      <c r="L168" s="217">
        <f>'[6]2001'!$B209</f>
        <v>56.784999999999997</v>
      </c>
      <c r="M168" s="216">
        <v>59.35</v>
      </c>
      <c r="N168" s="217">
        <v>58.51</v>
      </c>
      <c r="O168" s="216">
        <v>58.31</v>
      </c>
      <c r="P168" s="217">
        <v>59.634999999999998</v>
      </c>
      <c r="Q168" s="216">
        <v>59.26</v>
      </c>
      <c r="R168" s="217">
        <v>60.045000000000002</v>
      </c>
      <c r="S168" s="216">
        <v>58.51</v>
      </c>
      <c r="T168" s="241">
        <v>56.65</v>
      </c>
      <c r="U168" s="236">
        <v>59.79</v>
      </c>
      <c r="V168" s="241">
        <v>58.17</v>
      </c>
      <c r="W168" s="236">
        <v>55.7</v>
      </c>
      <c r="X168" s="241">
        <v>59.23</v>
      </c>
      <c r="Y168" s="241">
        <v>58.51</v>
      </c>
      <c r="Z168" s="241">
        <v>58.14</v>
      </c>
      <c r="AA168" s="241">
        <v>59.47</v>
      </c>
      <c r="AB168" s="241">
        <v>58.76</v>
      </c>
      <c r="AC168" s="19"/>
      <c r="AD168" s="181">
        <v>59.86</v>
      </c>
      <c r="AE168" s="189">
        <v>58.21</v>
      </c>
      <c r="AF168" s="20"/>
      <c r="AJ168">
        <v>59.35</v>
      </c>
      <c r="EQ168" s="1"/>
      <c r="ER168" s="1"/>
    </row>
    <row r="169" spans="1:148" ht="12" customHeight="1" x14ac:dyDescent="0.25">
      <c r="A169" s="62">
        <v>37419</v>
      </c>
      <c r="B169" s="214">
        <f>'[4]1991'!$C217</f>
        <v>59.85</v>
      </c>
      <c r="C169" s="218">
        <v>59.44</v>
      </c>
      <c r="D169" s="214">
        <f>'[4]1993'!$B215</f>
        <v>60.15</v>
      </c>
      <c r="E169" s="218">
        <f>'[4]1994'!$B214</f>
        <v>60.41</v>
      </c>
      <c r="F169" s="214">
        <f>'[3]1995'!$C206</f>
        <v>58.8</v>
      </c>
      <c r="G169" s="218">
        <f>'[3]1996'!$B211</f>
        <v>58.7</v>
      </c>
      <c r="H169" s="214">
        <f>'[3]1997'!$B212</f>
        <v>57.335000000000001</v>
      </c>
      <c r="I169" s="218">
        <f>'[3]1998'!$B212</f>
        <v>56.685000000000002</v>
      </c>
      <c r="J169" s="214">
        <v>58.125</v>
      </c>
      <c r="K169" s="219">
        <v>57.825000000000003</v>
      </c>
      <c r="L169" s="217">
        <f>'[6]2001'!$B210</f>
        <v>56.765000000000001</v>
      </c>
      <c r="M169" s="216">
        <v>59.38</v>
      </c>
      <c r="N169" s="217">
        <v>58.47</v>
      </c>
      <c r="O169" s="216">
        <v>58.286999999999999</v>
      </c>
      <c r="P169" s="217">
        <v>59.62</v>
      </c>
      <c r="Q169" s="216">
        <v>59.38</v>
      </c>
      <c r="R169" s="217">
        <v>60.18</v>
      </c>
      <c r="S169" s="216">
        <v>58.49</v>
      </c>
      <c r="T169" s="241">
        <v>56.65</v>
      </c>
      <c r="U169" s="236">
        <v>59.784999999999997</v>
      </c>
      <c r="V169" s="241">
        <v>58.13</v>
      </c>
      <c r="W169" s="236">
        <v>55.69</v>
      </c>
      <c r="X169" s="241">
        <v>59.354999999999997</v>
      </c>
      <c r="Y169" s="241">
        <v>58.49</v>
      </c>
      <c r="Z169" s="241">
        <v>58.13</v>
      </c>
      <c r="AA169" s="241">
        <v>59.44</v>
      </c>
      <c r="AB169" s="241">
        <v>58.854999999999997</v>
      </c>
      <c r="AC169" s="19"/>
      <c r="AD169" s="181">
        <v>59.86</v>
      </c>
      <c r="AE169" s="189">
        <v>58.21</v>
      </c>
      <c r="AF169" s="20"/>
      <c r="AJ169">
        <v>59.38</v>
      </c>
      <c r="EQ169" s="1"/>
      <c r="ER169" s="1"/>
    </row>
    <row r="170" spans="1:148" ht="12" customHeight="1" x14ac:dyDescent="0.25">
      <c r="A170" s="62">
        <v>37420</v>
      </c>
      <c r="B170" s="214">
        <f>'[4]1991'!$C218</f>
        <v>59.784999999999997</v>
      </c>
      <c r="C170" s="218">
        <v>59.42</v>
      </c>
      <c r="D170" s="214">
        <f>'[4]1993'!$B216</f>
        <v>60.15</v>
      </c>
      <c r="E170" s="218">
        <f>'[4]1994'!$B215</f>
        <v>60.4</v>
      </c>
      <c r="F170" s="214">
        <f>'[3]1995'!$C207</f>
        <v>58.835000000000001</v>
      </c>
      <c r="G170" s="218">
        <f>'[3]1996'!$B212</f>
        <v>58.704999999999998</v>
      </c>
      <c r="H170" s="214">
        <f>'[3]1997'!$B213</f>
        <v>57.295000000000002</v>
      </c>
      <c r="I170" s="218">
        <f>'[3]1998'!$B213</f>
        <v>56.7</v>
      </c>
      <c r="J170" s="214">
        <v>58.094999999999999</v>
      </c>
      <c r="K170" s="219">
        <v>57.83</v>
      </c>
      <c r="L170" s="217">
        <f>'[6]2001'!$B211</f>
        <v>56.734999999999999</v>
      </c>
      <c r="M170" s="216">
        <v>59.424999999999997</v>
      </c>
      <c r="N170" s="217">
        <v>58.414999999999999</v>
      </c>
      <c r="O170" s="216">
        <v>58.265000000000001</v>
      </c>
      <c r="P170" s="217">
        <v>59.615000000000002</v>
      </c>
      <c r="Q170" s="216">
        <v>59.445</v>
      </c>
      <c r="R170" s="217">
        <v>60.33</v>
      </c>
      <c r="S170" s="216">
        <v>58.465000000000003</v>
      </c>
      <c r="T170" s="241">
        <v>56.615000000000002</v>
      </c>
      <c r="U170" s="236">
        <v>59.76</v>
      </c>
      <c r="V170" s="241">
        <v>58.09</v>
      </c>
      <c r="W170" s="236">
        <v>55.664999999999999</v>
      </c>
      <c r="X170" s="241">
        <v>59.55</v>
      </c>
      <c r="Y170" s="241">
        <v>58.44</v>
      </c>
      <c r="Z170" s="241">
        <v>58.12</v>
      </c>
      <c r="AA170" s="241">
        <v>59.4</v>
      </c>
      <c r="AB170" s="241">
        <v>58.85</v>
      </c>
      <c r="AC170" s="19"/>
      <c r="AD170" s="181">
        <v>59.86</v>
      </c>
      <c r="AE170" s="189">
        <v>58.21</v>
      </c>
      <c r="AF170" s="20"/>
      <c r="AJ170">
        <v>59.424999999999997</v>
      </c>
      <c r="EQ170" s="1"/>
      <c r="ER170" s="1"/>
    </row>
    <row r="171" spans="1:148" ht="12" customHeight="1" x14ac:dyDescent="0.25">
      <c r="A171" s="62">
        <v>37421</v>
      </c>
      <c r="B171" s="214">
        <f>'[4]1991'!$C219</f>
        <v>59.78</v>
      </c>
      <c r="C171" s="218">
        <v>59.4</v>
      </c>
      <c r="D171" s="214">
        <f>'[4]1993'!$B217</f>
        <v>60.104999999999997</v>
      </c>
      <c r="E171" s="218">
        <f>'[4]1994'!$B216</f>
        <v>60.37</v>
      </c>
      <c r="F171" s="214">
        <f>'[3]1995'!$C208</f>
        <v>58.85</v>
      </c>
      <c r="G171" s="218">
        <f>'[3]1996'!$B213</f>
        <v>58.68</v>
      </c>
      <c r="H171" s="214">
        <f>'[3]1997'!$B214</f>
        <v>57.255000000000003</v>
      </c>
      <c r="I171" s="218">
        <f>'[3]1998'!$B214</f>
        <v>56.71</v>
      </c>
      <c r="J171" s="214">
        <v>58.06</v>
      </c>
      <c r="K171" s="219">
        <v>57.835000000000001</v>
      </c>
      <c r="L171" s="217">
        <f>'[6]2001'!$B212</f>
        <v>56.73</v>
      </c>
      <c r="M171" s="216">
        <v>59.79</v>
      </c>
      <c r="N171" s="217">
        <v>58.35</v>
      </c>
      <c r="O171" s="216">
        <v>58.255000000000003</v>
      </c>
      <c r="P171" s="217">
        <v>59.61</v>
      </c>
      <c r="Q171" s="216">
        <v>59.46</v>
      </c>
      <c r="R171" s="217">
        <v>60.33</v>
      </c>
      <c r="S171" s="216">
        <v>58.45</v>
      </c>
      <c r="T171" s="241">
        <v>56.585000000000001</v>
      </c>
      <c r="U171" s="236">
        <v>59.8</v>
      </c>
      <c r="V171" s="241">
        <v>58.045000000000002</v>
      </c>
      <c r="W171" s="236">
        <v>55.63</v>
      </c>
      <c r="X171" s="241">
        <v>59.6</v>
      </c>
      <c r="Y171" s="241">
        <v>58.39</v>
      </c>
      <c r="Z171" s="241">
        <v>58.09</v>
      </c>
      <c r="AA171" s="241">
        <v>59.36</v>
      </c>
      <c r="AB171" s="241">
        <v>58.825000000000003</v>
      </c>
      <c r="AC171" s="19"/>
      <c r="AD171" s="181">
        <v>59.86</v>
      </c>
      <c r="AE171" s="189">
        <v>58.21</v>
      </c>
      <c r="AF171" s="20"/>
      <c r="AJ171">
        <v>59.79</v>
      </c>
      <c r="EQ171" s="1"/>
      <c r="ER171" s="1"/>
    </row>
    <row r="172" spans="1:148" ht="12" customHeight="1" x14ac:dyDescent="0.25">
      <c r="A172" s="62">
        <v>37422</v>
      </c>
      <c r="B172" s="214">
        <f>'[4]1991'!$C220</f>
        <v>59.67</v>
      </c>
      <c r="C172" s="218">
        <v>59.37</v>
      </c>
      <c r="D172" s="214">
        <f>'[4]1993'!$B218</f>
        <v>60.045000000000002</v>
      </c>
      <c r="E172" s="218">
        <f>'[4]1994'!$B217</f>
        <v>60.314999999999998</v>
      </c>
      <c r="F172" s="214">
        <f>'[3]1995'!$C209</f>
        <v>58.95</v>
      </c>
      <c r="G172" s="218">
        <f>'[3]1996'!$B214</f>
        <v>58.655000000000001</v>
      </c>
      <c r="H172" s="214">
        <f>'[3]1997'!$B215</f>
        <v>57.23</v>
      </c>
      <c r="I172" s="218">
        <f>'[3]1998'!$B215</f>
        <v>56.72</v>
      </c>
      <c r="J172" s="214">
        <v>58.015000000000001</v>
      </c>
      <c r="K172" s="219">
        <v>57.8</v>
      </c>
      <c r="L172" s="217">
        <f>'[6]2001'!$B213</f>
        <v>56.74</v>
      </c>
      <c r="M172" s="216">
        <v>59.875</v>
      </c>
      <c r="N172" s="217">
        <v>58.27</v>
      </c>
      <c r="O172" s="216">
        <v>58.24</v>
      </c>
      <c r="P172" s="217">
        <v>59.59</v>
      </c>
      <c r="Q172" s="216">
        <v>59.97</v>
      </c>
      <c r="R172" s="217">
        <v>60.41</v>
      </c>
      <c r="S172" s="216">
        <v>58.435000000000002</v>
      </c>
      <c r="T172" s="241">
        <v>56.55</v>
      </c>
      <c r="U172" s="236">
        <v>59.78</v>
      </c>
      <c r="V172" s="241">
        <v>58</v>
      </c>
      <c r="W172" s="236">
        <v>55.58</v>
      </c>
      <c r="X172" s="241">
        <v>59.6</v>
      </c>
      <c r="Y172" s="241">
        <v>58.38</v>
      </c>
      <c r="Z172" s="241">
        <v>58.05</v>
      </c>
      <c r="AA172" s="241">
        <v>59.31</v>
      </c>
      <c r="AB172" s="241">
        <v>58.78</v>
      </c>
      <c r="AC172" s="19"/>
      <c r="AD172" s="181">
        <v>59.86</v>
      </c>
      <c r="AE172" s="189">
        <v>58.21</v>
      </c>
      <c r="AF172" s="20"/>
      <c r="AJ172">
        <v>59.875</v>
      </c>
      <c r="EQ172" s="1"/>
      <c r="ER172" s="1"/>
    </row>
    <row r="173" spans="1:148" ht="12" customHeight="1" x14ac:dyDescent="0.25">
      <c r="A173" s="62">
        <v>37423</v>
      </c>
      <c r="B173" s="214">
        <f>'[4]1991'!$C221</f>
        <v>59.6</v>
      </c>
      <c r="C173" s="218">
        <v>59.35</v>
      </c>
      <c r="D173" s="214">
        <f>'[4]1993'!$B219</f>
        <v>59.984999999999999</v>
      </c>
      <c r="E173" s="218">
        <f>'[4]1994'!$B218</f>
        <v>60.244999999999997</v>
      </c>
      <c r="F173" s="214">
        <f>'[3]1995'!$C210</f>
        <v>59.055</v>
      </c>
      <c r="G173" s="218">
        <f>'[3]1996'!$B215</f>
        <v>58.64</v>
      </c>
      <c r="H173" s="214">
        <f>'[3]1997'!$B216</f>
        <v>57.2</v>
      </c>
      <c r="I173" s="218">
        <f>'[3]1998'!$B216</f>
        <v>56.72</v>
      </c>
      <c r="J173" s="214">
        <v>57.965000000000003</v>
      </c>
      <c r="K173" s="219">
        <v>57.779000000000003</v>
      </c>
      <c r="L173" s="217">
        <f>'[6]2001'!$B214</f>
        <v>56.784999999999997</v>
      </c>
      <c r="M173" s="216">
        <v>59.89</v>
      </c>
      <c r="N173" s="217">
        <v>58.21</v>
      </c>
      <c r="O173" s="216">
        <v>58.225000000000001</v>
      </c>
      <c r="P173" s="217">
        <v>59.575000000000003</v>
      </c>
      <c r="Q173" s="216">
        <v>60.27</v>
      </c>
      <c r="R173" s="217">
        <v>60.41</v>
      </c>
      <c r="S173" s="216">
        <v>58.38</v>
      </c>
      <c r="T173" s="241">
        <v>56.524999999999999</v>
      </c>
      <c r="U173" s="236">
        <v>59.74</v>
      </c>
      <c r="V173" s="241">
        <v>57.95</v>
      </c>
      <c r="W173" s="236">
        <v>55.524999999999999</v>
      </c>
      <c r="X173" s="241">
        <v>59.575000000000003</v>
      </c>
      <c r="Y173" s="241">
        <v>58.35</v>
      </c>
      <c r="Z173" s="241">
        <v>58.04</v>
      </c>
      <c r="AA173" s="241">
        <v>59.284999999999997</v>
      </c>
      <c r="AB173" s="241">
        <v>58.734999999999999</v>
      </c>
      <c r="AC173" s="19"/>
      <c r="AD173" s="181">
        <v>59.86</v>
      </c>
      <c r="AE173" s="189">
        <v>58.21</v>
      </c>
      <c r="AF173" s="20"/>
      <c r="AJ173">
        <v>59.89</v>
      </c>
      <c r="EQ173" s="1"/>
      <c r="ER173" s="1"/>
    </row>
    <row r="174" spans="1:148" ht="12" customHeight="1" x14ac:dyDescent="0.25">
      <c r="A174" s="62">
        <v>37424</v>
      </c>
      <c r="B174" s="214">
        <f>'[4]1991'!$C222</f>
        <v>59.54</v>
      </c>
      <c r="C174" s="218">
        <v>59.325000000000003</v>
      </c>
      <c r="D174" s="214">
        <f>'[4]1993'!$B220</f>
        <v>59.94</v>
      </c>
      <c r="E174" s="218">
        <f>'[4]1994'!$B219</f>
        <v>60.185000000000002</v>
      </c>
      <c r="F174" s="214">
        <f>'[3]1995'!$C211</f>
        <v>59.104999999999997</v>
      </c>
      <c r="G174" s="218">
        <f>'[3]1996'!$B216</f>
        <v>58.68</v>
      </c>
      <c r="H174" s="214">
        <f>'[3]1997'!$B217</f>
        <v>57.17</v>
      </c>
      <c r="I174" s="218">
        <f>'[3]1998'!$B217</f>
        <v>56.7</v>
      </c>
      <c r="J174" s="214">
        <v>57.92</v>
      </c>
      <c r="K174" s="219">
        <v>57.86</v>
      </c>
      <c r="L174" s="217">
        <f>'[6]2001'!$B215</f>
        <v>56.835000000000001</v>
      </c>
      <c r="M174" s="216">
        <v>59.9</v>
      </c>
      <c r="N174" s="217">
        <v>58.12</v>
      </c>
      <c r="O174" s="216">
        <v>58.18</v>
      </c>
      <c r="P174" s="217">
        <v>59.585000000000001</v>
      </c>
      <c r="Q174" s="216">
        <v>60.34</v>
      </c>
      <c r="R174" s="217">
        <v>60.42</v>
      </c>
      <c r="S174" s="216">
        <v>58.31</v>
      </c>
      <c r="T174" s="241">
        <v>56.46</v>
      </c>
      <c r="U174" s="236">
        <v>59.7</v>
      </c>
      <c r="V174" s="241">
        <v>57.9</v>
      </c>
      <c r="W174" s="236">
        <v>55.5</v>
      </c>
      <c r="X174" s="241">
        <v>59.56</v>
      </c>
      <c r="Y174" s="241">
        <v>58.295000000000002</v>
      </c>
      <c r="Z174" s="241">
        <v>58.1</v>
      </c>
      <c r="AA174" s="241">
        <v>59.27</v>
      </c>
      <c r="AB174" s="241">
        <v>58.695</v>
      </c>
      <c r="AC174" s="19"/>
      <c r="AD174" s="181">
        <v>59.86</v>
      </c>
      <c r="AE174" s="189">
        <v>58.21</v>
      </c>
      <c r="AF174" s="20"/>
      <c r="AJ174">
        <v>59.9</v>
      </c>
      <c r="EQ174" s="1"/>
      <c r="ER174" s="1"/>
    </row>
    <row r="175" spans="1:148" ht="12" customHeight="1" x14ac:dyDescent="0.25">
      <c r="A175" s="62">
        <v>37425</v>
      </c>
      <c r="B175" s="214">
        <f>'[4]1991'!$C223</f>
        <v>59.475000000000001</v>
      </c>
      <c r="C175" s="218">
        <v>59.295000000000002</v>
      </c>
      <c r="D175" s="214">
        <f>'[4]1993'!$B221</f>
        <v>59.89</v>
      </c>
      <c r="E175" s="218">
        <f>'[4]1994'!$B220</f>
        <v>60.115000000000002</v>
      </c>
      <c r="F175" s="214">
        <f>'[3]1995'!$C212</f>
        <v>59.104999999999997</v>
      </c>
      <c r="G175" s="218">
        <f>'[3]1996'!$B217</f>
        <v>58.695</v>
      </c>
      <c r="H175" s="214">
        <f>'[3]1997'!$B218</f>
        <v>57.134999999999998</v>
      </c>
      <c r="I175" s="218">
        <f>'[3]1998'!$B218</f>
        <v>56.725000000000001</v>
      </c>
      <c r="J175" s="214">
        <v>57.895000000000003</v>
      </c>
      <c r="K175" s="219">
        <v>57.91</v>
      </c>
      <c r="L175" s="217">
        <f>'[6]2001'!$B216</f>
        <v>56.844999999999999</v>
      </c>
      <c r="M175" s="216">
        <v>59.895000000000003</v>
      </c>
      <c r="N175" s="217">
        <v>58.055</v>
      </c>
      <c r="O175" s="216">
        <v>58.134999999999998</v>
      </c>
      <c r="P175" s="217">
        <v>59.55</v>
      </c>
      <c r="Q175" s="216">
        <v>60.38</v>
      </c>
      <c r="R175" s="217">
        <v>60.424999999999997</v>
      </c>
      <c r="S175" s="216">
        <v>58.26</v>
      </c>
      <c r="T175" s="241">
        <v>56.45</v>
      </c>
      <c r="U175" s="236">
        <v>59.79</v>
      </c>
      <c r="V175" s="241">
        <v>57.865000000000002</v>
      </c>
      <c r="W175" s="236">
        <v>55.56</v>
      </c>
      <c r="X175" s="241">
        <v>59.575000000000003</v>
      </c>
      <c r="Y175" s="241">
        <v>58.274999999999999</v>
      </c>
      <c r="Z175" s="241">
        <v>58.1</v>
      </c>
      <c r="AA175" s="241">
        <v>59.4</v>
      </c>
      <c r="AB175" s="241">
        <v>59.38</v>
      </c>
      <c r="AC175" s="19"/>
      <c r="AD175" s="181">
        <v>59.86</v>
      </c>
      <c r="AE175" s="189">
        <v>58.21</v>
      </c>
      <c r="AF175" s="20"/>
      <c r="AJ175">
        <v>59.895000000000003</v>
      </c>
      <c r="EQ175" s="1"/>
      <c r="ER175" s="1"/>
    </row>
    <row r="176" spans="1:148" ht="12" customHeight="1" x14ac:dyDescent="0.25">
      <c r="A176" s="62">
        <v>37426</v>
      </c>
      <c r="B176" s="214">
        <f>'[4]1991'!$C224</f>
        <v>59.414999999999999</v>
      </c>
      <c r="C176" s="218">
        <v>59.27</v>
      </c>
      <c r="D176" s="214">
        <f>'[4]1993'!$B222</f>
        <v>59.835000000000001</v>
      </c>
      <c r="E176" s="218">
        <f>'[4]1994'!$B221</f>
        <v>60.04</v>
      </c>
      <c r="F176" s="214">
        <f>'[3]1995'!$C213</f>
        <v>59.12</v>
      </c>
      <c r="G176" s="218">
        <f>'[3]1996'!$B218</f>
        <v>58.685000000000002</v>
      </c>
      <c r="H176" s="214">
        <f>'[3]1997'!$B219</f>
        <v>57.11</v>
      </c>
      <c r="I176" s="218">
        <f>'[3]1998'!$B219</f>
        <v>56.74</v>
      </c>
      <c r="J176" s="214">
        <v>57.87</v>
      </c>
      <c r="K176" s="219">
        <v>57.94</v>
      </c>
      <c r="L176" s="217">
        <f>'[6]2001'!$B217</f>
        <v>56.84</v>
      </c>
      <c r="M176" s="216">
        <v>59.914999999999999</v>
      </c>
      <c r="N176" s="217">
        <v>58.01</v>
      </c>
      <c r="O176" s="216">
        <v>58.09</v>
      </c>
      <c r="P176" s="217">
        <v>59.55</v>
      </c>
      <c r="Q176" s="216">
        <v>60.354999999999997</v>
      </c>
      <c r="R176" s="217">
        <v>60.445</v>
      </c>
      <c r="S176" s="216">
        <v>58.19</v>
      </c>
      <c r="T176" s="241">
        <v>56.42</v>
      </c>
      <c r="U176" s="236">
        <v>59.755000000000003</v>
      </c>
      <c r="V176" s="241">
        <v>57.835000000000001</v>
      </c>
      <c r="W176" s="236">
        <v>55.56</v>
      </c>
      <c r="X176" s="241">
        <v>59.55</v>
      </c>
      <c r="Y176" s="241">
        <v>58.41</v>
      </c>
      <c r="Z176" s="241">
        <v>58.07</v>
      </c>
      <c r="AA176" s="241">
        <v>59.64</v>
      </c>
      <c r="AB176" s="241">
        <v>60.3</v>
      </c>
      <c r="AC176" s="19"/>
      <c r="AD176" s="193">
        <f>+AD175-0.02</f>
        <v>59.839999999999996</v>
      </c>
      <c r="AE176" s="189">
        <v>58.21</v>
      </c>
      <c r="AF176" s="20"/>
      <c r="AJ176">
        <v>59.914999999999999</v>
      </c>
      <c r="EQ176" s="1"/>
      <c r="ER176" s="1"/>
    </row>
    <row r="177" spans="1:148" ht="12" customHeight="1" x14ac:dyDescent="0.25">
      <c r="A177" s="62">
        <v>37427</v>
      </c>
      <c r="B177" s="214">
        <f>'[4]1991'!$C225</f>
        <v>59.35</v>
      </c>
      <c r="C177" s="218">
        <v>59.29</v>
      </c>
      <c r="D177" s="214">
        <f>'[4]1993'!$B223</f>
        <v>59.79</v>
      </c>
      <c r="E177" s="218">
        <f>'[4]1994'!$B222</f>
        <v>59.98</v>
      </c>
      <c r="F177" s="214">
        <f>'[3]1995'!$C214</f>
        <v>59.11</v>
      </c>
      <c r="G177" s="218">
        <f>'[3]1996'!$B219</f>
        <v>58.68</v>
      </c>
      <c r="H177" s="214">
        <f>'[3]1997'!$B220</f>
        <v>57.08</v>
      </c>
      <c r="I177" s="218">
        <f>'[3]1998'!$B220</f>
        <v>56.78</v>
      </c>
      <c r="J177" s="214">
        <v>57.835000000000001</v>
      </c>
      <c r="K177" s="219">
        <v>57.924999999999997</v>
      </c>
      <c r="L177" s="217">
        <f>'[6]2001'!$B218</f>
        <v>56.82</v>
      </c>
      <c r="M177" s="216">
        <v>59.88</v>
      </c>
      <c r="N177" s="217">
        <v>57.98</v>
      </c>
      <c r="O177" s="216">
        <v>58.06</v>
      </c>
      <c r="P177" s="217">
        <v>59.534999999999997</v>
      </c>
      <c r="Q177" s="216">
        <v>60.395000000000003</v>
      </c>
      <c r="R177" s="217">
        <v>60.41</v>
      </c>
      <c r="S177" s="216">
        <v>58.1</v>
      </c>
      <c r="T177" s="241">
        <v>56.39</v>
      </c>
      <c r="U177" s="236">
        <v>59.755000000000003</v>
      </c>
      <c r="V177" s="241">
        <v>57.79</v>
      </c>
      <c r="W177" s="236">
        <v>55.55</v>
      </c>
      <c r="X177" s="241">
        <v>59.515000000000001</v>
      </c>
      <c r="Y177" s="241">
        <v>58.61</v>
      </c>
      <c r="Z177" s="241">
        <v>58.05</v>
      </c>
      <c r="AA177" s="241">
        <v>59.664999999999999</v>
      </c>
      <c r="AB177" s="241">
        <v>60.42</v>
      </c>
      <c r="AC177" s="19"/>
      <c r="AD177" s="193">
        <f t="shared" ref="AD177:AD240" si="7">+AD176-0.02</f>
        <v>59.819999999999993</v>
      </c>
      <c r="AE177" s="189">
        <v>58.21</v>
      </c>
      <c r="AF177" s="20"/>
      <c r="AJ177">
        <v>59.88</v>
      </c>
      <c r="EQ177" s="1"/>
      <c r="ER177" s="1"/>
    </row>
    <row r="178" spans="1:148" ht="12" customHeight="1" x14ac:dyDescent="0.25">
      <c r="A178" s="62">
        <v>37428</v>
      </c>
      <c r="B178" s="214">
        <f>'[4]1991'!$C226</f>
        <v>59.28</v>
      </c>
      <c r="C178" s="218">
        <v>59.22</v>
      </c>
      <c r="D178" s="214">
        <f>'[4]1993'!$B224</f>
        <v>59.765000000000001</v>
      </c>
      <c r="E178" s="218">
        <f>'[4]1994'!$B223</f>
        <v>59.91</v>
      </c>
      <c r="F178" s="214">
        <f>'[3]1995'!$C215</f>
        <v>59.155000000000001</v>
      </c>
      <c r="G178" s="218">
        <f>'[3]1996'!$B220</f>
        <v>58.66</v>
      </c>
      <c r="H178" s="214">
        <f>'[3]1997'!$B221</f>
        <v>57.04</v>
      </c>
      <c r="I178" s="218">
        <f>'[3]1998'!$B221</f>
        <v>56.87</v>
      </c>
      <c r="J178" s="214">
        <v>57.81</v>
      </c>
      <c r="K178" s="219">
        <v>58.034999999999997</v>
      </c>
      <c r="L178" s="217">
        <f>'[6]2001'!$B219</f>
        <v>56.8</v>
      </c>
      <c r="M178" s="216">
        <v>59.85</v>
      </c>
      <c r="N178" s="217">
        <v>57.94</v>
      </c>
      <c r="O178" s="216">
        <v>58.04</v>
      </c>
      <c r="P178" s="217">
        <v>59.494999999999997</v>
      </c>
      <c r="Q178" s="216">
        <v>60.5</v>
      </c>
      <c r="R178" s="217">
        <v>60.4</v>
      </c>
      <c r="S178" s="216">
        <v>58.02</v>
      </c>
      <c r="T178" s="241">
        <v>56.365000000000002</v>
      </c>
      <c r="U178" s="236">
        <v>59.784999999999997</v>
      </c>
      <c r="V178" s="241">
        <v>57.75</v>
      </c>
      <c r="W178" s="236">
        <v>55.524999999999999</v>
      </c>
      <c r="X178" s="241">
        <v>59.47</v>
      </c>
      <c r="Y178" s="241">
        <v>58.62</v>
      </c>
      <c r="Z178" s="241">
        <v>58.02</v>
      </c>
      <c r="AA178" s="241">
        <v>59.66</v>
      </c>
      <c r="AB178" s="241">
        <v>60.44</v>
      </c>
      <c r="AC178" s="19"/>
      <c r="AD178" s="193">
        <f t="shared" si="7"/>
        <v>59.79999999999999</v>
      </c>
      <c r="AE178" s="189">
        <v>58.21</v>
      </c>
      <c r="AF178" s="20"/>
      <c r="AJ178">
        <v>59.85</v>
      </c>
      <c r="EQ178" s="1"/>
      <c r="ER178" s="1"/>
    </row>
    <row r="179" spans="1:148" ht="12" customHeight="1" x14ac:dyDescent="0.25">
      <c r="A179" s="62">
        <v>37429</v>
      </c>
      <c r="B179" s="214">
        <f>'[4]1991'!$C227</f>
        <v>59.21</v>
      </c>
      <c r="C179" s="218">
        <v>59.19</v>
      </c>
      <c r="D179" s="214">
        <f>'[4]1993'!$B225</f>
        <v>59.71</v>
      </c>
      <c r="E179" s="218">
        <f>'[4]1994'!$B224</f>
        <v>59.84</v>
      </c>
      <c r="F179" s="214">
        <f>'[3]1995'!$C216</f>
        <v>59.265000000000001</v>
      </c>
      <c r="G179" s="218">
        <f>'[3]1996'!$B221</f>
        <v>58.664999999999999</v>
      </c>
      <c r="H179" s="214">
        <f>'[3]1997'!$B222</f>
        <v>57.01</v>
      </c>
      <c r="I179" s="218">
        <f>'[3]1998'!$B222</f>
        <v>56.91</v>
      </c>
      <c r="J179" s="214">
        <v>57.765000000000001</v>
      </c>
      <c r="K179" s="221">
        <v>58.05</v>
      </c>
      <c r="L179" s="217">
        <f>'[6]2001'!$B220</f>
        <v>56.77</v>
      </c>
      <c r="M179" s="216">
        <v>59.85</v>
      </c>
      <c r="N179" s="217">
        <v>57.895000000000003</v>
      </c>
      <c r="O179" s="216">
        <v>58.005000000000003</v>
      </c>
      <c r="P179" s="217">
        <v>59.484999999999999</v>
      </c>
      <c r="Q179" s="216">
        <v>60.515000000000001</v>
      </c>
      <c r="R179" s="217">
        <v>60.36</v>
      </c>
      <c r="S179" s="216">
        <v>57.93</v>
      </c>
      <c r="T179" s="241">
        <v>56.36</v>
      </c>
      <c r="U179" s="236">
        <v>59.76</v>
      </c>
      <c r="V179" s="241">
        <v>57.7</v>
      </c>
      <c r="W179" s="236">
        <v>55.48</v>
      </c>
      <c r="X179" s="241">
        <v>59.42</v>
      </c>
      <c r="Y179" s="241">
        <v>58.594999999999999</v>
      </c>
      <c r="Z179" s="241">
        <v>57.97</v>
      </c>
      <c r="AA179" s="241">
        <v>59.634999999999998</v>
      </c>
      <c r="AB179" s="241">
        <v>60.42</v>
      </c>
      <c r="AC179" s="19"/>
      <c r="AD179" s="193">
        <f t="shared" si="7"/>
        <v>59.779999999999987</v>
      </c>
      <c r="AE179" s="189">
        <v>58.21</v>
      </c>
      <c r="AF179" s="20"/>
      <c r="AJ179">
        <v>59.85</v>
      </c>
      <c r="EQ179" s="1"/>
      <c r="ER179" s="1"/>
    </row>
    <row r="180" spans="1:148" ht="12" customHeight="1" x14ac:dyDescent="0.25">
      <c r="A180" s="62">
        <v>37430</v>
      </c>
      <c r="B180" s="214">
        <f>'[4]1991'!$C228</f>
        <v>59.155000000000001</v>
      </c>
      <c r="C180" s="218">
        <v>59.15</v>
      </c>
      <c r="D180" s="214">
        <f>'[4]1993'!$B226</f>
        <v>59.744999999999997</v>
      </c>
      <c r="E180" s="218">
        <f>'[4]1994'!$B225</f>
        <v>59.765000000000001</v>
      </c>
      <c r="F180" s="214">
        <f>'[3]1995'!$C217</f>
        <v>59.265000000000001</v>
      </c>
      <c r="G180" s="218">
        <f>'[3]1996'!$B222</f>
        <v>58.625</v>
      </c>
      <c r="H180" s="214">
        <f>'[3]1997'!$B223</f>
        <v>57.02</v>
      </c>
      <c r="I180" s="218">
        <f>'[3]1998'!$B223</f>
        <v>56.95</v>
      </c>
      <c r="J180" s="214">
        <v>57.75</v>
      </c>
      <c r="K180" s="221">
        <v>58.045000000000002</v>
      </c>
      <c r="L180" s="217">
        <f>'[6]2001'!$B221</f>
        <v>56.744999999999997</v>
      </c>
      <c r="M180" s="216">
        <v>59.835000000000001</v>
      </c>
      <c r="N180" s="217">
        <v>57.884999999999998</v>
      </c>
      <c r="O180" s="216">
        <v>57.965000000000003</v>
      </c>
      <c r="P180" s="217">
        <v>59.465000000000003</v>
      </c>
      <c r="Q180" s="216">
        <v>60.7</v>
      </c>
      <c r="R180" s="217">
        <v>60.305</v>
      </c>
      <c r="S180" s="216">
        <v>57.85</v>
      </c>
      <c r="T180" s="241">
        <v>56.34</v>
      </c>
      <c r="U180" s="236">
        <v>59.715000000000003</v>
      </c>
      <c r="V180" s="241">
        <v>57.655000000000001</v>
      </c>
      <c r="W180" s="236">
        <v>55.45</v>
      </c>
      <c r="X180" s="241">
        <v>59.375</v>
      </c>
      <c r="Y180" s="241">
        <v>58.56</v>
      </c>
      <c r="Z180" s="241">
        <v>57.94</v>
      </c>
      <c r="AA180" s="241">
        <v>59.645000000000003</v>
      </c>
      <c r="AB180" s="241">
        <v>60.384999999999998</v>
      </c>
      <c r="AC180" s="19"/>
      <c r="AD180" s="193">
        <f t="shared" si="7"/>
        <v>59.759999999999984</v>
      </c>
      <c r="AE180" s="189">
        <v>58.21</v>
      </c>
      <c r="AF180" s="20"/>
      <c r="AJ180">
        <v>59.835000000000001</v>
      </c>
      <c r="EQ180" s="1"/>
      <c r="ER180" s="1"/>
    </row>
    <row r="181" spans="1:148" ht="12" customHeight="1" x14ac:dyDescent="0.25">
      <c r="A181" s="62">
        <v>37431</v>
      </c>
      <c r="B181" s="214">
        <f>'[4]1991'!$C229</f>
        <v>59.14</v>
      </c>
      <c r="C181" s="218">
        <v>59.125</v>
      </c>
      <c r="D181" s="214">
        <f>'[4]1993'!$B227</f>
        <v>59.71</v>
      </c>
      <c r="E181" s="218">
        <f>'[4]1994'!$B226</f>
        <v>59.7</v>
      </c>
      <c r="F181" s="214">
        <f>'[3]1995'!$C218</f>
        <v>59.265000000000001</v>
      </c>
      <c r="G181" s="218">
        <f>'[3]1996'!$B223</f>
        <v>58.61</v>
      </c>
      <c r="H181" s="214">
        <f>'[3]1997'!$B224</f>
        <v>57.01</v>
      </c>
      <c r="I181" s="218">
        <f>'[3]1998'!$B224</f>
        <v>57.01</v>
      </c>
      <c r="J181" s="214">
        <v>57.71</v>
      </c>
      <c r="K181" s="221">
        <v>58.06</v>
      </c>
      <c r="L181" s="217">
        <f>'[6]2001'!$B222</f>
        <v>56.72</v>
      </c>
      <c r="M181" s="216">
        <v>59.86</v>
      </c>
      <c r="N181" s="217">
        <v>58.03</v>
      </c>
      <c r="O181" s="216">
        <v>57.93</v>
      </c>
      <c r="P181" s="217">
        <v>59.445</v>
      </c>
      <c r="Q181" s="216">
        <v>60.69</v>
      </c>
      <c r="R181" s="217">
        <v>60.25</v>
      </c>
      <c r="S181" s="216">
        <v>57.765000000000001</v>
      </c>
      <c r="T181" s="241">
        <v>56.32</v>
      </c>
      <c r="U181" s="236">
        <v>59.734999999999999</v>
      </c>
      <c r="V181" s="241">
        <v>57.6</v>
      </c>
      <c r="W181" s="236">
        <v>55.42</v>
      </c>
      <c r="X181" s="241">
        <v>59.31</v>
      </c>
      <c r="Y181" s="241">
        <v>58.53</v>
      </c>
      <c r="Z181" s="241">
        <v>57.92</v>
      </c>
      <c r="AA181" s="241">
        <v>59.63</v>
      </c>
      <c r="AB181" s="241">
        <v>60.39</v>
      </c>
      <c r="AC181" s="19"/>
      <c r="AD181" s="193">
        <f t="shared" si="7"/>
        <v>59.739999999999981</v>
      </c>
      <c r="AE181" s="189">
        <v>58.21</v>
      </c>
      <c r="AF181" s="20"/>
      <c r="AJ181">
        <v>59.86</v>
      </c>
      <c r="EQ181" s="1"/>
      <c r="ER181" s="1"/>
    </row>
    <row r="182" spans="1:148" s="34" customFormat="1" ht="12" customHeight="1" x14ac:dyDescent="0.2">
      <c r="A182" s="62">
        <v>37432</v>
      </c>
      <c r="B182" s="214">
        <f>'[4]1991'!$C230</f>
        <v>59.085000000000001</v>
      </c>
      <c r="C182" s="218">
        <v>59.1</v>
      </c>
      <c r="D182" s="214">
        <f>'[4]1993'!$B228</f>
        <v>59.66</v>
      </c>
      <c r="E182" s="218">
        <f>'[4]1994'!$B227</f>
        <v>59.68</v>
      </c>
      <c r="F182" s="214">
        <f>'[3]1995'!$C219</f>
        <v>59.265000000000001</v>
      </c>
      <c r="G182" s="218">
        <f>'[3]1996'!$B224</f>
        <v>58.62</v>
      </c>
      <c r="H182" s="214">
        <f>'[3]1997'!$B225</f>
        <v>56.98</v>
      </c>
      <c r="I182" s="218">
        <f>'[3]1998'!$B225</f>
        <v>57.06</v>
      </c>
      <c r="J182" s="214">
        <v>57.64</v>
      </c>
      <c r="K182" s="221">
        <v>58.05</v>
      </c>
      <c r="L182" s="217">
        <f>'[6]2001'!$B223</f>
        <v>56.69</v>
      </c>
      <c r="M182" s="216">
        <v>59.84</v>
      </c>
      <c r="N182" s="217">
        <v>58.46</v>
      </c>
      <c r="O182" s="216">
        <v>57.9</v>
      </c>
      <c r="P182" s="217">
        <v>59.42</v>
      </c>
      <c r="Q182" s="216">
        <v>61.83</v>
      </c>
      <c r="R182" s="217">
        <v>60.19</v>
      </c>
      <c r="S182" s="216">
        <v>57.674999999999997</v>
      </c>
      <c r="T182" s="241">
        <v>56.295000000000002</v>
      </c>
      <c r="U182" s="236">
        <v>59.7</v>
      </c>
      <c r="V182" s="241">
        <v>57.55</v>
      </c>
      <c r="W182" s="236">
        <v>55.45</v>
      </c>
      <c r="X182" s="241">
        <v>59.26</v>
      </c>
      <c r="Y182" s="241">
        <v>58.51</v>
      </c>
      <c r="Z182" s="241">
        <v>57.9</v>
      </c>
      <c r="AA182" s="241">
        <v>59.625</v>
      </c>
      <c r="AB182" s="241">
        <v>60.35</v>
      </c>
      <c r="AC182" s="31"/>
      <c r="AD182" s="193">
        <f>+AD181-0.02</f>
        <v>59.719999999999978</v>
      </c>
      <c r="AE182" s="189">
        <v>58.21</v>
      </c>
      <c r="AF182" s="20"/>
      <c r="AG182" s="32"/>
      <c r="AH182" s="32"/>
      <c r="AI182" s="32"/>
      <c r="AJ182" s="32">
        <v>59.84</v>
      </c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3" t="e">
        <f>#REF!-#REF!</f>
        <v>#REF!</v>
      </c>
      <c r="BE182" s="33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3" t="e">
        <f>#REF!-#REF!</f>
        <v>#REF!</v>
      </c>
      <c r="CJ182" s="33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3" t="e">
        <f>#REF!-#REF!</f>
        <v>#REF!</v>
      </c>
      <c r="DN182" s="33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</row>
    <row r="183" spans="1:148" s="34" customFormat="1" ht="12" customHeight="1" x14ac:dyDescent="0.2">
      <c r="A183" s="62">
        <v>37433</v>
      </c>
      <c r="B183" s="214">
        <f>'[4]1991'!$C231</f>
        <v>59.03</v>
      </c>
      <c r="C183" s="218">
        <v>59.08</v>
      </c>
      <c r="D183" s="214">
        <f>'[4]1993'!$B229</f>
        <v>59.63</v>
      </c>
      <c r="E183" s="218">
        <f>'[4]1994'!$B228</f>
        <v>60.2</v>
      </c>
      <c r="F183" s="214">
        <f>'[3]1995'!$C220</f>
        <v>59.23</v>
      </c>
      <c r="G183" s="218">
        <f>'[3]1996'!$B225</f>
        <v>58.615000000000002</v>
      </c>
      <c r="H183" s="214">
        <f>'[3]1997'!$B226</f>
        <v>56.954999999999998</v>
      </c>
      <c r="I183" s="218">
        <f>'[3]1998'!$B226</f>
        <v>57.09</v>
      </c>
      <c r="J183" s="214">
        <v>57.59</v>
      </c>
      <c r="K183" s="221">
        <v>58.14</v>
      </c>
      <c r="L183" s="217">
        <f>'[6]2001'!$B224</f>
        <v>56.62</v>
      </c>
      <c r="M183" s="216">
        <v>59.8</v>
      </c>
      <c r="N183" s="217">
        <v>58.524999999999999</v>
      </c>
      <c r="O183" s="216">
        <v>57.865000000000002</v>
      </c>
      <c r="P183" s="217">
        <v>59.39</v>
      </c>
      <c r="Q183" s="216">
        <v>61.8</v>
      </c>
      <c r="R183" s="217">
        <v>60.13</v>
      </c>
      <c r="S183" s="216">
        <v>57.57</v>
      </c>
      <c r="T183" s="241">
        <v>56.27</v>
      </c>
      <c r="U183" s="236">
        <v>59.7</v>
      </c>
      <c r="V183" s="241">
        <v>57.57</v>
      </c>
      <c r="W183" s="236">
        <v>55.42</v>
      </c>
      <c r="X183" s="241">
        <v>59.19</v>
      </c>
      <c r="Y183" s="241">
        <v>58.52</v>
      </c>
      <c r="Z183" s="241">
        <v>57.87</v>
      </c>
      <c r="AA183" s="241">
        <v>59.6</v>
      </c>
      <c r="AB183" s="241">
        <v>60.3</v>
      </c>
      <c r="AC183" s="31"/>
      <c r="AD183" s="193">
        <f t="shared" si="7"/>
        <v>59.699999999999974</v>
      </c>
      <c r="AE183" s="189">
        <v>58.21</v>
      </c>
      <c r="AF183" s="20"/>
      <c r="AG183" s="32"/>
      <c r="AH183" s="32"/>
      <c r="AI183" s="32"/>
      <c r="AJ183" s="32">
        <v>59.8</v>
      </c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</row>
    <row r="184" spans="1:148" s="34" customFormat="1" ht="12" customHeight="1" x14ac:dyDescent="0.2">
      <c r="A184" s="62">
        <v>37434</v>
      </c>
      <c r="B184" s="214">
        <f>'[4]1991'!$C232</f>
        <v>58.97</v>
      </c>
      <c r="C184" s="218">
        <v>59.064999999999998</v>
      </c>
      <c r="D184" s="214">
        <f>'[4]1993'!$B230</f>
        <v>59.68</v>
      </c>
      <c r="E184" s="218">
        <f>'[4]1994'!$B229</f>
        <v>60.06</v>
      </c>
      <c r="F184" s="214">
        <f>'[3]1995'!$C221</f>
        <v>59.2</v>
      </c>
      <c r="G184" s="218">
        <f>'[3]1996'!$B226</f>
        <v>58.65</v>
      </c>
      <c r="H184" s="214">
        <f>'[3]1997'!$B227</f>
        <v>56.92</v>
      </c>
      <c r="I184" s="218">
        <f>'[3]1998'!$B227</f>
        <v>57.19</v>
      </c>
      <c r="J184" s="214">
        <v>57.59</v>
      </c>
      <c r="K184" s="221">
        <v>58.17</v>
      </c>
      <c r="L184" s="217">
        <f>'[6]2001'!$B225</f>
        <v>56.56</v>
      </c>
      <c r="M184" s="216">
        <v>59.755000000000003</v>
      </c>
      <c r="N184" s="217">
        <v>58.54</v>
      </c>
      <c r="O184" s="216">
        <v>57.825000000000003</v>
      </c>
      <c r="P184" s="217">
        <v>59.375</v>
      </c>
      <c r="Q184" s="216">
        <v>62.42</v>
      </c>
      <c r="R184" s="217">
        <v>60.08</v>
      </c>
      <c r="S184" s="216">
        <v>57.47</v>
      </c>
      <c r="T184" s="241">
        <v>56.23</v>
      </c>
      <c r="U184" s="236">
        <v>59.72</v>
      </c>
      <c r="V184" s="241">
        <v>57.61</v>
      </c>
      <c r="W184" s="236">
        <v>55.58</v>
      </c>
      <c r="X184" s="241">
        <v>59.134999999999998</v>
      </c>
      <c r="Y184" s="241">
        <v>58.58</v>
      </c>
      <c r="Z184" s="241">
        <v>57.84</v>
      </c>
      <c r="AA184" s="241">
        <v>59.6</v>
      </c>
      <c r="AB184" s="241">
        <v>60.25</v>
      </c>
      <c r="AC184" s="31"/>
      <c r="AD184" s="193">
        <f t="shared" si="7"/>
        <v>59.679999999999971</v>
      </c>
      <c r="AE184" s="187">
        <f t="shared" ref="AE184:AE219" si="8">+AE183-0.02</f>
        <v>58.19</v>
      </c>
      <c r="AF184" s="20"/>
      <c r="AG184" s="32"/>
      <c r="AH184" s="32"/>
      <c r="AI184" s="32"/>
      <c r="AJ184" s="32">
        <v>59.755000000000003</v>
      </c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</row>
    <row r="185" spans="1:148" s="34" customFormat="1" ht="12" customHeight="1" x14ac:dyDescent="0.2">
      <c r="A185" s="62">
        <v>37435</v>
      </c>
      <c r="B185" s="214">
        <f>'[4]1991'!$C233</f>
        <v>58.91</v>
      </c>
      <c r="C185" s="218">
        <v>59.05</v>
      </c>
      <c r="D185" s="214">
        <f>'[4]1993'!$B231</f>
        <v>59.685000000000002</v>
      </c>
      <c r="E185" s="218">
        <f>'[4]1994'!$B230</f>
        <v>60.32</v>
      </c>
      <c r="F185" s="214">
        <f>'[3]1995'!$C222</f>
        <v>59.18</v>
      </c>
      <c r="G185" s="218">
        <f>'[3]1996'!$B227</f>
        <v>58.674999999999997</v>
      </c>
      <c r="H185" s="214">
        <f>'[3]1997'!$B228</f>
        <v>56.9</v>
      </c>
      <c r="I185" s="218">
        <f>'[3]1998'!$B228</f>
        <v>57.28</v>
      </c>
      <c r="J185" s="214">
        <v>57.54</v>
      </c>
      <c r="K185" s="221">
        <v>58.18</v>
      </c>
      <c r="L185" s="217">
        <f>'[6]2001'!$B226</f>
        <v>56.524999999999999</v>
      </c>
      <c r="M185" s="216">
        <v>59.704999999999998</v>
      </c>
      <c r="N185" s="217">
        <v>58.534999999999997</v>
      </c>
      <c r="O185" s="216">
        <v>57.795000000000002</v>
      </c>
      <c r="P185" s="217">
        <v>59.335000000000001</v>
      </c>
      <c r="Q185" s="216">
        <v>62.23</v>
      </c>
      <c r="R185" s="217">
        <v>60.03</v>
      </c>
      <c r="S185" s="216">
        <v>57.39</v>
      </c>
      <c r="T185" s="241">
        <v>56.215000000000003</v>
      </c>
      <c r="U185" s="236">
        <v>59.905000000000001</v>
      </c>
      <c r="V185" s="241">
        <v>57.585000000000001</v>
      </c>
      <c r="W185" s="236">
        <v>55.32</v>
      </c>
      <c r="X185" s="241">
        <v>59.075000000000003</v>
      </c>
      <c r="Y185" s="241">
        <v>58.56</v>
      </c>
      <c r="Z185" s="241">
        <v>57.805</v>
      </c>
      <c r="AA185" s="241">
        <v>59.61</v>
      </c>
      <c r="AB185" s="241">
        <v>60.204999999999998</v>
      </c>
      <c r="AC185" s="31"/>
      <c r="AD185" s="193">
        <f t="shared" si="7"/>
        <v>59.659999999999968</v>
      </c>
      <c r="AE185" s="187">
        <f t="shared" si="8"/>
        <v>58.169999999999995</v>
      </c>
      <c r="AF185" s="20"/>
      <c r="AG185" s="32"/>
      <c r="AH185" s="32"/>
      <c r="AI185" s="32"/>
      <c r="AJ185" s="32">
        <v>59.704999999999998</v>
      </c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</row>
    <row r="186" spans="1:148" s="34" customFormat="1" ht="12" customHeight="1" x14ac:dyDescent="0.2">
      <c r="A186" s="62">
        <v>37436</v>
      </c>
      <c r="B186" s="214">
        <f>'[4]1991'!$C234</f>
        <v>58.844999999999999</v>
      </c>
      <c r="C186" s="218">
        <v>59.024999999999999</v>
      </c>
      <c r="D186" s="214">
        <f>'[4]1993'!$B232</f>
        <v>59.69</v>
      </c>
      <c r="E186" s="218">
        <f>'[4]1994'!$B231</f>
        <v>60.414999999999999</v>
      </c>
      <c r="F186" s="214">
        <f>'[3]1995'!$C223</f>
        <v>59.164999999999999</v>
      </c>
      <c r="G186" s="218">
        <f>'[3]1996'!$B228</f>
        <v>58.674999999999997</v>
      </c>
      <c r="H186" s="214">
        <f>'[3]1997'!$B229</f>
        <v>56.87</v>
      </c>
      <c r="I186" s="218">
        <f>'[3]1998'!$B229</f>
        <v>57.37</v>
      </c>
      <c r="J186" s="214">
        <v>57.44</v>
      </c>
      <c r="K186" s="221">
        <v>58.155000000000001</v>
      </c>
      <c r="L186" s="217">
        <f>'[6]2001'!$B227</f>
        <v>56.494999999999997</v>
      </c>
      <c r="M186" s="216">
        <v>59.66</v>
      </c>
      <c r="N186" s="217">
        <v>58.515000000000001</v>
      </c>
      <c r="O186" s="216">
        <v>57.765000000000001</v>
      </c>
      <c r="P186" s="217">
        <v>59.295000000000002</v>
      </c>
      <c r="Q186" s="216">
        <v>61.984999999999999</v>
      </c>
      <c r="R186" s="217">
        <v>60.03</v>
      </c>
      <c r="S186" s="216">
        <v>57.38</v>
      </c>
      <c r="T186" s="241">
        <v>56.19</v>
      </c>
      <c r="U186" s="236">
        <v>59.935000000000002</v>
      </c>
      <c r="V186" s="241">
        <v>57.55</v>
      </c>
      <c r="W186" s="236">
        <v>55.27</v>
      </c>
      <c r="X186" s="241">
        <v>59.02</v>
      </c>
      <c r="Y186" s="241">
        <v>58.53</v>
      </c>
      <c r="Z186" s="241">
        <v>57.76</v>
      </c>
      <c r="AA186" s="241">
        <v>59.58</v>
      </c>
      <c r="AB186" s="241">
        <v>60.15</v>
      </c>
      <c r="AC186" s="31"/>
      <c r="AD186" s="193">
        <f t="shared" si="7"/>
        <v>59.639999999999965</v>
      </c>
      <c r="AE186" s="187">
        <f t="shared" si="8"/>
        <v>58.149999999999991</v>
      </c>
      <c r="AF186" s="20">
        <v>0</v>
      </c>
      <c r="AG186" s="32"/>
      <c r="AH186" s="32"/>
      <c r="AI186" s="32"/>
      <c r="AJ186" s="32">
        <v>59.66</v>
      </c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</row>
    <row r="187" spans="1:148" s="34" customFormat="1" ht="12" customHeight="1" x14ac:dyDescent="0.2">
      <c r="A187" s="62">
        <v>37437</v>
      </c>
      <c r="B187" s="214">
        <f>'[4]1991'!$C235</f>
        <v>58.784999999999997</v>
      </c>
      <c r="C187" s="218">
        <v>59</v>
      </c>
      <c r="D187" s="214">
        <f>'[4]1993'!$B233</f>
        <v>59.67</v>
      </c>
      <c r="E187" s="218">
        <f>'[4]1994'!$B232</f>
        <v>60.515000000000001</v>
      </c>
      <c r="F187" s="214">
        <f>'[3]1995'!$C224</f>
        <v>59.18</v>
      </c>
      <c r="G187" s="218">
        <f>'[3]1996'!$B229</f>
        <v>58.66</v>
      </c>
      <c r="H187" s="214">
        <f>'[3]1997'!$B230</f>
        <v>56.86</v>
      </c>
      <c r="I187" s="218">
        <f>'[3]1998'!$B230</f>
        <v>57.475000000000001</v>
      </c>
      <c r="J187" s="214">
        <v>57.43</v>
      </c>
      <c r="K187" s="221">
        <v>58.13</v>
      </c>
      <c r="L187" s="217">
        <f>'[6]2001'!$B228</f>
        <v>56.48</v>
      </c>
      <c r="M187" s="216">
        <v>59.64</v>
      </c>
      <c r="N187" s="217">
        <v>58.494999999999997</v>
      </c>
      <c r="O187" s="216">
        <v>57.734999999999999</v>
      </c>
      <c r="P187" s="217">
        <v>59.26</v>
      </c>
      <c r="Q187" s="216">
        <v>61.76</v>
      </c>
      <c r="R187" s="217">
        <v>59.99</v>
      </c>
      <c r="S187" s="216">
        <v>57.325000000000003</v>
      </c>
      <c r="T187" s="241">
        <v>56.19</v>
      </c>
      <c r="U187" s="236">
        <v>59.94</v>
      </c>
      <c r="V187" s="241">
        <v>57.51</v>
      </c>
      <c r="W187" s="236">
        <v>55.23</v>
      </c>
      <c r="X187" s="241">
        <v>58.96</v>
      </c>
      <c r="Y187" s="241">
        <v>58.56</v>
      </c>
      <c r="Z187" s="241">
        <v>57.71</v>
      </c>
      <c r="AA187" s="241">
        <v>59.55</v>
      </c>
      <c r="AB187" s="241">
        <v>60.085000000000001</v>
      </c>
      <c r="AC187" s="230"/>
      <c r="AD187" s="193">
        <f t="shared" si="7"/>
        <v>59.619999999999962</v>
      </c>
      <c r="AE187" s="187">
        <f t="shared" si="8"/>
        <v>58.129999999999988</v>
      </c>
      <c r="AF187" s="20">
        <v>61</v>
      </c>
      <c r="AG187" s="32"/>
      <c r="AH187" s="32"/>
      <c r="AI187" s="32"/>
      <c r="AJ187" s="32">
        <v>59.64</v>
      </c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</row>
    <row r="188" spans="1:148" s="34" customFormat="1" ht="12" customHeight="1" x14ac:dyDescent="0.25">
      <c r="A188" s="198">
        <v>37438</v>
      </c>
      <c r="B188" s="208">
        <f>'[4]1991'!$C$246</f>
        <v>58.74</v>
      </c>
      <c r="C188" s="209">
        <v>59</v>
      </c>
      <c r="D188" s="208">
        <f>'[4]1993'!$B$244</f>
        <v>59.655000000000001</v>
      </c>
      <c r="E188" s="209">
        <f>'[4]1994'!$B$243</f>
        <v>60.65</v>
      </c>
      <c r="F188" s="214" t="e">
        <f>'[3]1995'!$C225</f>
        <v>#REF!</v>
      </c>
      <c r="G188" s="209">
        <f>'[3]1996'!$B$239</f>
        <v>58.68</v>
      </c>
      <c r="H188" s="208">
        <f>'[3]1997'!$B$240</f>
        <v>57.015000000000001</v>
      </c>
      <c r="I188" s="209">
        <f>'[3]1998'!$B$240</f>
        <v>57.494999999999997</v>
      </c>
      <c r="J188" s="208">
        <v>57.265000000000001</v>
      </c>
      <c r="K188" s="210">
        <f>[2]PLTA!E9</f>
        <v>58.115000000000002</v>
      </c>
      <c r="L188" s="211">
        <f>'[6]2001'!$B238</f>
        <v>56.465000000000003</v>
      </c>
      <c r="M188" s="210">
        <v>59.625</v>
      </c>
      <c r="N188" s="211">
        <v>58.475000000000001</v>
      </c>
      <c r="O188" s="210">
        <v>57.7</v>
      </c>
      <c r="P188" s="211">
        <v>59.244999999999997</v>
      </c>
      <c r="Q188" s="210">
        <v>61.534999999999997</v>
      </c>
      <c r="R188" s="211">
        <v>59.95</v>
      </c>
      <c r="S188" s="210">
        <v>57.23</v>
      </c>
      <c r="T188" s="240">
        <v>56.17</v>
      </c>
      <c r="U188" s="235">
        <v>59.9</v>
      </c>
      <c r="V188" s="240">
        <v>57.465000000000003</v>
      </c>
      <c r="W188" s="235">
        <v>55.195</v>
      </c>
      <c r="X188" s="240">
        <v>58.9</v>
      </c>
      <c r="Y188" s="240">
        <v>58.58</v>
      </c>
      <c r="Z188" s="240">
        <v>57.67</v>
      </c>
      <c r="AA188" s="240">
        <v>59.585000000000001</v>
      </c>
      <c r="AB188" s="240">
        <v>60.1</v>
      </c>
      <c r="AC188" s="229"/>
      <c r="AD188" s="193">
        <f t="shared" si="7"/>
        <v>59.599999999999959</v>
      </c>
      <c r="AE188" s="186">
        <f t="shared" si="8"/>
        <v>58.109999999999985</v>
      </c>
      <c r="AF188" s="34">
        <v>61</v>
      </c>
      <c r="AG188" s="14" t="s">
        <v>6</v>
      </c>
      <c r="AH188" s="35" t="s">
        <v>16</v>
      </c>
      <c r="AJ188" s="36">
        <v>59.625</v>
      </c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</row>
    <row r="189" spans="1:148" s="34" customFormat="1" ht="12" customHeight="1" x14ac:dyDescent="0.2">
      <c r="A189" s="198">
        <v>37439</v>
      </c>
      <c r="B189" s="208">
        <f>'[4]1991'!$C247</f>
        <v>58.67</v>
      </c>
      <c r="C189" s="212">
        <v>58.96</v>
      </c>
      <c r="D189" s="208">
        <f>'[4]1993'!$B245</f>
        <v>59.814999999999998</v>
      </c>
      <c r="E189" s="212">
        <f>'[4]1994'!$B244</f>
        <v>60.854999999999997</v>
      </c>
      <c r="F189" s="214" t="e">
        <f>'[3]1995'!$C226</f>
        <v>#REF!</v>
      </c>
      <c r="G189" s="212">
        <f>'[3]1996'!$B240</f>
        <v>58.704999999999998</v>
      </c>
      <c r="H189" s="208">
        <f>'[3]1997'!$B241</f>
        <v>57.055</v>
      </c>
      <c r="I189" s="212">
        <f>'[3]1998'!$B241</f>
        <v>57.52</v>
      </c>
      <c r="J189" s="208">
        <v>57.225000000000001</v>
      </c>
      <c r="K189" s="213">
        <f>[2]PLTA!E10</f>
        <v>58.08</v>
      </c>
      <c r="L189" s="211">
        <f>'[6]2001'!$B239</f>
        <v>56.445</v>
      </c>
      <c r="M189" s="210">
        <v>59.57</v>
      </c>
      <c r="N189" s="211">
        <v>58.44</v>
      </c>
      <c r="O189" s="210">
        <v>57.67</v>
      </c>
      <c r="P189" s="211">
        <v>59.215000000000003</v>
      </c>
      <c r="Q189" s="210">
        <v>61.35</v>
      </c>
      <c r="R189" s="211">
        <v>59.905000000000001</v>
      </c>
      <c r="S189" s="210">
        <v>57.13</v>
      </c>
      <c r="T189" s="240">
        <v>56.15</v>
      </c>
      <c r="U189" s="235">
        <v>59.89</v>
      </c>
      <c r="V189" s="240">
        <v>57.42</v>
      </c>
      <c r="W189" s="235">
        <v>55.155000000000001</v>
      </c>
      <c r="X189" s="240">
        <v>58.85</v>
      </c>
      <c r="Y189" s="240">
        <v>58.56</v>
      </c>
      <c r="Z189" s="240">
        <v>57.64</v>
      </c>
      <c r="AA189" s="240">
        <v>59.57</v>
      </c>
      <c r="AB189" s="240">
        <v>60.06</v>
      </c>
      <c r="AC189" s="37"/>
      <c r="AD189" s="193">
        <f t="shared" si="7"/>
        <v>59.579999999999956</v>
      </c>
      <c r="AE189" s="190">
        <f t="shared" si="8"/>
        <v>58.089999999999982</v>
      </c>
      <c r="AF189" s="17"/>
      <c r="AG189" s="36">
        <f>AD219-AD188</f>
        <v>-0.62000000000009692</v>
      </c>
      <c r="AH189" s="36"/>
      <c r="AI189" s="36"/>
      <c r="AJ189" s="36">
        <v>59.57</v>
      </c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</row>
    <row r="190" spans="1:148" s="34" customFormat="1" ht="12" customHeight="1" x14ac:dyDescent="0.2">
      <c r="A190" s="198">
        <v>37440</v>
      </c>
      <c r="B190" s="208">
        <f>'[4]1991'!$C248</f>
        <v>58.604999999999997</v>
      </c>
      <c r="C190" s="212">
        <v>58.935000000000002</v>
      </c>
      <c r="D190" s="208">
        <f>'[4]1993'!$B246</f>
        <v>59.854999999999997</v>
      </c>
      <c r="E190" s="212">
        <f>'[4]1994'!$B245</f>
        <v>60.84</v>
      </c>
      <c r="F190" s="214" t="e">
        <f>'[3]1995'!$C227</f>
        <v>#REF!</v>
      </c>
      <c r="G190" s="212">
        <f>'[3]1996'!$B241</f>
        <v>58.73</v>
      </c>
      <c r="H190" s="208">
        <f>'[3]1997'!$B242</f>
        <v>57.06</v>
      </c>
      <c r="I190" s="212">
        <f>'[3]1998'!$B242</f>
        <v>57.55</v>
      </c>
      <c r="J190" s="208">
        <v>57.08</v>
      </c>
      <c r="K190" s="213">
        <f>[2]PLTA!E11</f>
        <v>58.034999999999997</v>
      </c>
      <c r="L190" s="211">
        <f>'[6]2001'!$B240</f>
        <v>56.424999999999997</v>
      </c>
      <c r="M190" s="210">
        <v>59.524999999999999</v>
      </c>
      <c r="N190" s="211">
        <v>58.424999999999997</v>
      </c>
      <c r="O190" s="210">
        <v>57.634999999999998</v>
      </c>
      <c r="P190" s="211">
        <v>59.174999999999997</v>
      </c>
      <c r="Q190" s="210">
        <v>61.18</v>
      </c>
      <c r="R190" s="211">
        <v>59.854999999999997</v>
      </c>
      <c r="S190" s="210">
        <v>57.04</v>
      </c>
      <c r="T190" s="240">
        <v>56.134999999999998</v>
      </c>
      <c r="U190" s="235">
        <v>59.88</v>
      </c>
      <c r="V190" s="240">
        <v>57.38</v>
      </c>
      <c r="W190" s="235">
        <v>55.11</v>
      </c>
      <c r="X190" s="240">
        <v>58.8</v>
      </c>
      <c r="Y190" s="240">
        <v>58.52</v>
      </c>
      <c r="Z190" s="240">
        <v>57.61</v>
      </c>
      <c r="AA190" s="240">
        <v>59.53</v>
      </c>
      <c r="AB190" s="240">
        <v>60.015000000000001</v>
      </c>
      <c r="AC190" s="37"/>
      <c r="AD190" s="193">
        <f t="shared" si="7"/>
        <v>59.559999999999953</v>
      </c>
      <c r="AE190" s="187">
        <f t="shared" si="8"/>
        <v>58.069999999999979</v>
      </c>
      <c r="AF190" s="20"/>
      <c r="AG190" s="36">
        <f>AE219-AE188</f>
        <v>-0.62000000000009692</v>
      </c>
      <c r="AH190" s="36"/>
      <c r="AI190" s="36"/>
      <c r="AJ190" s="36">
        <v>59.524999999999999</v>
      </c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</row>
    <row r="191" spans="1:148" s="34" customFormat="1" ht="12" customHeight="1" x14ac:dyDescent="0.2">
      <c r="A191" s="198">
        <v>37441</v>
      </c>
      <c r="B191" s="208">
        <f>'[4]1991'!$C249</f>
        <v>58.55</v>
      </c>
      <c r="C191" s="212">
        <v>58.89</v>
      </c>
      <c r="D191" s="208">
        <f>'[4]1993'!$B247</f>
        <v>59.91</v>
      </c>
      <c r="E191" s="212">
        <f>'[4]1994'!$B246</f>
        <v>60.76</v>
      </c>
      <c r="F191" s="214" t="e">
        <f>'[3]1995'!$C228</f>
        <v>#REF!</v>
      </c>
      <c r="G191" s="212">
        <f>'[3]1996'!$B242</f>
        <v>58.75</v>
      </c>
      <c r="H191" s="208">
        <f>'[3]1997'!$B243</f>
        <v>57.064999999999998</v>
      </c>
      <c r="I191" s="212">
        <f>'[3]1998'!$B243</f>
        <v>57.56</v>
      </c>
      <c r="J191" s="208">
        <v>57.034999999999997</v>
      </c>
      <c r="K191" s="213">
        <f>[2]PLTA!E12</f>
        <v>58</v>
      </c>
      <c r="L191" s="211">
        <f>'[6]2001'!$B241</f>
        <v>56.405000000000001</v>
      </c>
      <c r="M191" s="210">
        <v>59.465000000000003</v>
      </c>
      <c r="N191" s="211">
        <v>58.44</v>
      </c>
      <c r="O191" s="210">
        <v>57.604999999999997</v>
      </c>
      <c r="P191" s="211">
        <v>59.13</v>
      </c>
      <c r="Q191" s="210">
        <v>61.12</v>
      </c>
      <c r="R191" s="211">
        <v>59.81</v>
      </c>
      <c r="S191" s="210">
        <v>57.064999999999998</v>
      </c>
      <c r="T191" s="240">
        <v>56.12</v>
      </c>
      <c r="U191" s="235">
        <v>59.86</v>
      </c>
      <c r="V191" s="240">
        <v>57.335000000000001</v>
      </c>
      <c r="W191" s="235">
        <v>55.25</v>
      </c>
      <c r="X191" s="240">
        <v>58.75</v>
      </c>
      <c r="Y191" s="240">
        <v>58.49</v>
      </c>
      <c r="Z191" s="240">
        <v>57.59</v>
      </c>
      <c r="AA191" s="240">
        <v>59.5</v>
      </c>
      <c r="AB191" s="240">
        <v>59.97</v>
      </c>
      <c r="AC191" s="37"/>
      <c r="AD191" s="193">
        <f t="shared" si="7"/>
        <v>59.539999999999949</v>
      </c>
      <c r="AE191" s="187">
        <f t="shared" si="8"/>
        <v>58.049999999999976</v>
      </c>
      <c r="AF191" s="20"/>
      <c r="AG191" s="36"/>
      <c r="AH191" s="36"/>
      <c r="AI191" s="36"/>
      <c r="AJ191" s="36">
        <v>59.465000000000003</v>
      </c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</row>
    <row r="192" spans="1:148" s="34" customFormat="1" ht="12" customHeight="1" x14ac:dyDescent="0.2">
      <c r="A192" s="198">
        <v>37442</v>
      </c>
      <c r="B192" s="208">
        <f>'[4]1991'!$C250</f>
        <v>58.48</v>
      </c>
      <c r="C192" s="212">
        <v>58.86</v>
      </c>
      <c r="D192" s="208">
        <f>'[4]1993'!$B248</f>
        <v>59.905000000000001</v>
      </c>
      <c r="E192" s="212">
        <f>'[4]1994'!$B247</f>
        <v>60.69</v>
      </c>
      <c r="F192" s="214" t="e">
        <f>'[3]1995'!$C229</f>
        <v>#REF!</v>
      </c>
      <c r="G192" s="212">
        <f>'[3]1996'!$B243</f>
        <v>59.14</v>
      </c>
      <c r="H192" s="208">
        <f>'[3]1997'!$B244</f>
        <v>57.06</v>
      </c>
      <c r="I192" s="212">
        <f>'[3]1998'!$B244</f>
        <v>57.56</v>
      </c>
      <c r="J192" s="208">
        <v>56.95</v>
      </c>
      <c r="K192" s="213">
        <f>[2]PLTA!E13</f>
        <v>58.03</v>
      </c>
      <c r="L192" s="211">
        <f>'[6]2001'!$B242</f>
        <v>56.38</v>
      </c>
      <c r="M192" s="210">
        <v>59.405000000000001</v>
      </c>
      <c r="N192" s="211">
        <v>58.424999999999997</v>
      </c>
      <c r="O192" s="210">
        <v>57.58</v>
      </c>
      <c r="P192" s="211">
        <v>59.094999999999999</v>
      </c>
      <c r="Q192" s="210">
        <v>60.88</v>
      </c>
      <c r="R192" s="211">
        <v>59.765000000000001</v>
      </c>
      <c r="S192" s="210">
        <v>57.07</v>
      </c>
      <c r="T192" s="240">
        <v>56.1</v>
      </c>
      <c r="U192" s="235">
        <v>59.86</v>
      </c>
      <c r="V192" s="240">
        <v>57.284999999999997</v>
      </c>
      <c r="W192" s="235">
        <v>55.25</v>
      </c>
      <c r="X192" s="240">
        <v>58.69</v>
      </c>
      <c r="Y192" s="240">
        <v>58.44</v>
      </c>
      <c r="Z192" s="240">
        <v>57.56</v>
      </c>
      <c r="AA192" s="240">
        <v>59.465000000000003</v>
      </c>
      <c r="AB192" s="240">
        <v>59.945</v>
      </c>
      <c r="AC192" s="37"/>
      <c r="AD192" s="193">
        <f t="shared" si="7"/>
        <v>59.519999999999946</v>
      </c>
      <c r="AE192" s="187">
        <f t="shared" si="8"/>
        <v>58.029999999999973</v>
      </c>
      <c r="AF192" s="20"/>
      <c r="AG192" s="36"/>
      <c r="AH192" s="36"/>
      <c r="AI192" s="36"/>
      <c r="AJ192" s="36">
        <v>59.405000000000001</v>
      </c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</row>
    <row r="193" spans="1:75" s="34" customFormat="1" ht="12" customHeight="1" x14ac:dyDescent="0.2">
      <c r="A193" s="198">
        <v>37443</v>
      </c>
      <c r="B193" s="208">
        <f>'[4]1991'!$C251</f>
        <v>58.41</v>
      </c>
      <c r="C193" s="212">
        <v>58.82</v>
      </c>
      <c r="D193" s="208">
        <f>'[4]1993'!$B249</f>
        <v>59.87</v>
      </c>
      <c r="E193" s="212">
        <f>'[4]1994'!$B248</f>
        <v>60.604999999999997</v>
      </c>
      <c r="F193" s="214" t="e">
        <f>'[3]1995'!$C230</f>
        <v>#REF!</v>
      </c>
      <c r="G193" s="212">
        <f>'[3]1996'!$B244</f>
        <v>59.27</v>
      </c>
      <c r="H193" s="208">
        <f>'[3]1997'!$B245</f>
        <v>57.05</v>
      </c>
      <c r="I193" s="212">
        <f>'[3]1998'!$B245</f>
        <v>57.66</v>
      </c>
      <c r="J193" s="208">
        <v>56.875</v>
      </c>
      <c r="K193" s="213">
        <f>[2]PLTA!E14</f>
        <v>58.01</v>
      </c>
      <c r="L193" s="211">
        <f>'[6]2001'!$B243</f>
        <v>56.354999999999997</v>
      </c>
      <c r="M193" s="210">
        <v>59.35</v>
      </c>
      <c r="N193" s="211">
        <v>58.4</v>
      </c>
      <c r="O193" s="210">
        <v>57.57</v>
      </c>
      <c r="P193" s="211">
        <v>58.98</v>
      </c>
      <c r="Q193" s="210">
        <v>60.75</v>
      </c>
      <c r="R193" s="211">
        <v>59.795000000000002</v>
      </c>
      <c r="S193" s="210">
        <v>57.08</v>
      </c>
      <c r="T193" s="240">
        <v>56.075000000000003</v>
      </c>
      <c r="U193" s="235">
        <v>60.05</v>
      </c>
      <c r="V193" s="240">
        <v>57.24</v>
      </c>
      <c r="W193" s="235">
        <v>55.25</v>
      </c>
      <c r="X193" s="240">
        <v>58.61</v>
      </c>
      <c r="Y193" s="240">
        <v>58.39</v>
      </c>
      <c r="Z193" s="240">
        <v>57.54</v>
      </c>
      <c r="AA193" s="240">
        <v>59.42</v>
      </c>
      <c r="AB193" s="240">
        <v>59.91</v>
      </c>
      <c r="AC193" s="37"/>
      <c r="AD193" s="193">
        <f t="shared" si="7"/>
        <v>59.499999999999943</v>
      </c>
      <c r="AE193" s="187">
        <f t="shared" si="8"/>
        <v>58.00999999999997</v>
      </c>
      <c r="AF193" s="20"/>
      <c r="AG193" s="36"/>
      <c r="AH193" s="36"/>
      <c r="AI193" s="36"/>
      <c r="AJ193" s="36">
        <v>59.35</v>
      </c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</row>
    <row r="194" spans="1:75" ht="12" customHeight="1" x14ac:dyDescent="0.25">
      <c r="A194" s="198">
        <v>37444</v>
      </c>
      <c r="B194" s="208">
        <f>'[4]1991'!$C252</f>
        <v>58.36</v>
      </c>
      <c r="C194" s="212">
        <v>58.77</v>
      </c>
      <c r="D194" s="208">
        <f>'[4]1993'!$B250</f>
        <v>59.82</v>
      </c>
      <c r="E194" s="212">
        <f>'[4]1994'!$B249</f>
        <v>60.534999999999997</v>
      </c>
      <c r="F194" s="208" t="e">
        <f>'[3]1995'!$C238</f>
        <v>#REF!</v>
      </c>
      <c r="G194" s="212">
        <f>'[3]1996'!$B245</f>
        <v>59.48</v>
      </c>
      <c r="H194" s="208">
        <f>'[3]1997'!$B246</f>
        <v>57.024999999999999</v>
      </c>
      <c r="I194" s="212">
        <f>'[3]1998'!$B246</f>
        <v>57.75</v>
      </c>
      <c r="J194" s="208">
        <v>56.784999999999997</v>
      </c>
      <c r="K194" s="213">
        <f>[2]PLTA!E15</f>
        <v>57.97</v>
      </c>
      <c r="L194" s="211">
        <f>'[6]2001'!$B244</f>
        <v>56.31</v>
      </c>
      <c r="M194" s="210">
        <v>59.31</v>
      </c>
      <c r="N194" s="211">
        <v>58.39</v>
      </c>
      <c r="O194" s="210">
        <v>57.54</v>
      </c>
      <c r="P194" s="211">
        <v>58.954999999999998</v>
      </c>
      <c r="Q194" s="210">
        <v>60.625</v>
      </c>
      <c r="R194" s="211">
        <v>59.77</v>
      </c>
      <c r="S194" s="210">
        <v>57.2</v>
      </c>
      <c r="T194" s="240">
        <v>56.55</v>
      </c>
      <c r="U194" s="235">
        <v>60</v>
      </c>
      <c r="V194" s="240">
        <v>57.2</v>
      </c>
      <c r="W194" s="235">
        <v>55.6</v>
      </c>
      <c r="X194" s="240">
        <v>58.6</v>
      </c>
      <c r="Y194" s="240">
        <v>58.34</v>
      </c>
      <c r="Z194" s="240">
        <v>57.52</v>
      </c>
      <c r="AA194" s="240">
        <v>59.42</v>
      </c>
      <c r="AB194" s="240">
        <v>59.865000000000002</v>
      </c>
      <c r="AC194" s="38"/>
      <c r="AD194" s="193">
        <f t="shared" si="7"/>
        <v>59.47999999999994</v>
      </c>
      <c r="AE194" s="187">
        <f t="shared" si="8"/>
        <v>57.989999999999966</v>
      </c>
      <c r="AF194" s="20"/>
      <c r="AG194" s="39"/>
      <c r="AH194" s="39"/>
      <c r="AI194" s="39"/>
      <c r="AJ194" s="39">
        <v>59.31</v>
      </c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</row>
    <row r="195" spans="1:75" ht="12" customHeight="1" x14ac:dyDescent="0.25">
      <c r="A195" s="198">
        <v>37445</v>
      </c>
      <c r="B195" s="208">
        <f>'[4]1991'!$C253</f>
        <v>58.32</v>
      </c>
      <c r="C195" s="212">
        <v>58.72</v>
      </c>
      <c r="D195" s="208">
        <f>'[4]1993'!$B251</f>
        <v>59.774999999999999</v>
      </c>
      <c r="E195" s="212">
        <f>'[4]1994'!$B250</f>
        <v>60.45</v>
      </c>
      <c r="F195" s="208" t="e">
        <f>'[3]1995'!$C239</f>
        <v>#REF!</v>
      </c>
      <c r="G195" s="212">
        <f>'[3]1996'!$B246</f>
        <v>59.725000000000001</v>
      </c>
      <c r="H195" s="208">
        <f>'[3]1997'!$B247</f>
        <v>56.97</v>
      </c>
      <c r="I195" s="212">
        <f>'[3]1998'!$B247</f>
        <v>57.79</v>
      </c>
      <c r="J195" s="208">
        <v>56.71</v>
      </c>
      <c r="K195" s="213">
        <f>[2]PLTA!E16</f>
        <v>57.935000000000002</v>
      </c>
      <c r="L195" s="211">
        <f>'[6]2001'!$B245</f>
        <v>56.295000000000002</v>
      </c>
      <c r="M195" s="210">
        <v>59.274999999999999</v>
      </c>
      <c r="N195" s="211">
        <v>58.365000000000002</v>
      </c>
      <c r="O195" s="210">
        <v>57.594999999999999</v>
      </c>
      <c r="P195" s="211">
        <v>58.87</v>
      </c>
      <c r="Q195" s="210">
        <v>60.55</v>
      </c>
      <c r="R195" s="211">
        <v>59.73</v>
      </c>
      <c r="S195" s="210">
        <v>57.36</v>
      </c>
      <c r="T195" s="240">
        <v>56.05</v>
      </c>
      <c r="U195" s="235">
        <v>59.97</v>
      </c>
      <c r="V195" s="240">
        <v>57.16</v>
      </c>
      <c r="W195" s="235">
        <v>55.73</v>
      </c>
      <c r="X195" s="240">
        <v>58.585000000000001</v>
      </c>
      <c r="Y195" s="240">
        <v>58.3</v>
      </c>
      <c r="Z195" s="240">
        <v>57.494999999999997</v>
      </c>
      <c r="AA195" s="240">
        <v>59.395000000000003</v>
      </c>
      <c r="AB195" s="240">
        <v>59.825000000000003</v>
      </c>
      <c r="AC195" s="38"/>
      <c r="AD195" s="193">
        <f t="shared" si="7"/>
        <v>59.459999999999937</v>
      </c>
      <c r="AE195" s="187">
        <f t="shared" si="8"/>
        <v>57.969999999999963</v>
      </c>
      <c r="AF195" s="20"/>
      <c r="AG195" s="39"/>
      <c r="AH195" s="39"/>
      <c r="AI195" s="39"/>
      <c r="AJ195" s="39">
        <v>59.274999999999999</v>
      </c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</row>
    <row r="196" spans="1:75" ht="12" customHeight="1" x14ac:dyDescent="0.25">
      <c r="A196" s="198">
        <v>37446</v>
      </c>
      <c r="B196" s="208">
        <f>'[4]1991'!$C254</f>
        <v>58.25</v>
      </c>
      <c r="C196" s="212">
        <v>58.67</v>
      </c>
      <c r="D196" s="208">
        <f>'[4]1993'!$B252</f>
        <v>59.734999999999999</v>
      </c>
      <c r="E196" s="212">
        <f>'[4]1994'!$B251</f>
        <v>60.365000000000002</v>
      </c>
      <c r="F196" s="208" t="e">
        <f>'[3]1995'!$C240</f>
        <v>#REF!</v>
      </c>
      <c r="G196" s="212">
        <f>'[3]1996'!$B247</f>
        <v>59.98</v>
      </c>
      <c r="H196" s="208">
        <f>'[3]1997'!$B248</f>
        <v>56.93</v>
      </c>
      <c r="I196" s="212">
        <f>'[3]1998'!$B248</f>
        <v>57.875</v>
      </c>
      <c r="J196" s="208">
        <v>56.63</v>
      </c>
      <c r="K196" s="213">
        <f>[2]PLTA!E17</f>
        <v>57.905000000000001</v>
      </c>
      <c r="L196" s="211">
        <f>'[6]2001'!$B246</f>
        <v>56.27</v>
      </c>
      <c r="M196" s="210">
        <v>59.215000000000003</v>
      </c>
      <c r="N196" s="211">
        <v>58.344999999999999</v>
      </c>
      <c r="O196" s="210">
        <v>57.645000000000003</v>
      </c>
      <c r="P196" s="211">
        <v>58.83</v>
      </c>
      <c r="Q196" s="210">
        <v>60.414999999999999</v>
      </c>
      <c r="R196" s="211">
        <v>59.685000000000002</v>
      </c>
      <c r="S196" s="210">
        <v>57.384999999999998</v>
      </c>
      <c r="T196" s="240">
        <v>56.045000000000002</v>
      </c>
      <c r="U196" s="235">
        <v>59.924999999999997</v>
      </c>
      <c r="V196" s="240">
        <v>57.11</v>
      </c>
      <c r="W196" s="235">
        <v>56.12</v>
      </c>
      <c r="X196" s="240">
        <v>58.56</v>
      </c>
      <c r="Y196" s="240">
        <v>58.25</v>
      </c>
      <c r="Z196" s="240">
        <v>57.475000000000001</v>
      </c>
      <c r="AA196" s="240">
        <v>59.354999999999997</v>
      </c>
      <c r="AB196" s="240">
        <v>59.795000000000002</v>
      </c>
      <c r="AC196" s="38"/>
      <c r="AD196" s="193">
        <f t="shared" si="7"/>
        <v>59.439999999999934</v>
      </c>
      <c r="AE196" s="187">
        <f t="shared" si="8"/>
        <v>57.94999999999996</v>
      </c>
      <c r="AF196" s="20"/>
      <c r="AG196" s="39"/>
      <c r="AH196" s="39"/>
      <c r="AI196" s="39"/>
      <c r="AJ196" s="39">
        <v>59.215000000000003</v>
      </c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</row>
    <row r="197" spans="1:75" ht="12" customHeight="1" x14ac:dyDescent="0.25">
      <c r="A197" s="198">
        <v>37447</v>
      </c>
      <c r="B197" s="208">
        <f>'[4]1991'!$C255</f>
        <v>58.195</v>
      </c>
      <c r="C197" s="212">
        <v>58.62</v>
      </c>
      <c r="D197" s="208">
        <f>'[4]1993'!$B253</f>
        <v>59.68</v>
      </c>
      <c r="E197" s="212">
        <f>'[4]1994'!$B252</f>
        <v>60.284999999999997</v>
      </c>
      <c r="F197" s="208" t="e">
        <f>'[3]1995'!$C241</f>
        <v>#REF!</v>
      </c>
      <c r="G197" s="212">
        <f>'[3]1996'!$B248</f>
        <v>60.085000000000001</v>
      </c>
      <c r="H197" s="208">
        <f>'[3]1997'!$B249</f>
        <v>56.9</v>
      </c>
      <c r="I197" s="212">
        <f>'[3]1998'!$B249</f>
        <v>57.875</v>
      </c>
      <c r="J197" s="208">
        <v>56.57</v>
      </c>
      <c r="K197" s="213">
        <f>[2]PLTA!E18</f>
        <v>57.884999999999998</v>
      </c>
      <c r="L197" s="211">
        <f>'[6]2001'!$B247</f>
        <v>56.234999999999999</v>
      </c>
      <c r="M197" s="210">
        <v>59.164999999999999</v>
      </c>
      <c r="N197" s="211">
        <v>58.35</v>
      </c>
      <c r="O197" s="210">
        <v>57.674999999999997</v>
      </c>
      <c r="P197" s="211">
        <v>58.79</v>
      </c>
      <c r="Q197" s="210">
        <v>60.32</v>
      </c>
      <c r="R197" s="211">
        <v>59.63</v>
      </c>
      <c r="S197" s="210">
        <v>57.375</v>
      </c>
      <c r="T197" s="240">
        <v>56.024999999999999</v>
      </c>
      <c r="U197" s="235">
        <v>59.89</v>
      </c>
      <c r="V197" s="240">
        <v>57.06</v>
      </c>
      <c r="W197" s="235">
        <v>56.52</v>
      </c>
      <c r="X197" s="240">
        <v>58.52</v>
      </c>
      <c r="Y197" s="240">
        <v>58.2</v>
      </c>
      <c r="Z197" s="240">
        <v>57.45</v>
      </c>
      <c r="AA197" s="240">
        <v>59.314999999999998</v>
      </c>
      <c r="AB197" s="240">
        <v>59.76</v>
      </c>
      <c r="AC197" s="38"/>
      <c r="AD197" s="193">
        <f t="shared" si="7"/>
        <v>59.419999999999931</v>
      </c>
      <c r="AE197" s="187">
        <f t="shared" si="8"/>
        <v>57.929999999999957</v>
      </c>
      <c r="AF197" s="20"/>
      <c r="AG197" s="39"/>
      <c r="AH197" s="39"/>
      <c r="AI197" s="39"/>
      <c r="AJ197" s="39">
        <v>59.164999999999999</v>
      </c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</row>
    <row r="198" spans="1:75" ht="12" customHeight="1" x14ac:dyDescent="0.25">
      <c r="A198" s="198">
        <v>37448</v>
      </c>
      <c r="B198" s="208">
        <f>'[4]1991'!$C256</f>
        <v>58.125</v>
      </c>
      <c r="C198" s="212">
        <v>58.61</v>
      </c>
      <c r="D198" s="208">
        <f>'[4]1993'!$B254</f>
        <v>59.62</v>
      </c>
      <c r="E198" s="212">
        <f>'[4]1994'!$B253</f>
        <v>60.2</v>
      </c>
      <c r="F198" s="208" t="e">
        <f>'[3]1995'!$C242</f>
        <v>#REF!</v>
      </c>
      <c r="G198" s="212">
        <f>'[3]1996'!$B249</f>
        <v>60.17</v>
      </c>
      <c r="H198" s="208">
        <f>'[3]1997'!$B250</f>
        <v>56.8</v>
      </c>
      <c r="I198" s="212">
        <f>'[3]1998'!$B250</f>
        <v>58.03</v>
      </c>
      <c r="J198" s="208">
        <v>56.515000000000001</v>
      </c>
      <c r="K198" s="213">
        <f>[2]PLTA!E19</f>
        <v>57.875</v>
      </c>
      <c r="L198" s="211">
        <f>'[6]2001'!$B248</f>
        <v>56.204999999999998</v>
      </c>
      <c r="M198" s="210">
        <v>59.125</v>
      </c>
      <c r="N198" s="211">
        <v>58.44</v>
      </c>
      <c r="O198" s="210">
        <v>57.67</v>
      </c>
      <c r="P198" s="211">
        <v>58.765000000000001</v>
      </c>
      <c r="Q198" s="210">
        <v>60.234999999999999</v>
      </c>
      <c r="R198" s="211">
        <v>59.56</v>
      </c>
      <c r="S198" s="210">
        <v>57.365000000000002</v>
      </c>
      <c r="T198" s="240">
        <v>55.994999999999997</v>
      </c>
      <c r="U198" s="235">
        <v>59.865000000000002</v>
      </c>
      <c r="V198" s="240">
        <v>57.02</v>
      </c>
      <c r="W198" s="235">
        <v>56.95</v>
      </c>
      <c r="X198" s="240">
        <v>58.49</v>
      </c>
      <c r="Y198" s="240">
        <v>58.15</v>
      </c>
      <c r="Z198" s="240">
        <v>57.43</v>
      </c>
      <c r="AA198" s="240">
        <v>59.26</v>
      </c>
      <c r="AB198" s="240">
        <v>59.755000000000003</v>
      </c>
      <c r="AC198" s="38"/>
      <c r="AD198" s="193">
        <f t="shared" si="7"/>
        <v>59.399999999999928</v>
      </c>
      <c r="AE198" s="187">
        <f t="shared" si="8"/>
        <v>57.909999999999954</v>
      </c>
      <c r="AF198" s="20"/>
      <c r="AG198" s="39"/>
      <c r="AH198" s="39"/>
      <c r="AI198" s="39"/>
      <c r="AJ198" s="39">
        <v>59.125</v>
      </c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</row>
    <row r="199" spans="1:75" ht="12" customHeight="1" x14ac:dyDescent="0.25">
      <c r="A199" s="198">
        <v>37449</v>
      </c>
      <c r="B199" s="208">
        <f>'[4]1991'!$C257</f>
        <v>58.06</v>
      </c>
      <c r="C199" s="212">
        <v>58.575000000000003</v>
      </c>
      <c r="D199" s="208">
        <f>'[4]1993'!$B255</f>
        <v>59.57</v>
      </c>
      <c r="E199" s="212">
        <f>'[4]1994'!$B254</f>
        <v>60.125</v>
      </c>
      <c r="F199" s="208" t="e">
        <f>'[3]1995'!$C243</f>
        <v>#REF!</v>
      </c>
      <c r="G199" s="212">
        <f>'[3]1996'!$B250</f>
        <v>60.174999999999997</v>
      </c>
      <c r="H199" s="208">
        <f>'[3]1997'!$B251</f>
        <v>56.75</v>
      </c>
      <c r="I199" s="212">
        <f>'[3]1998'!$B251</f>
        <v>58.06</v>
      </c>
      <c r="J199" s="208">
        <v>56.44</v>
      </c>
      <c r="K199" s="213">
        <f>[2]PLTA!E20</f>
        <v>57.825000000000003</v>
      </c>
      <c r="L199" s="211">
        <f>'[6]2001'!$B249</f>
        <v>56.18</v>
      </c>
      <c r="M199" s="210">
        <v>59.08</v>
      </c>
      <c r="N199" s="211">
        <v>58.44</v>
      </c>
      <c r="O199" s="210">
        <v>57.645000000000003</v>
      </c>
      <c r="P199" s="211">
        <v>58.704999999999998</v>
      </c>
      <c r="Q199" s="210">
        <v>60.145000000000003</v>
      </c>
      <c r="R199" s="211">
        <v>59.505000000000003</v>
      </c>
      <c r="S199" s="210">
        <v>57.475000000000001</v>
      </c>
      <c r="T199" s="240">
        <v>55.975000000000001</v>
      </c>
      <c r="U199" s="235">
        <v>59.835000000000001</v>
      </c>
      <c r="V199" s="240">
        <v>56.98</v>
      </c>
      <c r="W199" s="235">
        <v>57.32</v>
      </c>
      <c r="X199" s="240">
        <v>58.44</v>
      </c>
      <c r="Y199" s="240">
        <v>58.1</v>
      </c>
      <c r="Z199" s="240">
        <v>57.4</v>
      </c>
      <c r="AA199" s="240">
        <v>59.244999999999997</v>
      </c>
      <c r="AB199" s="240">
        <v>59.755000000000003</v>
      </c>
      <c r="AC199" s="38"/>
      <c r="AD199" s="193">
        <f t="shared" si="7"/>
        <v>59.379999999999924</v>
      </c>
      <c r="AE199" s="187">
        <f t="shared" si="8"/>
        <v>57.889999999999951</v>
      </c>
      <c r="AF199" s="20"/>
      <c r="AG199" s="39"/>
      <c r="AH199" s="39"/>
      <c r="AI199" s="39"/>
      <c r="AJ199" s="39">
        <v>59.08</v>
      </c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</row>
    <row r="200" spans="1:75" ht="12" customHeight="1" x14ac:dyDescent="0.25">
      <c r="A200" s="198">
        <v>37450</v>
      </c>
      <c r="B200" s="208">
        <f>'[4]1991'!$C258</f>
        <v>57.994999999999997</v>
      </c>
      <c r="C200" s="212">
        <v>58.62</v>
      </c>
      <c r="D200" s="208">
        <f>'[4]1993'!$B256</f>
        <v>59.505000000000003</v>
      </c>
      <c r="E200" s="212">
        <f>'[4]1994'!$B255</f>
        <v>60.04</v>
      </c>
      <c r="F200" s="208" t="e">
        <f>'[3]1995'!$C244</f>
        <v>#REF!</v>
      </c>
      <c r="G200" s="212">
        <f>'[3]1996'!$B251</f>
        <v>60.19</v>
      </c>
      <c r="H200" s="208">
        <f>'[3]1997'!$B252</f>
        <v>56.725000000000001</v>
      </c>
      <c r="I200" s="212">
        <f>'[3]1998'!$B252</f>
        <v>58.064999999999998</v>
      </c>
      <c r="J200" s="208">
        <v>56.375</v>
      </c>
      <c r="K200" s="213">
        <f>[2]PLTA!E21</f>
        <v>57.8</v>
      </c>
      <c r="L200" s="211">
        <f>'[6]2001'!$B250</f>
        <v>56.1</v>
      </c>
      <c r="M200" s="210">
        <v>59.024999999999999</v>
      </c>
      <c r="N200" s="211">
        <v>58.43</v>
      </c>
      <c r="O200" s="210">
        <v>57.6</v>
      </c>
      <c r="P200" s="211">
        <v>58.645000000000003</v>
      </c>
      <c r="Q200" s="210">
        <v>60.064999999999998</v>
      </c>
      <c r="R200" s="211">
        <v>59.445</v>
      </c>
      <c r="S200" s="210">
        <v>57.475000000000001</v>
      </c>
      <c r="T200" s="240">
        <v>55.954999999999998</v>
      </c>
      <c r="U200" s="235">
        <v>59.79</v>
      </c>
      <c r="V200" s="240">
        <v>56.93</v>
      </c>
      <c r="W200" s="235">
        <v>57.49</v>
      </c>
      <c r="X200" s="240">
        <v>58.42</v>
      </c>
      <c r="Y200" s="240">
        <v>58.07</v>
      </c>
      <c r="Z200" s="240">
        <v>57.38</v>
      </c>
      <c r="AA200" s="240">
        <v>59.215000000000003</v>
      </c>
      <c r="AB200" s="240">
        <v>60.05</v>
      </c>
      <c r="AC200" s="38"/>
      <c r="AD200" s="193">
        <f t="shared" si="7"/>
        <v>59.359999999999921</v>
      </c>
      <c r="AE200" s="187">
        <f t="shared" si="8"/>
        <v>57.869999999999948</v>
      </c>
      <c r="AF200" s="20"/>
      <c r="AG200" s="39"/>
      <c r="AH200" s="39"/>
      <c r="AI200" s="39"/>
      <c r="AJ200" s="39">
        <v>59.024999999999999</v>
      </c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</row>
    <row r="201" spans="1:75" ht="12" customHeight="1" x14ac:dyDescent="0.25">
      <c r="A201" s="198">
        <v>37451</v>
      </c>
      <c r="B201" s="208">
        <f>'[4]1991'!$C259</f>
        <v>57.94</v>
      </c>
      <c r="C201" s="212">
        <v>58.72</v>
      </c>
      <c r="D201" s="208">
        <f>'[4]1993'!$B257</f>
        <v>59.43</v>
      </c>
      <c r="E201" s="212">
        <f>'[4]1994'!$B256</f>
        <v>59.975000000000001</v>
      </c>
      <c r="F201" s="208" t="e">
        <f>'[3]1995'!$C245</f>
        <v>#REF!</v>
      </c>
      <c r="G201" s="212">
        <f>'[3]1996'!$B252</f>
        <v>60.23</v>
      </c>
      <c r="H201" s="208">
        <f>'[3]1997'!$B253</f>
        <v>56.695</v>
      </c>
      <c r="I201" s="212">
        <f>'[3]1998'!$B253</f>
        <v>58.08</v>
      </c>
      <c r="J201" s="208">
        <v>56.29</v>
      </c>
      <c r="K201" s="213">
        <f>[2]PLTA!E22</f>
        <v>57.75</v>
      </c>
      <c r="L201" s="211">
        <f>'[6]2001'!$B251</f>
        <v>56.075000000000003</v>
      </c>
      <c r="M201" s="210">
        <v>58.97</v>
      </c>
      <c r="N201" s="211">
        <v>58.4</v>
      </c>
      <c r="O201" s="210">
        <v>57.56</v>
      </c>
      <c r="P201" s="211">
        <v>58.57</v>
      </c>
      <c r="Q201" s="210">
        <v>59.99</v>
      </c>
      <c r="R201" s="211">
        <v>59.375</v>
      </c>
      <c r="S201" s="210">
        <v>57.445</v>
      </c>
      <c r="T201" s="240">
        <v>55.92</v>
      </c>
      <c r="U201" s="235">
        <v>59.77</v>
      </c>
      <c r="V201" s="240">
        <v>56.89</v>
      </c>
      <c r="W201" s="235">
        <v>57.58</v>
      </c>
      <c r="X201" s="240">
        <v>58.4</v>
      </c>
      <c r="Y201" s="240">
        <v>58.04</v>
      </c>
      <c r="Z201" s="240">
        <v>57.32</v>
      </c>
      <c r="AA201" s="240">
        <v>59.18</v>
      </c>
      <c r="AB201" s="240">
        <v>60.155000000000001</v>
      </c>
      <c r="AC201" s="38"/>
      <c r="AD201" s="193">
        <f t="shared" si="7"/>
        <v>59.339999999999918</v>
      </c>
      <c r="AE201" s="187">
        <f t="shared" si="8"/>
        <v>57.849999999999945</v>
      </c>
      <c r="AF201" s="20"/>
      <c r="AG201" s="39"/>
      <c r="AH201" s="39"/>
      <c r="AI201" s="39"/>
      <c r="AJ201" s="39">
        <v>58.97</v>
      </c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</row>
    <row r="202" spans="1:75" ht="12" customHeight="1" x14ac:dyDescent="0.25">
      <c r="A202" s="198">
        <v>37452</v>
      </c>
      <c r="B202" s="208">
        <f>'[4]1991'!$C260</f>
        <v>57.92</v>
      </c>
      <c r="C202" s="212">
        <v>58.73</v>
      </c>
      <c r="D202" s="208">
        <f>'[4]1993'!$B258</f>
        <v>59.36</v>
      </c>
      <c r="E202" s="212">
        <f>'[4]1994'!$B257</f>
        <v>59.9</v>
      </c>
      <c r="F202" s="208" t="e">
        <f>'[3]1995'!$C246</f>
        <v>#REF!</v>
      </c>
      <c r="G202" s="212">
        <f>'[3]1996'!$B253</f>
        <v>60.23</v>
      </c>
      <c r="H202" s="208">
        <f>'[3]1997'!$B254</f>
        <v>56.664999999999999</v>
      </c>
      <c r="I202" s="212">
        <f>'[3]1998'!$B254</f>
        <v>58.07</v>
      </c>
      <c r="J202" s="208">
        <v>56.215000000000003</v>
      </c>
      <c r="K202" s="213">
        <f>[2]PLTA!E23</f>
        <v>57.69</v>
      </c>
      <c r="L202" s="211">
        <f>'[6]2001'!$B252</f>
        <v>56.034999999999997</v>
      </c>
      <c r="M202" s="210">
        <v>58.924999999999997</v>
      </c>
      <c r="N202" s="211">
        <v>58.36</v>
      </c>
      <c r="O202" s="210">
        <v>57.5</v>
      </c>
      <c r="P202" s="211">
        <v>58.57</v>
      </c>
      <c r="Q202" s="210">
        <v>59.92</v>
      </c>
      <c r="R202" s="211">
        <v>59.314999999999998</v>
      </c>
      <c r="S202" s="231">
        <v>57.465000000000003</v>
      </c>
      <c r="T202" s="242">
        <v>55.88</v>
      </c>
      <c r="U202" s="237">
        <v>59.75</v>
      </c>
      <c r="V202" s="242">
        <v>56.88</v>
      </c>
      <c r="W202" s="237">
        <v>57.65</v>
      </c>
      <c r="X202" s="242">
        <v>58.44</v>
      </c>
      <c r="Y202" s="242">
        <v>58.005000000000003</v>
      </c>
      <c r="Z202" s="242">
        <v>57.28</v>
      </c>
      <c r="AA202" s="242">
        <v>59.134999999999998</v>
      </c>
      <c r="AB202" s="242">
        <v>60.15</v>
      </c>
      <c r="AC202" s="38"/>
      <c r="AD202" s="193">
        <f t="shared" si="7"/>
        <v>59.319999999999915</v>
      </c>
      <c r="AE202" s="187">
        <f t="shared" si="8"/>
        <v>57.829999999999941</v>
      </c>
      <c r="AF202" s="20"/>
      <c r="AG202" s="39"/>
      <c r="AH202" s="39"/>
      <c r="AI202" s="39"/>
      <c r="AJ202" s="39">
        <v>58.924999999999997</v>
      </c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</row>
    <row r="203" spans="1:75" ht="12" customHeight="1" x14ac:dyDescent="0.25">
      <c r="A203" s="198">
        <v>37453</v>
      </c>
      <c r="B203" s="208">
        <f>'[4]1991'!$C261</f>
        <v>57.87</v>
      </c>
      <c r="C203" s="212">
        <v>58.72</v>
      </c>
      <c r="D203" s="208">
        <f>'[4]1993'!$B259</f>
        <v>59.28</v>
      </c>
      <c r="E203" s="212">
        <f>'[4]1994'!$B258</f>
        <v>59.83</v>
      </c>
      <c r="F203" s="208" t="e">
        <f>'[3]1995'!$C247</f>
        <v>#REF!</v>
      </c>
      <c r="G203" s="212">
        <f>'[3]1996'!$B254</f>
        <v>60.2</v>
      </c>
      <c r="H203" s="208">
        <f>'[3]1997'!$B255</f>
        <v>56.64</v>
      </c>
      <c r="I203" s="212">
        <f>'[3]1998'!$B255</f>
        <v>58.05</v>
      </c>
      <c r="J203" s="208">
        <v>56.2</v>
      </c>
      <c r="K203" s="213">
        <f>[2]PLTA!E24</f>
        <v>57.63</v>
      </c>
      <c r="L203" s="211">
        <f>'[6]2001'!$B253</f>
        <v>56.02</v>
      </c>
      <c r="M203" s="210">
        <v>58.865000000000002</v>
      </c>
      <c r="N203" s="211">
        <v>58.335000000000001</v>
      </c>
      <c r="O203" s="210">
        <v>57.435000000000002</v>
      </c>
      <c r="P203" s="211">
        <v>58.564999999999998</v>
      </c>
      <c r="Q203" s="210">
        <v>59.854999999999997</v>
      </c>
      <c r="R203" s="211">
        <v>59.24</v>
      </c>
      <c r="S203" s="210">
        <v>57.435000000000002</v>
      </c>
      <c r="T203" s="240">
        <v>55.84</v>
      </c>
      <c r="U203" s="235">
        <v>59.71</v>
      </c>
      <c r="V203" s="242">
        <v>56.97</v>
      </c>
      <c r="W203" s="237">
        <v>57.92</v>
      </c>
      <c r="X203" s="242">
        <v>58.48</v>
      </c>
      <c r="Y203" s="242">
        <v>57.95</v>
      </c>
      <c r="Z203" s="242">
        <v>57.26</v>
      </c>
      <c r="AA203" s="242">
        <v>59.1</v>
      </c>
      <c r="AB203" s="242">
        <v>60.12</v>
      </c>
      <c r="AC203" s="38"/>
      <c r="AD203" s="193">
        <f t="shared" si="7"/>
        <v>59.299999999999912</v>
      </c>
      <c r="AE203" s="187">
        <f t="shared" si="8"/>
        <v>57.809999999999938</v>
      </c>
      <c r="AF203" s="20"/>
      <c r="AG203" s="39"/>
      <c r="AH203" s="39"/>
      <c r="AI203" s="39"/>
      <c r="AJ203" s="39">
        <v>58.865000000000002</v>
      </c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</row>
    <row r="204" spans="1:75" ht="12" customHeight="1" x14ac:dyDescent="0.25">
      <c r="A204" s="198">
        <v>37454</v>
      </c>
      <c r="B204" s="208">
        <f>'[4]1991'!$C262</f>
        <v>57.814999999999998</v>
      </c>
      <c r="C204" s="212">
        <v>58.77</v>
      </c>
      <c r="D204" s="208">
        <f>'[4]1993'!$B260</f>
        <v>59.2</v>
      </c>
      <c r="E204" s="212">
        <f>'[4]1994'!$B259</f>
        <v>59.75</v>
      </c>
      <c r="F204" s="208" t="e">
        <f>'[3]1995'!$C248</f>
        <v>#REF!</v>
      </c>
      <c r="G204" s="212">
        <f>'[3]1996'!$B255</f>
        <v>60.145000000000003</v>
      </c>
      <c r="H204" s="208">
        <f>'[3]1997'!$B256</f>
        <v>56.61</v>
      </c>
      <c r="I204" s="212">
        <f>'[3]1998'!$B256</f>
        <v>58.034999999999997</v>
      </c>
      <c r="J204" s="208">
        <v>56.225000000000001</v>
      </c>
      <c r="K204" s="213">
        <f>[2]PLTA!E25</f>
        <v>57.564999999999998</v>
      </c>
      <c r="L204" s="211">
        <f>'[6]2001'!$B254</f>
        <v>56</v>
      </c>
      <c r="M204" s="210">
        <v>58.81</v>
      </c>
      <c r="N204" s="211">
        <v>58.295000000000002</v>
      </c>
      <c r="O204" s="210">
        <v>57.37</v>
      </c>
      <c r="P204" s="211">
        <v>58.564999999999998</v>
      </c>
      <c r="Q204" s="210">
        <v>59.8</v>
      </c>
      <c r="R204" s="211">
        <v>59.17</v>
      </c>
      <c r="S204" s="210">
        <v>57.38</v>
      </c>
      <c r="T204" s="240">
        <v>55.81</v>
      </c>
      <c r="U204" s="235">
        <v>59.67</v>
      </c>
      <c r="V204" s="240">
        <v>56.935000000000002</v>
      </c>
      <c r="W204" s="235">
        <v>58.03</v>
      </c>
      <c r="X204" s="240">
        <v>58.54</v>
      </c>
      <c r="Y204" s="240">
        <v>57.89</v>
      </c>
      <c r="Z204" s="240">
        <v>57.24</v>
      </c>
      <c r="AA204" s="240">
        <v>59.11</v>
      </c>
      <c r="AB204" s="240">
        <v>60.08</v>
      </c>
      <c r="AC204" s="38"/>
      <c r="AD204" s="193">
        <f t="shared" si="7"/>
        <v>59.279999999999909</v>
      </c>
      <c r="AE204" s="187">
        <f t="shared" si="8"/>
        <v>57.789999999999935</v>
      </c>
      <c r="AF204" s="20"/>
      <c r="AG204" s="39"/>
      <c r="AH204" s="39"/>
      <c r="AI204" s="39"/>
      <c r="AJ204" s="39">
        <v>58.81</v>
      </c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</row>
    <row r="205" spans="1:75" ht="12" customHeight="1" x14ac:dyDescent="0.25">
      <c r="A205" s="198">
        <v>37455</v>
      </c>
      <c r="B205" s="208">
        <f>'[4]1991'!$C263</f>
        <v>57.76</v>
      </c>
      <c r="C205" s="212">
        <v>58.93</v>
      </c>
      <c r="D205" s="208">
        <f>'[4]1993'!$B261</f>
        <v>59.11</v>
      </c>
      <c r="E205" s="212">
        <f>'[4]1994'!$B260</f>
        <v>59.674999999999997</v>
      </c>
      <c r="F205" s="208" t="e">
        <f>'[3]1995'!$C249</f>
        <v>#REF!</v>
      </c>
      <c r="G205" s="212">
        <f>'[3]1996'!$B256</f>
        <v>60.09</v>
      </c>
      <c r="H205" s="208">
        <f>'[3]1997'!$B257</f>
        <v>56.58</v>
      </c>
      <c r="I205" s="212">
        <f>'[3]1998'!$B257</f>
        <v>58.045000000000002</v>
      </c>
      <c r="J205" s="208">
        <v>56.2</v>
      </c>
      <c r="K205" s="213">
        <f>[2]PLTA!E26</f>
        <v>57.52</v>
      </c>
      <c r="L205" s="211">
        <f>'[6]2001'!$B255</f>
        <v>55.975000000000001</v>
      </c>
      <c r="M205" s="210">
        <v>58.76</v>
      </c>
      <c r="N205" s="211">
        <v>58.26</v>
      </c>
      <c r="O205" s="210">
        <v>57.32</v>
      </c>
      <c r="P205" s="211">
        <v>58.55</v>
      </c>
      <c r="Q205" s="210">
        <v>59.734999999999999</v>
      </c>
      <c r="R205" s="211">
        <v>59.094999999999999</v>
      </c>
      <c r="S205" s="210">
        <v>57.31</v>
      </c>
      <c r="T205" s="240">
        <v>55.77</v>
      </c>
      <c r="U205" s="235">
        <v>59.76</v>
      </c>
      <c r="V205" s="240">
        <v>56.99</v>
      </c>
      <c r="W205" s="235">
        <v>58.25</v>
      </c>
      <c r="X205" s="240">
        <v>58.53</v>
      </c>
      <c r="Y205" s="240">
        <v>57.84</v>
      </c>
      <c r="Z205" s="240">
        <v>57.215000000000003</v>
      </c>
      <c r="AA205" s="240">
        <v>59.07</v>
      </c>
      <c r="AB205" s="240">
        <v>60.06</v>
      </c>
      <c r="AC205" s="38"/>
      <c r="AD205" s="193">
        <f t="shared" si="7"/>
        <v>59.259999999999906</v>
      </c>
      <c r="AE205" s="187">
        <f t="shared" si="8"/>
        <v>57.769999999999932</v>
      </c>
      <c r="AF205" s="20"/>
      <c r="AG205" s="39"/>
      <c r="AH205" s="39"/>
      <c r="AI205" s="39"/>
      <c r="AJ205" s="39" t="s">
        <v>23</v>
      </c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</row>
    <row r="206" spans="1:75" ht="12" customHeight="1" x14ac:dyDescent="0.25">
      <c r="A206" s="198">
        <v>37456</v>
      </c>
      <c r="B206" s="208">
        <f>'[4]1991'!$C264</f>
        <v>57.72</v>
      </c>
      <c r="C206" s="212">
        <v>58.994999999999997</v>
      </c>
      <c r="D206" s="208">
        <f>'[4]1993'!$B262</f>
        <v>59.03</v>
      </c>
      <c r="E206" s="212">
        <f>'[4]1994'!$B261</f>
        <v>59.59</v>
      </c>
      <c r="F206" s="208" t="e">
        <f>'[3]1995'!$C250</f>
        <v>#REF!</v>
      </c>
      <c r="G206" s="212">
        <f>'[3]1996'!$B257</f>
        <v>60.024999999999999</v>
      </c>
      <c r="H206" s="208">
        <f>'[3]1997'!$B258</f>
        <v>56.55</v>
      </c>
      <c r="I206" s="212">
        <f>'[3]1998'!$B258</f>
        <v>58.04</v>
      </c>
      <c r="J206" s="208">
        <v>56.145000000000003</v>
      </c>
      <c r="K206" s="213">
        <f>[2]PLTA!E27</f>
        <v>57.484999999999999</v>
      </c>
      <c r="L206" s="211">
        <f>'[6]2001'!$B256</f>
        <v>55.95</v>
      </c>
      <c r="M206" s="210">
        <v>58.664999999999999</v>
      </c>
      <c r="N206" s="211">
        <v>58.23</v>
      </c>
      <c r="O206" s="210">
        <v>57.31</v>
      </c>
      <c r="P206" s="211">
        <v>58.49</v>
      </c>
      <c r="Q206" s="210">
        <v>59.67</v>
      </c>
      <c r="R206" s="211">
        <v>59.04</v>
      </c>
      <c r="S206" s="210">
        <v>57.24</v>
      </c>
      <c r="T206" s="240">
        <v>55.73</v>
      </c>
      <c r="U206" s="235">
        <v>59.805</v>
      </c>
      <c r="V206" s="240">
        <v>56.99</v>
      </c>
      <c r="W206" s="235">
        <v>58.49</v>
      </c>
      <c r="X206" s="240">
        <v>58.52</v>
      </c>
      <c r="Y206" s="240">
        <v>57.78</v>
      </c>
      <c r="Z206" s="240">
        <v>57.18</v>
      </c>
      <c r="AA206" s="240">
        <v>59.04</v>
      </c>
      <c r="AB206" s="240">
        <v>60.015000000000001</v>
      </c>
      <c r="AC206" s="61" t="e">
        <f>#REF!-#REF!</f>
        <v>#REF!</v>
      </c>
      <c r="AD206" s="193">
        <f t="shared" si="7"/>
        <v>59.239999999999903</v>
      </c>
      <c r="AE206" s="187">
        <f t="shared" si="8"/>
        <v>57.749999999999929</v>
      </c>
      <c r="AF206" s="20"/>
      <c r="AG206" s="39"/>
      <c r="AH206" s="39"/>
      <c r="AI206" s="39"/>
      <c r="AJ206" s="39">
        <v>58.664999999999999</v>
      </c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</row>
    <row r="207" spans="1:75" ht="12" customHeight="1" x14ac:dyDescent="0.25">
      <c r="A207" s="198">
        <v>37457</v>
      </c>
      <c r="B207" s="208">
        <f>'[4]1991'!$C265</f>
        <v>57.615000000000002</v>
      </c>
      <c r="C207" s="212">
        <v>59.01</v>
      </c>
      <c r="D207" s="208">
        <f>'[4]1993'!$B263</f>
        <v>58.95</v>
      </c>
      <c r="E207" s="212">
        <f>'[4]1994'!$B262</f>
        <v>59.51</v>
      </c>
      <c r="F207" s="208" t="e">
        <f>'[3]1995'!$C251</f>
        <v>#REF!</v>
      </c>
      <c r="G207" s="212">
        <f>'[3]1996'!$B258</f>
        <v>59.96</v>
      </c>
      <c r="H207" s="208">
        <f>'[3]1997'!$B259</f>
        <v>56.51</v>
      </c>
      <c r="I207" s="212">
        <f>'[3]1998'!$B259</f>
        <v>58.06</v>
      </c>
      <c r="J207" s="208">
        <v>56.045000000000002</v>
      </c>
      <c r="K207" s="213">
        <f>[2]PLTA!E28</f>
        <v>57.435000000000002</v>
      </c>
      <c r="L207" s="211">
        <f>'[6]2001'!$B257</f>
        <v>55.92</v>
      </c>
      <c r="M207" s="210">
        <v>58.625</v>
      </c>
      <c r="N207" s="211">
        <v>58.2</v>
      </c>
      <c r="O207" s="210">
        <v>57.284999999999997</v>
      </c>
      <c r="P207" s="211">
        <v>58.424999999999997</v>
      </c>
      <c r="Q207" s="210">
        <v>59.62</v>
      </c>
      <c r="R207" s="211">
        <v>59.015000000000001</v>
      </c>
      <c r="S207" s="210">
        <v>57.185000000000002</v>
      </c>
      <c r="T207" s="240">
        <v>55.69</v>
      </c>
      <c r="U207" s="235">
        <v>59.86</v>
      </c>
      <c r="V207" s="240">
        <v>56.97</v>
      </c>
      <c r="W207" s="235">
        <v>58.64</v>
      </c>
      <c r="X207" s="240">
        <v>58.505000000000003</v>
      </c>
      <c r="Y207" s="240">
        <v>57.72</v>
      </c>
      <c r="Z207" s="240">
        <v>57.16</v>
      </c>
      <c r="AA207" s="240">
        <v>59.14</v>
      </c>
      <c r="AB207" s="240">
        <v>59.97</v>
      </c>
      <c r="AC207" s="61" t="e">
        <f>#REF!-#REF!</f>
        <v>#REF!</v>
      </c>
      <c r="AD207" s="193">
        <f t="shared" si="7"/>
        <v>59.219999999999899</v>
      </c>
      <c r="AE207" s="187">
        <f t="shared" si="8"/>
        <v>57.729999999999926</v>
      </c>
      <c r="AF207" s="20"/>
      <c r="AG207" s="39"/>
      <c r="AH207" s="39"/>
      <c r="AI207" s="39"/>
      <c r="AJ207" s="39">
        <v>58.625</v>
      </c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</row>
    <row r="208" spans="1:75" ht="12" customHeight="1" x14ac:dyDescent="0.25">
      <c r="A208" s="198">
        <v>37458</v>
      </c>
      <c r="B208" s="208">
        <f>'[4]1991'!$C266</f>
        <v>57.564999999999998</v>
      </c>
      <c r="C208" s="212">
        <v>59</v>
      </c>
      <c r="D208" s="208">
        <f>'[4]1993'!$B264</f>
        <v>58.9</v>
      </c>
      <c r="E208" s="212">
        <f>'[4]1994'!$B263</f>
        <v>59.44</v>
      </c>
      <c r="F208" s="208" t="e">
        <f>'[3]1995'!$C252</f>
        <v>#REF!</v>
      </c>
      <c r="G208" s="212">
        <f>'[3]1996'!$B259</f>
        <v>59.9</v>
      </c>
      <c r="H208" s="208">
        <f>'[3]1997'!$B260</f>
        <v>56.47</v>
      </c>
      <c r="I208" s="212">
        <f>'[3]1998'!$B260</f>
        <v>58.09</v>
      </c>
      <c r="J208" s="208">
        <v>55.95</v>
      </c>
      <c r="K208" s="213">
        <f>[2]PLTA!E29</f>
        <v>57.37</v>
      </c>
      <c r="L208" s="211">
        <f>'[6]2001'!$B258</f>
        <v>55.89</v>
      </c>
      <c r="M208" s="210">
        <v>58.6</v>
      </c>
      <c r="N208" s="211">
        <v>58.185000000000002</v>
      </c>
      <c r="O208" s="210">
        <v>57.12</v>
      </c>
      <c r="P208" s="211">
        <v>58.354999999999997</v>
      </c>
      <c r="Q208" s="210">
        <v>59.555</v>
      </c>
      <c r="R208" s="211">
        <v>58.965000000000003</v>
      </c>
      <c r="S208" s="210">
        <v>57.395000000000003</v>
      </c>
      <c r="T208" s="240">
        <v>55.68</v>
      </c>
      <c r="U208" s="235">
        <v>59.94</v>
      </c>
      <c r="V208" s="240">
        <v>56.97</v>
      </c>
      <c r="W208" s="235">
        <v>58.69</v>
      </c>
      <c r="X208" s="240">
        <v>58.48</v>
      </c>
      <c r="Y208" s="240">
        <v>57.67</v>
      </c>
      <c r="Z208" s="240">
        <v>57.134999999999998</v>
      </c>
      <c r="AA208" s="240">
        <v>59.17</v>
      </c>
      <c r="AB208" s="240">
        <v>59.92</v>
      </c>
      <c r="AC208" s="61" t="e">
        <f>#REF!-#REF!</f>
        <v>#REF!</v>
      </c>
      <c r="AD208" s="193">
        <f t="shared" si="7"/>
        <v>59.199999999999896</v>
      </c>
      <c r="AE208" s="187">
        <f t="shared" si="8"/>
        <v>57.709999999999923</v>
      </c>
      <c r="AF208" s="20"/>
      <c r="AG208" s="39"/>
      <c r="AH208" s="39"/>
      <c r="AI208" s="39"/>
      <c r="AJ208" s="39">
        <v>58.6</v>
      </c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</row>
    <row r="209" spans="1:51" ht="12" customHeight="1" x14ac:dyDescent="0.25">
      <c r="A209" s="198">
        <v>37459</v>
      </c>
      <c r="B209" s="208">
        <f>'[4]1991'!$C267</f>
        <v>57.54</v>
      </c>
      <c r="C209" s="212">
        <v>58.98</v>
      </c>
      <c r="D209" s="208">
        <f>'[4]1993'!$B265</f>
        <v>58.844999999999999</v>
      </c>
      <c r="E209" s="212">
        <f>'[4]1994'!$B264</f>
        <v>59.375</v>
      </c>
      <c r="F209" s="208" t="e">
        <f>'[3]1995'!$C253</f>
        <v>#REF!</v>
      </c>
      <c r="G209" s="212">
        <f>'[3]1996'!$B260</f>
        <v>59.835000000000001</v>
      </c>
      <c r="H209" s="208">
        <f>'[3]1997'!$B261</f>
        <v>56.41</v>
      </c>
      <c r="I209" s="212">
        <f>'[3]1998'!$B261</f>
        <v>58.22</v>
      </c>
      <c r="J209" s="208">
        <v>55.85</v>
      </c>
      <c r="K209" s="213">
        <f>[2]PLTA!E30</f>
        <v>57.325000000000003</v>
      </c>
      <c r="L209" s="211">
        <f>'[6]2001'!$B259</f>
        <v>55.865000000000002</v>
      </c>
      <c r="M209" s="210">
        <v>58.575000000000003</v>
      </c>
      <c r="N209" s="211">
        <v>58.14</v>
      </c>
      <c r="O209" s="210">
        <v>57.204999999999998</v>
      </c>
      <c r="P209" s="211">
        <v>58.274999999999999</v>
      </c>
      <c r="Q209" s="210">
        <v>59.494999999999997</v>
      </c>
      <c r="R209" s="211">
        <v>58.92</v>
      </c>
      <c r="S209" s="210">
        <v>57.484999999999999</v>
      </c>
      <c r="T209" s="240">
        <v>55.65</v>
      </c>
      <c r="U209" s="235">
        <v>59.97</v>
      </c>
      <c r="V209" s="240">
        <v>56.95</v>
      </c>
      <c r="W209" s="235">
        <v>58.715000000000003</v>
      </c>
      <c r="X209" s="240">
        <v>58.45</v>
      </c>
      <c r="Y209" s="240">
        <v>57.61</v>
      </c>
      <c r="Z209" s="240">
        <v>57.11</v>
      </c>
      <c r="AA209" s="240">
        <v>59.14</v>
      </c>
      <c r="AB209" s="240">
        <v>59.87</v>
      </c>
      <c r="AC209" s="61" t="e">
        <f>#REF!-#REF!</f>
        <v>#REF!</v>
      </c>
      <c r="AD209" s="193">
        <f t="shared" si="7"/>
        <v>59.179999999999893</v>
      </c>
      <c r="AE209" s="187">
        <f t="shared" si="8"/>
        <v>57.68999999999992</v>
      </c>
      <c r="AF209" s="20"/>
      <c r="AG209" s="39"/>
      <c r="AH209" s="39"/>
      <c r="AI209" s="39"/>
      <c r="AJ209" s="39">
        <v>58.575000000000003</v>
      </c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</row>
    <row r="210" spans="1:51" ht="12" customHeight="1" x14ac:dyDescent="0.25">
      <c r="A210" s="198">
        <v>37460</v>
      </c>
      <c r="B210" s="208">
        <f>'[4]1991'!$C268</f>
        <v>57.505000000000003</v>
      </c>
      <c r="C210" s="212">
        <v>58.965000000000003</v>
      </c>
      <c r="D210" s="208">
        <f>'[4]1993'!$B266</f>
        <v>58.82</v>
      </c>
      <c r="E210" s="212">
        <f>'[4]1994'!$B265</f>
        <v>59.295000000000002</v>
      </c>
      <c r="F210" s="208" t="e">
        <f>'[3]1995'!$C254</f>
        <v>#REF!</v>
      </c>
      <c r="G210" s="212">
        <f>'[3]1996'!$B261</f>
        <v>59.78</v>
      </c>
      <c r="H210" s="208">
        <f>'[3]1997'!$B262</f>
        <v>56.375</v>
      </c>
      <c r="I210" s="212">
        <f>'[3]1998'!$B262</f>
        <v>58.234999999999999</v>
      </c>
      <c r="J210" s="208">
        <v>55.76</v>
      </c>
      <c r="K210" s="213">
        <f>[2]PLTA!E31</f>
        <v>57.295000000000002</v>
      </c>
      <c r="L210" s="211">
        <f>'[6]2001'!$B260</f>
        <v>55.835000000000001</v>
      </c>
      <c r="M210" s="210">
        <v>58.56</v>
      </c>
      <c r="N210" s="211">
        <v>58.104999999999997</v>
      </c>
      <c r="O210" s="210">
        <v>57.325000000000003</v>
      </c>
      <c r="P210" s="211">
        <v>58.204999999999998</v>
      </c>
      <c r="Q210" s="210">
        <v>59.43</v>
      </c>
      <c r="R210" s="211">
        <v>59.38</v>
      </c>
      <c r="S210" s="210">
        <v>57.5</v>
      </c>
      <c r="T210" s="240">
        <v>55.625</v>
      </c>
      <c r="U210" s="235">
        <v>60.35</v>
      </c>
      <c r="V210" s="240">
        <v>56.91</v>
      </c>
      <c r="W210" s="235">
        <v>58.72</v>
      </c>
      <c r="X210" s="240">
        <v>58.41</v>
      </c>
      <c r="Y210" s="240">
        <v>57.54</v>
      </c>
      <c r="Z210" s="240">
        <v>57.075000000000003</v>
      </c>
      <c r="AA210" s="240">
        <v>59.104999999999997</v>
      </c>
      <c r="AB210" s="240">
        <v>59.81</v>
      </c>
      <c r="AC210" s="61" t="e">
        <f>#REF!-#REF!</f>
        <v>#REF!</v>
      </c>
      <c r="AD210" s="193">
        <f t="shared" si="7"/>
        <v>59.15999999999989</v>
      </c>
      <c r="AE210" s="187">
        <f t="shared" si="8"/>
        <v>57.669999999999916</v>
      </c>
      <c r="AF210" s="20"/>
      <c r="AG210" s="39"/>
      <c r="AH210" s="39"/>
      <c r="AI210" s="39"/>
      <c r="AJ210" s="39">
        <v>58.56</v>
      </c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</row>
    <row r="211" spans="1:51" ht="12" customHeight="1" x14ac:dyDescent="0.25">
      <c r="A211" s="198">
        <v>37461</v>
      </c>
      <c r="B211" s="208">
        <f>'[4]1991'!$C269</f>
        <v>57.47</v>
      </c>
      <c r="C211" s="212">
        <v>58.96</v>
      </c>
      <c r="D211" s="208">
        <f>'[4]1993'!$B267</f>
        <v>58.77</v>
      </c>
      <c r="E211" s="212">
        <f>'[4]1994'!$B266</f>
        <v>59.204999999999998</v>
      </c>
      <c r="F211" s="208" t="e">
        <f>'[3]1995'!$C255</f>
        <v>#REF!</v>
      </c>
      <c r="G211" s="212">
        <f>'[3]1996'!$B262</f>
        <v>59.73</v>
      </c>
      <c r="H211" s="208">
        <f>'[3]1997'!$B263</f>
        <v>56.34</v>
      </c>
      <c r="I211" s="212">
        <f>'[3]1998'!$B263</f>
        <v>58.225000000000001</v>
      </c>
      <c r="J211" s="208">
        <v>55.7</v>
      </c>
      <c r="K211" s="213">
        <f>[2]PLTA!E32</f>
        <v>57.255000000000003</v>
      </c>
      <c r="L211" s="211">
        <f>'[6]2001'!$B261</f>
        <v>55.83</v>
      </c>
      <c r="M211" s="210">
        <v>58.53</v>
      </c>
      <c r="N211" s="211">
        <v>58.75</v>
      </c>
      <c r="O211" s="210">
        <v>57.365000000000002</v>
      </c>
      <c r="P211" s="211">
        <v>58.15</v>
      </c>
      <c r="Q211" s="210">
        <v>59.365000000000002</v>
      </c>
      <c r="R211" s="211">
        <v>59.86</v>
      </c>
      <c r="S211" s="210">
        <v>57.515000000000001</v>
      </c>
      <c r="T211" s="240">
        <v>55.59</v>
      </c>
      <c r="U211" s="235">
        <v>60.6</v>
      </c>
      <c r="V211" s="240">
        <v>56.88</v>
      </c>
      <c r="W211" s="235">
        <v>58.71</v>
      </c>
      <c r="X211" s="240">
        <v>58.38</v>
      </c>
      <c r="Y211" s="240">
        <v>57.47</v>
      </c>
      <c r="Z211" s="240">
        <v>57.05</v>
      </c>
      <c r="AA211" s="240">
        <v>59.064999999999998</v>
      </c>
      <c r="AB211" s="240">
        <v>59.75</v>
      </c>
      <c r="AC211" s="61" t="e">
        <f>#REF!-#REF!</f>
        <v>#REF!</v>
      </c>
      <c r="AD211" s="193">
        <f t="shared" si="7"/>
        <v>59.139999999999887</v>
      </c>
      <c r="AE211" s="187">
        <f t="shared" si="8"/>
        <v>57.649999999999913</v>
      </c>
      <c r="AF211" s="20"/>
      <c r="AG211" s="39"/>
      <c r="AH211" s="39"/>
      <c r="AI211" s="39"/>
      <c r="AJ211" s="39">
        <v>58.53</v>
      </c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</row>
    <row r="212" spans="1:51" ht="12" customHeight="1" x14ac:dyDescent="0.25">
      <c r="A212" s="198">
        <v>37462</v>
      </c>
      <c r="B212" s="208">
        <f>'[4]1991'!$C270</f>
        <v>57.44</v>
      </c>
      <c r="C212" s="212">
        <v>59.03</v>
      </c>
      <c r="D212" s="208">
        <f>'[4]1993'!$B268</f>
        <v>58.7</v>
      </c>
      <c r="E212" s="212">
        <f>'[4]1994'!$B267</f>
        <v>59.115000000000002</v>
      </c>
      <c r="F212" s="208" t="e">
        <f>'[3]1995'!$C256</f>
        <v>#REF!</v>
      </c>
      <c r="G212" s="212">
        <f>'[3]1996'!$B263</f>
        <v>59.68</v>
      </c>
      <c r="H212" s="208">
        <f>'[3]1997'!$B264</f>
        <v>56.305</v>
      </c>
      <c r="I212" s="212">
        <f>'[3]1998'!$B264</f>
        <v>58.215000000000003</v>
      </c>
      <c r="J212" s="208">
        <v>55.674999999999997</v>
      </c>
      <c r="K212" s="213">
        <f>[2]PLTA!E33</f>
        <v>57.23</v>
      </c>
      <c r="L212" s="211">
        <f>'[6]2001'!$B262</f>
        <v>55.85</v>
      </c>
      <c r="M212" s="210">
        <v>58.5</v>
      </c>
      <c r="N212" s="211">
        <v>58.04</v>
      </c>
      <c r="O212" s="210">
        <v>57.375</v>
      </c>
      <c r="P212" s="211">
        <v>58.09</v>
      </c>
      <c r="Q212" s="210">
        <v>59.305</v>
      </c>
      <c r="R212" s="211">
        <v>60.05</v>
      </c>
      <c r="S212" s="210">
        <v>57.515000000000001</v>
      </c>
      <c r="T212" s="240">
        <v>55.69</v>
      </c>
      <c r="U212" s="235">
        <v>60.634999999999998</v>
      </c>
      <c r="V212" s="240">
        <v>56.84</v>
      </c>
      <c r="W212" s="235">
        <v>58.68</v>
      </c>
      <c r="X212" s="240">
        <v>58.33</v>
      </c>
      <c r="Y212" s="240">
        <v>57.4</v>
      </c>
      <c r="Z212" s="240">
        <v>57.03</v>
      </c>
      <c r="AA212" s="240">
        <v>59.03</v>
      </c>
      <c r="AB212" s="240">
        <v>59.69</v>
      </c>
      <c r="AC212" s="61" t="e">
        <f>#REF!-#REF!</f>
        <v>#REF!</v>
      </c>
      <c r="AD212" s="193">
        <f t="shared" si="7"/>
        <v>59.119999999999884</v>
      </c>
      <c r="AE212" s="187">
        <f t="shared" si="8"/>
        <v>57.62999999999991</v>
      </c>
      <c r="AF212" s="20"/>
      <c r="AG212" s="39"/>
      <c r="AH212" s="39"/>
      <c r="AI212" s="39"/>
      <c r="AJ212" s="39">
        <v>58.5</v>
      </c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</row>
    <row r="213" spans="1:51" ht="12" customHeight="1" x14ac:dyDescent="0.25">
      <c r="A213" s="198">
        <v>37463</v>
      </c>
      <c r="B213" s="208">
        <f>'[4]1991'!$C271</f>
        <v>57.4</v>
      </c>
      <c r="C213" s="212">
        <v>59.04</v>
      </c>
      <c r="D213" s="208">
        <f>'[4]1993'!$B269</f>
        <v>58.645000000000003</v>
      </c>
      <c r="E213" s="212">
        <f>'[4]1994'!$B268</f>
        <v>59.02</v>
      </c>
      <c r="F213" s="208" t="e">
        <f>'[3]1995'!$C257</f>
        <v>#REF!</v>
      </c>
      <c r="G213" s="212">
        <f>'[3]1996'!$B264</f>
        <v>59.634999999999998</v>
      </c>
      <c r="H213" s="208">
        <f>'[3]1997'!$B265</f>
        <v>56.27</v>
      </c>
      <c r="I213" s="212">
        <f>'[3]1998'!$B265</f>
        <v>58.2</v>
      </c>
      <c r="J213" s="208">
        <v>55.524999999999999</v>
      </c>
      <c r="K213" s="213">
        <f>[2]PLTA!E34</f>
        <v>57.2</v>
      </c>
      <c r="L213" s="211">
        <f>'[6]2001'!$B263</f>
        <v>55.89</v>
      </c>
      <c r="M213" s="210">
        <v>58.47</v>
      </c>
      <c r="N213" s="211">
        <v>58</v>
      </c>
      <c r="O213" s="210">
        <v>57.36</v>
      </c>
      <c r="P213" s="211">
        <v>58.01</v>
      </c>
      <c r="Q213" s="210">
        <v>59.3</v>
      </c>
      <c r="R213" s="211">
        <v>60.32</v>
      </c>
      <c r="S213" s="210">
        <v>57.81</v>
      </c>
      <c r="T213" s="240">
        <v>55.71</v>
      </c>
      <c r="U213" s="235">
        <v>60.64</v>
      </c>
      <c r="V213" s="240">
        <v>56.8</v>
      </c>
      <c r="W213" s="235">
        <v>58.67</v>
      </c>
      <c r="X213" s="240">
        <v>58.3</v>
      </c>
      <c r="Y213" s="240">
        <v>57.34</v>
      </c>
      <c r="Z213" s="240">
        <v>57</v>
      </c>
      <c r="AA213" s="240">
        <v>59</v>
      </c>
      <c r="AB213" s="240">
        <v>59.63</v>
      </c>
      <c r="AC213" s="61" t="e">
        <f>#REF!-#REF!</f>
        <v>#REF!</v>
      </c>
      <c r="AD213" s="193">
        <f t="shared" si="7"/>
        <v>59.099999999999881</v>
      </c>
      <c r="AE213" s="187">
        <f t="shared" si="8"/>
        <v>57.609999999999907</v>
      </c>
      <c r="AF213" s="20"/>
      <c r="AG213" s="39"/>
      <c r="AH213" s="39"/>
      <c r="AI213" s="39"/>
      <c r="AJ213" s="39">
        <v>58.47</v>
      </c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</row>
    <row r="214" spans="1:51" ht="12" customHeight="1" x14ac:dyDescent="0.25">
      <c r="A214" s="198">
        <v>37464</v>
      </c>
      <c r="B214" s="208">
        <f>'[4]1991'!$C272</f>
        <v>57.36</v>
      </c>
      <c r="C214" s="212">
        <v>59.12</v>
      </c>
      <c r="D214" s="208">
        <f>'[4]1993'!$B270</f>
        <v>58.57</v>
      </c>
      <c r="E214" s="212">
        <f>'[4]1994'!$B269</f>
        <v>58.93</v>
      </c>
      <c r="F214" s="208" t="e">
        <f>'[3]1995'!$C258</f>
        <v>#REF!</v>
      </c>
      <c r="G214" s="212">
        <f>'[3]1996'!$B265</f>
        <v>59.59</v>
      </c>
      <c r="H214" s="208">
        <f>'[3]1997'!$B266</f>
        <v>56.24</v>
      </c>
      <c r="I214" s="212">
        <f>'[3]1998'!$B266</f>
        <v>58.2</v>
      </c>
      <c r="J214" s="208">
        <v>55.43</v>
      </c>
      <c r="K214" s="213">
        <f>[2]PLTA!E35</f>
        <v>57.164999999999999</v>
      </c>
      <c r="L214" s="211">
        <f>'[6]2001'!$B264</f>
        <v>55.924999999999997</v>
      </c>
      <c r="M214" s="210">
        <v>58.43</v>
      </c>
      <c r="N214" s="211">
        <v>57.965000000000003</v>
      </c>
      <c r="O214" s="210">
        <v>57.3</v>
      </c>
      <c r="P214" s="211">
        <v>57.97</v>
      </c>
      <c r="Q214" s="210">
        <v>59.265000000000001</v>
      </c>
      <c r="R214" s="211">
        <v>60.435000000000002</v>
      </c>
      <c r="S214" s="210">
        <v>57.96</v>
      </c>
      <c r="T214" s="240">
        <v>55.71</v>
      </c>
      <c r="U214" s="235">
        <v>60.594999999999999</v>
      </c>
      <c r="V214" s="240">
        <v>56.78</v>
      </c>
      <c r="W214" s="235">
        <v>58.65</v>
      </c>
      <c r="X214" s="240">
        <v>58.25</v>
      </c>
      <c r="Y214" s="240">
        <v>57.26</v>
      </c>
      <c r="Z214" s="240">
        <v>56.97</v>
      </c>
      <c r="AA214" s="240">
        <v>58.97</v>
      </c>
      <c r="AB214" s="240">
        <v>59.575000000000003</v>
      </c>
      <c r="AC214" s="61" t="e">
        <f>#REF!-#REF!</f>
        <v>#REF!</v>
      </c>
      <c r="AD214" s="193">
        <f t="shared" si="7"/>
        <v>59.079999999999878</v>
      </c>
      <c r="AE214" s="187">
        <f t="shared" si="8"/>
        <v>57.589999999999904</v>
      </c>
      <c r="AF214" s="20"/>
      <c r="AG214" s="39"/>
      <c r="AH214" s="39"/>
      <c r="AI214" s="39"/>
      <c r="AJ214" s="39">
        <v>58.43</v>
      </c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</row>
    <row r="215" spans="1:51" ht="12" customHeight="1" x14ac:dyDescent="0.25">
      <c r="A215" s="198">
        <v>37465</v>
      </c>
      <c r="B215" s="208">
        <f>'[4]1991'!$C273</f>
        <v>57.325000000000003</v>
      </c>
      <c r="C215" s="212">
        <v>59.115000000000002</v>
      </c>
      <c r="D215" s="208">
        <f>'[4]1993'!$B271</f>
        <v>58.484999999999999</v>
      </c>
      <c r="E215" s="212">
        <f>'[4]1994'!$B270</f>
        <v>58.85</v>
      </c>
      <c r="F215" s="208" t="e">
        <f>'[3]1995'!$C259</f>
        <v>#REF!</v>
      </c>
      <c r="G215" s="212">
        <f>'[3]1996'!$B266</f>
        <v>59.54</v>
      </c>
      <c r="H215" s="208">
        <f>'[3]1997'!$B267</f>
        <v>56.24</v>
      </c>
      <c r="I215" s="212">
        <f>'[3]1998'!$B267</f>
        <v>58.2</v>
      </c>
      <c r="J215" s="208">
        <v>55.37</v>
      </c>
      <c r="K215" s="213">
        <f>[2]PLTA!E36</f>
        <v>57.14</v>
      </c>
      <c r="L215" s="211">
        <f>'[6]2001'!$B265</f>
        <v>55.924999999999997</v>
      </c>
      <c r="M215" s="210">
        <v>58.4</v>
      </c>
      <c r="N215" s="211">
        <v>57.935000000000002</v>
      </c>
      <c r="O215" s="210">
        <v>57.234999999999999</v>
      </c>
      <c r="P215" s="211">
        <v>57.93</v>
      </c>
      <c r="Q215" s="210">
        <v>59.23</v>
      </c>
      <c r="R215" s="211">
        <v>60.44</v>
      </c>
      <c r="S215" s="210">
        <v>58.02</v>
      </c>
      <c r="T215" s="240">
        <v>55.695</v>
      </c>
      <c r="U215" s="235">
        <v>60.615000000000002</v>
      </c>
      <c r="V215" s="240">
        <v>56.76</v>
      </c>
      <c r="W215" s="235">
        <v>58.62</v>
      </c>
      <c r="X215" s="240">
        <v>58.2</v>
      </c>
      <c r="Y215" s="240">
        <v>57.2</v>
      </c>
      <c r="Z215" s="240">
        <v>56.94</v>
      </c>
      <c r="AA215" s="240">
        <v>58.93</v>
      </c>
      <c r="AB215" s="240">
        <v>59.54</v>
      </c>
      <c r="AC215" s="61" t="e">
        <f>#REF!-#REF!</f>
        <v>#REF!</v>
      </c>
      <c r="AD215" s="193">
        <f t="shared" si="7"/>
        <v>59.059999999999874</v>
      </c>
      <c r="AE215" s="187">
        <f t="shared" si="8"/>
        <v>57.569999999999901</v>
      </c>
      <c r="AF215" s="20"/>
      <c r="AG215" s="39"/>
      <c r="AH215" s="39"/>
      <c r="AI215" s="39"/>
      <c r="AJ215" s="39">
        <v>58.4</v>
      </c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</row>
    <row r="216" spans="1:51" ht="12" customHeight="1" x14ac:dyDescent="0.25">
      <c r="A216" s="198">
        <v>37466</v>
      </c>
      <c r="B216" s="208">
        <f>'[4]1991'!$C274</f>
        <v>57.29</v>
      </c>
      <c r="C216" s="212">
        <v>59.09</v>
      </c>
      <c r="D216" s="208">
        <f>'[4]1993'!$B272</f>
        <v>58.414999999999999</v>
      </c>
      <c r="E216" s="212">
        <f>'[4]1994'!$B271</f>
        <v>58.76</v>
      </c>
      <c r="F216" s="208" t="e">
        <f>'[3]1995'!$C260</f>
        <v>#REF!</v>
      </c>
      <c r="G216" s="212">
        <f>'[3]1996'!$B267</f>
        <v>59.5</v>
      </c>
      <c r="H216" s="208">
        <f>'[3]1997'!$B268</f>
        <v>56.204999999999998</v>
      </c>
      <c r="I216" s="212">
        <f>'[3]1998'!$B268</f>
        <v>58.19</v>
      </c>
      <c r="J216" s="208">
        <v>55.3</v>
      </c>
      <c r="K216" s="213">
        <f>[2]PLTA!E37</f>
        <v>57.11</v>
      </c>
      <c r="L216" s="211">
        <f>'[6]2001'!$B266</f>
        <v>55.93</v>
      </c>
      <c r="M216" s="210">
        <v>58.335000000000001</v>
      </c>
      <c r="N216" s="211">
        <v>57.89</v>
      </c>
      <c r="O216" s="210">
        <v>57.17</v>
      </c>
      <c r="P216" s="211">
        <v>57.88</v>
      </c>
      <c r="Q216" s="210">
        <v>59.17</v>
      </c>
      <c r="R216" s="211">
        <v>60.42</v>
      </c>
      <c r="S216" s="210">
        <v>58.045000000000002</v>
      </c>
      <c r="T216" s="240">
        <v>55.67</v>
      </c>
      <c r="U216" s="235">
        <v>60.63</v>
      </c>
      <c r="V216" s="240">
        <v>56.74</v>
      </c>
      <c r="W216" s="235">
        <v>58.59</v>
      </c>
      <c r="X216" s="240">
        <v>58.15</v>
      </c>
      <c r="Y216" s="240">
        <v>57.15</v>
      </c>
      <c r="Z216" s="240">
        <v>56.92</v>
      </c>
      <c r="AA216" s="240">
        <v>58.88</v>
      </c>
      <c r="AB216" s="240">
        <v>59.57</v>
      </c>
      <c r="AC216" s="61" t="e">
        <f>#REF!-#REF!</f>
        <v>#REF!</v>
      </c>
      <c r="AD216" s="193">
        <f t="shared" si="7"/>
        <v>59.039999999999871</v>
      </c>
      <c r="AE216" s="187">
        <f t="shared" si="8"/>
        <v>57.549999999999898</v>
      </c>
      <c r="AF216" s="20"/>
      <c r="AG216" s="39"/>
      <c r="AH216" s="39"/>
      <c r="AI216" s="39"/>
      <c r="AJ216" s="39">
        <v>58.335000000000001</v>
      </c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</row>
    <row r="217" spans="1:51" ht="12" customHeight="1" x14ac:dyDescent="0.25">
      <c r="A217" s="198">
        <v>37467</v>
      </c>
      <c r="B217" s="208">
        <f>'[4]1991'!$C275</f>
        <v>57.26</v>
      </c>
      <c r="C217" s="212">
        <v>59.055</v>
      </c>
      <c r="D217" s="208">
        <f>'[4]1993'!$B273</f>
        <v>58.255000000000003</v>
      </c>
      <c r="E217" s="212">
        <f>'[4]1994'!$B272</f>
        <v>58.674999999999997</v>
      </c>
      <c r="F217" s="208" t="e">
        <f>'[3]1995'!$C261</f>
        <v>#REF!</v>
      </c>
      <c r="G217" s="212">
        <f>'[3]1996'!$B268</f>
        <v>59.454999999999998</v>
      </c>
      <c r="H217" s="208">
        <f>'[3]1997'!$B269</f>
        <v>56.18</v>
      </c>
      <c r="I217" s="212">
        <f>'[3]1998'!$B269</f>
        <v>58.17</v>
      </c>
      <c r="J217" s="208">
        <v>55.215000000000003</v>
      </c>
      <c r="K217" s="213">
        <f>[2]PLTA!E38</f>
        <v>57.09</v>
      </c>
      <c r="L217" s="211">
        <f>'[6]2001'!$B267</f>
        <v>55.96</v>
      </c>
      <c r="M217" s="210">
        <v>58.335000000000001</v>
      </c>
      <c r="N217" s="211">
        <v>57.85</v>
      </c>
      <c r="O217" s="210">
        <v>57.094999999999999</v>
      </c>
      <c r="P217" s="211">
        <v>57.81</v>
      </c>
      <c r="Q217" s="210">
        <v>59.094999999999999</v>
      </c>
      <c r="R217" s="211">
        <v>60.4</v>
      </c>
      <c r="S217" s="210">
        <v>58.05</v>
      </c>
      <c r="T217" s="240">
        <v>55.664999999999999</v>
      </c>
      <c r="U217" s="235">
        <v>60.58</v>
      </c>
      <c r="V217" s="240">
        <v>56.67</v>
      </c>
      <c r="W217" s="235">
        <v>58.56</v>
      </c>
      <c r="X217" s="240">
        <v>58.1</v>
      </c>
      <c r="Y217" s="240">
        <v>57.09</v>
      </c>
      <c r="Z217" s="240">
        <v>56.9</v>
      </c>
      <c r="AA217" s="240">
        <v>58.83</v>
      </c>
      <c r="AB217" s="240">
        <v>59.6</v>
      </c>
      <c r="AC217" s="61" t="e">
        <f>#REF!-#REF!</f>
        <v>#REF!</v>
      </c>
      <c r="AD217" s="193">
        <f t="shared" si="7"/>
        <v>59.019999999999868</v>
      </c>
      <c r="AE217" s="187">
        <f t="shared" si="8"/>
        <v>57.529999999999895</v>
      </c>
      <c r="AF217" s="20">
        <v>0</v>
      </c>
      <c r="AG217" s="39"/>
      <c r="AH217" s="39"/>
      <c r="AI217" s="39"/>
      <c r="AJ217" s="39">
        <v>58.335000000000001</v>
      </c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</row>
    <row r="218" spans="1:51" ht="12" customHeight="1" x14ac:dyDescent="0.25">
      <c r="A218" s="198">
        <v>37468</v>
      </c>
      <c r="B218" s="208">
        <f>'[4]1991'!$C276</f>
        <v>57.23</v>
      </c>
      <c r="C218" s="212">
        <v>59.03</v>
      </c>
      <c r="D218" s="208">
        <f>'[4]1993'!$B274</f>
        <v>58.18</v>
      </c>
      <c r="E218" s="212">
        <f>'[4]1994'!$B273</f>
        <v>58.59</v>
      </c>
      <c r="F218" s="208" t="e">
        <f>'[3]1995'!$C262</f>
        <v>#REF!</v>
      </c>
      <c r="G218" s="212">
        <f>'[3]1996'!$B269</f>
        <v>59.405000000000001</v>
      </c>
      <c r="H218" s="208">
        <f>'[3]1997'!$B270</f>
        <v>56.11</v>
      </c>
      <c r="I218" s="212">
        <f>'[3]1998'!$B270</f>
        <v>58.15</v>
      </c>
      <c r="J218" s="208">
        <v>55.145000000000003</v>
      </c>
      <c r="K218" s="213">
        <f>[2]PLTA!E39</f>
        <v>57.71</v>
      </c>
      <c r="L218" s="211">
        <f>'[6]2001'!$B268</f>
        <v>55.954999999999998</v>
      </c>
      <c r="M218" s="210">
        <v>58.32</v>
      </c>
      <c r="N218" s="211">
        <v>57.81</v>
      </c>
      <c r="O218" s="210">
        <v>57.01</v>
      </c>
      <c r="P218" s="211">
        <v>57.774999999999999</v>
      </c>
      <c r="Q218" s="210">
        <v>59.02</v>
      </c>
      <c r="R218" s="211">
        <v>60.37</v>
      </c>
      <c r="S218" s="210">
        <v>58.05</v>
      </c>
      <c r="T218" s="240">
        <v>55.62</v>
      </c>
      <c r="U218" s="235">
        <v>60.51</v>
      </c>
      <c r="V218" s="240">
        <v>56.63</v>
      </c>
      <c r="W218" s="235">
        <v>58.51</v>
      </c>
      <c r="X218" s="240">
        <v>58.04</v>
      </c>
      <c r="Y218" s="240">
        <v>57.04</v>
      </c>
      <c r="Z218" s="240">
        <v>56.875</v>
      </c>
      <c r="AA218" s="240">
        <v>58.77</v>
      </c>
      <c r="AB218" s="240">
        <v>59.58</v>
      </c>
      <c r="AC218" s="40"/>
      <c r="AD218" s="193">
        <f t="shared" si="7"/>
        <v>58.999999999999865</v>
      </c>
      <c r="AE218" s="187">
        <f t="shared" si="8"/>
        <v>57.509999999999891</v>
      </c>
      <c r="AF218" s="20">
        <v>61</v>
      </c>
      <c r="AG218" s="39"/>
      <c r="AH218" s="39"/>
      <c r="AI218" s="39"/>
      <c r="AJ218" s="39">
        <v>58.32</v>
      </c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</row>
    <row r="219" spans="1:51" ht="12" customHeight="1" x14ac:dyDescent="0.25">
      <c r="A219" s="62">
        <v>37469</v>
      </c>
      <c r="B219" s="214">
        <f>'[4]1991'!$C$286</f>
        <v>57.2</v>
      </c>
      <c r="C219" s="215">
        <v>59.005000000000003</v>
      </c>
      <c r="D219" s="214">
        <f>'[4]1993'!$B$284</f>
        <v>58.18</v>
      </c>
      <c r="E219" s="215">
        <f>'[4]1994'!$B$283</f>
        <v>58.534999999999997</v>
      </c>
      <c r="F219" s="214">
        <f>'[3]1995'!$C$272</f>
        <v>58.884999999999998</v>
      </c>
      <c r="G219" s="215">
        <f>'[3]1996'!$B$278</f>
        <v>59.344999999999999</v>
      </c>
      <c r="H219" s="214">
        <f>'[3]1997'!$B$279</f>
        <v>56.11</v>
      </c>
      <c r="I219" s="215">
        <f>'[3]1998'!$B$279</f>
        <v>58.145000000000003</v>
      </c>
      <c r="J219" s="214">
        <v>55.09</v>
      </c>
      <c r="K219" s="216">
        <f>'[3]2000'!$B278</f>
        <v>58.61</v>
      </c>
      <c r="L219" s="217">
        <f>'[6]2001'!$B277</f>
        <v>55.975000000000001</v>
      </c>
      <c r="M219" s="216">
        <v>58.29</v>
      </c>
      <c r="N219" s="217">
        <v>57.774999999999999</v>
      </c>
      <c r="O219" s="216">
        <v>56.95</v>
      </c>
      <c r="P219" s="217">
        <v>57.75</v>
      </c>
      <c r="Q219" s="216">
        <v>58.945</v>
      </c>
      <c r="R219" s="217">
        <v>60.314999999999998</v>
      </c>
      <c r="S219" s="216">
        <v>58.055</v>
      </c>
      <c r="T219" s="241">
        <v>55.55</v>
      </c>
      <c r="U219" s="236">
        <v>60.615000000000002</v>
      </c>
      <c r="V219" s="241">
        <v>56.59</v>
      </c>
      <c r="W219" s="236">
        <v>58.445</v>
      </c>
      <c r="X219" s="241">
        <v>57.97</v>
      </c>
      <c r="Y219" s="241">
        <v>57.01</v>
      </c>
      <c r="Z219" s="241">
        <v>56.854999999999997</v>
      </c>
      <c r="AA219" s="241">
        <v>58.72</v>
      </c>
      <c r="AB219" s="241">
        <v>59.54</v>
      </c>
      <c r="AC219" s="60">
        <f>L219</f>
        <v>55.975000000000001</v>
      </c>
      <c r="AD219" s="193">
        <f t="shared" si="7"/>
        <v>58.979999999999862</v>
      </c>
      <c r="AE219" s="186">
        <f t="shared" si="8"/>
        <v>57.489999999999888</v>
      </c>
      <c r="AF219" s="52">
        <v>61</v>
      </c>
      <c r="AG219" s="14" t="s">
        <v>6</v>
      </c>
      <c r="AH219" s="35" t="s">
        <v>17</v>
      </c>
      <c r="AJ219" s="39">
        <v>58.29</v>
      </c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</row>
    <row r="220" spans="1:51" ht="12" customHeight="1" x14ac:dyDescent="0.25">
      <c r="A220" s="62">
        <v>37470</v>
      </c>
      <c r="B220" s="214">
        <f>'[4]1991'!$C287</f>
        <v>57.17</v>
      </c>
      <c r="C220" s="218">
        <v>58.97</v>
      </c>
      <c r="D220" s="214">
        <f>'[4]1993'!$B285</f>
        <v>58.14</v>
      </c>
      <c r="E220" s="218">
        <f>'[4]1994'!$B284</f>
        <v>58.49</v>
      </c>
      <c r="F220" s="214">
        <f>'[3]1995'!$C273</f>
        <v>58.924999999999997</v>
      </c>
      <c r="G220" s="218">
        <f>'[3]1996'!$B279</f>
        <v>59.29</v>
      </c>
      <c r="H220" s="214">
        <f>'[3]1997'!$B280</f>
        <v>56.07</v>
      </c>
      <c r="I220" s="218">
        <f>'[3]1998'!$B280</f>
        <v>58.17</v>
      </c>
      <c r="J220" s="214">
        <v>55.05</v>
      </c>
      <c r="K220" s="216">
        <f>'[3]2000'!$B279</f>
        <v>58.6</v>
      </c>
      <c r="L220" s="217">
        <f>'[6]2001'!$B278</f>
        <v>55.984999999999999</v>
      </c>
      <c r="M220" s="216">
        <v>58.244999999999997</v>
      </c>
      <c r="N220" s="217">
        <v>57.74</v>
      </c>
      <c r="O220" s="216">
        <v>56.9</v>
      </c>
      <c r="P220" s="217">
        <v>57.715000000000003</v>
      </c>
      <c r="Q220" s="216">
        <v>58.87</v>
      </c>
      <c r="R220" s="217">
        <v>60.25</v>
      </c>
      <c r="S220" s="216">
        <v>58.04</v>
      </c>
      <c r="T220" s="241">
        <v>55.524999999999999</v>
      </c>
      <c r="U220" s="236">
        <v>60.664999999999999</v>
      </c>
      <c r="V220" s="241">
        <v>56.54</v>
      </c>
      <c r="W220" s="236">
        <v>58.39</v>
      </c>
      <c r="X220" s="241">
        <v>58.08</v>
      </c>
      <c r="Y220" s="241">
        <v>56.95</v>
      </c>
      <c r="Z220" s="241">
        <v>56.83</v>
      </c>
      <c r="AA220" s="241">
        <v>58.66</v>
      </c>
      <c r="AB220" s="241">
        <v>59.5</v>
      </c>
      <c r="AC220" s="38"/>
      <c r="AD220" s="193">
        <f t="shared" si="7"/>
        <v>58.959999999999859</v>
      </c>
      <c r="AE220" s="190">
        <f>+AE219-0.03</f>
        <v>57.459999999999887</v>
      </c>
      <c r="AF220" s="17"/>
      <c r="AG220" s="42">
        <f>(AD219-AD250)/31</f>
        <v>2.0322580645164352E-2</v>
      </c>
      <c r="AH220" s="39"/>
      <c r="AI220" s="39"/>
      <c r="AJ220" s="39">
        <v>58.244999999999997</v>
      </c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</row>
    <row r="221" spans="1:51" ht="12" customHeight="1" x14ac:dyDescent="0.25">
      <c r="A221" s="62">
        <v>37471</v>
      </c>
      <c r="B221" s="214">
        <f>'[4]1991'!$C288</f>
        <v>57.14</v>
      </c>
      <c r="C221" s="218">
        <v>58.954999999999998</v>
      </c>
      <c r="D221" s="214">
        <f>'[4]1993'!$B286</f>
        <v>58.085000000000001</v>
      </c>
      <c r="E221" s="218">
        <f>'[4]1994'!$B285</f>
        <v>58.445</v>
      </c>
      <c r="F221" s="214">
        <f>'[3]1995'!$C274</f>
        <v>58.924999999999997</v>
      </c>
      <c r="G221" s="218">
        <f>'[3]1996'!$B280</f>
        <v>59.234999999999999</v>
      </c>
      <c r="H221" s="214">
        <f>'[3]1997'!$B281</f>
        <v>56.03</v>
      </c>
      <c r="I221" s="218">
        <f>'[3]1998'!$B281</f>
        <v>58.17</v>
      </c>
      <c r="J221" s="214">
        <v>54.93</v>
      </c>
      <c r="K221" s="216">
        <f>'[3]2000'!$B280</f>
        <v>58.795000000000002</v>
      </c>
      <c r="L221" s="217">
        <f>'[6]2001'!$B279</f>
        <v>55.98</v>
      </c>
      <c r="M221" s="216">
        <v>58.2</v>
      </c>
      <c r="N221" s="217">
        <v>57.704999999999998</v>
      </c>
      <c r="O221" s="216">
        <v>56.814999999999998</v>
      </c>
      <c r="P221" s="217">
        <v>57.68</v>
      </c>
      <c r="Q221" s="216">
        <v>58.81</v>
      </c>
      <c r="R221" s="217">
        <v>60.195</v>
      </c>
      <c r="S221" s="216">
        <v>58.04</v>
      </c>
      <c r="T221" s="241">
        <v>55.524999999999999</v>
      </c>
      <c r="U221" s="236">
        <v>60.67</v>
      </c>
      <c r="V221" s="241">
        <v>56.51</v>
      </c>
      <c r="W221" s="236">
        <v>58.39</v>
      </c>
      <c r="X221" s="241">
        <v>58.67</v>
      </c>
      <c r="Y221" s="241">
        <v>56.9</v>
      </c>
      <c r="Z221" s="241">
        <v>56.8</v>
      </c>
      <c r="AA221" s="241">
        <v>58.59</v>
      </c>
      <c r="AB221" s="241">
        <v>59.484999999999999</v>
      </c>
      <c r="AC221" s="38"/>
      <c r="AD221" s="193">
        <f t="shared" si="7"/>
        <v>58.939999999999856</v>
      </c>
      <c r="AE221" s="190">
        <f t="shared" ref="AE221:AE284" si="9">+AE220-0.03</f>
        <v>57.429999999999886</v>
      </c>
      <c r="AF221" s="20"/>
      <c r="AG221" s="43">
        <f>(AE219-AE250)/31</f>
        <v>3.0000000000001137E-2</v>
      </c>
      <c r="AH221" s="39"/>
      <c r="AI221" s="39"/>
      <c r="AJ221" s="39">
        <v>58.2</v>
      </c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</row>
    <row r="222" spans="1:51" ht="12" customHeight="1" x14ac:dyDescent="0.25">
      <c r="A222" s="62">
        <v>37472</v>
      </c>
      <c r="B222" s="214">
        <f>'[4]1991'!$C289</f>
        <v>57.11</v>
      </c>
      <c r="C222" s="218">
        <v>58.93</v>
      </c>
      <c r="D222" s="214">
        <f>'[4]1993'!$B287</f>
        <v>58.05</v>
      </c>
      <c r="E222" s="218">
        <f>'[4]1994'!$B286</f>
        <v>58.4</v>
      </c>
      <c r="F222" s="214">
        <f>'[3]1995'!$C275</f>
        <v>58.92</v>
      </c>
      <c r="G222" s="218">
        <f>'[3]1996'!$B281</f>
        <v>59.2</v>
      </c>
      <c r="H222" s="214">
        <f>'[3]1997'!$B282</f>
        <v>55.99</v>
      </c>
      <c r="I222" s="218">
        <f>'[3]1998'!$B282</f>
        <v>58.125</v>
      </c>
      <c r="J222" s="214">
        <v>54.884999999999998</v>
      </c>
      <c r="K222" s="216">
        <f>'[3]2000'!$B281</f>
        <v>58.905000000000001</v>
      </c>
      <c r="L222" s="217">
        <f>'[6]2001'!$B280</f>
        <v>55.975000000000001</v>
      </c>
      <c r="M222" s="216">
        <v>58.16</v>
      </c>
      <c r="N222" s="217">
        <v>57.68</v>
      </c>
      <c r="O222" s="216">
        <v>56.72</v>
      </c>
      <c r="P222" s="217">
        <v>57.634999999999998</v>
      </c>
      <c r="Q222" s="216">
        <v>58.74</v>
      </c>
      <c r="R222" s="217">
        <v>60.14</v>
      </c>
      <c r="S222" s="216">
        <v>58.04</v>
      </c>
      <c r="T222" s="241">
        <v>55.494999999999997</v>
      </c>
      <c r="U222" s="236">
        <v>60.95</v>
      </c>
      <c r="V222" s="241">
        <v>56.47</v>
      </c>
      <c r="W222" s="236">
        <v>58.26</v>
      </c>
      <c r="X222" s="241">
        <v>58.79</v>
      </c>
      <c r="Y222" s="241">
        <v>56.88</v>
      </c>
      <c r="Z222" s="241">
        <v>56.774999999999999</v>
      </c>
      <c r="AA222" s="241">
        <v>58.53</v>
      </c>
      <c r="AB222" s="241">
        <v>59.454999999999998</v>
      </c>
      <c r="AC222" s="38"/>
      <c r="AD222" s="193">
        <f t="shared" si="7"/>
        <v>58.919999999999852</v>
      </c>
      <c r="AE222" s="190">
        <f t="shared" si="9"/>
        <v>57.399999999999885</v>
      </c>
      <c r="AF222" s="20"/>
      <c r="AG222" s="39"/>
      <c r="AH222" s="39"/>
      <c r="AI222" s="39"/>
      <c r="AJ222" s="39">
        <v>58.16</v>
      </c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</row>
    <row r="223" spans="1:51" ht="12" customHeight="1" x14ac:dyDescent="0.25">
      <c r="A223" s="62">
        <v>37473</v>
      </c>
      <c r="B223" s="214">
        <f>'[4]1991'!$C290</f>
        <v>57.08</v>
      </c>
      <c r="C223" s="218">
        <v>58.89</v>
      </c>
      <c r="D223" s="214">
        <f>'[4]1993'!$B288</f>
        <v>58</v>
      </c>
      <c r="E223" s="218">
        <f>'[4]1994'!$B287</f>
        <v>58.35</v>
      </c>
      <c r="F223" s="214">
        <f>'[3]1995'!$C276</f>
        <v>58.914999999999999</v>
      </c>
      <c r="G223" s="218">
        <f>'[3]1996'!$B282</f>
        <v>59.164999999999999</v>
      </c>
      <c r="H223" s="214">
        <f>'[3]1997'!$B283</f>
        <v>55.95</v>
      </c>
      <c r="I223" s="218">
        <f>'[3]1998'!$B283</f>
        <v>58.09</v>
      </c>
      <c r="J223" s="214">
        <v>54.82</v>
      </c>
      <c r="K223" s="216">
        <f>'[3]2000'!$B282</f>
        <v>58.954999999999998</v>
      </c>
      <c r="L223" s="217">
        <f>'[6]2001'!$B281</f>
        <v>55.96</v>
      </c>
      <c r="M223" s="216">
        <v>58.125</v>
      </c>
      <c r="N223" s="217">
        <v>57.625</v>
      </c>
      <c r="O223" s="216">
        <v>56.64</v>
      </c>
      <c r="P223" s="217">
        <v>57.59</v>
      </c>
      <c r="Q223" s="216">
        <v>58.655000000000001</v>
      </c>
      <c r="R223" s="217">
        <v>60.075000000000003</v>
      </c>
      <c r="S223" s="216">
        <v>58.045000000000002</v>
      </c>
      <c r="T223" s="241">
        <v>55.46</v>
      </c>
      <c r="U223" s="236">
        <v>60.89</v>
      </c>
      <c r="V223" s="241">
        <v>56.44</v>
      </c>
      <c r="W223" s="236">
        <v>58.22</v>
      </c>
      <c r="X223" s="241">
        <v>58.82</v>
      </c>
      <c r="Y223" s="241">
        <v>56.85</v>
      </c>
      <c r="Z223" s="241">
        <v>56.75</v>
      </c>
      <c r="AA223" s="241">
        <v>58.48</v>
      </c>
      <c r="AB223" s="241">
        <v>59.435000000000002</v>
      </c>
      <c r="AC223" s="38"/>
      <c r="AD223" s="193">
        <f t="shared" si="7"/>
        <v>58.899999999999849</v>
      </c>
      <c r="AE223" s="190">
        <f t="shared" si="9"/>
        <v>57.369999999999884</v>
      </c>
      <c r="AF223" s="20"/>
      <c r="AG223" s="39"/>
      <c r="AH223" s="39"/>
      <c r="AI223" s="39"/>
      <c r="AJ223" s="39">
        <v>58.125</v>
      </c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</row>
    <row r="224" spans="1:51" ht="12" customHeight="1" x14ac:dyDescent="0.25">
      <c r="A224" s="62">
        <v>37474</v>
      </c>
      <c r="B224" s="214">
        <f>'[4]1991'!$C291</f>
        <v>57.05</v>
      </c>
      <c r="C224" s="218">
        <v>58.895000000000003</v>
      </c>
      <c r="D224" s="214">
        <f>'[4]1993'!$B289</f>
        <v>57.96</v>
      </c>
      <c r="E224" s="218">
        <f>'[4]1994'!$B288</f>
        <v>58.32</v>
      </c>
      <c r="F224" s="214">
        <f>'[3]1995'!$C277</f>
        <v>59.34</v>
      </c>
      <c r="G224" s="218">
        <f>'[3]1996'!$B283</f>
        <v>59.1</v>
      </c>
      <c r="H224" s="214">
        <f>'[3]1997'!$B284</f>
        <v>55.91</v>
      </c>
      <c r="I224" s="218">
        <f>'[3]1998'!$B284</f>
        <v>58.06</v>
      </c>
      <c r="J224" s="214">
        <v>54.78</v>
      </c>
      <c r="K224" s="216">
        <f>'[3]2000'!$B283</f>
        <v>58.975000000000001</v>
      </c>
      <c r="L224" s="217">
        <f>'[6]2001'!$B282</f>
        <v>55.945</v>
      </c>
      <c r="M224" s="216">
        <v>58.08</v>
      </c>
      <c r="N224" s="217">
        <v>57.57</v>
      </c>
      <c r="O224" s="216">
        <v>56.59</v>
      </c>
      <c r="P224" s="217">
        <v>57.55</v>
      </c>
      <c r="Q224" s="216">
        <v>58.575000000000003</v>
      </c>
      <c r="R224" s="217">
        <v>60.02</v>
      </c>
      <c r="S224" s="216">
        <v>58.08</v>
      </c>
      <c r="T224" s="241">
        <v>55.43</v>
      </c>
      <c r="U224" s="236">
        <v>60.82</v>
      </c>
      <c r="V224" s="241">
        <v>56.41</v>
      </c>
      <c r="W224" s="236">
        <v>58.17</v>
      </c>
      <c r="X224" s="241">
        <v>58.84</v>
      </c>
      <c r="Y224" s="241">
        <v>56.8</v>
      </c>
      <c r="Z224" s="241">
        <v>56.72</v>
      </c>
      <c r="AA224" s="241">
        <v>58.41</v>
      </c>
      <c r="AB224" s="241">
        <v>59.5</v>
      </c>
      <c r="AC224" s="38"/>
      <c r="AD224" s="193">
        <f t="shared" si="7"/>
        <v>58.879999999999846</v>
      </c>
      <c r="AE224" s="190">
        <f t="shared" si="9"/>
        <v>57.339999999999883</v>
      </c>
      <c r="AF224" s="20"/>
      <c r="AG224" s="39"/>
      <c r="AH224" s="39"/>
      <c r="AI224" s="39"/>
      <c r="AJ224" s="39">
        <v>58.08</v>
      </c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</row>
    <row r="225" spans="1:51" ht="12" customHeight="1" x14ac:dyDescent="0.25">
      <c r="A225" s="62">
        <v>37475</v>
      </c>
      <c r="B225" s="214">
        <f>'[4]1991'!$C292</f>
        <v>57.024999999999999</v>
      </c>
      <c r="C225" s="218">
        <v>58.81</v>
      </c>
      <c r="D225" s="214">
        <f>'[4]1993'!$B290</f>
        <v>57.92</v>
      </c>
      <c r="E225" s="218">
        <f>'[4]1994'!$B289</f>
        <v>58.3</v>
      </c>
      <c r="F225" s="214">
        <f>'[3]1995'!$C278</f>
        <v>59.465000000000003</v>
      </c>
      <c r="G225" s="218">
        <f>'[3]1996'!$B284</f>
        <v>59.045000000000002</v>
      </c>
      <c r="H225" s="214">
        <f>'[3]1997'!$B285</f>
        <v>55.84</v>
      </c>
      <c r="I225" s="218">
        <f>'[3]1998'!$B285</f>
        <v>58.19</v>
      </c>
      <c r="J225" s="214">
        <v>54.76</v>
      </c>
      <c r="K225" s="216">
        <f>'[3]2000'!$B284</f>
        <v>58.97</v>
      </c>
      <c r="L225" s="217">
        <f>'[6]2001'!$B283</f>
        <v>55.924999999999997</v>
      </c>
      <c r="M225" s="216">
        <v>58.05</v>
      </c>
      <c r="N225" s="217">
        <v>57.524999999999999</v>
      </c>
      <c r="O225" s="216">
        <v>56.55</v>
      </c>
      <c r="P225" s="217">
        <v>57.524999999999999</v>
      </c>
      <c r="Q225" s="216">
        <v>58.5</v>
      </c>
      <c r="R225" s="217">
        <v>59.97</v>
      </c>
      <c r="S225" s="216">
        <v>58.11</v>
      </c>
      <c r="T225" s="241">
        <v>55.39</v>
      </c>
      <c r="U225" s="236">
        <v>60.76</v>
      </c>
      <c r="V225" s="241">
        <v>56.37</v>
      </c>
      <c r="W225" s="236">
        <v>58.09</v>
      </c>
      <c r="X225" s="241">
        <v>58.83</v>
      </c>
      <c r="Y225" s="241">
        <v>56.82</v>
      </c>
      <c r="Z225" s="241">
        <v>56.7</v>
      </c>
      <c r="AA225" s="241">
        <v>58.35</v>
      </c>
      <c r="AB225" s="241">
        <v>59.64</v>
      </c>
      <c r="AC225" s="38"/>
      <c r="AD225" s="193">
        <f t="shared" si="7"/>
        <v>58.859999999999843</v>
      </c>
      <c r="AE225" s="190">
        <f t="shared" si="9"/>
        <v>57.309999999999881</v>
      </c>
      <c r="AF225" s="20"/>
      <c r="AG225" s="39"/>
      <c r="AH225" s="39"/>
      <c r="AI225" s="39"/>
      <c r="AJ225" s="39">
        <v>58.05</v>
      </c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</row>
    <row r="226" spans="1:51" ht="12" customHeight="1" x14ac:dyDescent="0.25">
      <c r="A226" s="62">
        <v>37476</v>
      </c>
      <c r="B226" s="214">
        <f>'[4]1991'!$C293</f>
        <v>57</v>
      </c>
      <c r="C226" s="218">
        <v>58.76</v>
      </c>
      <c r="D226" s="214">
        <f>'[4]1993'!$B291</f>
        <v>57.88</v>
      </c>
      <c r="E226" s="218">
        <f>'[4]1994'!$B290</f>
        <v>58.28</v>
      </c>
      <c r="F226" s="214">
        <f>'[3]1995'!$C279</f>
        <v>59.48</v>
      </c>
      <c r="G226" s="218">
        <f>'[3]1996'!$B285</f>
        <v>59.034999999999997</v>
      </c>
      <c r="H226" s="214">
        <f>'[3]1997'!$B286</f>
        <v>55.8</v>
      </c>
      <c r="I226" s="218">
        <f>'[3]1998'!$B286</f>
        <v>58.6</v>
      </c>
      <c r="J226" s="214">
        <v>54.74</v>
      </c>
      <c r="K226" s="216">
        <f>'[3]2000'!$B285</f>
        <v>59.01</v>
      </c>
      <c r="L226" s="217">
        <f>'[6]2001'!$B284</f>
        <v>55.9</v>
      </c>
      <c r="M226" s="216">
        <v>58.015000000000001</v>
      </c>
      <c r="N226" s="217">
        <v>57.48</v>
      </c>
      <c r="O226" s="216">
        <v>56.524999999999999</v>
      </c>
      <c r="P226" s="217">
        <v>57.49</v>
      </c>
      <c r="Q226" s="216">
        <v>58.414999999999999</v>
      </c>
      <c r="R226" s="217">
        <v>59.914999999999999</v>
      </c>
      <c r="S226" s="216">
        <v>58.1</v>
      </c>
      <c r="T226" s="241">
        <v>55.354999999999997</v>
      </c>
      <c r="U226" s="236">
        <v>60.77</v>
      </c>
      <c r="V226" s="241">
        <v>56.33</v>
      </c>
      <c r="W226" s="236">
        <v>58.02</v>
      </c>
      <c r="X226" s="241">
        <v>58.81</v>
      </c>
      <c r="Y226" s="241">
        <v>57.04</v>
      </c>
      <c r="Z226" s="241">
        <v>56.67</v>
      </c>
      <c r="AA226" s="241">
        <v>58.274999999999999</v>
      </c>
      <c r="AB226" s="241">
        <v>59.73</v>
      </c>
      <c r="AC226" s="38"/>
      <c r="AD226" s="193">
        <f t="shared" si="7"/>
        <v>58.83999999999984</v>
      </c>
      <c r="AE226" s="190">
        <f t="shared" si="9"/>
        <v>57.27999999999988</v>
      </c>
      <c r="AF226" s="20"/>
      <c r="AG226" s="39"/>
      <c r="AH226" s="39"/>
      <c r="AI226" s="39"/>
      <c r="AJ226" s="39">
        <v>58.015000000000001</v>
      </c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</row>
    <row r="227" spans="1:51" ht="12" customHeight="1" x14ac:dyDescent="0.25">
      <c r="A227" s="62">
        <v>37477</v>
      </c>
      <c r="B227" s="214">
        <f>'[4]1991'!$C294</f>
        <v>56.965000000000003</v>
      </c>
      <c r="C227" s="218">
        <v>58.72</v>
      </c>
      <c r="D227" s="214">
        <f>'[4]1993'!$B292</f>
        <v>57.85</v>
      </c>
      <c r="E227" s="218">
        <f>'[4]1994'!$B291</f>
        <v>58.234999999999999</v>
      </c>
      <c r="F227" s="214">
        <f>'[3]1995'!$C280</f>
        <v>59.49</v>
      </c>
      <c r="G227" s="218">
        <f>'[3]1996'!$B286</f>
        <v>59</v>
      </c>
      <c r="H227" s="214">
        <f>'[3]1997'!$B287</f>
        <v>55.76</v>
      </c>
      <c r="I227" s="218">
        <f>'[3]1998'!$B287</f>
        <v>58.67</v>
      </c>
      <c r="J227" s="214">
        <v>54.73</v>
      </c>
      <c r="K227" s="216">
        <f>'[3]2000'!$B286</f>
        <v>59.06</v>
      </c>
      <c r="L227" s="217">
        <f>'[6]2001'!$B285</f>
        <v>55.88</v>
      </c>
      <c r="M227" s="216">
        <v>57.98</v>
      </c>
      <c r="N227" s="217">
        <v>57.43</v>
      </c>
      <c r="O227" s="216">
        <v>56.505000000000003</v>
      </c>
      <c r="P227" s="217">
        <v>57.454999999999998</v>
      </c>
      <c r="Q227" s="216">
        <v>58.34</v>
      </c>
      <c r="R227" s="217">
        <v>59.875</v>
      </c>
      <c r="S227" s="216">
        <v>58.1</v>
      </c>
      <c r="T227" s="241">
        <v>55.32</v>
      </c>
      <c r="U227" s="236">
        <v>60.61</v>
      </c>
      <c r="V227" s="241">
        <v>56.274999999999999</v>
      </c>
      <c r="W227" s="236">
        <v>57.95</v>
      </c>
      <c r="X227" s="241">
        <v>58.85</v>
      </c>
      <c r="Y227" s="241">
        <v>57.39</v>
      </c>
      <c r="Z227" s="241">
        <v>56.64</v>
      </c>
      <c r="AA227" s="241">
        <v>58.21</v>
      </c>
      <c r="AB227" s="241">
        <v>59.72</v>
      </c>
      <c r="AC227" s="38"/>
      <c r="AD227" s="193">
        <f t="shared" si="7"/>
        <v>58.819999999999837</v>
      </c>
      <c r="AE227" s="190">
        <f t="shared" si="9"/>
        <v>57.249999999999879</v>
      </c>
      <c r="AF227" s="20"/>
      <c r="AG227" s="39"/>
      <c r="AH227" s="39"/>
      <c r="AI227" s="39"/>
      <c r="AJ227" s="39">
        <v>57.98</v>
      </c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</row>
    <row r="228" spans="1:51" ht="12" customHeight="1" x14ac:dyDescent="0.25">
      <c r="A228" s="62">
        <v>37478</v>
      </c>
      <c r="B228" s="214">
        <f>'[4]1991'!$C295</f>
        <v>56.945</v>
      </c>
      <c r="C228" s="218">
        <v>58.674999999999997</v>
      </c>
      <c r="D228" s="214">
        <f>'[4]1993'!$B293</f>
        <v>57.82</v>
      </c>
      <c r="E228" s="218">
        <f>'[4]1994'!$B292</f>
        <v>58.2</v>
      </c>
      <c r="F228" s="214">
        <f>'[3]1995'!$C281</f>
        <v>59.49</v>
      </c>
      <c r="G228" s="218">
        <f>'[3]1996'!$B287</f>
        <v>58.965000000000003</v>
      </c>
      <c r="H228" s="214">
        <f>'[3]1997'!$B288</f>
        <v>55.72</v>
      </c>
      <c r="I228" s="218">
        <f>'[3]1998'!$B288</f>
        <v>58.69</v>
      </c>
      <c r="J228" s="214">
        <v>54.71</v>
      </c>
      <c r="K228" s="216">
        <f>'[3]2000'!$B287</f>
        <v>59.15</v>
      </c>
      <c r="L228" s="217">
        <f>'[6]2001'!$B286</f>
        <v>55.854999999999997</v>
      </c>
      <c r="M228" s="216">
        <v>57.93</v>
      </c>
      <c r="N228" s="217">
        <v>57.384999999999998</v>
      </c>
      <c r="O228" s="216">
        <v>56.475000000000001</v>
      </c>
      <c r="P228" s="217">
        <v>57.405000000000001</v>
      </c>
      <c r="Q228" s="216">
        <v>58.28</v>
      </c>
      <c r="R228" s="217">
        <v>59.52</v>
      </c>
      <c r="S228" s="216">
        <v>58.1</v>
      </c>
      <c r="T228" s="241">
        <v>55.284999999999997</v>
      </c>
      <c r="U228" s="236">
        <v>60.53</v>
      </c>
      <c r="V228" s="241">
        <v>56.244999999999997</v>
      </c>
      <c r="W228" s="236">
        <v>57.88</v>
      </c>
      <c r="X228" s="241">
        <v>58.875</v>
      </c>
      <c r="Y228" s="241">
        <v>57.45</v>
      </c>
      <c r="Z228" s="241">
        <v>56.61</v>
      </c>
      <c r="AA228" s="241">
        <v>58.14</v>
      </c>
      <c r="AB228" s="241">
        <v>59.69</v>
      </c>
      <c r="AC228" s="38"/>
      <c r="AD228" s="193">
        <f t="shared" si="7"/>
        <v>58.799999999999834</v>
      </c>
      <c r="AE228" s="190">
        <f t="shared" si="9"/>
        <v>57.219999999999878</v>
      </c>
      <c r="AF228" s="20"/>
      <c r="AG228" s="39"/>
      <c r="AH228" s="39"/>
      <c r="AI228" s="39"/>
      <c r="AJ228" s="39">
        <v>57.93</v>
      </c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</row>
    <row r="229" spans="1:51" ht="12" customHeight="1" x14ac:dyDescent="0.25">
      <c r="A229" s="62">
        <v>37479</v>
      </c>
      <c r="B229" s="214">
        <f>'[4]1991'!$C296</f>
        <v>56.924999999999997</v>
      </c>
      <c r="C229" s="218">
        <v>58.62</v>
      </c>
      <c r="D229" s="214">
        <f>'[4]1993'!$B294</f>
        <v>57.77</v>
      </c>
      <c r="E229" s="218">
        <f>'[4]1994'!$B293</f>
        <v>58.17</v>
      </c>
      <c r="F229" s="214">
        <f>'[3]1995'!$C282</f>
        <v>59.484999999999999</v>
      </c>
      <c r="G229" s="218">
        <f>'[3]1996'!$B288</f>
        <v>58.93</v>
      </c>
      <c r="H229" s="214">
        <f>'[3]1997'!$B289</f>
        <v>55.7</v>
      </c>
      <c r="I229" s="218">
        <f>'[3]1998'!$B289</f>
        <v>58.7</v>
      </c>
      <c r="J229" s="214">
        <v>54.685000000000002</v>
      </c>
      <c r="K229" s="216">
        <f>'[3]2000'!$B288</f>
        <v>59.17</v>
      </c>
      <c r="L229" s="217">
        <f>'[6]2001'!$B287</f>
        <v>55.82</v>
      </c>
      <c r="M229" s="216">
        <v>57.88</v>
      </c>
      <c r="N229" s="217">
        <v>57.35</v>
      </c>
      <c r="O229" s="216">
        <v>56.445</v>
      </c>
      <c r="P229" s="217">
        <v>57.37</v>
      </c>
      <c r="Q229" s="216">
        <v>58.234999999999999</v>
      </c>
      <c r="R229" s="217">
        <v>59.774999999999999</v>
      </c>
      <c r="S229" s="216">
        <v>58.11</v>
      </c>
      <c r="T229" s="241">
        <v>55.25</v>
      </c>
      <c r="U229" s="236">
        <v>60.5</v>
      </c>
      <c r="V229" s="241">
        <v>56.21</v>
      </c>
      <c r="W229" s="236">
        <v>57.83</v>
      </c>
      <c r="X229" s="241">
        <v>58.85</v>
      </c>
      <c r="Y229" s="241">
        <v>57.49</v>
      </c>
      <c r="Z229" s="241">
        <v>56.585000000000001</v>
      </c>
      <c r="AA229" s="241">
        <v>58.07</v>
      </c>
      <c r="AB229" s="241">
        <v>59.65</v>
      </c>
      <c r="AC229" s="38"/>
      <c r="AD229" s="193">
        <f t="shared" si="7"/>
        <v>58.779999999999831</v>
      </c>
      <c r="AE229" s="190">
        <f t="shared" si="9"/>
        <v>57.189999999999877</v>
      </c>
      <c r="AF229" s="20"/>
      <c r="AG229" s="185"/>
      <c r="AH229" s="39"/>
      <c r="AI229" s="39"/>
      <c r="AJ229" s="39">
        <v>57.88</v>
      </c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</row>
    <row r="230" spans="1:51" ht="12" customHeight="1" x14ac:dyDescent="0.25">
      <c r="A230" s="62">
        <v>37480</v>
      </c>
      <c r="B230" s="214">
        <f>'[4]1991'!$C297</f>
        <v>56.9</v>
      </c>
      <c r="C230" s="218">
        <v>58.57</v>
      </c>
      <c r="D230" s="214">
        <f>'[4]1993'!$B295</f>
        <v>57.7</v>
      </c>
      <c r="E230" s="218">
        <f>'[4]1994'!$B294</f>
        <v>58.134999999999998</v>
      </c>
      <c r="F230" s="214">
        <f>'[3]1995'!$C283</f>
        <v>59.69</v>
      </c>
      <c r="G230" s="218">
        <f>'[3]1996'!$B289</f>
        <v>58.89</v>
      </c>
      <c r="H230" s="214">
        <f>'[3]1997'!$B290</f>
        <v>55.66</v>
      </c>
      <c r="I230" s="218">
        <f>'[3]1998'!$B290</f>
        <v>58.7</v>
      </c>
      <c r="J230" s="214">
        <v>54.664999999999999</v>
      </c>
      <c r="K230" s="216">
        <f>'[3]2000'!$B289</f>
        <v>59.17</v>
      </c>
      <c r="L230" s="217">
        <f>'[6]2001'!$B288</f>
        <v>55.8</v>
      </c>
      <c r="M230" s="216">
        <v>57.83</v>
      </c>
      <c r="N230" s="217">
        <v>57.3</v>
      </c>
      <c r="O230" s="216">
        <v>56.46</v>
      </c>
      <c r="P230" s="217">
        <v>57.344999999999999</v>
      </c>
      <c r="Q230" s="216">
        <v>58.19</v>
      </c>
      <c r="R230" s="217">
        <v>59.755000000000003</v>
      </c>
      <c r="S230" s="216">
        <v>58.1</v>
      </c>
      <c r="T230" s="241">
        <v>55.225000000000001</v>
      </c>
      <c r="U230" s="236">
        <v>60.424999999999997</v>
      </c>
      <c r="V230" s="241">
        <v>56.164999999999999</v>
      </c>
      <c r="W230" s="236">
        <v>57.795000000000002</v>
      </c>
      <c r="X230" s="241">
        <v>58.82</v>
      </c>
      <c r="Y230" s="241">
        <v>57.49</v>
      </c>
      <c r="Z230" s="241">
        <v>56.57</v>
      </c>
      <c r="AA230" s="241">
        <v>58.02</v>
      </c>
      <c r="AB230" s="241">
        <v>59.61</v>
      </c>
      <c r="AC230" s="38"/>
      <c r="AD230" s="193">
        <f t="shared" si="7"/>
        <v>58.759999999999827</v>
      </c>
      <c r="AE230" s="190">
        <f t="shared" si="9"/>
        <v>57.159999999999876</v>
      </c>
      <c r="AF230" s="20"/>
      <c r="AG230" s="39"/>
      <c r="AH230" s="39"/>
      <c r="AI230" s="39"/>
      <c r="AJ230" s="39">
        <v>57.83</v>
      </c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</row>
    <row r="231" spans="1:51" ht="12" customHeight="1" x14ac:dyDescent="0.25">
      <c r="A231" s="62">
        <v>37481</v>
      </c>
      <c r="B231" s="214">
        <f>'[4]1991'!$C298</f>
        <v>56.875</v>
      </c>
      <c r="C231" s="218">
        <v>58.52</v>
      </c>
      <c r="D231" s="214">
        <f>'[4]1993'!$B296</f>
        <v>57.65</v>
      </c>
      <c r="E231" s="218">
        <f>'[4]1994'!$B295</f>
        <v>58.094999999999999</v>
      </c>
      <c r="F231" s="214">
        <f>'[3]1995'!$C284</f>
        <v>59.77</v>
      </c>
      <c r="G231" s="218">
        <f>'[3]1996'!$B290</f>
        <v>58.835000000000001</v>
      </c>
      <c r="H231" s="214">
        <f>'[3]1997'!$B291</f>
        <v>55.62</v>
      </c>
      <c r="I231" s="218">
        <f>'[3]1998'!$B291</f>
        <v>58.69</v>
      </c>
      <c r="J231" s="214">
        <v>54.604999999999997</v>
      </c>
      <c r="K231" s="216">
        <f>'[3]2000'!$B290</f>
        <v>59.16</v>
      </c>
      <c r="L231" s="217">
        <f>'[6]2001'!$B289</f>
        <v>55.78</v>
      </c>
      <c r="M231" s="216">
        <v>57.79</v>
      </c>
      <c r="N231" s="217">
        <v>57.255000000000003</v>
      </c>
      <c r="O231" s="216">
        <v>56.384999999999998</v>
      </c>
      <c r="P231" s="217">
        <v>57.31</v>
      </c>
      <c r="Q231" s="216">
        <v>58.134999999999998</v>
      </c>
      <c r="R231" s="217">
        <v>59.715000000000003</v>
      </c>
      <c r="S231" s="216">
        <v>58.08</v>
      </c>
      <c r="T231" s="241">
        <v>55.2</v>
      </c>
      <c r="U231" s="236">
        <v>60.37</v>
      </c>
      <c r="V231" s="241">
        <v>56.13</v>
      </c>
      <c r="W231" s="236">
        <v>57.76</v>
      </c>
      <c r="X231" s="241">
        <v>58.774999999999999</v>
      </c>
      <c r="Y231" s="241">
        <v>57.46</v>
      </c>
      <c r="Z231" s="241">
        <v>56.54</v>
      </c>
      <c r="AA231" s="241">
        <v>57.95</v>
      </c>
      <c r="AB231" s="241">
        <v>59.564999999999998</v>
      </c>
      <c r="AC231" s="38"/>
      <c r="AD231" s="193">
        <f t="shared" si="7"/>
        <v>58.739999999999824</v>
      </c>
      <c r="AE231" s="190">
        <f t="shared" si="9"/>
        <v>57.129999999999875</v>
      </c>
      <c r="AF231" s="20"/>
      <c r="AG231" s="39"/>
      <c r="AH231" s="39"/>
      <c r="AI231" s="39"/>
      <c r="AJ231" s="39">
        <v>57.79</v>
      </c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</row>
    <row r="232" spans="1:51" ht="12" customHeight="1" x14ac:dyDescent="0.25">
      <c r="A232" s="62">
        <v>37482</v>
      </c>
      <c r="B232" s="214">
        <f>'[4]1991'!$C299</f>
        <v>56.84</v>
      </c>
      <c r="C232" s="218">
        <v>58.49</v>
      </c>
      <c r="D232" s="214">
        <f>'[4]1993'!$B297</f>
        <v>57.594999999999999</v>
      </c>
      <c r="E232" s="218">
        <f>'[4]1994'!$B296</f>
        <v>58.055</v>
      </c>
      <c r="F232" s="214">
        <f>'[3]1995'!$C285</f>
        <v>59.784999999999997</v>
      </c>
      <c r="G232" s="218">
        <f>'[3]1996'!$B291</f>
        <v>58.77</v>
      </c>
      <c r="H232" s="214">
        <f>'[3]1997'!$B292</f>
        <v>55.58</v>
      </c>
      <c r="I232" s="218">
        <f>'[3]1998'!$B292</f>
        <v>58.67</v>
      </c>
      <c r="J232" s="214">
        <v>54.56</v>
      </c>
      <c r="K232" s="216">
        <f>'[3]2000'!$B291</f>
        <v>59.13</v>
      </c>
      <c r="L232" s="217">
        <f>'[6]2001'!$B290</f>
        <v>55.755000000000003</v>
      </c>
      <c r="M232" s="216">
        <v>57.744999999999997</v>
      </c>
      <c r="N232" s="217">
        <v>57.21</v>
      </c>
      <c r="O232" s="216">
        <v>56.354999999999997</v>
      </c>
      <c r="P232" s="217">
        <v>57.284999999999997</v>
      </c>
      <c r="Q232" s="216">
        <v>58.07</v>
      </c>
      <c r="R232" s="217">
        <v>59.655000000000001</v>
      </c>
      <c r="S232" s="216">
        <v>58.06</v>
      </c>
      <c r="T232" s="241">
        <v>55.17</v>
      </c>
      <c r="U232" s="236">
        <v>60.31</v>
      </c>
      <c r="V232" s="241">
        <v>56.09</v>
      </c>
      <c r="W232" s="236">
        <v>57.71</v>
      </c>
      <c r="X232" s="241">
        <v>58.73</v>
      </c>
      <c r="Y232" s="241">
        <v>57.44</v>
      </c>
      <c r="Z232" s="241">
        <v>56.515000000000001</v>
      </c>
      <c r="AA232" s="241">
        <v>57.884999999999998</v>
      </c>
      <c r="AB232" s="241">
        <v>59.515000000000001</v>
      </c>
      <c r="AC232" s="38"/>
      <c r="AD232" s="193">
        <f t="shared" si="7"/>
        <v>58.719999999999821</v>
      </c>
      <c r="AE232" s="190">
        <f t="shared" si="9"/>
        <v>57.099999999999874</v>
      </c>
      <c r="AF232" s="20"/>
      <c r="AG232" s="39"/>
      <c r="AH232" s="39"/>
      <c r="AI232" s="39"/>
      <c r="AJ232" s="39">
        <v>57.744999999999997</v>
      </c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</row>
    <row r="233" spans="1:51" ht="12" customHeight="1" x14ac:dyDescent="0.25">
      <c r="A233" s="62">
        <v>37483</v>
      </c>
      <c r="B233" s="214">
        <f>'[4]1991'!$C300</f>
        <v>56.81</v>
      </c>
      <c r="C233" s="218">
        <v>58.47</v>
      </c>
      <c r="D233" s="214">
        <f>'[4]1993'!$B298</f>
        <v>57.545000000000002</v>
      </c>
      <c r="E233" s="218">
        <f>'[4]1994'!$B297</f>
        <v>58.045000000000002</v>
      </c>
      <c r="F233" s="214">
        <f>'[3]1995'!$C286</f>
        <v>59.77</v>
      </c>
      <c r="G233" s="218">
        <f>'[3]1996'!$B292</f>
        <v>58.725000000000001</v>
      </c>
      <c r="H233" s="214">
        <f>'[3]1997'!$B293</f>
        <v>55.53</v>
      </c>
      <c r="I233" s="218">
        <f>'[3]1998'!$B293</f>
        <v>58.73</v>
      </c>
      <c r="J233" s="214">
        <v>54.534999999999997</v>
      </c>
      <c r="K233" s="216">
        <f>'[3]2000'!$B292</f>
        <v>59.09</v>
      </c>
      <c r="L233" s="217">
        <f>'[6]2001'!$B291</f>
        <v>55.71</v>
      </c>
      <c r="M233" s="216">
        <v>57.695</v>
      </c>
      <c r="N233" s="217">
        <v>57.174999999999997</v>
      </c>
      <c r="O233" s="216">
        <v>56.33</v>
      </c>
      <c r="P233" s="217">
        <v>57.265000000000001</v>
      </c>
      <c r="Q233" s="216">
        <v>58.034999999999997</v>
      </c>
      <c r="R233" s="217">
        <v>59.53</v>
      </c>
      <c r="S233" s="216">
        <v>58.034999999999997</v>
      </c>
      <c r="T233" s="241">
        <v>55.13</v>
      </c>
      <c r="U233" s="236">
        <v>60.26</v>
      </c>
      <c r="V233" s="241">
        <v>56.04</v>
      </c>
      <c r="W233" s="236">
        <v>57.66</v>
      </c>
      <c r="X233" s="241">
        <v>58.704999999999998</v>
      </c>
      <c r="Y233" s="241">
        <v>57.41</v>
      </c>
      <c r="Z233" s="241">
        <v>56.48</v>
      </c>
      <c r="AA233" s="241">
        <v>57.9</v>
      </c>
      <c r="AB233" s="241">
        <v>59.454999999999998</v>
      </c>
      <c r="AC233" s="38"/>
      <c r="AD233" s="193">
        <f t="shared" si="7"/>
        <v>58.699999999999818</v>
      </c>
      <c r="AE233" s="190">
        <f t="shared" si="9"/>
        <v>57.069999999999872</v>
      </c>
      <c r="AF233" s="20"/>
      <c r="AG233" s="39"/>
      <c r="AH233" s="39"/>
      <c r="AI233" s="39"/>
      <c r="AJ233" s="39">
        <v>57.695</v>
      </c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</row>
    <row r="234" spans="1:51" ht="12" customHeight="1" x14ac:dyDescent="0.25">
      <c r="A234" s="62">
        <v>37484</v>
      </c>
      <c r="B234" s="214">
        <f>'[4]1991'!$C301</f>
        <v>56.78</v>
      </c>
      <c r="C234" s="218">
        <v>58.43</v>
      </c>
      <c r="D234" s="214">
        <f>'[4]1993'!$B299</f>
        <v>57.515000000000001</v>
      </c>
      <c r="E234" s="218">
        <f>'[4]1994'!$B298</f>
        <v>58.01</v>
      </c>
      <c r="F234" s="214">
        <f>'[3]1995'!$C287</f>
        <v>59.75</v>
      </c>
      <c r="G234" s="218">
        <f>'[3]1996'!$B293</f>
        <v>58.695</v>
      </c>
      <c r="H234" s="214">
        <f>'[3]1997'!$B294</f>
        <v>55.5</v>
      </c>
      <c r="I234" s="218">
        <f>'[3]1998'!$B294</f>
        <v>58.78</v>
      </c>
      <c r="J234" s="214">
        <v>54.52</v>
      </c>
      <c r="K234" s="216">
        <f>'[3]2000'!$B293</f>
        <v>59.06</v>
      </c>
      <c r="L234" s="217">
        <f>'[6]2001'!$B292</f>
        <v>55.68</v>
      </c>
      <c r="M234" s="216">
        <v>57.65</v>
      </c>
      <c r="N234" s="217">
        <v>57.14</v>
      </c>
      <c r="O234" s="216">
        <v>56.3</v>
      </c>
      <c r="P234" s="217">
        <v>57.25</v>
      </c>
      <c r="Q234" s="216">
        <v>57.994999999999997</v>
      </c>
      <c r="R234" s="217">
        <v>59.53</v>
      </c>
      <c r="S234" s="216">
        <v>58.005000000000003</v>
      </c>
      <c r="T234" s="241">
        <v>55.12</v>
      </c>
      <c r="U234" s="236">
        <v>60.21</v>
      </c>
      <c r="V234" s="241">
        <v>56</v>
      </c>
      <c r="W234" s="236">
        <v>57.61</v>
      </c>
      <c r="X234" s="241">
        <v>58.7</v>
      </c>
      <c r="Y234" s="241">
        <v>57.37</v>
      </c>
      <c r="Z234" s="241">
        <v>56.45</v>
      </c>
      <c r="AA234" s="241">
        <v>57.875</v>
      </c>
      <c r="AB234" s="241">
        <v>59.4</v>
      </c>
      <c r="AC234" s="38"/>
      <c r="AD234" s="193">
        <f t="shared" si="7"/>
        <v>58.679999999999815</v>
      </c>
      <c r="AE234" s="190">
        <f t="shared" si="9"/>
        <v>57.039999999999871</v>
      </c>
      <c r="AF234" s="20"/>
      <c r="AG234" s="39"/>
      <c r="AH234" s="39"/>
      <c r="AI234" s="39"/>
      <c r="AJ234" s="39">
        <v>57.65</v>
      </c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</row>
    <row r="235" spans="1:51" ht="12" customHeight="1" x14ac:dyDescent="0.25">
      <c r="A235" s="62">
        <v>37485</v>
      </c>
      <c r="B235" s="214">
        <f>'[4]1991'!$C302</f>
        <v>56.744999999999997</v>
      </c>
      <c r="C235" s="218">
        <v>58.384999999999998</v>
      </c>
      <c r="D235" s="214">
        <f>'[4]1993'!$B300</f>
        <v>57.48</v>
      </c>
      <c r="E235" s="218">
        <f>'[4]1994'!$B299</f>
        <v>57.99</v>
      </c>
      <c r="F235" s="214">
        <f>'[3]1995'!$C288</f>
        <v>59.74</v>
      </c>
      <c r="G235" s="218">
        <f>'[3]1996'!$B294</f>
        <v>58.695</v>
      </c>
      <c r="H235" s="214">
        <f>'[3]1997'!$B295</f>
        <v>55.46</v>
      </c>
      <c r="I235" s="218">
        <f>'[3]1998'!$B295</f>
        <v>58.8</v>
      </c>
      <c r="J235" s="214">
        <v>54.505000000000003</v>
      </c>
      <c r="K235" s="216">
        <f>'[3]2000'!$B294</f>
        <v>59.024999999999999</v>
      </c>
      <c r="L235" s="217">
        <f>'[6]2001'!$B293</f>
        <v>55.66</v>
      </c>
      <c r="M235" s="216">
        <v>57.62</v>
      </c>
      <c r="N235" s="217">
        <v>57.104999999999997</v>
      </c>
      <c r="O235" s="216">
        <v>56.28</v>
      </c>
      <c r="P235" s="217">
        <v>57.21</v>
      </c>
      <c r="Q235" s="216">
        <v>57.95</v>
      </c>
      <c r="R235" s="217">
        <v>59.47</v>
      </c>
      <c r="S235" s="216">
        <v>58.015000000000001</v>
      </c>
      <c r="T235" s="241">
        <v>55.11</v>
      </c>
      <c r="U235" s="236">
        <v>60.155000000000001</v>
      </c>
      <c r="V235" s="241">
        <v>55.95</v>
      </c>
      <c r="W235" s="236">
        <v>57.55</v>
      </c>
      <c r="X235" s="241">
        <v>58.69</v>
      </c>
      <c r="Y235" s="241">
        <v>57.34</v>
      </c>
      <c r="Z235" s="241">
        <v>56.42</v>
      </c>
      <c r="AA235" s="241">
        <v>57.84</v>
      </c>
      <c r="AB235" s="241">
        <v>59.365000000000002</v>
      </c>
      <c r="AC235" s="38"/>
      <c r="AD235" s="193">
        <f t="shared" si="7"/>
        <v>58.659999999999812</v>
      </c>
      <c r="AE235" s="190">
        <f t="shared" si="9"/>
        <v>57.00999999999987</v>
      </c>
      <c r="AF235" s="20"/>
      <c r="AG235" s="39"/>
      <c r="AH235" s="39"/>
      <c r="AI235" s="39"/>
      <c r="AJ235" s="39">
        <v>57.62</v>
      </c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</row>
    <row r="236" spans="1:51" ht="12" customHeight="1" x14ac:dyDescent="0.25">
      <c r="A236" s="62">
        <v>37486</v>
      </c>
      <c r="B236" s="214">
        <f>'[4]1991'!$C303</f>
        <v>56.72</v>
      </c>
      <c r="C236" s="218">
        <v>58.325000000000003</v>
      </c>
      <c r="D236" s="214">
        <f>'[4]1993'!$B301</f>
        <v>57.465000000000003</v>
      </c>
      <c r="E236" s="218">
        <f>'[4]1994'!$B300</f>
        <v>57.98</v>
      </c>
      <c r="F236" s="214">
        <f>'[3]1995'!$C289</f>
        <v>59.72</v>
      </c>
      <c r="G236" s="218">
        <f>'[3]1996'!$B295</f>
        <v>58.674999999999997</v>
      </c>
      <c r="H236" s="214">
        <f>'[3]1997'!$B296</f>
        <v>55.45</v>
      </c>
      <c r="I236" s="218">
        <f>'[3]1998'!$B296</f>
        <v>58.835000000000001</v>
      </c>
      <c r="J236" s="214">
        <v>54.45</v>
      </c>
      <c r="K236" s="216">
        <f>'[3]2000'!$B295</f>
        <v>58.99</v>
      </c>
      <c r="L236" s="217">
        <f>'[6]2001'!$B294</f>
        <v>55.62</v>
      </c>
      <c r="M236" s="216">
        <v>57.585000000000001</v>
      </c>
      <c r="N236" s="217">
        <v>57.07</v>
      </c>
      <c r="O236" s="216">
        <v>56.25</v>
      </c>
      <c r="P236" s="217">
        <v>57.19</v>
      </c>
      <c r="Q236" s="216">
        <v>57.914999999999999</v>
      </c>
      <c r="R236" s="217">
        <v>59.43</v>
      </c>
      <c r="S236" s="216">
        <v>58.08</v>
      </c>
      <c r="T236" s="241">
        <v>55.08</v>
      </c>
      <c r="U236" s="236">
        <v>60.145000000000003</v>
      </c>
      <c r="V236" s="241">
        <v>55.914999999999999</v>
      </c>
      <c r="W236" s="236">
        <v>57.51</v>
      </c>
      <c r="X236" s="241">
        <v>58.66</v>
      </c>
      <c r="Y236" s="241">
        <v>57.31</v>
      </c>
      <c r="Z236" s="241">
        <v>56.39</v>
      </c>
      <c r="AA236" s="241">
        <v>57.8</v>
      </c>
      <c r="AB236" s="241">
        <v>59.31</v>
      </c>
      <c r="AC236" s="38"/>
      <c r="AD236" s="193">
        <f t="shared" si="7"/>
        <v>58.639999999999809</v>
      </c>
      <c r="AE236" s="190">
        <f t="shared" si="9"/>
        <v>56.979999999999869</v>
      </c>
      <c r="AF236" s="20"/>
      <c r="AG236" s="39"/>
      <c r="AH236" s="39"/>
      <c r="AI236" s="39"/>
      <c r="AJ236" s="39">
        <v>57.585000000000001</v>
      </c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</row>
    <row r="237" spans="1:51" ht="12" customHeight="1" x14ac:dyDescent="0.25">
      <c r="A237" s="62">
        <v>37487</v>
      </c>
      <c r="B237" s="214">
        <f>'[4]1991'!$C304</f>
        <v>56.685000000000002</v>
      </c>
      <c r="C237" s="218">
        <v>58.274999999999999</v>
      </c>
      <c r="D237" s="214">
        <f>'[4]1993'!$B302</f>
        <v>57.424999999999997</v>
      </c>
      <c r="E237" s="218">
        <f>'[4]1994'!$B301</f>
        <v>57.94</v>
      </c>
      <c r="F237" s="214">
        <f>'[3]1995'!$C290</f>
        <v>59.69</v>
      </c>
      <c r="G237" s="218">
        <f>'[3]1996'!$B296</f>
        <v>58.66</v>
      </c>
      <c r="H237" s="214">
        <f>'[3]1997'!$B297</f>
        <v>55.405000000000001</v>
      </c>
      <c r="I237" s="218">
        <f>'[3]1998'!$B297</f>
        <v>58.83</v>
      </c>
      <c r="J237" s="214">
        <v>54.42</v>
      </c>
      <c r="K237" s="216">
        <f>'[3]2000'!$B296</f>
        <v>58.94</v>
      </c>
      <c r="L237" s="217">
        <f>'[6]2001'!$B295</f>
        <v>55.59</v>
      </c>
      <c r="M237" s="216">
        <v>57.545000000000002</v>
      </c>
      <c r="N237" s="217">
        <v>57.034999999999997</v>
      </c>
      <c r="O237" s="216">
        <v>56.21</v>
      </c>
      <c r="P237" s="217">
        <v>57.15</v>
      </c>
      <c r="Q237" s="216">
        <v>57.88</v>
      </c>
      <c r="R237" s="217">
        <v>59.38</v>
      </c>
      <c r="S237" s="216">
        <v>58.12</v>
      </c>
      <c r="T237" s="241">
        <v>55.07</v>
      </c>
      <c r="U237" s="236">
        <v>60.12</v>
      </c>
      <c r="V237" s="241">
        <v>55.88</v>
      </c>
      <c r="W237" s="236">
        <v>57.48</v>
      </c>
      <c r="X237" s="241">
        <v>58.61</v>
      </c>
      <c r="Y237" s="241">
        <v>57.32</v>
      </c>
      <c r="Z237" s="241">
        <v>56.36</v>
      </c>
      <c r="AA237" s="241">
        <v>57.75</v>
      </c>
      <c r="AB237" s="241">
        <v>59.25</v>
      </c>
      <c r="AC237" s="63"/>
      <c r="AD237" s="193">
        <f t="shared" si="7"/>
        <v>58.619999999999806</v>
      </c>
      <c r="AE237" s="190">
        <f t="shared" si="9"/>
        <v>56.949999999999868</v>
      </c>
      <c r="AF237" s="20"/>
      <c r="AG237" s="39"/>
      <c r="AH237" s="39"/>
      <c r="AI237" s="39"/>
      <c r="AJ237" s="39">
        <v>57.545000000000002</v>
      </c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</row>
    <row r="238" spans="1:51" ht="12" customHeight="1" x14ac:dyDescent="0.25">
      <c r="A238" s="62">
        <v>37488</v>
      </c>
      <c r="B238" s="214">
        <f>'[4]1991'!$C305</f>
        <v>56.64</v>
      </c>
      <c r="C238" s="218">
        <v>58.225000000000001</v>
      </c>
      <c r="D238" s="214">
        <f>'[4]1993'!$B303</f>
        <v>57.36</v>
      </c>
      <c r="E238" s="218">
        <f>'[4]1994'!$B302</f>
        <v>57.895000000000003</v>
      </c>
      <c r="F238" s="214">
        <f>'[3]1995'!$C291</f>
        <v>59.65</v>
      </c>
      <c r="G238" s="218">
        <f>'[3]1996'!$B297</f>
        <v>58.81</v>
      </c>
      <c r="H238" s="214">
        <f>'[3]1997'!$B298</f>
        <v>55.365000000000002</v>
      </c>
      <c r="I238" s="218">
        <f>'[3]1998'!$B298</f>
        <v>58.795000000000002</v>
      </c>
      <c r="J238" s="214">
        <v>54.395000000000003</v>
      </c>
      <c r="K238" s="216">
        <f>'[3]2000'!$B297</f>
        <v>58.9</v>
      </c>
      <c r="L238" s="217">
        <f>'[6]2001'!$B296</f>
        <v>55.56</v>
      </c>
      <c r="M238" s="216">
        <v>57.49</v>
      </c>
      <c r="N238" s="217">
        <v>56.98</v>
      </c>
      <c r="O238" s="216">
        <v>56.174999999999997</v>
      </c>
      <c r="P238" s="217">
        <v>57.134999999999998</v>
      </c>
      <c r="Q238" s="216">
        <v>57.835000000000001</v>
      </c>
      <c r="R238" s="217">
        <v>59.33</v>
      </c>
      <c r="S238" s="216">
        <v>58.13</v>
      </c>
      <c r="T238" s="241">
        <v>55.045000000000002</v>
      </c>
      <c r="U238" s="236">
        <v>60.11</v>
      </c>
      <c r="V238" s="241">
        <v>55.85</v>
      </c>
      <c r="W238" s="236">
        <v>57.454999999999998</v>
      </c>
      <c r="X238" s="241">
        <v>58.56</v>
      </c>
      <c r="Y238" s="241">
        <v>57.32</v>
      </c>
      <c r="Z238" s="241">
        <v>56.33</v>
      </c>
      <c r="AA238" s="241">
        <v>57.7</v>
      </c>
      <c r="AB238" s="241">
        <v>59.185000000000002</v>
      </c>
      <c r="AC238" s="38"/>
      <c r="AD238" s="193">
        <f t="shared" si="7"/>
        <v>58.599999999999802</v>
      </c>
      <c r="AE238" s="190">
        <f t="shared" si="9"/>
        <v>56.919999999999867</v>
      </c>
      <c r="AF238" s="20"/>
      <c r="AG238" s="39"/>
      <c r="AH238" s="39"/>
      <c r="AI238" s="39"/>
      <c r="AJ238" s="39">
        <v>57.49</v>
      </c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</row>
    <row r="239" spans="1:51" ht="12" customHeight="1" x14ac:dyDescent="0.25">
      <c r="A239" s="62">
        <v>37489</v>
      </c>
      <c r="B239" s="214">
        <f>'[4]1991'!$C306</f>
        <v>56.6</v>
      </c>
      <c r="C239" s="218">
        <v>58.174999999999997</v>
      </c>
      <c r="D239" s="214">
        <f>'[4]1993'!$B304</f>
        <v>57.314999999999998</v>
      </c>
      <c r="E239" s="218">
        <f>'[4]1994'!$B303</f>
        <v>57.865000000000002</v>
      </c>
      <c r="F239" s="214">
        <f>'[3]1995'!$C292</f>
        <v>59.604999999999997</v>
      </c>
      <c r="G239" s="218">
        <f>'[3]1996'!$B298</f>
        <v>58.82</v>
      </c>
      <c r="H239" s="214">
        <f>'[3]1997'!$B299</f>
        <v>55.3</v>
      </c>
      <c r="I239" s="218">
        <f>'[3]1998'!$B299</f>
        <v>58.795000000000002</v>
      </c>
      <c r="J239" s="214">
        <v>54.37</v>
      </c>
      <c r="K239" s="216">
        <f>'[3]2000'!$B298</f>
        <v>58.84</v>
      </c>
      <c r="L239" s="217">
        <f>'[6]2001'!$B297</f>
        <v>55.54</v>
      </c>
      <c r="M239" s="216">
        <v>57.435000000000002</v>
      </c>
      <c r="N239" s="217">
        <v>56.924999999999997</v>
      </c>
      <c r="O239" s="216">
        <v>56.14</v>
      </c>
      <c r="P239" s="217">
        <v>57.14</v>
      </c>
      <c r="Q239" s="216">
        <v>57.79</v>
      </c>
      <c r="R239" s="217">
        <v>59.28</v>
      </c>
      <c r="S239" s="216">
        <v>58.155000000000001</v>
      </c>
      <c r="T239" s="241">
        <v>55.045000000000002</v>
      </c>
      <c r="U239" s="236">
        <v>60.1</v>
      </c>
      <c r="V239" s="241">
        <v>55.81</v>
      </c>
      <c r="W239" s="236">
        <v>57.43</v>
      </c>
      <c r="X239" s="241">
        <v>58.45</v>
      </c>
      <c r="Y239" s="241">
        <v>57.29</v>
      </c>
      <c r="Z239" s="241">
        <v>56.31</v>
      </c>
      <c r="AA239" s="241">
        <v>57.66</v>
      </c>
      <c r="AB239" s="241">
        <v>59.12</v>
      </c>
      <c r="AC239" s="38"/>
      <c r="AD239" s="193">
        <f t="shared" si="7"/>
        <v>58.579999999999799</v>
      </c>
      <c r="AE239" s="190">
        <f t="shared" si="9"/>
        <v>56.889999999999866</v>
      </c>
      <c r="AF239" s="20"/>
      <c r="AG239" s="39"/>
      <c r="AH239" s="39"/>
      <c r="AI239" s="39"/>
      <c r="AJ239" s="39">
        <v>57.435000000000002</v>
      </c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</row>
    <row r="240" spans="1:51" ht="12" customHeight="1" x14ac:dyDescent="0.25">
      <c r="A240" s="62">
        <v>37490</v>
      </c>
      <c r="B240" s="214">
        <f>'[4]1991'!$C307</f>
        <v>56.515000000000001</v>
      </c>
      <c r="C240" s="218">
        <v>58.14</v>
      </c>
      <c r="D240" s="214">
        <f>'[4]1993'!$B305</f>
        <v>57.28</v>
      </c>
      <c r="E240" s="218">
        <f>'[4]1994'!$B304</f>
        <v>57.84</v>
      </c>
      <c r="F240" s="214">
        <f>'[3]1995'!$C293</f>
        <v>59.564999999999998</v>
      </c>
      <c r="G240" s="218">
        <f>'[3]1996'!$B299</f>
        <v>58.784999999999997</v>
      </c>
      <c r="H240" s="214">
        <f>'[3]1997'!$B300</f>
        <v>55.255000000000003</v>
      </c>
      <c r="I240" s="218">
        <f>'[3]1998'!$B300</f>
        <v>58.81</v>
      </c>
      <c r="J240" s="214">
        <v>54.354999999999997</v>
      </c>
      <c r="K240" s="216">
        <f>'[3]2000'!$B299</f>
        <v>58.79</v>
      </c>
      <c r="L240" s="217">
        <f>'[6]2001'!$B298</f>
        <v>55.5</v>
      </c>
      <c r="M240" s="216">
        <v>57.39</v>
      </c>
      <c r="N240" s="217">
        <v>56.88</v>
      </c>
      <c r="O240" s="216">
        <v>56.09</v>
      </c>
      <c r="P240" s="217">
        <v>57.12</v>
      </c>
      <c r="Q240" s="216">
        <v>57.76</v>
      </c>
      <c r="R240" s="217">
        <v>59.234999999999999</v>
      </c>
      <c r="S240" s="216">
        <v>58.18</v>
      </c>
      <c r="T240" s="241">
        <v>55.024999999999999</v>
      </c>
      <c r="U240" s="236">
        <v>60.07</v>
      </c>
      <c r="V240" s="241">
        <v>55.78</v>
      </c>
      <c r="W240" s="236">
        <v>57.39</v>
      </c>
      <c r="X240" s="241">
        <v>58.39</v>
      </c>
      <c r="Y240" s="241">
        <v>57.25</v>
      </c>
      <c r="Z240" s="241">
        <v>56.29</v>
      </c>
      <c r="AA240" s="241">
        <v>57.604999999999997</v>
      </c>
      <c r="AB240" s="241">
        <v>59.1</v>
      </c>
      <c r="AC240" s="38"/>
      <c r="AD240" s="193">
        <f t="shared" si="7"/>
        <v>58.559999999999796</v>
      </c>
      <c r="AE240" s="190">
        <f t="shared" si="9"/>
        <v>56.859999999999864</v>
      </c>
      <c r="AF240" s="20"/>
      <c r="AG240" s="39"/>
      <c r="AH240" s="39"/>
      <c r="AI240" s="39"/>
      <c r="AJ240" s="39">
        <v>57.39</v>
      </c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</row>
    <row r="241" spans="1:51" ht="12" customHeight="1" x14ac:dyDescent="0.25">
      <c r="A241" s="62">
        <v>37491</v>
      </c>
      <c r="B241" s="214">
        <f>'[4]1991'!$C308</f>
        <v>56.51</v>
      </c>
      <c r="C241" s="218">
        <v>58.115000000000002</v>
      </c>
      <c r="D241" s="214">
        <f>'[4]1993'!$B306</f>
        <v>57.234999999999999</v>
      </c>
      <c r="E241" s="218">
        <f>'[4]1994'!$B305</f>
        <v>57.78</v>
      </c>
      <c r="F241" s="214">
        <f>'[3]1995'!$C294</f>
        <v>59.515000000000001</v>
      </c>
      <c r="G241" s="218">
        <f>'[3]1996'!$B300</f>
        <v>58.74</v>
      </c>
      <c r="H241" s="214">
        <f>'[3]1997'!$B301</f>
        <v>55.21</v>
      </c>
      <c r="I241" s="218">
        <f>'[3]1998'!$B301</f>
        <v>58.79</v>
      </c>
      <c r="J241" s="214">
        <v>54.33</v>
      </c>
      <c r="K241" s="216">
        <f>'[3]2000'!$B300</f>
        <v>58.73</v>
      </c>
      <c r="L241" s="217">
        <f>'[6]2001'!$B299</f>
        <v>55.494999999999997</v>
      </c>
      <c r="M241" s="216">
        <v>57.35</v>
      </c>
      <c r="N241" s="217">
        <v>56.844999999999999</v>
      </c>
      <c r="O241" s="216">
        <v>56.04</v>
      </c>
      <c r="P241" s="217">
        <v>57.094999999999999</v>
      </c>
      <c r="Q241" s="216">
        <v>57.67</v>
      </c>
      <c r="R241" s="217">
        <v>59.35</v>
      </c>
      <c r="S241" s="216">
        <v>58.21</v>
      </c>
      <c r="T241" s="241">
        <v>55.015000000000001</v>
      </c>
      <c r="U241" s="236">
        <v>60.07</v>
      </c>
      <c r="V241" s="241">
        <v>55.744999999999997</v>
      </c>
      <c r="W241" s="236">
        <v>57.34</v>
      </c>
      <c r="X241" s="241">
        <v>58.33</v>
      </c>
      <c r="Y241" s="241">
        <v>57.21</v>
      </c>
      <c r="Z241" s="241">
        <v>56.27</v>
      </c>
      <c r="AA241" s="241">
        <v>57.81</v>
      </c>
      <c r="AB241" s="241">
        <v>59.06</v>
      </c>
      <c r="AC241" s="38"/>
      <c r="AD241" s="193">
        <f t="shared" ref="AD241:AD249" si="10">+AD240-0.02</f>
        <v>58.539999999999793</v>
      </c>
      <c r="AE241" s="190">
        <f t="shared" si="9"/>
        <v>56.829999999999863</v>
      </c>
      <c r="AF241" s="20"/>
      <c r="AG241" s="39"/>
      <c r="AH241" s="39"/>
      <c r="AI241" s="39"/>
      <c r="AJ241" s="39">
        <v>57.35</v>
      </c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</row>
    <row r="242" spans="1:51" ht="12" customHeight="1" x14ac:dyDescent="0.25">
      <c r="A242" s="62">
        <v>37492</v>
      </c>
      <c r="B242" s="214">
        <f>'[4]1991'!$C309</f>
        <v>56.47</v>
      </c>
      <c r="C242" s="218">
        <v>58.085000000000001</v>
      </c>
      <c r="D242" s="214">
        <f>'[4]1993'!$B307</f>
        <v>57.18</v>
      </c>
      <c r="E242" s="218">
        <f>'[4]1994'!$B306</f>
        <v>57.74</v>
      </c>
      <c r="F242" s="214">
        <f>'[3]1995'!$C295</f>
        <v>59.51</v>
      </c>
      <c r="G242" s="218">
        <f>'[3]1996'!$B301</f>
        <v>58.7</v>
      </c>
      <c r="H242" s="214">
        <f>'[3]1997'!$B302</f>
        <v>55.18</v>
      </c>
      <c r="I242" s="218">
        <f>'[3]1998'!$B302</f>
        <v>58.87</v>
      </c>
      <c r="J242" s="214">
        <v>54.31</v>
      </c>
      <c r="K242" s="216">
        <f>'[3]2000'!$B301</f>
        <v>58.655000000000001</v>
      </c>
      <c r="L242" s="217">
        <f>'[6]2001'!$B300</f>
        <v>55.45</v>
      </c>
      <c r="M242" s="216">
        <v>57.31</v>
      </c>
      <c r="N242" s="217">
        <v>56.805</v>
      </c>
      <c r="O242" s="216">
        <v>55.95</v>
      </c>
      <c r="P242" s="217">
        <v>57.06</v>
      </c>
      <c r="Q242" s="216">
        <v>57.57</v>
      </c>
      <c r="R242" s="217">
        <v>59.39</v>
      </c>
      <c r="S242" s="216">
        <v>58.23</v>
      </c>
      <c r="T242" s="241">
        <v>55.01</v>
      </c>
      <c r="U242" s="236">
        <v>60.034999999999997</v>
      </c>
      <c r="V242" s="241">
        <v>55.7</v>
      </c>
      <c r="W242" s="236">
        <v>57.284999999999997</v>
      </c>
      <c r="X242" s="241">
        <v>58.29</v>
      </c>
      <c r="Y242" s="241">
        <v>57.17</v>
      </c>
      <c r="Z242" s="241">
        <v>56.25</v>
      </c>
      <c r="AA242" s="241">
        <v>57.48</v>
      </c>
      <c r="AB242" s="241">
        <v>59.02</v>
      </c>
      <c r="AC242" s="38"/>
      <c r="AD242" s="193">
        <f t="shared" si="10"/>
        <v>58.51999999999979</v>
      </c>
      <c r="AE242" s="190">
        <f t="shared" si="9"/>
        <v>56.799999999999862</v>
      </c>
      <c r="AF242" s="20"/>
      <c r="AG242" s="39"/>
      <c r="AH242" s="39"/>
      <c r="AI242" s="39"/>
      <c r="AJ242" s="39">
        <v>57.31</v>
      </c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</row>
    <row r="243" spans="1:51" ht="12" customHeight="1" x14ac:dyDescent="0.25">
      <c r="A243" s="62">
        <v>37493</v>
      </c>
      <c r="B243" s="214">
        <f>'[4]1991'!$C310</f>
        <v>56.435000000000002</v>
      </c>
      <c r="C243" s="218">
        <v>58.055</v>
      </c>
      <c r="D243" s="214">
        <f>'[4]1993'!$B308</f>
        <v>57.13</v>
      </c>
      <c r="E243" s="218">
        <f>'[4]1994'!$B307</f>
        <v>57.68</v>
      </c>
      <c r="F243" s="214">
        <f>'[3]1995'!$C296</f>
        <v>59.49</v>
      </c>
      <c r="G243" s="218">
        <f>'[3]1996'!$B302</f>
        <v>58.664999999999999</v>
      </c>
      <c r="H243" s="214">
        <f>'[3]1997'!$B303</f>
        <v>55.16</v>
      </c>
      <c r="I243" s="218">
        <f>'[3]1998'!$B303</f>
        <v>58.9</v>
      </c>
      <c r="J243" s="214">
        <v>54.29</v>
      </c>
      <c r="K243" s="216">
        <f>'[3]2000'!$B302</f>
        <v>58.6</v>
      </c>
      <c r="L243" s="217">
        <f>'[6]2001'!$B301</f>
        <v>55.41</v>
      </c>
      <c r="M243" s="216">
        <v>57.27</v>
      </c>
      <c r="N243" s="217">
        <v>56.765000000000001</v>
      </c>
      <c r="O243" s="216">
        <v>55.87</v>
      </c>
      <c r="P243" s="217">
        <v>57.02</v>
      </c>
      <c r="Q243" s="216">
        <v>57.47</v>
      </c>
      <c r="R243" s="217">
        <v>59.445</v>
      </c>
      <c r="S243" s="216">
        <v>58.42</v>
      </c>
      <c r="T243" s="241">
        <v>54.99</v>
      </c>
      <c r="U243" s="236">
        <v>60</v>
      </c>
      <c r="V243" s="241">
        <v>55.66</v>
      </c>
      <c r="W243" s="236">
        <v>57.234999999999999</v>
      </c>
      <c r="X243" s="241">
        <v>58.215000000000003</v>
      </c>
      <c r="Y243" s="241">
        <v>57.12</v>
      </c>
      <c r="Z243" s="241">
        <v>56.225000000000001</v>
      </c>
      <c r="AA243" s="241">
        <v>57.42</v>
      </c>
      <c r="AB243" s="241">
        <v>59.08</v>
      </c>
      <c r="AC243" s="38"/>
      <c r="AD243" s="193">
        <f t="shared" si="10"/>
        <v>58.499999999999787</v>
      </c>
      <c r="AE243" s="190">
        <f t="shared" si="9"/>
        <v>56.769999999999861</v>
      </c>
      <c r="AF243" s="20"/>
      <c r="AG243" s="39"/>
      <c r="AH243" s="39"/>
      <c r="AI243" s="39"/>
      <c r="AJ243" s="39">
        <v>57.27</v>
      </c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</row>
    <row r="244" spans="1:51" ht="12" customHeight="1" x14ac:dyDescent="0.25">
      <c r="A244" s="62">
        <v>37494</v>
      </c>
      <c r="B244" s="214">
        <f>'[4]1991'!$C311</f>
        <v>56.405000000000001</v>
      </c>
      <c r="C244" s="218">
        <v>58.034999999999997</v>
      </c>
      <c r="D244" s="214">
        <f>'[4]1993'!$B309</f>
        <v>57.07</v>
      </c>
      <c r="E244" s="218">
        <f>'[4]1994'!$B308</f>
        <v>57.625</v>
      </c>
      <c r="F244" s="214">
        <f>'[3]1995'!$C297</f>
        <v>59.44</v>
      </c>
      <c r="G244" s="218">
        <f>'[3]1996'!$B303</f>
        <v>58.61</v>
      </c>
      <c r="H244" s="214">
        <f>'[3]1997'!$B304</f>
        <v>55.12</v>
      </c>
      <c r="I244" s="218">
        <f>'[3]1998'!$B304</f>
        <v>58.96</v>
      </c>
      <c r="J244" s="214">
        <v>54.27</v>
      </c>
      <c r="K244" s="216">
        <f>'[3]2000'!$B303</f>
        <v>58.534999999999997</v>
      </c>
      <c r="L244" s="217">
        <f>'[6]2001'!$B302</f>
        <v>55.37</v>
      </c>
      <c r="M244" s="216">
        <v>57.24</v>
      </c>
      <c r="N244" s="217">
        <v>56.7</v>
      </c>
      <c r="O244" s="216">
        <v>55.77</v>
      </c>
      <c r="P244" s="217">
        <v>56.984999999999999</v>
      </c>
      <c r="Q244" s="216">
        <v>57.38</v>
      </c>
      <c r="R244" s="217">
        <v>59.435000000000002</v>
      </c>
      <c r="S244" s="216">
        <v>58.65</v>
      </c>
      <c r="T244" s="241">
        <v>54.96</v>
      </c>
      <c r="U244" s="236">
        <v>59.95</v>
      </c>
      <c r="V244" s="241">
        <v>55.625</v>
      </c>
      <c r="W244" s="236">
        <v>57.185000000000002</v>
      </c>
      <c r="X244" s="241">
        <v>58.17</v>
      </c>
      <c r="Y244" s="241">
        <v>57.07</v>
      </c>
      <c r="Z244" s="241">
        <v>56.204999999999998</v>
      </c>
      <c r="AA244" s="241">
        <v>57.37</v>
      </c>
      <c r="AB244" s="241">
        <v>59.06</v>
      </c>
      <c r="AC244" s="38"/>
      <c r="AD244" s="193">
        <f t="shared" si="10"/>
        <v>58.479999999999784</v>
      </c>
      <c r="AE244" s="190">
        <f t="shared" si="9"/>
        <v>56.73999999999986</v>
      </c>
      <c r="AF244" s="20"/>
      <c r="AG244" s="39"/>
      <c r="AH244" s="39"/>
      <c r="AI244" s="39"/>
      <c r="AJ244" s="39">
        <v>57.24</v>
      </c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</row>
    <row r="245" spans="1:51" ht="12" customHeight="1" x14ac:dyDescent="0.25">
      <c r="A245" s="62">
        <v>37495</v>
      </c>
      <c r="B245" s="214">
        <f>'[4]1991'!$C312</f>
        <v>56.34</v>
      </c>
      <c r="C245" s="218">
        <v>58.01</v>
      </c>
      <c r="D245" s="214">
        <f>'[4]1993'!$B310</f>
        <v>57.02</v>
      </c>
      <c r="E245" s="218">
        <f>'[4]1994'!$B309</f>
        <v>57.575000000000003</v>
      </c>
      <c r="F245" s="214">
        <f>'[3]1995'!$C298</f>
        <v>59.405000000000001</v>
      </c>
      <c r="G245" s="218">
        <f>'[3]1996'!$B304</f>
        <v>58.65</v>
      </c>
      <c r="H245" s="214">
        <f>'[3]1997'!$B305</f>
        <v>55.094999999999999</v>
      </c>
      <c r="I245" s="218">
        <f>'[3]1998'!$B305</f>
        <v>59.01</v>
      </c>
      <c r="J245" s="214">
        <v>54.25</v>
      </c>
      <c r="K245" s="216">
        <f>'[3]2000'!$B304</f>
        <v>58.465000000000003</v>
      </c>
      <c r="L245" s="217">
        <f>'[6]2001'!$B303</f>
        <v>55.32</v>
      </c>
      <c r="M245" s="216">
        <v>57.2</v>
      </c>
      <c r="N245" s="217">
        <v>56.674999999999997</v>
      </c>
      <c r="O245" s="216">
        <v>55.66</v>
      </c>
      <c r="P245" s="217">
        <v>56.95</v>
      </c>
      <c r="Q245" s="216">
        <v>57.295000000000002</v>
      </c>
      <c r="R245" s="217">
        <v>59.41</v>
      </c>
      <c r="S245" s="216">
        <v>58.75</v>
      </c>
      <c r="T245" s="241">
        <v>54.94</v>
      </c>
      <c r="U245" s="236">
        <v>59.9</v>
      </c>
      <c r="V245" s="241">
        <v>55.59</v>
      </c>
      <c r="W245" s="236">
        <v>57.18</v>
      </c>
      <c r="X245" s="241">
        <v>58.11</v>
      </c>
      <c r="Y245" s="241">
        <v>57.02</v>
      </c>
      <c r="Z245" s="241">
        <v>56.19</v>
      </c>
      <c r="AA245" s="241">
        <v>57.325000000000003</v>
      </c>
      <c r="AB245" s="241">
        <v>59.01</v>
      </c>
      <c r="AC245" s="38"/>
      <c r="AD245" s="193">
        <f t="shared" si="10"/>
        <v>58.459999999999781</v>
      </c>
      <c r="AE245" s="190">
        <f t="shared" si="9"/>
        <v>56.709999999999859</v>
      </c>
      <c r="AF245" s="20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</row>
    <row r="246" spans="1:51" ht="12" customHeight="1" x14ac:dyDescent="0.25">
      <c r="A246" s="62">
        <v>37496</v>
      </c>
      <c r="B246" s="214">
        <f>'[4]1991'!$C313</f>
        <v>56.29</v>
      </c>
      <c r="C246" s="218">
        <v>57.975000000000001</v>
      </c>
      <c r="D246" s="214">
        <f>'[4]1993'!$B311</f>
        <v>56.97</v>
      </c>
      <c r="E246" s="218">
        <f>'[4]1994'!$B310</f>
        <v>57.534999999999997</v>
      </c>
      <c r="F246" s="214">
        <f>'[3]1995'!$C299</f>
        <v>59.365000000000002</v>
      </c>
      <c r="G246" s="218">
        <f>'[3]1996'!$B305</f>
        <v>58.674999999999997</v>
      </c>
      <c r="H246" s="214">
        <f>'[3]1997'!$B306</f>
        <v>55.06</v>
      </c>
      <c r="I246" s="218">
        <f>'[3]1998'!$B306</f>
        <v>59.11</v>
      </c>
      <c r="J246" s="214">
        <v>54.24</v>
      </c>
      <c r="K246" s="216">
        <f>'[3]2000'!$B305</f>
        <v>58.414999999999999</v>
      </c>
      <c r="L246" s="217">
        <f>'[6]2001'!$B304</f>
        <v>55.29</v>
      </c>
      <c r="M246" s="216">
        <v>57.164999999999999</v>
      </c>
      <c r="N246" s="217">
        <v>56.645000000000003</v>
      </c>
      <c r="O246" s="216">
        <v>55.625</v>
      </c>
      <c r="P246" s="217">
        <v>56.9</v>
      </c>
      <c r="Q246" s="216">
        <v>57.195</v>
      </c>
      <c r="R246" s="217">
        <v>59.365000000000002</v>
      </c>
      <c r="S246" s="216">
        <v>58.77</v>
      </c>
      <c r="T246" s="241">
        <v>54.91</v>
      </c>
      <c r="U246" s="236">
        <v>60.104999999999997</v>
      </c>
      <c r="V246" s="241">
        <v>55.56</v>
      </c>
      <c r="W246" s="236">
        <v>57.18</v>
      </c>
      <c r="X246" s="241">
        <v>58.06</v>
      </c>
      <c r="Y246" s="241">
        <v>56.95</v>
      </c>
      <c r="Z246" s="241">
        <v>56.174999999999997</v>
      </c>
      <c r="AA246" s="241">
        <v>57.28</v>
      </c>
      <c r="AB246" s="241">
        <v>58.98</v>
      </c>
      <c r="AC246" s="38"/>
      <c r="AD246" s="193">
        <f t="shared" si="10"/>
        <v>58.439999999999777</v>
      </c>
      <c r="AE246" s="190">
        <f t="shared" si="9"/>
        <v>56.679999999999858</v>
      </c>
      <c r="AF246" s="20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</row>
    <row r="247" spans="1:51" ht="12" customHeight="1" x14ac:dyDescent="0.25">
      <c r="A247" s="62">
        <v>37497</v>
      </c>
      <c r="B247" s="214">
        <f>'[4]1991'!$C314</f>
        <v>56.265000000000001</v>
      </c>
      <c r="C247" s="218">
        <v>57.96</v>
      </c>
      <c r="D247" s="214">
        <f>'[4]1993'!$B312</f>
        <v>56.94</v>
      </c>
      <c r="E247" s="218">
        <f>'[4]1994'!$B311</f>
        <v>57.51</v>
      </c>
      <c r="F247" s="214">
        <f>'[3]1995'!$C300</f>
        <v>59.32</v>
      </c>
      <c r="G247" s="218">
        <f>'[3]1996'!$B306</f>
        <v>58.674999999999997</v>
      </c>
      <c r="H247" s="214">
        <f>'[3]1997'!$B307</f>
        <v>55.03</v>
      </c>
      <c r="I247" s="218">
        <f>'[3]1998'!$B307</f>
        <v>59.15</v>
      </c>
      <c r="J247" s="214">
        <v>54.23</v>
      </c>
      <c r="K247" s="216">
        <f>'[3]2000'!$B306</f>
        <v>58.344999999999999</v>
      </c>
      <c r="L247" s="217">
        <f>'[6]2001'!$B305</f>
        <v>55.26</v>
      </c>
      <c r="M247" s="216">
        <v>57.12</v>
      </c>
      <c r="N247" s="217">
        <v>56.59</v>
      </c>
      <c r="O247" s="216">
        <v>55.6</v>
      </c>
      <c r="P247" s="217">
        <v>56.905000000000001</v>
      </c>
      <c r="Q247" s="216">
        <v>57.08</v>
      </c>
      <c r="R247" s="217">
        <v>59.36</v>
      </c>
      <c r="S247" s="216">
        <v>58.774999999999999</v>
      </c>
      <c r="T247" s="241">
        <v>54.89</v>
      </c>
      <c r="U247" s="236">
        <v>60.1</v>
      </c>
      <c r="V247" s="241">
        <v>55.54</v>
      </c>
      <c r="W247" s="236">
        <v>57.134999999999998</v>
      </c>
      <c r="X247" s="241">
        <v>58</v>
      </c>
      <c r="Y247" s="241">
        <v>56.9</v>
      </c>
      <c r="Z247" s="241">
        <v>56.155000000000001</v>
      </c>
      <c r="AA247" s="241">
        <v>57.215000000000003</v>
      </c>
      <c r="AB247" s="241">
        <v>58.96</v>
      </c>
      <c r="AC247" s="38"/>
      <c r="AD247" s="193">
        <f t="shared" si="10"/>
        <v>58.419999999999774</v>
      </c>
      <c r="AE247" s="190">
        <f t="shared" si="9"/>
        <v>56.649999999999856</v>
      </c>
      <c r="AF247" s="20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</row>
    <row r="248" spans="1:51" ht="12" customHeight="1" x14ac:dyDescent="0.25">
      <c r="A248" s="62">
        <v>37498</v>
      </c>
      <c r="B248" s="214">
        <f>'[4]1991'!$C315</f>
        <v>56.234999999999999</v>
      </c>
      <c r="C248" s="218">
        <v>57.924999999999997</v>
      </c>
      <c r="D248" s="214">
        <f>'[4]1993'!$B313</f>
        <v>56.914999999999999</v>
      </c>
      <c r="E248" s="218">
        <f>'[4]1994'!$B312</f>
        <v>57.46</v>
      </c>
      <c r="F248" s="214">
        <f>'[3]1995'!$C301</f>
        <v>59.274999999999999</v>
      </c>
      <c r="G248" s="218">
        <f>'[3]1996'!$B307</f>
        <v>58.5</v>
      </c>
      <c r="H248" s="214">
        <f>'[3]1997'!$B308</f>
        <v>55</v>
      </c>
      <c r="I248" s="218">
        <f>'[3]1998'!$B308</f>
        <v>59.134999999999998</v>
      </c>
      <c r="J248" s="214">
        <v>54.215000000000003</v>
      </c>
      <c r="K248" s="216">
        <f>'[3]2000'!$B307</f>
        <v>58.265000000000001</v>
      </c>
      <c r="L248" s="217">
        <f>'[6]2001'!$B306</f>
        <v>55.234999999999999</v>
      </c>
      <c r="M248" s="216">
        <v>57.08</v>
      </c>
      <c r="N248" s="217">
        <v>56.534999999999997</v>
      </c>
      <c r="O248" s="216">
        <v>55.58</v>
      </c>
      <c r="P248" s="217">
        <v>56.91</v>
      </c>
      <c r="Q248" s="216">
        <v>56.975000000000001</v>
      </c>
      <c r="R248" s="217">
        <v>59.34</v>
      </c>
      <c r="S248" s="216">
        <v>58.77</v>
      </c>
      <c r="T248" s="241">
        <v>54.865000000000002</v>
      </c>
      <c r="U248" s="236">
        <v>60.085000000000001</v>
      </c>
      <c r="V248" s="241">
        <v>55.524999999999999</v>
      </c>
      <c r="W248" s="236">
        <v>57.16</v>
      </c>
      <c r="X248" s="241">
        <v>57.95</v>
      </c>
      <c r="Y248" s="241">
        <v>56.85</v>
      </c>
      <c r="Z248" s="241">
        <v>56.13</v>
      </c>
      <c r="AA248" s="241">
        <v>57.15</v>
      </c>
      <c r="AB248" s="241">
        <v>58.92</v>
      </c>
      <c r="AC248" s="38"/>
      <c r="AD248" s="193">
        <f t="shared" si="10"/>
        <v>58.399999999999771</v>
      </c>
      <c r="AE248" s="190">
        <f t="shared" si="9"/>
        <v>56.619999999999855</v>
      </c>
      <c r="AF248" s="20">
        <v>0</v>
      </c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</row>
    <row r="249" spans="1:51" ht="12" customHeight="1" x14ac:dyDescent="0.25">
      <c r="A249" s="62">
        <v>37499</v>
      </c>
      <c r="B249" s="214">
        <f>'[4]1991'!$C316</f>
        <v>56.204999999999998</v>
      </c>
      <c r="C249" s="218">
        <v>57.9</v>
      </c>
      <c r="D249" s="214">
        <f>'[4]1993'!$B314</f>
        <v>56.884999999999998</v>
      </c>
      <c r="E249" s="218">
        <f>'[4]1994'!$B313</f>
        <v>57.41</v>
      </c>
      <c r="F249" s="214">
        <f>'[3]1995'!$C302</f>
        <v>59.21</v>
      </c>
      <c r="G249" s="218">
        <f>'[3]1996'!$B308</f>
        <v>58.46</v>
      </c>
      <c r="H249" s="214">
        <f>'[3]1997'!$B309</f>
        <v>54.98</v>
      </c>
      <c r="I249" s="218">
        <f>'[3]1998'!$B309</f>
        <v>59.104999999999997</v>
      </c>
      <c r="J249" s="214">
        <v>54.195</v>
      </c>
      <c r="K249" s="216">
        <f>'[3]2000'!$B308</f>
        <v>58.174999999999997</v>
      </c>
      <c r="L249" s="217">
        <f>'[6]2001'!$B307</f>
        <v>55.2</v>
      </c>
      <c r="M249" s="216">
        <v>57.04</v>
      </c>
      <c r="N249" s="217">
        <v>56.484999999999999</v>
      </c>
      <c r="O249" s="216">
        <v>55.54</v>
      </c>
      <c r="P249" s="217">
        <v>56.9</v>
      </c>
      <c r="Q249" s="216">
        <v>56.86</v>
      </c>
      <c r="R249" s="217">
        <v>59.29</v>
      </c>
      <c r="S249" s="216">
        <v>58.744999999999997</v>
      </c>
      <c r="T249" s="241">
        <v>54.85</v>
      </c>
      <c r="U249" s="236">
        <v>60.055</v>
      </c>
      <c r="V249" s="241">
        <v>55.49</v>
      </c>
      <c r="W249" s="236">
        <v>57.11</v>
      </c>
      <c r="X249" s="241">
        <v>57.95</v>
      </c>
      <c r="Y249" s="241">
        <v>56.8</v>
      </c>
      <c r="Z249" s="241">
        <v>56.1</v>
      </c>
      <c r="AA249" s="241">
        <v>57.094999999999999</v>
      </c>
      <c r="AB249" s="241">
        <v>58.895000000000003</v>
      </c>
      <c r="AC249" s="40"/>
      <c r="AD249" s="193">
        <f t="shared" si="10"/>
        <v>58.379999999999768</v>
      </c>
      <c r="AE249" s="190">
        <f t="shared" si="9"/>
        <v>56.589999999999854</v>
      </c>
      <c r="AF249" s="20">
        <v>61</v>
      </c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</row>
    <row r="250" spans="1:51" ht="12" customHeight="1" x14ac:dyDescent="0.25">
      <c r="A250" s="198">
        <v>37500</v>
      </c>
      <c r="B250" s="208">
        <f>'[4]1991'!$C$326</f>
        <v>56.195</v>
      </c>
      <c r="C250" s="209">
        <v>57.88</v>
      </c>
      <c r="D250" s="220" t="e">
        <f>'[4]1993'!$B$324</f>
        <v>#REF!</v>
      </c>
      <c r="E250" s="209">
        <f>'[4]1994'!$B$323</f>
        <v>57.37</v>
      </c>
      <c r="F250" s="208">
        <f>'[3]1995'!$C$310</f>
        <v>59.21</v>
      </c>
      <c r="G250" s="209">
        <f>'[3]1996'!$B$317</f>
        <v>58.465000000000003</v>
      </c>
      <c r="H250" s="208">
        <f>'[3]1997'!$B$318</f>
        <v>54.954999999999998</v>
      </c>
      <c r="I250" s="209">
        <f>'[3]1998'!$B$318</f>
        <v>59.06</v>
      </c>
      <c r="J250" s="208">
        <v>54.17</v>
      </c>
      <c r="K250" s="213">
        <v>58.1</v>
      </c>
      <c r="L250" s="222">
        <f>'[6]2001'!$B316</f>
        <v>55.17</v>
      </c>
      <c r="M250" s="210">
        <v>57.01</v>
      </c>
      <c r="N250" s="211">
        <v>56.45</v>
      </c>
      <c r="O250" s="210">
        <v>55.5</v>
      </c>
      <c r="P250" s="211">
        <v>56.87</v>
      </c>
      <c r="Q250" s="210">
        <v>56.76</v>
      </c>
      <c r="R250" s="211">
        <v>59.23</v>
      </c>
      <c r="S250" s="210">
        <v>58.72</v>
      </c>
      <c r="T250" s="240">
        <v>54.835000000000001</v>
      </c>
      <c r="U250" s="235">
        <v>60.06</v>
      </c>
      <c r="V250" s="240">
        <v>55.47</v>
      </c>
      <c r="W250" s="235">
        <v>57.1</v>
      </c>
      <c r="X250" s="240">
        <v>58.05</v>
      </c>
      <c r="Y250" s="240">
        <v>56.74</v>
      </c>
      <c r="Z250" s="240">
        <v>56.09</v>
      </c>
      <c r="AA250" s="240">
        <v>57.035200000000003</v>
      </c>
      <c r="AB250" s="240">
        <v>58.83</v>
      </c>
      <c r="AC250" s="41"/>
      <c r="AD250" s="193">
        <f>+AD249-0.03</f>
        <v>58.349999999999767</v>
      </c>
      <c r="AE250" s="190">
        <f t="shared" si="9"/>
        <v>56.559999999999853</v>
      </c>
      <c r="AF250" s="52">
        <v>61</v>
      </c>
      <c r="AG250" s="14" t="s">
        <v>6</v>
      </c>
      <c r="AH250" s="35" t="s">
        <v>18</v>
      </c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</row>
    <row r="251" spans="1:51" ht="12" customHeight="1" x14ac:dyDescent="0.25">
      <c r="A251" s="198">
        <v>37501</v>
      </c>
      <c r="B251" s="208">
        <f>'[4]1991'!$C327</f>
        <v>56.164999999999999</v>
      </c>
      <c r="C251" s="212">
        <v>57.854999999999997</v>
      </c>
      <c r="D251" s="220" t="e">
        <f>'[4]1993'!$B325</f>
        <v>#REF!</v>
      </c>
      <c r="E251" s="212">
        <f>'[4]1994'!$B324</f>
        <v>57.325000000000003</v>
      </c>
      <c r="F251" s="208">
        <f>'[3]1995'!$C311</f>
        <v>59.204999999999998</v>
      </c>
      <c r="G251" s="212">
        <f>'[3]1996'!$B318</f>
        <v>58.71</v>
      </c>
      <c r="H251" s="208">
        <f>'[3]1997'!$B319</f>
        <v>54.93</v>
      </c>
      <c r="I251" s="212">
        <f>'[3]1998'!$B319</f>
        <v>59.02</v>
      </c>
      <c r="J251" s="208">
        <v>54.15</v>
      </c>
      <c r="K251" s="213">
        <v>58.01</v>
      </c>
      <c r="L251" s="222">
        <f>'[6]2001'!$B317</f>
        <v>55.134999999999998</v>
      </c>
      <c r="M251" s="210">
        <v>56.97</v>
      </c>
      <c r="N251" s="211">
        <v>56.39</v>
      </c>
      <c r="O251" s="210">
        <v>55.46</v>
      </c>
      <c r="P251" s="211">
        <v>56.85</v>
      </c>
      <c r="Q251" s="210">
        <v>56.67</v>
      </c>
      <c r="R251" s="211">
        <v>59.16</v>
      </c>
      <c r="S251" s="210">
        <v>58.83</v>
      </c>
      <c r="T251" s="240">
        <v>54.82</v>
      </c>
      <c r="U251" s="235">
        <v>60.03</v>
      </c>
      <c r="V251" s="240">
        <v>55.46</v>
      </c>
      <c r="W251" s="235">
        <v>57.06</v>
      </c>
      <c r="X251" s="240">
        <v>58.14</v>
      </c>
      <c r="Y251" s="240">
        <v>56.68</v>
      </c>
      <c r="Z251" s="240">
        <v>56.064999999999998</v>
      </c>
      <c r="AA251" s="240">
        <v>57</v>
      </c>
      <c r="AB251" s="240">
        <v>58.76</v>
      </c>
      <c r="AC251" s="38"/>
      <c r="AD251" s="193">
        <f t="shared" ref="AD251:AD310" si="11">+AD250-0.03</f>
        <v>58.319999999999766</v>
      </c>
      <c r="AE251" s="190">
        <f t="shared" si="9"/>
        <v>56.529999999999852</v>
      </c>
      <c r="AF251" s="17"/>
      <c r="AG251" s="43">
        <f>(AD250-AD280)/30</f>
        <v>3.0000000000001137E-2</v>
      </c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</row>
    <row r="252" spans="1:51" ht="12" customHeight="1" x14ac:dyDescent="0.25">
      <c r="A252" s="198">
        <v>37502</v>
      </c>
      <c r="B252" s="208">
        <f>'[4]1991'!$C328</f>
        <v>56.14</v>
      </c>
      <c r="C252" s="212">
        <v>57.83</v>
      </c>
      <c r="D252" s="220" t="e">
        <f>'[4]1993'!$B326</f>
        <v>#REF!</v>
      </c>
      <c r="E252" s="212">
        <f>'[4]1994'!$B325</f>
        <v>57.295000000000002</v>
      </c>
      <c r="F252" s="208">
        <f>'[3]1995'!$C312</f>
        <v>59.21</v>
      </c>
      <c r="G252" s="212">
        <f>'[3]1996'!$B319</f>
        <v>58.734999999999999</v>
      </c>
      <c r="H252" s="208">
        <f>'[3]1997'!$B320</f>
        <v>54.89</v>
      </c>
      <c r="I252" s="212">
        <f>'[3]1998'!$B320</f>
        <v>58.965000000000003</v>
      </c>
      <c r="J252" s="208">
        <v>54.125</v>
      </c>
      <c r="K252" s="213">
        <v>57.92</v>
      </c>
      <c r="L252" s="222">
        <f>'[6]2001'!$B318</f>
        <v>55.1</v>
      </c>
      <c r="M252" s="210">
        <v>56.94</v>
      </c>
      <c r="N252" s="211">
        <v>56.34</v>
      </c>
      <c r="O252" s="210">
        <v>55.42</v>
      </c>
      <c r="P252" s="211">
        <v>56.85</v>
      </c>
      <c r="Q252" s="210">
        <v>56.57</v>
      </c>
      <c r="R252" s="211">
        <v>59.1</v>
      </c>
      <c r="S252" s="210">
        <v>58.755000000000003</v>
      </c>
      <c r="T252" s="240">
        <v>54.795000000000002</v>
      </c>
      <c r="U252" s="235">
        <v>59.98</v>
      </c>
      <c r="V252" s="240">
        <v>55.43</v>
      </c>
      <c r="W252" s="235">
        <v>57.02</v>
      </c>
      <c r="X252" s="240">
        <v>58.2</v>
      </c>
      <c r="Y252" s="240">
        <v>56.63</v>
      </c>
      <c r="Z252" s="240">
        <v>56.05</v>
      </c>
      <c r="AA252" s="240">
        <v>56.95</v>
      </c>
      <c r="AB252" s="240">
        <v>58.74</v>
      </c>
      <c r="AC252" s="38"/>
      <c r="AD252" s="193">
        <f t="shared" si="11"/>
        <v>58.289999999999765</v>
      </c>
      <c r="AE252" s="190">
        <f t="shared" si="9"/>
        <v>56.499999999999851</v>
      </c>
      <c r="AF252" s="20"/>
      <c r="AG252" s="43">
        <f>(AE250-AE280)/30</f>
        <v>3.0000000000001137E-2</v>
      </c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</row>
    <row r="253" spans="1:51" ht="12" customHeight="1" x14ac:dyDescent="0.25">
      <c r="A253" s="198">
        <v>37503</v>
      </c>
      <c r="B253" s="208">
        <f>'[4]1991'!$C329</f>
        <v>56.12</v>
      </c>
      <c r="C253" s="212">
        <v>57.895000000000003</v>
      </c>
      <c r="D253" s="220" t="e">
        <f>'[4]1993'!$B327</f>
        <v>#REF!</v>
      </c>
      <c r="E253" s="212">
        <f>'[4]1994'!$B326</f>
        <v>57.27</v>
      </c>
      <c r="F253" s="208">
        <f>'[3]1995'!$C313</f>
        <v>59.204999999999998</v>
      </c>
      <c r="G253" s="212">
        <f>'[3]1996'!$B320</f>
        <v>58.79</v>
      </c>
      <c r="H253" s="208">
        <f>'[3]1997'!$B321</f>
        <v>54.85</v>
      </c>
      <c r="I253" s="212">
        <f>'[3]1998'!$B321</f>
        <v>58.91</v>
      </c>
      <c r="J253" s="208">
        <v>54.1</v>
      </c>
      <c r="K253" s="213">
        <v>57.825000000000003</v>
      </c>
      <c r="L253" s="222">
        <f>'[6]2001'!$B319</f>
        <v>55.07</v>
      </c>
      <c r="M253" s="210">
        <v>56.9</v>
      </c>
      <c r="N253" s="211">
        <v>56.28</v>
      </c>
      <c r="O253" s="210">
        <v>55.384999999999998</v>
      </c>
      <c r="P253" s="211">
        <v>56.844999999999999</v>
      </c>
      <c r="Q253" s="210">
        <v>56.5</v>
      </c>
      <c r="R253" s="211">
        <v>59.08</v>
      </c>
      <c r="S253" s="210">
        <v>58.83</v>
      </c>
      <c r="T253" s="240">
        <v>54.795000000000002</v>
      </c>
      <c r="U253" s="235">
        <v>59.98</v>
      </c>
      <c r="V253" s="240">
        <v>55.47</v>
      </c>
      <c r="W253" s="235">
        <v>56.94</v>
      </c>
      <c r="X253" s="240">
        <v>58.28</v>
      </c>
      <c r="Y253" s="240">
        <v>56.57</v>
      </c>
      <c r="Z253" s="240">
        <v>56.024999999999999</v>
      </c>
      <c r="AA253" s="240">
        <v>56.92</v>
      </c>
      <c r="AB253" s="240">
        <v>58.75</v>
      </c>
      <c r="AC253" s="38"/>
      <c r="AD253" s="193">
        <f t="shared" si="11"/>
        <v>58.259999999999764</v>
      </c>
      <c r="AE253" s="190">
        <f t="shared" si="9"/>
        <v>56.46999999999985</v>
      </c>
      <c r="AF253" s="20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</row>
    <row r="254" spans="1:51" ht="12" customHeight="1" x14ac:dyDescent="0.25">
      <c r="A254" s="198">
        <v>37504</v>
      </c>
      <c r="B254" s="208">
        <f>'[4]1991'!$C330</f>
        <v>56.09</v>
      </c>
      <c r="C254" s="212">
        <v>57.884999999999998</v>
      </c>
      <c r="D254" s="220" t="e">
        <f>'[4]1993'!$B328</f>
        <v>#REF!</v>
      </c>
      <c r="E254" s="212">
        <f>'[4]1994'!$B327</f>
        <v>57.244999999999997</v>
      </c>
      <c r="F254" s="208">
        <f>'[3]1995'!$C314</f>
        <v>59.19</v>
      </c>
      <c r="G254" s="212">
        <f>'[3]1996'!$B321</f>
        <v>58.805</v>
      </c>
      <c r="H254" s="208">
        <f>'[3]1997'!$B322</f>
        <v>54.82</v>
      </c>
      <c r="I254" s="212">
        <f>'[3]1998'!$B322</f>
        <v>58.84</v>
      </c>
      <c r="J254" s="208">
        <v>54.094999999999999</v>
      </c>
      <c r="K254" s="213">
        <v>57.72</v>
      </c>
      <c r="L254" s="222">
        <f>'[6]2001'!$B320</f>
        <v>55.045000000000002</v>
      </c>
      <c r="M254" s="210">
        <v>56.854999999999997</v>
      </c>
      <c r="N254" s="211">
        <v>56.21</v>
      </c>
      <c r="O254" s="210">
        <v>55.34</v>
      </c>
      <c r="P254" s="211">
        <v>56.825000000000003</v>
      </c>
      <c r="Q254" s="210">
        <v>56.43</v>
      </c>
      <c r="R254" s="211">
        <v>59.125</v>
      </c>
      <c r="S254" s="210">
        <v>59.2</v>
      </c>
      <c r="T254" s="240">
        <v>54.774999999999999</v>
      </c>
      <c r="U254" s="235">
        <v>59.984499999999997</v>
      </c>
      <c r="V254" s="240">
        <v>55.685000000000002</v>
      </c>
      <c r="W254" s="235">
        <v>56.86</v>
      </c>
      <c r="X254" s="240">
        <v>58.274999999999999</v>
      </c>
      <c r="Y254" s="240">
        <v>56.51</v>
      </c>
      <c r="Z254" s="240">
        <v>56.01</v>
      </c>
      <c r="AA254" s="240">
        <v>56.92</v>
      </c>
      <c r="AB254" s="240">
        <v>58.71</v>
      </c>
      <c r="AC254" s="38"/>
      <c r="AD254" s="193">
        <f t="shared" si="11"/>
        <v>58.229999999999762</v>
      </c>
      <c r="AE254" s="190">
        <f t="shared" si="9"/>
        <v>56.439999999999849</v>
      </c>
      <c r="AF254" s="20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</row>
    <row r="255" spans="1:51" ht="12" customHeight="1" x14ac:dyDescent="0.25">
      <c r="A255" s="198">
        <v>37505</v>
      </c>
      <c r="B255" s="208">
        <f>'[4]1991'!$C331</f>
        <v>56.07</v>
      </c>
      <c r="C255" s="212">
        <v>57.844999999999999</v>
      </c>
      <c r="D255" s="220" t="e">
        <f>'[4]1993'!$B329</f>
        <v>#REF!</v>
      </c>
      <c r="E255" s="212">
        <f>'[4]1994'!$B328</f>
        <v>57.2</v>
      </c>
      <c r="F255" s="208">
        <f>'[3]1995'!$C315</f>
        <v>59.145000000000003</v>
      </c>
      <c r="G255" s="212">
        <f>'[3]1996'!$B322</f>
        <v>58.81</v>
      </c>
      <c r="H255" s="208">
        <f>'[3]1997'!$B323</f>
        <v>54.78</v>
      </c>
      <c r="I255" s="212">
        <f>'[3]1998'!$B323</f>
        <v>58.78</v>
      </c>
      <c r="J255" s="208">
        <v>54.08</v>
      </c>
      <c r="K255" s="213">
        <v>57.63</v>
      </c>
      <c r="L255" s="222">
        <f>'[6]2001'!$B321</f>
        <v>55.02</v>
      </c>
      <c r="M255" s="210">
        <v>56.82</v>
      </c>
      <c r="N255" s="211">
        <v>56.14</v>
      </c>
      <c r="O255" s="210">
        <v>55.314999999999998</v>
      </c>
      <c r="P255" s="211">
        <v>56.795000000000002</v>
      </c>
      <c r="Q255" s="210">
        <v>56.344999999999999</v>
      </c>
      <c r="R255" s="211">
        <v>59.12</v>
      </c>
      <c r="S255" s="210">
        <v>59.534999999999997</v>
      </c>
      <c r="T255" s="240">
        <v>54.76</v>
      </c>
      <c r="U255" s="235">
        <v>59.93</v>
      </c>
      <c r="V255" s="240">
        <v>55.704999999999998</v>
      </c>
      <c r="W255" s="235">
        <v>56.78</v>
      </c>
      <c r="X255" s="240">
        <v>58.27</v>
      </c>
      <c r="Y255" s="240">
        <v>56.45</v>
      </c>
      <c r="Z255" s="240">
        <v>55.984999999999999</v>
      </c>
      <c r="AA255" s="240">
        <v>56.9</v>
      </c>
      <c r="AB255" s="240">
        <v>58.66</v>
      </c>
      <c r="AC255" s="38"/>
      <c r="AD255" s="193">
        <f t="shared" si="11"/>
        <v>58.199999999999761</v>
      </c>
      <c r="AE255" s="190">
        <f t="shared" si="9"/>
        <v>56.409999999999847</v>
      </c>
      <c r="AF255" s="20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</row>
    <row r="256" spans="1:51" ht="12" customHeight="1" x14ac:dyDescent="0.25">
      <c r="A256" s="198">
        <v>37506</v>
      </c>
      <c r="B256" s="208">
        <f>'[4]1991'!$C332</f>
        <v>56.034999999999997</v>
      </c>
      <c r="C256" s="212">
        <v>57.8</v>
      </c>
      <c r="D256" s="220" t="e">
        <f>'[4]1993'!$B330</f>
        <v>#REF!</v>
      </c>
      <c r="E256" s="212">
        <f>'[4]1994'!$B329</f>
        <v>57.16</v>
      </c>
      <c r="F256" s="208">
        <f>'[3]1995'!$C316</f>
        <v>59.1</v>
      </c>
      <c r="G256" s="212">
        <f>'[3]1996'!$B323</f>
        <v>58.814999999999998</v>
      </c>
      <c r="H256" s="208">
        <f>'[3]1997'!$B324</f>
        <v>54.76</v>
      </c>
      <c r="I256" s="212">
        <f>'[3]1998'!$B324</f>
        <v>58.734999999999999</v>
      </c>
      <c r="J256" s="208">
        <v>54.06</v>
      </c>
      <c r="K256" s="213">
        <v>57.53</v>
      </c>
      <c r="L256" s="222">
        <f>'[6]2001'!$B322</f>
        <v>54.99</v>
      </c>
      <c r="M256" s="210">
        <v>56.78</v>
      </c>
      <c r="N256" s="211">
        <v>56.075000000000003</v>
      </c>
      <c r="O256" s="210">
        <v>55.274999999999999</v>
      </c>
      <c r="P256" s="211">
        <v>56.77</v>
      </c>
      <c r="Q256" s="210">
        <v>56.26</v>
      </c>
      <c r="R256" s="211">
        <v>59.11</v>
      </c>
      <c r="S256" s="210">
        <v>59.604999999999997</v>
      </c>
      <c r="T256" s="240">
        <v>54.74</v>
      </c>
      <c r="U256" s="235">
        <v>59.91</v>
      </c>
      <c r="V256" s="240">
        <v>55.69</v>
      </c>
      <c r="W256" s="235">
        <v>56.7</v>
      </c>
      <c r="X256" s="240">
        <v>58.27</v>
      </c>
      <c r="Y256" s="240">
        <v>56.41</v>
      </c>
      <c r="Z256" s="240">
        <v>55.97</v>
      </c>
      <c r="AA256" s="240">
        <v>56.84</v>
      </c>
      <c r="AB256" s="240">
        <v>58.604999999999997</v>
      </c>
      <c r="AC256" s="38"/>
      <c r="AD256" s="193">
        <f t="shared" si="11"/>
        <v>58.16999999999976</v>
      </c>
      <c r="AE256" s="190">
        <f t="shared" si="9"/>
        <v>56.379999999999846</v>
      </c>
      <c r="AF256" s="20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</row>
    <row r="257" spans="1:51" ht="12" customHeight="1" x14ac:dyDescent="0.25">
      <c r="A257" s="198">
        <v>37507</v>
      </c>
      <c r="B257" s="208">
        <f>'[4]1991'!$C333</f>
        <v>56</v>
      </c>
      <c r="C257" s="212">
        <v>57.765000000000001</v>
      </c>
      <c r="D257" s="220" t="e">
        <f>'[4]1993'!$B331</f>
        <v>#REF!</v>
      </c>
      <c r="E257" s="212">
        <f>'[4]1994'!$B330</f>
        <v>57.16</v>
      </c>
      <c r="F257" s="208">
        <f>'[3]1995'!$C317</f>
        <v>59.08</v>
      </c>
      <c r="G257" s="212">
        <f>'[3]1996'!$B324</f>
        <v>58.79</v>
      </c>
      <c r="H257" s="208">
        <f>'[3]1997'!$B325</f>
        <v>54.734999999999999</v>
      </c>
      <c r="I257" s="212">
        <f>'[3]1998'!$B325</f>
        <v>58.695</v>
      </c>
      <c r="J257" s="208">
        <v>54.04</v>
      </c>
      <c r="K257" s="213">
        <v>57.505000000000003</v>
      </c>
      <c r="L257" s="222">
        <f>'[6]2001'!$B323</f>
        <v>54.96</v>
      </c>
      <c r="M257" s="210">
        <v>56.74</v>
      </c>
      <c r="N257" s="211">
        <v>56.034999999999997</v>
      </c>
      <c r="O257" s="210">
        <v>55.225000000000001</v>
      </c>
      <c r="P257" s="211">
        <v>56.77</v>
      </c>
      <c r="Q257" s="210">
        <v>56.17</v>
      </c>
      <c r="R257" s="211">
        <v>59.055</v>
      </c>
      <c r="S257" s="210">
        <v>59.73</v>
      </c>
      <c r="T257" s="240">
        <v>54.715000000000003</v>
      </c>
      <c r="U257" s="235">
        <v>59.9</v>
      </c>
      <c r="V257" s="240">
        <v>55.67</v>
      </c>
      <c r="W257" s="235">
        <v>56.62</v>
      </c>
      <c r="X257" s="240">
        <v>58.25</v>
      </c>
      <c r="Y257" s="240">
        <v>56.38</v>
      </c>
      <c r="Z257" s="240">
        <v>55.945</v>
      </c>
      <c r="AA257" s="240">
        <v>56.814999999999998</v>
      </c>
      <c r="AB257" s="240">
        <v>58.555</v>
      </c>
      <c r="AC257" s="38"/>
      <c r="AD257" s="193">
        <f t="shared" si="11"/>
        <v>58.139999999999759</v>
      </c>
      <c r="AE257" s="190">
        <f t="shared" si="9"/>
        <v>56.349999999999845</v>
      </c>
      <c r="AF257" s="20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</row>
    <row r="258" spans="1:51" ht="12" customHeight="1" x14ac:dyDescent="0.25">
      <c r="A258" s="198">
        <v>37508</v>
      </c>
      <c r="B258" s="208">
        <f>'[4]1991'!$C334</f>
        <v>55.97</v>
      </c>
      <c r="C258" s="212">
        <v>57.734999999999999</v>
      </c>
      <c r="D258" s="220" t="e">
        <f>'[4]1993'!$B332</f>
        <v>#REF!</v>
      </c>
      <c r="E258" s="212">
        <f>'[4]1994'!$B331</f>
        <v>57.03</v>
      </c>
      <c r="F258" s="208">
        <f>'[3]1995'!$C318</f>
        <v>59.09</v>
      </c>
      <c r="G258" s="212">
        <f>'[3]1996'!$B325</f>
        <v>58.77</v>
      </c>
      <c r="H258" s="208">
        <f>'[3]1997'!$B326</f>
        <v>54.69</v>
      </c>
      <c r="I258" s="212">
        <f>'[3]1998'!$B326</f>
        <v>58.65</v>
      </c>
      <c r="J258" s="208">
        <v>54.034999999999997</v>
      </c>
      <c r="K258" s="213">
        <v>57.55</v>
      </c>
      <c r="L258" s="222">
        <f>'[6]2001'!$B324</f>
        <v>54.935000000000002</v>
      </c>
      <c r="M258" s="210">
        <v>56.704999999999998</v>
      </c>
      <c r="N258" s="211">
        <v>55.975000000000001</v>
      </c>
      <c r="O258" s="210">
        <v>55.185000000000002</v>
      </c>
      <c r="P258" s="211">
        <v>56.7</v>
      </c>
      <c r="Q258" s="210">
        <v>56.094999999999999</v>
      </c>
      <c r="R258" s="211">
        <v>59.02</v>
      </c>
      <c r="S258" s="210">
        <v>59.765000000000001</v>
      </c>
      <c r="T258" s="240">
        <v>54.69</v>
      </c>
      <c r="U258" s="235">
        <v>59.86</v>
      </c>
      <c r="V258" s="240">
        <v>55.65</v>
      </c>
      <c r="W258" s="235">
        <v>56.57</v>
      </c>
      <c r="X258" s="240">
        <v>58.21</v>
      </c>
      <c r="Y258" s="240">
        <v>56.33</v>
      </c>
      <c r="Z258" s="240">
        <v>55.92</v>
      </c>
      <c r="AA258" s="240">
        <v>56.795000000000002</v>
      </c>
      <c r="AB258" s="240">
        <v>58.5</v>
      </c>
      <c r="AC258" s="38"/>
      <c r="AD258" s="193">
        <f t="shared" si="11"/>
        <v>58.109999999999758</v>
      </c>
      <c r="AE258" s="190">
        <f t="shared" si="9"/>
        <v>56.319999999999844</v>
      </c>
      <c r="AF258" s="20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</row>
    <row r="259" spans="1:51" ht="12" customHeight="1" x14ac:dyDescent="0.25">
      <c r="A259" s="198">
        <v>37509</v>
      </c>
      <c r="B259" s="208">
        <f>'[4]1991'!$C335</f>
        <v>55.945</v>
      </c>
      <c r="C259" s="212">
        <v>57.71</v>
      </c>
      <c r="D259" s="220" t="e">
        <f>'[4]1993'!$B333</f>
        <v>#REF!</v>
      </c>
      <c r="E259" s="212">
        <f>'[4]1994'!$B332</f>
        <v>56.984999999999999</v>
      </c>
      <c r="F259" s="208">
        <f>'[3]1995'!$C319</f>
        <v>59.075000000000003</v>
      </c>
      <c r="G259" s="212">
        <f>'[3]1996'!$B326</f>
        <v>58.72</v>
      </c>
      <c r="H259" s="208">
        <f>'[3]1997'!$B327</f>
        <v>54.645000000000003</v>
      </c>
      <c r="I259" s="212">
        <f>'[3]1998'!$B327</f>
        <v>58.62</v>
      </c>
      <c r="J259" s="208">
        <v>54.024999999999999</v>
      </c>
      <c r="K259" s="213">
        <v>57.47</v>
      </c>
      <c r="L259" s="222">
        <f>'[6]2001'!$B325</f>
        <v>54.914999999999999</v>
      </c>
      <c r="M259" s="210">
        <v>56.67</v>
      </c>
      <c r="N259" s="211">
        <v>55.92</v>
      </c>
      <c r="O259" s="210">
        <v>55.164999999999999</v>
      </c>
      <c r="P259" s="211">
        <v>56.66</v>
      </c>
      <c r="Q259" s="210">
        <v>56.02</v>
      </c>
      <c r="R259" s="211">
        <v>58.975000000000001</v>
      </c>
      <c r="S259" s="210">
        <v>59.97</v>
      </c>
      <c r="T259" s="240">
        <v>54.65</v>
      </c>
      <c r="U259" s="235">
        <v>59.82</v>
      </c>
      <c r="V259" s="240">
        <v>55.62</v>
      </c>
      <c r="W259" s="235">
        <v>56.52</v>
      </c>
      <c r="X259" s="240">
        <v>58.17</v>
      </c>
      <c r="Y259" s="240">
        <v>56.28</v>
      </c>
      <c r="Z259" s="240">
        <v>55.9</v>
      </c>
      <c r="AA259" s="240">
        <v>56.78</v>
      </c>
      <c r="AB259" s="240">
        <v>58.44</v>
      </c>
      <c r="AC259" s="38"/>
      <c r="AD259" s="193">
        <f t="shared" si="11"/>
        <v>58.079999999999757</v>
      </c>
      <c r="AE259" s="190">
        <f t="shared" si="9"/>
        <v>56.289999999999843</v>
      </c>
      <c r="AF259" s="20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</row>
    <row r="260" spans="1:51" ht="12" customHeight="1" x14ac:dyDescent="0.25">
      <c r="A260" s="198">
        <v>37510</v>
      </c>
      <c r="B260" s="208">
        <f>'[4]1991'!$C336</f>
        <v>55.905000000000001</v>
      </c>
      <c r="C260" s="212">
        <v>57.7</v>
      </c>
      <c r="D260" s="220" t="e">
        <f>'[4]1993'!$B334</f>
        <v>#REF!</v>
      </c>
      <c r="E260" s="212">
        <f>'[4]1994'!$B333</f>
        <v>56.94</v>
      </c>
      <c r="F260" s="208">
        <f>'[3]1995'!$C320</f>
        <v>59.04</v>
      </c>
      <c r="G260" s="212">
        <f>'[3]1996'!$B327</f>
        <v>58.655000000000001</v>
      </c>
      <c r="H260" s="208">
        <f>'[3]1997'!$B328</f>
        <v>54.615000000000002</v>
      </c>
      <c r="I260" s="212">
        <f>'[3]1998'!$B328</f>
        <v>58.664999999999999</v>
      </c>
      <c r="J260" s="208">
        <v>54.034999999999997</v>
      </c>
      <c r="K260" s="210">
        <v>57.384999999999998</v>
      </c>
      <c r="L260" s="222">
        <f>'[6]2001'!$B326</f>
        <v>54.9</v>
      </c>
      <c r="M260" s="210">
        <v>56.64</v>
      </c>
      <c r="N260" s="211">
        <v>55.854999999999997</v>
      </c>
      <c r="O260" s="210">
        <v>55.134999999999998</v>
      </c>
      <c r="P260" s="211">
        <v>56.64</v>
      </c>
      <c r="Q260" s="210">
        <v>55.954999999999998</v>
      </c>
      <c r="R260" s="211">
        <v>58.93</v>
      </c>
      <c r="S260" s="210">
        <v>60</v>
      </c>
      <c r="T260" s="240">
        <v>54.64</v>
      </c>
      <c r="U260" s="235">
        <v>59.79</v>
      </c>
      <c r="V260" s="240">
        <v>55.6</v>
      </c>
      <c r="W260" s="235">
        <v>56.44</v>
      </c>
      <c r="X260" s="240">
        <v>58.11</v>
      </c>
      <c r="Y260" s="240">
        <v>56.22</v>
      </c>
      <c r="Z260" s="240">
        <v>55.884999999999998</v>
      </c>
      <c r="AA260" s="240">
        <v>56.76</v>
      </c>
      <c r="AB260" s="240">
        <v>58.38</v>
      </c>
      <c r="AC260" s="38"/>
      <c r="AD260" s="193">
        <f t="shared" si="11"/>
        <v>58.049999999999756</v>
      </c>
      <c r="AE260" s="190">
        <f t="shared" si="9"/>
        <v>56.259999999999842</v>
      </c>
      <c r="AF260" s="20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</row>
    <row r="261" spans="1:51" ht="12" customHeight="1" x14ac:dyDescent="0.25">
      <c r="A261" s="198">
        <v>37511</v>
      </c>
      <c r="B261" s="208">
        <f>'[4]1991'!$C337</f>
        <v>55.88</v>
      </c>
      <c r="C261" s="212">
        <v>57.695</v>
      </c>
      <c r="D261" s="220" t="e">
        <f>'[4]1993'!$B335</f>
        <v>#REF!</v>
      </c>
      <c r="E261" s="212">
        <f>'[4]1994'!$B334</f>
        <v>56.92</v>
      </c>
      <c r="F261" s="208">
        <f>'[3]1995'!$C321</f>
        <v>58.99</v>
      </c>
      <c r="G261" s="212">
        <f>'[3]1996'!$B328</f>
        <v>58.58</v>
      </c>
      <c r="H261" s="208">
        <f>'[3]1997'!$B329</f>
        <v>54.58</v>
      </c>
      <c r="I261" s="212">
        <f>'[3]1998'!$B329</f>
        <v>58.645000000000003</v>
      </c>
      <c r="J261" s="208">
        <v>54.024999999999999</v>
      </c>
      <c r="K261" s="213">
        <v>57.3</v>
      </c>
      <c r="L261" s="222">
        <f>'[6]2001'!$B327</f>
        <v>54.88</v>
      </c>
      <c r="M261" s="210">
        <v>56.61</v>
      </c>
      <c r="N261" s="211">
        <v>55.814999999999998</v>
      </c>
      <c r="O261" s="210">
        <v>55.11</v>
      </c>
      <c r="P261" s="211">
        <v>56.604999999999997</v>
      </c>
      <c r="Q261" s="210">
        <v>55.85</v>
      </c>
      <c r="R261" s="211">
        <v>58.88</v>
      </c>
      <c r="S261" s="210">
        <v>60.09</v>
      </c>
      <c r="T261" s="240">
        <v>54.61</v>
      </c>
      <c r="U261" s="235">
        <v>59.87</v>
      </c>
      <c r="V261" s="240">
        <v>55.634999999999998</v>
      </c>
      <c r="W261" s="235">
        <v>56.38</v>
      </c>
      <c r="X261" s="240">
        <v>58.09</v>
      </c>
      <c r="Y261" s="240">
        <v>56.19</v>
      </c>
      <c r="Z261" s="240">
        <v>55.87</v>
      </c>
      <c r="AA261" s="240">
        <v>56.734999999999999</v>
      </c>
      <c r="AB261" s="240">
        <v>58.31</v>
      </c>
      <c r="AC261" s="38"/>
      <c r="AD261" s="193">
        <f t="shared" si="11"/>
        <v>58.019999999999754</v>
      </c>
      <c r="AE261" s="190">
        <f t="shared" si="9"/>
        <v>56.229999999999841</v>
      </c>
      <c r="AF261" s="20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</row>
    <row r="262" spans="1:51" ht="12" customHeight="1" x14ac:dyDescent="0.25">
      <c r="A262" s="198">
        <v>37512</v>
      </c>
      <c r="B262" s="208">
        <f>'[4]1991'!$C338</f>
        <v>55.84</v>
      </c>
      <c r="C262" s="212">
        <v>57.674999999999997</v>
      </c>
      <c r="D262" s="220" t="e">
        <f>'[4]1993'!$B336</f>
        <v>#REF!</v>
      </c>
      <c r="E262" s="212">
        <f>'[4]1994'!$B335</f>
        <v>56.865000000000002</v>
      </c>
      <c r="F262" s="208">
        <f>'[3]1995'!$C322</f>
        <v>58.945</v>
      </c>
      <c r="G262" s="212">
        <f>'[3]1996'!$B329</f>
        <v>58.51</v>
      </c>
      <c r="H262" s="208">
        <f>'[3]1997'!$B330</f>
        <v>54.564999999999998</v>
      </c>
      <c r="I262" s="212">
        <f>'[3]1998'!$B330</f>
        <v>58.59</v>
      </c>
      <c r="J262" s="208">
        <v>54.015000000000001</v>
      </c>
      <c r="K262" s="213">
        <v>57.225000000000001</v>
      </c>
      <c r="L262" s="222">
        <f>'[6]2001'!$B328</f>
        <v>54.86</v>
      </c>
      <c r="M262" s="210">
        <v>56.58</v>
      </c>
      <c r="N262" s="211">
        <v>55.765000000000001</v>
      </c>
      <c r="O262" s="210">
        <v>55.094999999999999</v>
      </c>
      <c r="P262" s="211">
        <v>56.55</v>
      </c>
      <c r="Q262" s="210">
        <v>55.755000000000003</v>
      </c>
      <c r="R262" s="211">
        <v>58.835000000000001</v>
      </c>
      <c r="S262" s="210">
        <v>60.13</v>
      </c>
      <c r="T262" s="240">
        <v>54.58</v>
      </c>
      <c r="U262" s="235">
        <v>59.87</v>
      </c>
      <c r="V262" s="240">
        <v>55.62</v>
      </c>
      <c r="W262" s="235">
        <v>56.31</v>
      </c>
      <c r="X262" s="240">
        <v>58.03</v>
      </c>
      <c r="Y262" s="240">
        <v>56.16</v>
      </c>
      <c r="Z262" s="240">
        <v>55.85</v>
      </c>
      <c r="AA262" s="240">
        <v>56.71</v>
      </c>
      <c r="AB262" s="240">
        <v>58.26</v>
      </c>
      <c r="AC262" s="38"/>
      <c r="AD262" s="193">
        <f t="shared" si="11"/>
        <v>57.989999999999753</v>
      </c>
      <c r="AE262" s="190">
        <f t="shared" si="9"/>
        <v>56.199999999999839</v>
      </c>
      <c r="AF262" s="20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</row>
    <row r="263" spans="1:51" ht="12" customHeight="1" x14ac:dyDescent="0.25">
      <c r="A263" s="198">
        <v>37513</v>
      </c>
      <c r="B263" s="208">
        <f>'[4]1991'!$C339</f>
        <v>55.77</v>
      </c>
      <c r="C263" s="212">
        <v>57.725000000000001</v>
      </c>
      <c r="D263" s="220" t="e">
        <f>'[4]1993'!$B337</f>
        <v>#REF!</v>
      </c>
      <c r="E263" s="212">
        <f>'[4]1994'!$B336</f>
        <v>56.814999999999998</v>
      </c>
      <c r="F263" s="208">
        <f>'[3]1995'!$C323</f>
        <v>58.895000000000003</v>
      </c>
      <c r="G263" s="212">
        <f>'[3]1996'!$B330</f>
        <v>58.45</v>
      </c>
      <c r="H263" s="208">
        <f>'[3]1997'!$B331</f>
        <v>54.545000000000002</v>
      </c>
      <c r="I263" s="212">
        <f>'[3]1998'!$B331</f>
        <v>58.54</v>
      </c>
      <c r="J263" s="208">
        <v>54.005000000000003</v>
      </c>
      <c r="K263" s="213">
        <v>57.15</v>
      </c>
      <c r="L263" s="222">
        <f>'[6]2001'!$B329</f>
        <v>54.835000000000001</v>
      </c>
      <c r="M263" s="210">
        <v>56.54</v>
      </c>
      <c r="N263" s="211">
        <v>55.715000000000003</v>
      </c>
      <c r="O263" s="210">
        <v>55.07</v>
      </c>
      <c r="P263" s="211">
        <v>56.505000000000003</v>
      </c>
      <c r="Q263" s="210">
        <v>55.68</v>
      </c>
      <c r="R263" s="211">
        <v>58.784999999999997</v>
      </c>
      <c r="S263" s="210">
        <v>60.11</v>
      </c>
      <c r="T263" s="240">
        <v>54.54</v>
      </c>
      <c r="U263" s="235">
        <v>59.85</v>
      </c>
      <c r="V263" s="240">
        <v>55.64</v>
      </c>
      <c r="W263" s="235">
        <v>56.24</v>
      </c>
      <c r="X263" s="240">
        <v>57.97</v>
      </c>
      <c r="Y263" s="240">
        <v>56.12</v>
      </c>
      <c r="Z263" s="240">
        <v>55.83</v>
      </c>
      <c r="AA263" s="240">
        <v>56.7</v>
      </c>
      <c r="AB263" s="240">
        <v>58.195</v>
      </c>
      <c r="AC263" s="38"/>
      <c r="AD263" s="193">
        <f t="shared" si="11"/>
        <v>57.959999999999752</v>
      </c>
      <c r="AE263" s="190">
        <f t="shared" si="9"/>
        <v>56.169999999999838</v>
      </c>
      <c r="AF263" s="20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</row>
    <row r="264" spans="1:51" ht="12" customHeight="1" x14ac:dyDescent="0.25">
      <c r="A264" s="198">
        <v>37514</v>
      </c>
      <c r="B264" s="208">
        <f>'[4]1991'!$C340</f>
        <v>55.73</v>
      </c>
      <c r="C264" s="212">
        <v>57.7</v>
      </c>
      <c r="D264" s="220" t="e">
        <f>'[4]1993'!$B338</f>
        <v>#REF!</v>
      </c>
      <c r="E264" s="212">
        <f>'[4]1994'!$B337</f>
        <v>56.79</v>
      </c>
      <c r="F264" s="208">
        <f>'[3]1995'!$C324</f>
        <v>58.854999999999997</v>
      </c>
      <c r="G264" s="212">
        <f>'[3]1996'!$B331</f>
        <v>58.375</v>
      </c>
      <c r="H264" s="208">
        <f>'[3]1997'!$B332</f>
        <v>54.52</v>
      </c>
      <c r="I264" s="212">
        <f>'[3]1998'!$B332</f>
        <v>58.484999999999999</v>
      </c>
      <c r="J264" s="208">
        <v>53.994999999999997</v>
      </c>
      <c r="K264" s="213">
        <v>57.06</v>
      </c>
      <c r="L264" s="222">
        <f>'[6]2001'!$B330</f>
        <v>54.8</v>
      </c>
      <c r="M264" s="210">
        <v>56.51</v>
      </c>
      <c r="N264" s="211">
        <v>55.685000000000002</v>
      </c>
      <c r="O264" s="210">
        <v>55.04</v>
      </c>
      <c r="P264" s="211">
        <v>56.44</v>
      </c>
      <c r="Q264" s="210">
        <v>55.625</v>
      </c>
      <c r="R264" s="211">
        <v>58.734999999999999</v>
      </c>
      <c r="S264" s="210">
        <v>60.11</v>
      </c>
      <c r="T264" s="240">
        <v>54.505000000000003</v>
      </c>
      <c r="U264" s="235">
        <v>59.84</v>
      </c>
      <c r="V264" s="240">
        <v>55.704999999999998</v>
      </c>
      <c r="W264" s="235">
        <v>56.16</v>
      </c>
      <c r="X264" s="240">
        <v>57.93</v>
      </c>
      <c r="Y264" s="240">
        <v>56.09</v>
      </c>
      <c r="Z264" s="240">
        <v>55.82</v>
      </c>
      <c r="AA264" s="240">
        <v>56.695</v>
      </c>
      <c r="AB264" s="240">
        <v>58.134999999999998</v>
      </c>
      <c r="AC264" s="38"/>
      <c r="AD264" s="193">
        <f t="shared" si="11"/>
        <v>57.929999999999751</v>
      </c>
      <c r="AE264" s="190">
        <f t="shared" si="9"/>
        <v>56.139999999999837</v>
      </c>
      <c r="AF264" s="20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</row>
    <row r="265" spans="1:51" ht="12" customHeight="1" x14ac:dyDescent="0.25">
      <c r="A265" s="198">
        <v>37515</v>
      </c>
      <c r="B265" s="208">
        <f>'[4]1991'!$C341</f>
        <v>55.7</v>
      </c>
      <c r="C265" s="212">
        <v>57.65</v>
      </c>
      <c r="D265" s="220" t="e">
        <f>'[4]1993'!$B339</f>
        <v>#REF!</v>
      </c>
      <c r="E265" s="212">
        <f>'[4]1994'!$B338</f>
        <v>56.725000000000001</v>
      </c>
      <c r="F265" s="208">
        <f>'[3]1995'!$C325</f>
        <v>58.795000000000002</v>
      </c>
      <c r="G265" s="212">
        <f>'[3]1996'!$B332</f>
        <v>58.305</v>
      </c>
      <c r="H265" s="208">
        <f>'[3]1997'!$B333</f>
        <v>54.49</v>
      </c>
      <c r="I265" s="212">
        <f>'[3]1998'!$B333</f>
        <v>58.48</v>
      </c>
      <c r="J265" s="208">
        <v>53.984999999999999</v>
      </c>
      <c r="K265" s="213">
        <v>56.99</v>
      </c>
      <c r="L265" s="222">
        <f>'[6]2001'!$B331</f>
        <v>54.77</v>
      </c>
      <c r="M265" s="210">
        <v>56.48</v>
      </c>
      <c r="N265" s="211">
        <v>55.67</v>
      </c>
      <c r="O265" s="210">
        <v>55</v>
      </c>
      <c r="P265" s="211">
        <v>56.384999999999998</v>
      </c>
      <c r="Q265" s="210">
        <v>55.53</v>
      </c>
      <c r="R265" s="211">
        <v>58.68</v>
      </c>
      <c r="S265" s="210">
        <v>60.05</v>
      </c>
      <c r="T265" s="240">
        <v>54.48</v>
      </c>
      <c r="U265" s="235">
        <v>59.85</v>
      </c>
      <c r="V265" s="240">
        <v>55.7</v>
      </c>
      <c r="W265" s="235">
        <v>56.1</v>
      </c>
      <c r="X265" s="240">
        <v>57.9</v>
      </c>
      <c r="Y265" s="240">
        <v>56.06</v>
      </c>
      <c r="Z265" s="240">
        <v>55.79</v>
      </c>
      <c r="AA265" s="240">
        <v>56.64</v>
      </c>
      <c r="AB265" s="240">
        <v>58.09</v>
      </c>
      <c r="AC265" s="38"/>
      <c r="AD265" s="193">
        <f t="shared" si="11"/>
        <v>57.89999999999975</v>
      </c>
      <c r="AE265" s="190">
        <f t="shared" si="9"/>
        <v>56.109999999999836</v>
      </c>
      <c r="AF265" s="20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</row>
    <row r="266" spans="1:51" ht="12" customHeight="1" x14ac:dyDescent="0.25">
      <c r="A266" s="198">
        <v>37516</v>
      </c>
      <c r="B266" s="208">
        <f>'[4]1991'!$C342</f>
        <v>55.66</v>
      </c>
      <c r="C266" s="212">
        <v>57.59</v>
      </c>
      <c r="D266" s="220" t="e">
        <f>'[4]1993'!$B340</f>
        <v>#REF!</v>
      </c>
      <c r="E266" s="212">
        <f>'[4]1994'!$B339</f>
        <v>56.69</v>
      </c>
      <c r="F266" s="208">
        <f>'[3]1995'!$C326</f>
        <v>58.75</v>
      </c>
      <c r="G266" s="212">
        <f>'[3]1996'!$B333</f>
        <v>58.244999999999997</v>
      </c>
      <c r="H266" s="208">
        <f>'[3]1997'!$B334</f>
        <v>54.46</v>
      </c>
      <c r="I266" s="212">
        <f>'[3]1998'!$B334</f>
        <v>58.43</v>
      </c>
      <c r="J266" s="208">
        <v>54.03</v>
      </c>
      <c r="K266" s="210">
        <v>56.95</v>
      </c>
      <c r="L266" s="222">
        <f>'[6]2001'!$B332</f>
        <v>54.744999999999997</v>
      </c>
      <c r="M266" s="210">
        <v>56.445</v>
      </c>
      <c r="N266" s="211">
        <v>55.67</v>
      </c>
      <c r="O266" s="210">
        <v>54.975000000000001</v>
      </c>
      <c r="P266" s="211">
        <v>56.344999999999999</v>
      </c>
      <c r="Q266" s="210">
        <v>55.49</v>
      </c>
      <c r="R266" s="211">
        <v>58.625</v>
      </c>
      <c r="S266" s="210">
        <v>60</v>
      </c>
      <c r="T266" s="240">
        <v>54.46</v>
      </c>
      <c r="U266" s="235">
        <v>59.86</v>
      </c>
      <c r="V266" s="240">
        <v>55.68</v>
      </c>
      <c r="W266" s="235">
        <v>56.05</v>
      </c>
      <c r="X266" s="240">
        <v>57.88</v>
      </c>
      <c r="Y266" s="240">
        <v>56.02</v>
      </c>
      <c r="Z266" s="240">
        <v>55.77</v>
      </c>
      <c r="AA266" s="240">
        <v>56.69</v>
      </c>
      <c r="AB266" s="240">
        <v>58.134999999999998</v>
      </c>
      <c r="AC266" s="38"/>
      <c r="AD266" s="193">
        <f t="shared" si="11"/>
        <v>57.869999999999749</v>
      </c>
      <c r="AE266" s="190">
        <f t="shared" si="9"/>
        <v>56.079999999999835</v>
      </c>
      <c r="AF266" s="20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</row>
    <row r="267" spans="1:51" ht="12" customHeight="1" x14ac:dyDescent="0.25">
      <c r="A267" s="198">
        <v>37517</v>
      </c>
      <c r="B267" s="208">
        <f>'[4]1991'!$C343</f>
        <v>55.625</v>
      </c>
      <c r="C267" s="212">
        <v>57.534999999999997</v>
      </c>
      <c r="D267" s="220" t="e">
        <f>'[4]1993'!$B341</f>
        <v>#REF!</v>
      </c>
      <c r="E267" s="212">
        <f>'[4]1994'!$B340</f>
        <v>56.63</v>
      </c>
      <c r="F267" s="208">
        <f>'[3]1995'!$C327</f>
        <v>58.71</v>
      </c>
      <c r="G267" s="212">
        <f>'[3]1996'!$B334</f>
        <v>58.164999999999999</v>
      </c>
      <c r="H267" s="208">
        <f>'[3]1997'!$B335</f>
        <v>54.424999999999997</v>
      </c>
      <c r="I267" s="212">
        <f>'[3]1998'!$B335</f>
        <v>58.43</v>
      </c>
      <c r="J267" s="208">
        <v>54.06</v>
      </c>
      <c r="K267" s="213">
        <v>56.89</v>
      </c>
      <c r="L267" s="222">
        <f>'[6]2001'!$B333</f>
        <v>54.72</v>
      </c>
      <c r="M267" s="210">
        <v>56.42</v>
      </c>
      <c r="N267" s="211">
        <v>55.634999999999998</v>
      </c>
      <c r="O267" s="210">
        <v>54.945</v>
      </c>
      <c r="P267" s="211">
        <v>56.314999999999998</v>
      </c>
      <c r="Q267" s="210">
        <v>55.445</v>
      </c>
      <c r="R267" s="211">
        <v>58.56</v>
      </c>
      <c r="S267" s="210">
        <v>60</v>
      </c>
      <c r="T267" s="240">
        <v>54.44</v>
      </c>
      <c r="U267" s="235">
        <v>59.84</v>
      </c>
      <c r="V267" s="240">
        <v>55.66</v>
      </c>
      <c r="W267" s="235">
        <v>56</v>
      </c>
      <c r="X267" s="240">
        <v>57.84</v>
      </c>
      <c r="Y267" s="240">
        <v>56.02</v>
      </c>
      <c r="Z267" s="240">
        <v>55.76</v>
      </c>
      <c r="AA267" s="240">
        <v>56.72</v>
      </c>
      <c r="AB267" s="240">
        <v>58.094999999999999</v>
      </c>
      <c r="AC267" s="38"/>
      <c r="AD267" s="193">
        <f t="shared" si="11"/>
        <v>57.839999999999748</v>
      </c>
      <c r="AE267" s="190">
        <f t="shared" si="9"/>
        <v>56.049999999999834</v>
      </c>
      <c r="AF267" s="20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</row>
    <row r="268" spans="1:51" ht="12" customHeight="1" x14ac:dyDescent="0.25">
      <c r="A268" s="198">
        <v>37518</v>
      </c>
      <c r="B268" s="208">
        <f>'[4]1991'!$C344</f>
        <v>55.59</v>
      </c>
      <c r="C268" s="212">
        <v>57.494999999999997</v>
      </c>
      <c r="D268" s="220" t="e">
        <f>'[4]1993'!$B342</f>
        <v>#REF!</v>
      </c>
      <c r="E268" s="212">
        <f>'[4]1994'!$B341</f>
        <v>56.594999999999999</v>
      </c>
      <c r="F268" s="208">
        <f>'[3]1995'!$C328</f>
        <v>58.72</v>
      </c>
      <c r="G268" s="212">
        <f>'[3]1996'!$B335</f>
        <v>58.09</v>
      </c>
      <c r="H268" s="208">
        <f>'[3]1997'!$B336</f>
        <v>54.37</v>
      </c>
      <c r="I268" s="212">
        <f>'[3]1998'!$B336</f>
        <v>58.424999999999997</v>
      </c>
      <c r="J268" s="208">
        <v>54.06</v>
      </c>
      <c r="K268" s="213">
        <v>56.844999999999999</v>
      </c>
      <c r="L268" s="222">
        <f>'[6]2001'!$B334</f>
        <v>54.69</v>
      </c>
      <c r="M268" s="210">
        <v>56.384999999999998</v>
      </c>
      <c r="N268" s="211">
        <v>55.585000000000001</v>
      </c>
      <c r="O268" s="210">
        <v>54.92</v>
      </c>
      <c r="P268" s="211">
        <v>56.28</v>
      </c>
      <c r="Q268" s="210">
        <v>55.395000000000003</v>
      </c>
      <c r="R268" s="211">
        <v>58.494999999999997</v>
      </c>
      <c r="S268" s="210">
        <v>59.975000000000001</v>
      </c>
      <c r="T268" s="240">
        <v>54.414999999999999</v>
      </c>
      <c r="U268" s="235">
        <v>59.85</v>
      </c>
      <c r="V268" s="240">
        <v>55.64</v>
      </c>
      <c r="W268" s="235">
        <v>55.97</v>
      </c>
      <c r="X268" s="240">
        <v>57.784999999999997</v>
      </c>
      <c r="Y268" s="240">
        <v>56</v>
      </c>
      <c r="Z268" s="240">
        <v>55.744999999999997</v>
      </c>
      <c r="AA268" s="240">
        <v>56.71</v>
      </c>
      <c r="AB268" s="240">
        <v>58.034999999999997</v>
      </c>
      <c r="AC268" s="38"/>
      <c r="AD268" s="193">
        <f t="shared" si="11"/>
        <v>57.809999999999746</v>
      </c>
      <c r="AE268" s="190">
        <f t="shared" si="9"/>
        <v>56.019999999999833</v>
      </c>
      <c r="AF268" s="20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</row>
    <row r="269" spans="1:51" ht="12" customHeight="1" x14ac:dyDescent="0.25">
      <c r="A269" s="198">
        <v>37519</v>
      </c>
      <c r="B269" s="208">
        <f>'[4]1991'!$C345</f>
        <v>55.555</v>
      </c>
      <c r="C269" s="212">
        <v>57.5</v>
      </c>
      <c r="D269" s="220" t="e">
        <f>'[4]1993'!$B343</f>
        <v>#REF!</v>
      </c>
      <c r="E269" s="212">
        <f>'[4]1994'!$B342</f>
        <v>56.56</v>
      </c>
      <c r="F269" s="208">
        <f>'[3]1995'!$C329</f>
        <v>58.73</v>
      </c>
      <c r="G269" s="212">
        <f>'[3]1996'!$B336</f>
        <v>58.02</v>
      </c>
      <c r="H269" s="208">
        <f>'[3]1997'!$B337</f>
        <v>54.32</v>
      </c>
      <c r="I269" s="212">
        <f>'[3]1998'!$B337</f>
        <v>58.37</v>
      </c>
      <c r="J269" s="208">
        <v>54.08</v>
      </c>
      <c r="K269" s="213">
        <v>56.784999999999997</v>
      </c>
      <c r="L269" s="222">
        <f>'[6]2001'!$B335</f>
        <v>54.664999999999999</v>
      </c>
      <c r="M269" s="210">
        <v>56.354999999999997</v>
      </c>
      <c r="N269" s="211">
        <v>55.54</v>
      </c>
      <c r="O269" s="210">
        <v>54.905000000000001</v>
      </c>
      <c r="P269" s="211">
        <v>56.23</v>
      </c>
      <c r="Q269" s="210">
        <v>55.35</v>
      </c>
      <c r="R269" s="211">
        <v>58.445</v>
      </c>
      <c r="S269" s="210">
        <v>59.93</v>
      </c>
      <c r="T269" s="240">
        <v>54.395000000000003</v>
      </c>
      <c r="U269" s="235">
        <v>59.895000000000003</v>
      </c>
      <c r="V269" s="240">
        <v>55.664999999999999</v>
      </c>
      <c r="W269" s="235">
        <v>55.89</v>
      </c>
      <c r="X269" s="240">
        <v>57.73</v>
      </c>
      <c r="Y269" s="240">
        <v>55.96</v>
      </c>
      <c r="Z269" s="240">
        <v>55.725000000000001</v>
      </c>
      <c r="AA269" s="240">
        <v>56.69</v>
      </c>
      <c r="AB269" s="240">
        <v>57.97</v>
      </c>
      <c r="AC269" s="38"/>
      <c r="AD269" s="193">
        <f t="shared" si="11"/>
        <v>57.779999999999745</v>
      </c>
      <c r="AE269" s="190">
        <f t="shared" si="9"/>
        <v>55.989999999999831</v>
      </c>
      <c r="AF269" s="20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</row>
    <row r="270" spans="1:51" ht="12" customHeight="1" x14ac:dyDescent="0.25">
      <c r="A270" s="198">
        <v>37520</v>
      </c>
      <c r="B270" s="208">
        <f>'[4]1991'!$C346</f>
        <v>55.524999999999999</v>
      </c>
      <c r="C270" s="212">
        <v>57.57</v>
      </c>
      <c r="D270" s="220" t="e">
        <f>'[4]1993'!$B344</f>
        <v>#REF!</v>
      </c>
      <c r="E270" s="212">
        <f>'[4]1994'!$B343</f>
        <v>56.53</v>
      </c>
      <c r="F270" s="208">
        <f>'[3]1995'!$C330</f>
        <v>58.74</v>
      </c>
      <c r="G270" s="212">
        <f>'[3]1996'!$B337</f>
        <v>57.96</v>
      </c>
      <c r="H270" s="208">
        <f>'[3]1997'!$B338</f>
        <v>54.28</v>
      </c>
      <c r="I270" s="212">
        <f>'[3]1998'!$B338</f>
        <v>58.34</v>
      </c>
      <c r="J270" s="208">
        <v>54.145000000000003</v>
      </c>
      <c r="K270" s="213">
        <v>56.72</v>
      </c>
      <c r="L270" s="222">
        <f>'[6]2001'!$B336</f>
        <v>54.634999999999998</v>
      </c>
      <c r="M270" s="210">
        <v>56.325000000000003</v>
      </c>
      <c r="N270" s="211">
        <v>55.5</v>
      </c>
      <c r="O270" s="210">
        <v>54.89</v>
      </c>
      <c r="P270" s="211">
        <v>56.185000000000002</v>
      </c>
      <c r="Q270" s="210">
        <v>55.3</v>
      </c>
      <c r="R270" s="211">
        <v>58.405000000000001</v>
      </c>
      <c r="S270" s="210">
        <v>59.9</v>
      </c>
      <c r="T270" s="240">
        <v>54.39</v>
      </c>
      <c r="U270" s="235">
        <v>59.87</v>
      </c>
      <c r="V270" s="240">
        <v>55.65</v>
      </c>
      <c r="W270" s="235">
        <v>55.814999999999998</v>
      </c>
      <c r="X270" s="240">
        <v>57.66</v>
      </c>
      <c r="Y270" s="240">
        <v>55.94</v>
      </c>
      <c r="Z270" s="240">
        <v>55.71</v>
      </c>
      <c r="AA270" s="240">
        <v>56.78</v>
      </c>
      <c r="AB270" s="240">
        <v>57.9</v>
      </c>
      <c r="AC270" s="38"/>
      <c r="AD270" s="193">
        <f t="shared" si="11"/>
        <v>57.749999999999744</v>
      </c>
      <c r="AE270" s="190">
        <f t="shared" si="9"/>
        <v>55.95999999999983</v>
      </c>
      <c r="AF270" s="20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</row>
    <row r="271" spans="1:51" ht="12" customHeight="1" x14ac:dyDescent="0.25">
      <c r="A271" s="198">
        <v>37521</v>
      </c>
      <c r="B271" s="208">
        <f>'[4]1991'!$C347</f>
        <v>55.524999999999999</v>
      </c>
      <c r="C271" s="212">
        <v>57.65</v>
      </c>
      <c r="D271" s="220" t="e">
        <f>'[4]1993'!$B345</f>
        <v>#REF!</v>
      </c>
      <c r="E271" s="212">
        <f>'[4]1994'!$B344</f>
        <v>56.47</v>
      </c>
      <c r="F271" s="208">
        <f>'[3]1995'!$C331</f>
        <v>58.75</v>
      </c>
      <c r="G271" s="212">
        <f>'[3]1996'!$B338</f>
        <v>57.895000000000003</v>
      </c>
      <c r="H271" s="208">
        <f>'[3]1997'!$B339</f>
        <v>54.25</v>
      </c>
      <c r="I271" s="212">
        <f>'[3]1998'!$B339</f>
        <v>58.314999999999998</v>
      </c>
      <c r="J271" s="208">
        <v>54.164999999999999</v>
      </c>
      <c r="K271" s="213">
        <v>56.67</v>
      </c>
      <c r="L271" s="222">
        <f>'[6]2001'!$B337</f>
        <v>54.615000000000002</v>
      </c>
      <c r="M271" s="210">
        <v>56.295000000000002</v>
      </c>
      <c r="N271" s="211">
        <v>55.47</v>
      </c>
      <c r="O271" s="210">
        <v>54.85</v>
      </c>
      <c r="P271" s="211">
        <v>56.14</v>
      </c>
      <c r="Q271" s="210">
        <v>55.26</v>
      </c>
      <c r="R271" s="211">
        <v>58.33</v>
      </c>
      <c r="S271" s="210">
        <v>59.86</v>
      </c>
      <c r="T271" s="240">
        <v>54.37</v>
      </c>
      <c r="U271" s="235">
        <v>59.85</v>
      </c>
      <c r="V271" s="240">
        <v>55.625</v>
      </c>
      <c r="W271" s="235">
        <v>55.74</v>
      </c>
      <c r="X271" s="240">
        <v>57.59</v>
      </c>
      <c r="Y271" s="240">
        <v>55.91</v>
      </c>
      <c r="Z271" s="240">
        <v>55.7</v>
      </c>
      <c r="AA271" s="240">
        <v>56.85</v>
      </c>
      <c r="AB271" s="240">
        <v>57.865000000000002</v>
      </c>
      <c r="AC271" s="38"/>
      <c r="AD271" s="193">
        <f t="shared" si="11"/>
        <v>57.719999999999743</v>
      </c>
      <c r="AE271" s="190">
        <f t="shared" si="9"/>
        <v>55.929999999999829</v>
      </c>
      <c r="AF271" s="20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</row>
    <row r="272" spans="1:51" ht="12" customHeight="1" x14ac:dyDescent="0.25">
      <c r="A272" s="198">
        <v>37522</v>
      </c>
      <c r="B272" s="208">
        <f>'[4]1991'!$C348</f>
        <v>55.49</v>
      </c>
      <c r="C272" s="212">
        <v>57.53</v>
      </c>
      <c r="D272" s="220" t="e">
        <f>'[4]1993'!$B346</f>
        <v>#REF!</v>
      </c>
      <c r="E272" s="212">
        <f>'[4]1994'!$B345</f>
        <v>56.424999999999997</v>
      </c>
      <c r="F272" s="208">
        <f>'[3]1995'!$C332</f>
        <v>58.76</v>
      </c>
      <c r="G272" s="212">
        <f>'[3]1996'!$B339</f>
        <v>57.83</v>
      </c>
      <c r="H272" s="208">
        <f>'[3]1997'!$B340</f>
        <v>54.215000000000003</v>
      </c>
      <c r="I272" s="212">
        <f>'[3]1998'!$B340</f>
        <v>58.344999999999999</v>
      </c>
      <c r="J272" s="208">
        <v>54.155000000000001</v>
      </c>
      <c r="K272" s="213">
        <v>56.64</v>
      </c>
      <c r="L272" s="222">
        <f>'[6]2001'!$B338</f>
        <v>54.615000000000002</v>
      </c>
      <c r="M272" s="210">
        <v>56.27</v>
      </c>
      <c r="N272" s="211">
        <v>55.43</v>
      </c>
      <c r="O272" s="210">
        <v>54.81</v>
      </c>
      <c r="P272" s="211">
        <v>56.075000000000003</v>
      </c>
      <c r="Q272" s="210">
        <v>55.23</v>
      </c>
      <c r="R272" s="211">
        <v>58.3</v>
      </c>
      <c r="S272" s="210">
        <v>59.82</v>
      </c>
      <c r="T272" s="240">
        <v>54.36</v>
      </c>
      <c r="U272" s="235">
        <v>59.82</v>
      </c>
      <c r="V272" s="240">
        <v>55.594999999999999</v>
      </c>
      <c r="W272" s="235">
        <v>55.67</v>
      </c>
      <c r="X272" s="240">
        <v>57.53</v>
      </c>
      <c r="Y272" s="240">
        <v>55.88</v>
      </c>
      <c r="Z272" s="240">
        <v>55.67</v>
      </c>
      <c r="AA272" s="240">
        <v>56.89</v>
      </c>
      <c r="AB272" s="240">
        <v>57.81</v>
      </c>
      <c r="AC272" s="38"/>
      <c r="AD272" s="193">
        <f t="shared" si="11"/>
        <v>57.689999999999742</v>
      </c>
      <c r="AE272" s="190">
        <f t="shared" si="9"/>
        <v>55.899999999999828</v>
      </c>
      <c r="AF272" s="20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</row>
    <row r="273" spans="1:51" ht="12" customHeight="1" x14ac:dyDescent="0.25">
      <c r="A273" s="198">
        <v>37523</v>
      </c>
      <c r="B273" s="208">
        <f>'[4]1991'!$C349</f>
        <v>55.465000000000003</v>
      </c>
      <c r="C273" s="212">
        <v>57.484999999999999</v>
      </c>
      <c r="D273" s="220" t="e">
        <f>'[4]1993'!$B347</f>
        <v>#REF!</v>
      </c>
      <c r="E273" s="212">
        <f>'[4]1994'!$B346</f>
        <v>56.4</v>
      </c>
      <c r="F273" s="208">
        <f>'[3]1995'!$C333</f>
        <v>58.77</v>
      </c>
      <c r="G273" s="212">
        <f>'[3]1996'!$B340</f>
        <v>57.765000000000001</v>
      </c>
      <c r="H273" s="208">
        <f>'[3]1997'!$B341</f>
        <v>54.18</v>
      </c>
      <c r="I273" s="212">
        <f>'[3]1998'!$B341</f>
        <v>58.33</v>
      </c>
      <c r="J273" s="208">
        <v>54.16</v>
      </c>
      <c r="K273" s="213">
        <v>56.61</v>
      </c>
      <c r="L273" s="222">
        <f>'[6]2001'!$B339</f>
        <v>54.615000000000002</v>
      </c>
      <c r="M273" s="210">
        <v>56.23</v>
      </c>
      <c r="N273" s="211">
        <v>55.37</v>
      </c>
      <c r="O273" s="210">
        <v>54.77</v>
      </c>
      <c r="P273" s="211">
        <v>56.034999999999997</v>
      </c>
      <c r="Q273" s="210">
        <v>55.19</v>
      </c>
      <c r="R273" s="211">
        <v>58.27</v>
      </c>
      <c r="S273" s="210">
        <v>59.78</v>
      </c>
      <c r="T273" s="240">
        <v>54.34</v>
      </c>
      <c r="U273" s="235">
        <v>59.78</v>
      </c>
      <c r="V273" s="240">
        <v>55.56</v>
      </c>
      <c r="W273" s="235">
        <v>55.604999999999997</v>
      </c>
      <c r="X273" s="240">
        <v>57.45</v>
      </c>
      <c r="Y273" s="240">
        <v>55.84</v>
      </c>
      <c r="Z273" s="240">
        <v>55.66</v>
      </c>
      <c r="AA273" s="240">
        <v>56.89</v>
      </c>
      <c r="AB273" s="240">
        <v>57.75</v>
      </c>
      <c r="AC273" s="38"/>
      <c r="AD273" s="193">
        <f t="shared" si="11"/>
        <v>57.659999999999741</v>
      </c>
      <c r="AE273" s="190">
        <f t="shared" si="9"/>
        <v>55.869999999999827</v>
      </c>
      <c r="AF273" s="20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</row>
    <row r="274" spans="1:51" ht="12" customHeight="1" x14ac:dyDescent="0.25">
      <c r="A274" s="198">
        <v>37524</v>
      </c>
      <c r="B274" s="208">
        <f>'[4]1991'!$C350</f>
        <v>55.435000000000002</v>
      </c>
      <c r="C274" s="212">
        <v>57.435000000000002</v>
      </c>
      <c r="D274" s="220" t="e">
        <f>'[4]1993'!$B348</f>
        <v>#REF!</v>
      </c>
      <c r="E274" s="212">
        <f>'[4]1994'!$B347</f>
        <v>56.37</v>
      </c>
      <c r="F274" s="208">
        <f>'[3]1995'!$C334</f>
        <v>58.78</v>
      </c>
      <c r="G274" s="212">
        <f>'[3]1996'!$B341</f>
        <v>57.685000000000002</v>
      </c>
      <c r="H274" s="208">
        <f>'[3]1997'!$B342</f>
        <v>54.134999999999998</v>
      </c>
      <c r="I274" s="212">
        <f>'[3]1998'!$B342</f>
        <v>58.38</v>
      </c>
      <c r="J274" s="208">
        <v>54.2</v>
      </c>
      <c r="K274" s="213">
        <v>56.6</v>
      </c>
      <c r="L274" s="222">
        <f>'[6]2001'!$B340</f>
        <v>54.62</v>
      </c>
      <c r="M274" s="210">
        <v>56.195</v>
      </c>
      <c r="N274" s="211">
        <v>55.31</v>
      </c>
      <c r="O274" s="210">
        <v>54.725000000000001</v>
      </c>
      <c r="P274" s="211">
        <v>56.005000000000003</v>
      </c>
      <c r="Q274" s="210">
        <v>55.15</v>
      </c>
      <c r="R274" s="211">
        <v>58.215000000000003</v>
      </c>
      <c r="S274" s="210">
        <v>59.73</v>
      </c>
      <c r="T274" s="240">
        <v>54.34</v>
      </c>
      <c r="U274" s="235">
        <v>59.78</v>
      </c>
      <c r="V274" s="240">
        <v>55.52</v>
      </c>
      <c r="W274" s="235">
        <v>55.524999999999999</v>
      </c>
      <c r="X274" s="240">
        <v>57.37</v>
      </c>
      <c r="Y274" s="240">
        <v>55.81</v>
      </c>
      <c r="Z274" s="240">
        <v>55.64</v>
      </c>
      <c r="AA274" s="240">
        <v>56.85</v>
      </c>
      <c r="AB274" s="240">
        <v>57.7</v>
      </c>
      <c r="AC274" s="38"/>
      <c r="AD274" s="193">
        <f t="shared" si="11"/>
        <v>57.62999999999974</v>
      </c>
      <c r="AE274" s="190">
        <f t="shared" si="9"/>
        <v>55.839999999999826</v>
      </c>
      <c r="AF274" s="20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</row>
    <row r="275" spans="1:51" ht="12" customHeight="1" x14ac:dyDescent="0.25">
      <c r="A275" s="198">
        <v>37525</v>
      </c>
      <c r="B275" s="208">
        <f>'[4]1991'!$C351</f>
        <v>55.41</v>
      </c>
      <c r="C275" s="212">
        <v>57.405000000000001</v>
      </c>
      <c r="D275" s="220" t="e">
        <f>'[4]1993'!$B349</f>
        <v>#REF!</v>
      </c>
      <c r="E275" s="212">
        <f>'[4]1994'!$B348</f>
        <v>56.35</v>
      </c>
      <c r="F275" s="208">
        <f>'[3]1995'!$C335</f>
        <v>58.79</v>
      </c>
      <c r="G275" s="212">
        <f>'[3]1996'!$B342</f>
        <v>57.61</v>
      </c>
      <c r="H275" s="208">
        <f>'[3]1997'!$B343</f>
        <v>54.11</v>
      </c>
      <c r="I275" s="212">
        <f>'[3]1998'!$B343</f>
        <v>58.4</v>
      </c>
      <c r="J275" s="208">
        <v>54.204999999999998</v>
      </c>
      <c r="K275" s="213">
        <v>56.555</v>
      </c>
      <c r="L275" s="222">
        <f>'[6]2001'!$B341</f>
        <v>54.615000000000002</v>
      </c>
      <c r="M275" s="210">
        <v>56.174999999999997</v>
      </c>
      <c r="N275" s="211">
        <v>55.25</v>
      </c>
      <c r="O275" s="210">
        <v>54.69</v>
      </c>
      <c r="P275" s="211">
        <v>55.97</v>
      </c>
      <c r="Q275" s="210">
        <v>55.094999999999999</v>
      </c>
      <c r="R275" s="211">
        <v>58.134999999999998</v>
      </c>
      <c r="S275" s="210">
        <v>59.670999999999999</v>
      </c>
      <c r="T275" s="240">
        <v>54.305</v>
      </c>
      <c r="U275" s="235">
        <v>59.74</v>
      </c>
      <c r="V275" s="240">
        <v>55.49</v>
      </c>
      <c r="W275" s="235">
        <v>55.44</v>
      </c>
      <c r="X275" s="240">
        <v>57.295000000000002</v>
      </c>
      <c r="Y275" s="240">
        <v>55.78</v>
      </c>
      <c r="Z275" s="240">
        <v>55.625</v>
      </c>
      <c r="AA275" s="240">
        <v>56.805</v>
      </c>
      <c r="AB275" s="240">
        <v>57.645000000000003</v>
      </c>
      <c r="AC275" s="38"/>
      <c r="AD275" s="193">
        <f t="shared" si="11"/>
        <v>57.599999999999739</v>
      </c>
      <c r="AE275" s="190">
        <f t="shared" si="9"/>
        <v>55.809999999999825</v>
      </c>
      <c r="AF275" s="20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</row>
    <row r="276" spans="1:51" ht="12" customHeight="1" x14ac:dyDescent="0.25">
      <c r="A276" s="198">
        <v>37526</v>
      </c>
      <c r="B276" s="208">
        <f>'[4]1991'!$C352</f>
        <v>55.38</v>
      </c>
      <c r="C276" s="212">
        <v>57.37</v>
      </c>
      <c r="D276" s="220" t="e">
        <f>'[4]1993'!$B350</f>
        <v>#REF!</v>
      </c>
      <c r="E276" s="212">
        <f>'[4]1994'!$B349</f>
        <v>56.3</v>
      </c>
      <c r="F276" s="208">
        <f>'[3]1995'!$C336</f>
        <v>58.8</v>
      </c>
      <c r="G276" s="212">
        <f>'[3]1996'!$B343</f>
        <v>57.534999999999997</v>
      </c>
      <c r="H276" s="208">
        <f>'[3]1997'!$B344</f>
        <v>54.09</v>
      </c>
      <c r="I276" s="212">
        <f>'[3]1998'!$B344</f>
        <v>58.38</v>
      </c>
      <c r="J276" s="208">
        <v>54.22</v>
      </c>
      <c r="K276" s="213">
        <v>56.49</v>
      </c>
      <c r="L276" s="222">
        <f>'[6]2001'!$B342</f>
        <v>54.59</v>
      </c>
      <c r="M276" s="210">
        <v>56.134999999999998</v>
      </c>
      <c r="N276" s="211">
        <v>55.195</v>
      </c>
      <c r="O276" s="210">
        <v>54.66</v>
      </c>
      <c r="P276" s="211">
        <v>55.914999999999999</v>
      </c>
      <c r="Q276" s="210">
        <v>55.045000000000002</v>
      </c>
      <c r="R276" s="211">
        <v>58.07</v>
      </c>
      <c r="S276" s="210">
        <v>59.62</v>
      </c>
      <c r="T276" s="240">
        <v>54.23</v>
      </c>
      <c r="U276" s="235">
        <v>59.72</v>
      </c>
      <c r="V276" s="240">
        <v>55.45</v>
      </c>
      <c r="W276" s="235">
        <v>55.36</v>
      </c>
      <c r="X276" s="240">
        <v>57.22</v>
      </c>
      <c r="Y276" s="240">
        <v>55.75</v>
      </c>
      <c r="Z276" s="240">
        <v>55.61</v>
      </c>
      <c r="AA276" s="240">
        <v>56.75</v>
      </c>
      <c r="AB276" s="240">
        <v>57.75</v>
      </c>
      <c r="AC276" s="38"/>
      <c r="AD276" s="193">
        <f t="shared" si="11"/>
        <v>57.569999999999737</v>
      </c>
      <c r="AE276" s="190">
        <f t="shared" si="9"/>
        <v>55.779999999999824</v>
      </c>
      <c r="AF276" s="20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</row>
    <row r="277" spans="1:51" ht="12" customHeight="1" x14ac:dyDescent="0.25">
      <c r="A277" s="198">
        <v>37527</v>
      </c>
      <c r="B277" s="208">
        <f>'[4]1991'!$C353</f>
        <v>55.35</v>
      </c>
      <c r="C277" s="212">
        <v>57.33</v>
      </c>
      <c r="D277" s="220" t="e">
        <f>'[4]1993'!$B351</f>
        <v>#REF!</v>
      </c>
      <c r="E277" s="212">
        <f>'[4]1994'!$B350</f>
        <v>56.26</v>
      </c>
      <c r="F277" s="208">
        <f>'[3]1995'!$C337</f>
        <v>58.81</v>
      </c>
      <c r="G277" s="212">
        <f>'[3]1996'!$B344</f>
        <v>57.46</v>
      </c>
      <c r="H277" s="208">
        <f>'[3]1997'!$B345</f>
        <v>54.06</v>
      </c>
      <c r="I277" s="212">
        <f>'[3]1998'!$B345</f>
        <v>58.35</v>
      </c>
      <c r="J277" s="208">
        <v>54.23</v>
      </c>
      <c r="K277" s="210">
        <v>56.424999999999997</v>
      </c>
      <c r="L277" s="222">
        <f>'[6]2001'!$B343</f>
        <v>54.564999999999998</v>
      </c>
      <c r="M277" s="210">
        <v>56.1</v>
      </c>
      <c r="N277" s="211">
        <v>55.14</v>
      </c>
      <c r="O277" s="210">
        <v>54.615000000000002</v>
      </c>
      <c r="P277" s="211">
        <v>55.87</v>
      </c>
      <c r="Q277" s="210">
        <v>55</v>
      </c>
      <c r="R277" s="211">
        <v>58.01</v>
      </c>
      <c r="S277" s="210">
        <v>59.57</v>
      </c>
      <c r="T277" s="240">
        <v>54.21</v>
      </c>
      <c r="U277" s="235">
        <v>59.71</v>
      </c>
      <c r="V277" s="240">
        <v>55.41</v>
      </c>
      <c r="W277" s="235">
        <v>55.27</v>
      </c>
      <c r="X277" s="240">
        <v>57.164999999999999</v>
      </c>
      <c r="Y277" s="240">
        <v>55.71</v>
      </c>
      <c r="Z277" s="240">
        <v>55.594999999999999</v>
      </c>
      <c r="AA277" s="240">
        <v>56.7</v>
      </c>
      <c r="AB277" s="240">
        <v>57.75</v>
      </c>
      <c r="AC277" s="38"/>
      <c r="AD277" s="193">
        <f t="shared" si="11"/>
        <v>57.539999999999736</v>
      </c>
      <c r="AE277" s="190">
        <f t="shared" si="9"/>
        <v>55.749999999999822</v>
      </c>
      <c r="AF277" s="20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</row>
    <row r="278" spans="1:51" ht="12" customHeight="1" x14ac:dyDescent="0.25">
      <c r="A278" s="198">
        <v>37528</v>
      </c>
      <c r="B278" s="208">
        <f>'[4]1991'!$C354</f>
        <v>55.314999999999998</v>
      </c>
      <c r="C278" s="212">
        <v>57.284999999999997</v>
      </c>
      <c r="D278" s="220" t="e">
        <f>'[4]1993'!$B352</f>
        <v>#REF!</v>
      </c>
      <c r="E278" s="212">
        <f>'[4]1994'!$B351</f>
        <v>56.23</v>
      </c>
      <c r="F278" s="208">
        <f>'[3]1995'!$C338</f>
        <v>58.82</v>
      </c>
      <c r="G278" s="212">
        <f>'[3]1996'!$B345</f>
        <v>57.4</v>
      </c>
      <c r="H278" s="208">
        <f>'[3]1997'!$B346</f>
        <v>54.024999999999999</v>
      </c>
      <c r="I278" s="212">
        <f>'[3]1998'!$B346</f>
        <v>58.305</v>
      </c>
      <c r="J278" s="208">
        <v>54.22</v>
      </c>
      <c r="K278" s="213">
        <v>56.365000000000002</v>
      </c>
      <c r="L278" s="222">
        <f>'[6]2001'!$B344</f>
        <v>54.564999999999998</v>
      </c>
      <c r="M278" s="210">
        <v>56.064999999999998</v>
      </c>
      <c r="N278" s="211">
        <v>55.1</v>
      </c>
      <c r="O278" s="210">
        <v>54.575000000000003</v>
      </c>
      <c r="P278" s="211">
        <v>55.895000000000003</v>
      </c>
      <c r="Q278" s="210">
        <v>54.935000000000002</v>
      </c>
      <c r="R278" s="211">
        <v>57.95</v>
      </c>
      <c r="S278" s="210">
        <v>59.53</v>
      </c>
      <c r="T278" s="240">
        <v>54.18</v>
      </c>
      <c r="U278" s="235">
        <v>59.76</v>
      </c>
      <c r="V278" s="240">
        <v>55.38</v>
      </c>
      <c r="W278" s="235">
        <v>55.18</v>
      </c>
      <c r="X278" s="240">
        <v>57.09</v>
      </c>
      <c r="Y278" s="240">
        <v>55.67</v>
      </c>
      <c r="Z278" s="240">
        <v>55.58</v>
      </c>
      <c r="AA278" s="240">
        <v>56.66</v>
      </c>
      <c r="AB278" s="240">
        <v>57.7</v>
      </c>
      <c r="AC278" s="38"/>
      <c r="AD278" s="193">
        <f t="shared" si="11"/>
        <v>57.509999999999735</v>
      </c>
      <c r="AE278" s="190">
        <f t="shared" si="9"/>
        <v>55.719999999999821</v>
      </c>
      <c r="AF278" s="20">
        <v>0</v>
      </c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</row>
    <row r="279" spans="1:51" ht="12" customHeight="1" x14ac:dyDescent="0.25">
      <c r="A279" s="198">
        <v>37529</v>
      </c>
      <c r="B279" s="208">
        <f>'[4]1991'!$C355</f>
        <v>55.284999999999997</v>
      </c>
      <c r="C279" s="212">
        <v>57.24</v>
      </c>
      <c r="D279" s="220" t="e">
        <f>'[4]1993'!$B353</f>
        <v>#REF!</v>
      </c>
      <c r="E279" s="212">
        <f>'[4]1994'!$B352</f>
        <v>56.19</v>
      </c>
      <c r="F279" s="208">
        <f>'[3]1995'!$C339</f>
        <v>58.83</v>
      </c>
      <c r="G279" s="212">
        <f>'[3]1996'!$B346</f>
        <v>57.354999999999997</v>
      </c>
      <c r="H279" s="208">
        <f>'[3]1997'!$B347</f>
        <v>53.99</v>
      </c>
      <c r="I279" s="212">
        <f>'[3]1998'!$B347</f>
        <v>58.27</v>
      </c>
      <c r="J279" s="208">
        <v>54.174999999999997</v>
      </c>
      <c r="K279" s="213">
        <v>56.33</v>
      </c>
      <c r="L279" s="222">
        <f>'[6]2001'!$B345</f>
        <v>54.56</v>
      </c>
      <c r="M279" s="210">
        <v>56.03</v>
      </c>
      <c r="N279" s="211">
        <v>55.03</v>
      </c>
      <c r="O279" s="210">
        <v>54.53</v>
      </c>
      <c r="P279" s="211">
        <v>55.91</v>
      </c>
      <c r="Q279" s="210">
        <v>54.89</v>
      </c>
      <c r="R279" s="211">
        <v>57.89</v>
      </c>
      <c r="S279" s="210">
        <v>59.484999999999999</v>
      </c>
      <c r="T279" s="240">
        <v>54.15</v>
      </c>
      <c r="U279" s="235">
        <v>59.76</v>
      </c>
      <c r="V279" s="240">
        <v>55.35</v>
      </c>
      <c r="W279" s="235">
        <v>55.09</v>
      </c>
      <c r="X279" s="240">
        <v>57.01</v>
      </c>
      <c r="Y279" s="240">
        <v>55.63</v>
      </c>
      <c r="Z279" s="240">
        <v>55.564999999999998</v>
      </c>
      <c r="AA279" s="240">
        <v>56.6</v>
      </c>
      <c r="AB279" s="240">
        <v>57.77</v>
      </c>
      <c r="AC279" s="40"/>
      <c r="AD279" s="193">
        <f t="shared" si="11"/>
        <v>57.479999999999734</v>
      </c>
      <c r="AE279" s="190">
        <f t="shared" si="9"/>
        <v>55.68999999999982</v>
      </c>
      <c r="AF279" s="20">
        <v>61</v>
      </c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</row>
    <row r="280" spans="1:51" ht="12" customHeight="1" x14ac:dyDescent="0.25">
      <c r="A280" s="62">
        <v>37530</v>
      </c>
      <c r="B280" s="214">
        <f>'[4]1991'!$C$366</f>
        <v>55.255000000000003</v>
      </c>
      <c r="C280" s="215">
        <v>57.2</v>
      </c>
      <c r="D280" s="214">
        <f>'[4]1993'!$B$364</f>
        <v>56.1</v>
      </c>
      <c r="E280" s="215">
        <f>'[4]1994'!$B$363</f>
        <v>56.15</v>
      </c>
      <c r="F280" s="214">
        <f>'[3]1995'!$C$348</f>
        <v>58.405000000000001</v>
      </c>
      <c r="G280" s="215">
        <f>'[3]1996'!$B$356</f>
        <v>57.284999999999997</v>
      </c>
      <c r="H280" s="214">
        <f>'[3]1997'!$B$357</f>
        <v>53.97</v>
      </c>
      <c r="I280" s="215">
        <f>'[3]1998'!$B$357</f>
        <v>58.2</v>
      </c>
      <c r="J280" s="214">
        <v>54.134999999999998</v>
      </c>
      <c r="K280" s="216">
        <v>56.305</v>
      </c>
      <c r="L280" s="223">
        <f>'[8]2001'!$B355</f>
        <v>54.564999999999998</v>
      </c>
      <c r="M280" s="216">
        <v>55.994999999999997</v>
      </c>
      <c r="N280" s="217">
        <v>54.96</v>
      </c>
      <c r="O280" s="216">
        <v>54.5</v>
      </c>
      <c r="P280" s="217">
        <v>55.875</v>
      </c>
      <c r="Q280" s="216">
        <v>54.83</v>
      </c>
      <c r="R280" s="217">
        <v>57.83</v>
      </c>
      <c r="S280" s="216">
        <v>59.44</v>
      </c>
      <c r="T280" s="241">
        <v>54.12</v>
      </c>
      <c r="U280" s="236">
        <v>59.725000000000001</v>
      </c>
      <c r="V280" s="241">
        <v>55.31</v>
      </c>
      <c r="W280" s="236">
        <v>54.99</v>
      </c>
      <c r="X280" s="241">
        <v>56.92</v>
      </c>
      <c r="Y280" s="241">
        <v>55.59</v>
      </c>
      <c r="Z280" s="241">
        <v>55.55</v>
      </c>
      <c r="AA280" s="241">
        <v>56.534999999999997</v>
      </c>
      <c r="AB280" s="241">
        <v>57.86</v>
      </c>
      <c r="AC280" s="41"/>
      <c r="AD280" s="193">
        <f t="shared" si="11"/>
        <v>57.449999999999733</v>
      </c>
      <c r="AE280" s="190">
        <f t="shared" si="9"/>
        <v>55.659999999999819</v>
      </c>
      <c r="AF280" s="52">
        <v>61</v>
      </c>
      <c r="AG280" s="14" t="s">
        <v>6</v>
      </c>
      <c r="AH280" s="35" t="s">
        <v>19</v>
      </c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</row>
    <row r="281" spans="1:51" ht="12" customHeight="1" x14ac:dyDescent="0.25">
      <c r="A281" s="62">
        <v>37531</v>
      </c>
      <c r="B281" s="214">
        <f>'[4]1991'!$C367</f>
        <v>55.225000000000001</v>
      </c>
      <c r="C281" s="218">
        <v>57.16</v>
      </c>
      <c r="D281" s="214">
        <f>'[4]1993'!$B365</f>
        <v>56.08</v>
      </c>
      <c r="E281" s="218">
        <f>'[4]1994'!$B364</f>
        <v>56.13</v>
      </c>
      <c r="F281" s="214">
        <f>'[3]1995'!$C349</f>
        <v>58.335000000000001</v>
      </c>
      <c r="G281" s="218">
        <f>'[3]1996'!$B357</f>
        <v>57.21</v>
      </c>
      <c r="H281" s="214">
        <f>'[3]1997'!$B358</f>
        <v>53.945</v>
      </c>
      <c r="I281" s="218">
        <f>'[3]1998'!$B358</f>
        <v>58.21</v>
      </c>
      <c r="J281" s="214">
        <v>54.12</v>
      </c>
      <c r="K281" s="219">
        <v>56.26</v>
      </c>
      <c r="L281" s="223">
        <f>'[8]2001'!$B356</f>
        <v>54.564999999999998</v>
      </c>
      <c r="M281" s="216">
        <v>55.95</v>
      </c>
      <c r="N281" s="217">
        <v>54.905000000000001</v>
      </c>
      <c r="O281" s="216">
        <v>54.47</v>
      </c>
      <c r="P281" s="217">
        <v>55.85</v>
      </c>
      <c r="Q281" s="216">
        <v>54.784999999999997</v>
      </c>
      <c r="R281" s="217">
        <v>57.75</v>
      </c>
      <c r="S281" s="216">
        <v>59.41</v>
      </c>
      <c r="T281" s="241">
        <v>54.104999999999997</v>
      </c>
      <c r="U281" s="236">
        <v>59.685000000000002</v>
      </c>
      <c r="V281" s="241">
        <v>55.27</v>
      </c>
      <c r="W281" s="236">
        <v>54.75</v>
      </c>
      <c r="X281" s="241">
        <v>56.85</v>
      </c>
      <c r="Y281" s="241">
        <v>55.55</v>
      </c>
      <c r="Z281" s="241">
        <v>55.53</v>
      </c>
      <c r="AA281" s="241">
        <v>56.47</v>
      </c>
      <c r="AB281" s="241">
        <v>57.84</v>
      </c>
      <c r="AC281" s="38"/>
      <c r="AD281" s="193">
        <f t="shared" si="11"/>
        <v>57.419999999999732</v>
      </c>
      <c r="AE281" s="190">
        <f t="shared" si="9"/>
        <v>55.629999999999818</v>
      </c>
      <c r="AF281" s="17"/>
      <c r="AG281" s="43">
        <f>(AD280-AD311)/31</f>
        <v>2.9677419354839911E-2</v>
      </c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</row>
    <row r="282" spans="1:51" ht="12" customHeight="1" x14ac:dyDescent="0.25">
      <c r="A282" s="62">
        <v>37532</v>
      </c>
      <c r="B282" s="214">
        <f>'[4]1991'!$C368</f>
        <v>55.2</v>
      </c>
      <c r="C282" s="218">
        <v>57.125</v>
      </c>
      <c r="D282" s="214">
        <f>'[4]1993'!$B366</f>
        <v>56.064999999999998</v>
      </c>
      <c r="E282" s="218">
        <f>'[4]1994'!$B365</f>
        <v>56.11</v>
      </c>
      <c r="F282" s="214">
        <f>'[3]1995'!$C350</f>
        <v>58.27</v>
      </c>
      <c r="G282" s="218">
        <f>'[3]1996'!$B358</f>
        <v>57.14</v>
      </c>
      <c r="H282" s="214">
        <f>'[3]1997'!$B359</f>
        <v>53.91</v>
      </c>
      <c r="I282" s="218">
        <f>'[3]1998'!$B359</f>
        <v>58.19</v>
      </c>
      <c r="J282" s="214">
        <v>54.134999999999998</v>
      </c>
      <c r="K282" s="219">
        <v>56.244999999999997</v>
      </c>
      <c r="L282" s="223">
        <f>'[8]2001'!$B357</f>
        <v>54.545000000000002</v>
      </c>
      <c r="M282" s="216">
        <v>55.91</v>
      </c>
      <c r="N282" s="217">
        <v>54.87</v>
      </c>
      <c r="O282" s="216">
        <v>54.44</v>
      </c>
      <c r="P282" s="217">
        <v>55.82</v>
      </c>
      <c r="Q282" s="216">
        <v>54.75</v>
      </c>
      <c r="R282" s="217">
        <v>57.66</v>
      </c>
      <c r="S282" s="216">
        <v>59.39</v>
      </c>
      <c r="T282" s="241">
        <v>54.1</v>
      </c>
      <c r="U282" s="236">
        <v>59.64</v>
      </c>
      <c r="V282" s="241">
        <v>55.23</v>
      </c>
      <c r="W282" s="236">
        <v>54.77</v>
      </c>
      <c r="X282" s="241">
        <v>56.77</v>
      </c>
      <c r="Y282" s="241">
        <v>55.5</v>
      </c>
      <c r="Z282" s="241">
        <v>55.51</v>
      </c>
      <c r="AA282" s="241">
        <v>56.42</v>
      </c>
      <c r="AB282" s="241">
        <v>57.84</v>
      </c>
      <c r="AC282" s="38"/>
      <c r="AD282" s="193">
        <f t="shared" si="11"/>
        <v>57.389999999999731</v>
      </c>
      <c r="AE282" s="190">
        <f t="shared" si="9"/>
        <v>55.599999999999817</v>
      </c>
      <c r="AF282" s="20"/>
      <c r="AG282" s="43">
        <f>(AE280-AE311)/31</f>
        <v>3.0000000000001137E-2</v>
      </c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</row>
    <row r="283" spans="1:51" ht="12" customHeight="1" x14ac:dyDescent="0.25">
      <c r="A283" s="62">
        <v>37533</v>
      </c>
      <c r="B283" s="214">
        <f>'[4]1991'!$C369</f>
        <v>55.17</v>
      </c>
      <c r="C283" s="218">
        <v>57.1</v>
      </c>
      <c r="D283" s="214">
        <f>'[4]1993'!$B367</f>
        <v>56.05</v>
      </c>
      <c r="E283" s="218">
        <f>'[4]1994'!$B366</f>
        <v>56.09</v>
      </c>
      <c r="F283" s="214">
        <f>'[3]1995'!$C351</f>
        <v>58.204999999999998</v>
      </c>
      <c r="G283" s="218">
        <f>'[3]1996'!$B359</f>
        <v>57.06</v>
      </c>
      <c r="H283" s="214">
        <f>'[3]1997'!$B360</f>
        <v>53.89</v>
      </c>
      <c r="I283" s="218">
        <f>'[3]1998'!$B360</f>
        <v>58.145000000000003</v>
      </c>
      <c r="J283" s="214">
        <v>54.09</v>
      </c>
      <c r="K283" s="219">
        <v>56.2</v>
      </c>
      <c r="L283" s="223">
        <f>'[8]2001'!$B358</f>
        <v>54.505000000000003</v>
      </c>
      <c r="M283" s="216">
        <v>55.88</v>
      </c>
      <c r="N283" s="217">
        <v>54.83</v>
      </c>
      <c r="O283" s="216">
        <v>54.405000000000001</v>
      </c>
      <c r="P283" s="217">
        <v>55.774999999999999</v>
      </c>
      <c r="Q283" s="216">
        <v>54.704999999999998</v>
      </c>
      <c r="R283" s="217">
        <v>57.62</v>
      </c>
      <c r="S283" s="216">
        <v>59.34</v>
      </c>
      <c r="T283" s="241">
        <v>54.07</v>
      </c>
      <c r="U283" s="236">
        <v>59.594999999999999</v>
      </c>
      <c r="V283" s="241">
        <v>55.18</v>
      </c>
      <c r="W283" s="236">
        <v>54.54</v>
      </c>
      <c r="X283" s="241">
        <v>56.69</v>
      </c>
      <c r="Y283" s="241">
        <v>55.46</v>
      </c>
      <c r="Z283" s="241">
        <v>55.494999999999997</v>
      </c>
      <c r="AA283" s="241">
        <v>56.39</v>
      </c>
      <c r="AB283" s="241">
        <v>57.825000000000003</v>
      </c>
      <c r="AC283" s="38"/>
      <c r="AD283" s="193">
        <f t="shared" si="11"/>
        <v>57.359999999999729</v>
      </c>
      <c r="AE283" s="190">
        <f t="shared" si="9"/>
        <v>55.569999999999816</v>
      </c>
      <c r="AF283" s="20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</row>
    <row r="284" spans="1:51" ht="12" customHeight="1" x14ac:dyDescent="0.25">
      <c r="A284" s="62">
        <v>37534</v>
      </c>
      <c r="B284" s="214">
        <f>'[4]1991'!$C370</f>
        <v>55.14</v>
      </c>
      <c r="C284" s="218">
        <v>57.09</v>
      </c>
      <c r="D284" s="214">
        <f>'[4]1993'!$B368</f>
        <v>56.034999999999997</v>
      </c>
      <c r="E284" s="218">
        <f>'[4]1994'!$B367</f>
        <v>56.03</v>
      </c>
      <c r="F284" s="214">
        <f>'[3]1995'!$C352</f>
        <v>58.125</v>
      </c>
      <c r="G284" s="218">
        <f>'[3]1996'!$B360</f>
        <v>57.03</v>
      </c>
      <c r="H284" s="214">
        <f>'[3]1997'!$B361</f>
        <v>53.854999999999997</v>
      </c>
      <c r="I284" s="218">
        <f>'[3]1998'!$B361</f>
        <v>58.075000000000003</v>
      </c>
      <c r="J284" s="214">
        <v>54.03</v>
      </c>
      <c r="K284" s="219">
        <v>56.16</v>
      </c>
      <c r="L284" s="223">
        <f>'[8]2001'!$B359</f>
        <v>54.48</v>
      </c>
      <c r="M284" s="216">
        <v>55.85</v>
      </c>
      <c r="N284" s="217">
        <v>54.784999999999997</v>
      </c>
      <c r="O284" s="216">
        <v>54.365000000000002</v>
      </c>
      <c r="P284" s="217">
        <v>55.72</v>
      </c>
      <c r="Q284" s="216">
        <v>54.65</v>
      </c>
      <c r="R284" s="217">
        <v>57.564999999999998</v>
      </c>
      <c r="S284" s="216">
        <v>59.32</v>
      </c>
      <c r="T284" s="241">
        <v>54.13</v>
      </c>
      <c r="U284" s="236">
        <v>59.55</v>
      </c>
      <c r="V284" s="241">
        <v>55.14</v>
      </c>
      <c r="W284" s="236">
        <v>54.45</v>
      </c>
      <c r="X284" s="241">
        <v>56.6</v>
      </c>
      <c r="Y284" s="241">
        <v>55.43</v>
      </c>
      <c r="Z284" s="241">
        <v>55.48</v>
      </c>
      <c r="AA284" s="241">
        <v>56.335000000000001</v>
      </c>
      <c r="AB284" s="241">
        <v>57.82</v>
      </c>
      <c r="AC284" s="38"/>
      <c r="AD284" s="193">
        <f t="shared" si="11"/>
        <v>57.329999999999728</v>
      </c>
      <c r="AE284" s="190">
        <f t="shared" si="9"/>
        <v>55.539999999999814</v>
      </c>
      <c r="AF284" s="20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</row>
    <row r="285" spans="1:51" ht="12" customHeight="1" x14ac:dyDescent="0.25">
      <c r="A285" s="62">
        <v>37535</v>
      </c>
      <c r="B285" s="214">
        <f>'[4]1991'!$C371</f>
        <v>55.104999999999997</v>
      </c>
      <c r="C285" s="218">
        <v>57.1</v>
      </c>
      <c r="D285" s="214">
        <f>'[4]1993'!$B369</f>
        <v>56.01</v>
      </c>
      <c r="E285" s="218">
        <f>'[4]1994'!$B368</f>
        <v>55.975000000000001</v>
      </c>
      <c r="F285" s="214">
        <f>'[3]1995'!$C353</f>
        <v>58.05</v>
      </c>
      <c r="G285" s="218">
        <f>'[3]1996'!$B361</f>
        <v>57</v>
      </c>
      <c r="H285" s="214">
        <f>'[3]1997'!$B362</f>
        <v>53.835000000000001</v>
      </c>
      <c r="I285" s="218">
        <f>'[3]1998'!$B362</f>
        <v>58.034999999999997</v>
      </c>
      <c r="J285" s="214">
        <v>53.98</v>
      </c>
      <c r="K285" s="219">
        <v>56.1</v>
      </c>
      <c r="L285" s="223">
        <f>'[8]2001'!$B360</f>
        <v>54.46</v>
      </c>
      <c r="M285" s="216">
        <v>55.83</v>
      </c>
      <c r="N285" s="217">
        <v>54.75</v>
      </c>
      <c r="O285" s="216">
        <v>54.33</v>
      </c>
      <c r="P285" s="217">
        <v>55.655000000000001</v>
      </c>
      <c r="Q285" s="216">
        <v>54.61</v>
      </c>
      <c r="R285" s="217">
        <v>57.51</v>
      </c>
      <c r="S285" s="216">
        <v>59.32</v>
      </c>
      <c r="T285" s="241">
        <v>54.1</v>
      </c>
      <c r="U285" s="236">
        <v>59.555</v>
      </c>
      <c r="V285" s="241">
        <v>55.09</v>
      </c>
      <c r="W285" s="236">
        <v>54.365000000000002</v>
      </c>
      <c r="X285" s="241">
        <v>56.52</v>
      </c>
      <c r="Y285" s="241">
        <v>55.38</v>
      </c>
      <c r="Z285" s="241">
        <v>55.465000000000003</v>
      </c>
      <c r="AA285" s="241">
        <v>56.29</v>
      </c>
      <c r="AB285" s="241">
        <v>57.795000000000002</v>
      </c>
      <c r="AC285" s="38"/>
      <c r="AD285" s="193">
        <f t="shared" si="11"/>
        <v>57.299999999999727</v>
      </c>
      <c r="AE285" s="190">
        <f t="shared" ref="AE285:AE348" si="12">+AE284-0.03</f>
        <v>55.509999999999813</v>
      </c>
      <c r="AF285" s="20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</row>
    <row r="286" spans="1:51" ht="12" customHeight="1" x14ac:dyDescent="0.25">
      <c r="A286" s="62">
        <v>37536</v>
      </c>
      <c r="B286" s="214">
        <f>'[4]1991'!$C372</f>
        <v>55.07</v>
      </c>
      <c r="C286" s="218">
        <v>57.1</v>
      </c>
      <c r="D286" s="214">
        <f>'[4]1993'!$B370</f>
        <v>55.99</v>
      </c>
      <c r="E286" s="218">
        <f>'[4]1994'!$B369</f>
        <v>55.93</v>
      </c>
      <c r="F286" s="214">
        <f>'[3]1995'!$C354</f>
        <v>57.905000000000001</v>
      </c>
      <c r="G286" s="218">
        <f>'[3]1996'!$B362</f>
        <v>57</v>
      </c>
      <c r="H286" s="214">
        <f>'[3]1997'!$B363</f>
        <v>53.814999999999998</v>
      </c>
      <c r="I286" s="218">
        <f>'[3]1998'!$B363</f>
        <v>57.984999999999999</v>
      </c>
      <c r="J286" s="214">
        <v>54.16</v>
      </c>
      <c r="K286" s="219">
        <v>56.04</v>
      </c>
      <c r="L286" s="223">
        <f>'[8]2001'!$B361</f>
        <v>54.435000000000002</v>
      </c>
      <c r="M286" s="216">
        <v>55.805</v>
      </c>
      <c r="N286" s="217">
        <v>54.704999999999998</v>
      </c>
      <c r="O286" s="216">
        <v>54.29</v>
      </c>
      <c r="P286" s="217">
        <v>55.585000000000001</v>
      </c>
      <c r="Q286" s="216">
        <v>54.56</v>
      </c>
      <c r="R286" s="217">
        <v>57.49</v>
      </c>
      <c r="S286" s="216">
        <v>59.274999999999999</v>
      </c>
      <c r="T286" s="241">
        <v>54.07</v>
      </c>
      <c r="U286" s="236">
        <v>59.58</v>
      </c>
      <c r="V286" s="241">
        <v>55.12</v>
      </c>
      <c r="W286" s="236">
        <v>54.29</v>
      </c>
      <c r="X286" s="241">
        <v>56.4</v>
      </c>
      <c r="Y286" s="241">
        <v>55.33</v>
      </c>
      <c r="Z286" s="241">
        <v>55.45</v>
      </c>
      <c r="AA286" s="241">
        <v>56.265000000000001</v>
      </c>
      <c r="AB286" s="241">
        <v>57.76</v>
      </c>
      <c r="AC286" s="38"/>
      <c r="AD286" s="193">
        <f t="shared" si="11"/>
        <v>57.269999999999726</v>
      </c>
      <c r="AE286" s="190">
        <f t="shared" si="12"/>
        <v>55.479999999999812</v>
      </c>
      <c r="AF286" s="20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</row>
    <row r="287" spans="1:51" ht="12" customHeight="1" x14ac:dyDescent="0.25">
      <c r="A287" s="62">
        <v>37537</v>
      </c>
      <c r="B287" s="214">
        <f>'[4]1991'!$C373</f>
        <v>55.034999999999997</v>
      </c>
      <c r="C287" s="218">
        <v>57.094999999999999</v>
      </c>
      <c r="D287" s="214">
        <f>'[4]1993'!$B371</f>
        <v>55.97</v>
      </c>
      <c r="E287" s="218">
        <f>'[4]1994'!$B370</f>
        <v>55.9</v>
      </c>
      <c r="F287" s="214">
        <f>'[3]1995'!$C355</f>
        <v>57.89</v>
      </c>
      <c r="G287" s="218">
        <f>'[3]1996'!$B363</f>
        <v>56.99</v>
      </c>
      <c r="H287" s="214">
        <f>'[3]1997'!$B364</f>
        <v>53.805</v>
      </c>
      <c r="I287" s="218">
        <f>'[3]1998'!$B364</f>
        <v>57.95</v>
      </c>
      <c r="J287" s="214">
        <v>54.23</v>
      </c>
      <c r="K287" s="219">
        <v>56</v>
      </c>
      <c r="L287" s="223">
        <f>'[8]2001'!$B362</f>
        <v>54.405000000000001</v>
      </c>
      <c r="M287" s="216">
        <v>55.755000000000003</v>
      </c>
      <c r="N287" s="217">
        <v>54.674999999999997</v>
      </c>
      <c r="O287" s="216">
        <v>54.244999999999997</v>
      </c>
      <c r="P287" s="217">
        <v>55.524999999999999</v>
      </c>
      <c r="Q287" s="216">
        <v>54.505000000000003</v>
      </c>
      <c r="R287" s="217">
        <v>57.454999999999998</v>
      </c>
      <c r="S287" s="216">
        <v>59.23</v>
      </c>
      <c r="T287" s="241">
        <v>54.1</v>
      </c>
      <c r="U287" s="236">
        <v>59.83</v>
      </c>
      <c r="V287" s="241">
        <v>55.115000000000002</v>
      </c>
      <c r="W287" s="236">
        <v>54.28</v>
      </c>
      <c r="X287" s="241">
        <v>56.35</v>
      </c>
      <c r="Y287" s="241">
        <v>55.27</v>
      </c>
      <c r="Z287" s="241">
        <v>55.43</v>
      </c>
      <c r="AA287" s="241">
        <v>56.25</v>
      </c>
      <c r="AB287" s="241">
        <v>57.74</v>
      </c>
      <c r="AC287" s="38"/>
      <c r="AD287" s="193">
        <f t="shared" si="11"/>
        <v>57.239999999999725</v>
      </c>
      <c r="AE287" s="190">
        <f t="shared" si="12"/>
        <v>55.449999999999811</v>
      </c>
      <c r="AF287" s="20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</row>
    <row r="288" spans="1:51" ht="12" customHeight="1" x14ac:dyDescent="0.25">
      <c r="A288" s="62">
        <v>37538</v>
      </c>
      <c r="B288" s="214">
        <f>'[4]1991'!$C374</f>
        <v>55</v>
      </c>
      <c r="C288" s="218">
        <v>57.104999999999997</v>
      </c>
      <c r="D288" s="214">
        <f>'[4]1993'!$B372</f>
        <v>55.95</v>
      </c>
      <c r="E288" s="218">
        <f>'[4]1994'!$B371</f>
        <v>55.875</v>
      </c>
      <c r="F288" s="214">
        <f>'[3]1995'!$C356</f>
        <v>57.84</v>
      </c>
      <c r="G288" s="218">
        <f>'[3]1996'!$B364</f>
        <v>56.97</v>
      </c>
      <c r="H288" s="214">
        <f>'[3]1997'!$B365</f>
        <v>53.784999999999997</v>
      </c>
      <c r="I288" s="218">
        <f>'[3]1998'!$B365</f>
        <v>57.914999999999999</v>
      </c>
      <c r="J288" s="214">
        <v>54.25</v>
      </c>
      <c r="K288" s="219">
        <v>55.914999999999999</v>
      </c>
      <c r="L288" s="223">
        <f>'[8]2001'!$B363</f>
        <v>54.395000000000003</v>
      </c>
      <c r="M288" s="216">
        <v>55.71</v>
      </c>
      <c r="N288" s="217">
        <v>54.66</v>
      </c>
      <c r="O288" s="216">
        <v>54.204999999999998</v>
      </c>
      <c r="P288" s="217">
        <v>55.465000000000003</v>
      </c>
      <c r="Q288" s="216">
        <v>54.47</v>
      </c>
      <c r="R288" s="217">
        <v>57.42</v>
      </c>
      <c r="S288" s="216">
        <v>59.225000000000001</v>
      </c>
      <c r="T288" s="241">
        <v>54.09</v>
      </c>
      <c r="U288" s="236">
        <v>60.05</v>
      </c>
      <c r="V288" s="241">
        <v>55.11</v>
      </c>
      <c r="W288" s="236">
        <v>54.19</v>
      </c>
      <c r="X288" s="241">
        <v>56.255000000000003</v>
      </c>
      <c r="Y288" s="241">
        <v>55.23</v>
      </c>
      <c r="Z288" s="241">
        <v>55.41</v>
      </c>
      <c r="AA288" s="241">
        <v>56.27</v>
      </c>
      <c r="AB288" s="241">
        <v>57.7</v>
      </c>
      <c r="AC288" s="38"/>
      <c r="AD288" s="193">
        <f t="shared" si="11"/>
        <v>57.209999999999724</v>
      </c>
      <c r="AE288" s="190">
        <f t="shared" si="12"/>
        <v>55.41999999999981</v>
      </c>
      <c r="AF288" s="20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</row>
    <row r="289" spans="1:51" ht="12" customHeight="1" x14ac:dyDescent="0.25">
      <c r="A289" s="62">
        <v>37539</v>
      </c>
      <c r="B289" s="214">
        <f>'[4]1991'!$C375</f>
        <v>54.97</v>
      </c>
      <c r="C289" s="218">
        <v>57.11</v>
      </c>
      <c r="D289" s="214">
        <f>'[4]1993'!$B373</f>
        <v>55.924999999999997</v>
      </c>
      <c r="E289" s="218">
        <f>'[4]1994'!$B372</f>
        <v>55.85</v>
      </c>
      <c r="F289" s="214">
        <f>'[3]1995'!$C357</f>
        <v>57.774999999999999</v>
      </c>
      <c r="G289" s="218">
        <f>'[3]1996'!$B365</f>
        <v>56.945</v>
      </c>
      <c r="H289" s="214">
        <f>'[3]1997'!$B366</f>
        <v>53.77</v>
      </c>
      <c r="I289" s="218">
        <f>'[3]1998'!$B366</f>
        <v>57.86</v>
      </c>
      <c r="J289" s="214">
        <v>54.244999999999997</v>
      </c>
      <c r="K289" s="219">
        <v>55.86</v>
      </c>
      <c r="L289" s="223">
        <f>'[8]2001'!$B364</f>
        <v>54.34</v>
      </c>
      <c r="M289" s="216">
        <v>55.664999999999999</v>
      </c>
      <c r="N289" s="217">
        <v>54.655000000000001</v>
      </c>
      <c r="O289" s="216">
        <v>54.16</v>
      </c>
      <c r="P289" s="217">
        <v>55.424999999999997</v>
      </c>
      <c r="Q289" s="216">
        <v>54.424999999999997</v>
      </c>
      <c r="R289" s="217">
        <v>57.4</v>
      </c>
      <c r="S289" s="216">
        <v>59.18</v>
      </c>
      <c r="T289" s="241">
        <v>54.04</v>
      </c>
      <c r="U289" s="236">
        <v>60.09</v>
      </c>
      <c r="V289" s="241">
        <v>55.1</v>
      </c>
      <c r="W289" s="236">
        <v>54.19</v>
      </c>
      <c r="X289" s="241">
        <v>56.16</v>
      </c>
      <c r="Y289" s="241">
        <v>55.16</v>
      </c>
      <c r="Z289" s="241">
        <v>55.4</v>
      </c>
      <c r="AA289" s="241">
        <v>56.255000000000003</v>
      </c>
      <c r="AB289" s="241">
        <v>57.655000000000001</v>
      </c>
      <c r="AC289" s="38"/>
      <c r="AD289" s="193">
        <f t="shared" si="11"/>
        <v>57.179999999999723</v>
      </c>
      <c r="AE289" s="190">
        <f t="shared" si="12"/>
        <v>55.389999999999809</v>
      </c>
      <c r="AF289" s="20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</row>
    <row r="290" spans="1:51" ht="12" customHeight="1" x14ac:dyDescent="0.25">
      <c r="A290" s="62">
        <v>37540</v>
      </c>
      <c r="B290" s="214">
        <f>'[4]1991'!$C376</f>
        <v>54.935000000000002</v>
      </c>
      <c r="C290" s="218">
        <v>57.12</v>
      </c>
      <c r="D290" s="214">
        <f>'[4]1993'!$B374</f>
        <v>55.914999999999999</v>
      </c>
      <c r="E290" s="218">
        <f>'[4]1994'!$B373</f>
        <v>55.825000000000003</v>
      </c>
      <c r="F290" s="214">
        <f>'[3]1995'!$C358</f>
        <v>57.704999999999998</v>
      </c>
      <c r="G290" s="218">
        <f>'[3]1996'!$B366</f>
        <v>56.9</v>
      </c>
      <c r="H290" s="214">
        <f>'[3]1997'!$B367</f>
        <v>53.75</v>
      </c>
      <c r="I290" s="218">
        <f>'[3]1998'!$B367</f>
        <v>57.825000000000003</v>
      </c>
      <c r="J290" s="214">
        <v>54.255000000000003</v>
      </c>
      <c r="K290" s="219">
        <v>55.81</v>
      </c>
      <c r="L290" s="223">
        <f>'[8]2001'!$B365</f>
        <v>54.31</v>
      </c>
      <c r="M290" s="216">
        <v>55.625</v>
      </c>
      <c r="N290" s="217">
        <v>54.664999999999999</v>
      </c>
      <c r="O290" s="216">
        <v>54.115000000000002</v>
      </c>
      <c r="P290" s="217">
        <v>55.39</v>
      </c>
      <c r="Q290" s="216">
        <v>54.38</v>
      </c>
      <c r="R290" s="217">
        <v>57.36</v>
      </c>
      <c r="S290" s="216">
        <v>59.13</v>
      </c>
      <c r="T290" s="241">
        <v>54.03</v>
      </c>
      <c r="U290" s="236">
        <v>60.08</v>
      </c>
      <c r="V290" s="241">
        <v>55.07</v>
      </c>
      <c r="W290" s="236">
        <v>54.11</v>
      </c>
      <c r="X290" s="241">
        <v>56.07</v>
      </c>
      <c r="Y290" s="241">
        <v>55.11</v>
      </c>
      <c r="Z290" s="241">
        <v>55.38</v>
      </c>
      <c r="AA290" s="241">
        <v>56.24</v>
      </c>
      <c r="AB290" s="241">
        <v>57.63</v>
      </c>
      <c r="AC290" s="38"/>
      <c r="AD290" s="193">
        <f t="shared" si="11"/>
        <v>57.149999999999721</v>
      </c>
      <c r="AE290" s="190">
        <f t="shared" si="12"/>
        <v>55.359999999999808</v>
      </c>
      <c r="AF290" s="20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</row>
    <row r="291" spans="1:51" ht="12" customHeight="1" x14ac:dyDescent="0.25">
      <c r="A291" s="62">
        <v>37541</v>
      </c>
      <c r="B291" s="214">
        <f>'[4]1991'!$C377</f>
        <v>54.9</v>
      </c>
      <c r="C291" s="218">
        <v>57.13</v>
      </c>
      <c r="D291" s="214">
        <f>'[4]1993'!$B375</f>
        <v>55.89</v>
      </c>
      <c r="E291" s="218">
        <f>'[4]1994'!$B374</f>
        <v>55.784999999999997</v>
      </c>
      <c r="F291" s="214">
        <f>'[3]1995'!$C359</f>
        <v>57.65</v>
      </c>
      <c r="G291" s="218">
        <f>'[3]1996'!$B367</f>
        <v>56.854999999999997</v>
      </c>
      <c r="H291" s="214">
        <f>'[3]1997'!$B368</f>
        <v>53.72</v>
      </c>
      <c r="I291" s="218">
        <f>'[3]1998'!$B368</f>
        <v>57.825000000000003</v>
      </c>
      <c r="J291" s="214">
        <v>54.28</v>
      </c>
      <c r="K291" s="219">
        <v>55.744999999999997</v>
      </c>
      <c r="L291" s="223">
        <f>'[8]2001'!$B366</f>
        <v>54.284999999999997</v>
      </c>
      <c r="M291" s="216">
        <v>55.585000000000001</v>
      </c>
      <c r="N291" s="217">
        <v>54.59</v>
      </c>
      <c r="O291" s="216">
        <v>54.06</v>
      </c>
      <c r="P291" s="217">
        <v>55.35</v>
      </c>
      <c r="Q291" s="216">
        <v>54.33</v>
      </c>
      <c r="R291" s="217">
        <v>57.33</v>
      </c>
      <c r="S291" s="216">
        <v>59.09</v>
      </c>
      <c r="T291" s="241">
        <v>54.024999999999999</v>
      </c>
      <c r="U291" s="236">
        <v>60.05</v>
      </c>
      <c r="V291" s="241">
        <v>55.024999999999999</v>
      </c>
      <c r="W291" s="236">
        <v>54.075000000000003</v>
      </c>
      <c r="X291" s="241">
        <v>55.99</v>
      </c>
      <c r="Y291" s="241">
        <v>55.06</v>
      </c>
      <c r="Z291" s="241">
        <v>55.365000000000002</v>
      </c>
      <c r="AA291" s="241">
        <v>56.2</v>
      </c>
      <c r="AB291" s="241">
        <v>57.575000000000003</v>
      </c>
      <c r="AC291" s="44" t="s">
        <v>20</v>
      </c>
      <c r="AD291" s="193">
        <f t="shared" si="11"/>
        <v>57.11999999999972</v>
      </c>
      <c r="AE291" s="190">
        <f t="shared" si="12"/>
        <v>55.329999999999806</v>
      </c>
      <c r="AF291" s="20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</row>
    <row r="292" spans="1:51" ht="12" customHeight="1" x14ac:dyDescent="0.25">
      <c r="A292" s="62">
        <v>37542</v>
      </c>
      <c r="B292" s="214">
        <f>'[4]1991'!$C378</f>
        <v>54.87</v>
      </c>
      <c r="C292" s="218">
        <v>57.1</v>
      </c>
      <c r="D292" s="214">
        <f>'[4]1993'!$B376</f>
        <v>55.884999999999998</v>
      </c>
      <c r="E292" s="218">
        <f>'[4]1994'!$B375</f>
        <v>55.76</v>
      </c>
      <c r="F292" s="214">
        <f>'[3]1995'!$C360</f>
        <v>57.56</v>
      </c>
      <c r="G292" s="218">
        <f>'[3]1996'!$B368</f>
        <v>56.8</v>
      </c>
      <c r="H292" s="214">
        <f>'[3]1997'!$B369</f>
        <v>53.68</v>
      </c>
      <c r="I292" s="218">
        <f>'[3]1998'!$B369</f>
        <v>57.744999999999997</v>
      </c>
      <c r="J292" s="214">
        <v>54.43</v>
      </c>
      <c r="K292" s="219">
        <v>55.685000000000002</v>
      </c>
      <c r="L292" s="223">
        <f>'[8]2001'!$B367</f>
        <v>54.26</v>
      </c>
      <c r="M292" s="216">
        <v>55.545000000000002</v>
      </c>
      <c r="N292" s="217">
        <v>54.545000000000002</v>
      </c>
      <c r="O292" s="216">
        <v>54.005000000000003</v>
      </c>
      <c r="P292" s="217">
        <v>55.31</v>
      </c>
      <c r="Q292" s="216">
        <v>54.274999999999999</v>
      </c>
      <c r="R292" s="217">
        <v>57.3</v>
      </c>
      <c r="S292" s="216">
        <v>59.04</v>
      </c>
      <c r="T292" s="241">
        <v>54</v>
      </c>
      <c r="U292" s="236">
        <v>60.024999999999999</v>
      </c>
      <c r="V292" s="241">
        <v>55</v>
      </c>
      <c r="W292" s="236">
        <v>54.034999999999997</v>
      </c>
      <c r="X292" s="241">
        <v>55.89</v>
      </c>
      <c r="Y292" s="241">
        <v>55.01</v>
      </c>
      <c r="Z292" s="241">
        <v>55.34</v>
      </c>
      <c r="AA292" s="241">
        <v>56.17</v>
      </c>
      <c r="AB292" s="241">
        <v>57.53</v>
      </c>
      <c r="AC292" s="38"/>
      <c r="AD292" s="193">
        <f t="shared" si="11"/>
        <v>57.089999999999719</v>
      </c>
      <c r="AE292" s="190">
        <f t="shared" si="12"/>
        <v>55.299999999999805</v>
      </c>
      <c r="AF292" s="20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</row>
    <row r="293" spans="1:51" ht="12" customHeight="1" x14ac:dyDescent="0.25">
      <c r="A293" s="62">
        <v>37543</v>
      </c>
      <c r="B293" s="214">
        <f>'[4]1991'!$C379</f>
        <v>54.844999999999999</v>
      </c>
      <c r="C293" s="218">
        <v>57.064999999999998</v>
      </c>
      <c r="D293" s="214">
        <f>'[4]1993'!$B377</f>
        <v>55.88</v>
      </c>
      <c r="E293" s="218">
        <f>'[4]1994'!$B376</f>
        <v>55.73</v>
      </c>
      <c r="F293" s="214">
        <f>'[3]1995'!$C361</f>
        <v>57.48</v>
      </c>
      <c r="G293" s="218">
        <f>'[3]1996'!$B369</f>
        <v>56.755000000000003</v>
      </c>
      <c r="H293" s="214">
        <f>'[3]1997'!$B370</f>
        <v>53.67</v>
      </c>
      <c r="I293" s="218">
        <f>'[3]1998'!$B370</f>
        <v>57.68</v>
      </c>
      <c r="J293" s="214">
        <v>54.52</v>
      </c>
      <c r="K293" s="219">
        <v>55.64</v>
      </c>
      <c r="L293" s="223">
        <f>'[8]2001'!$B368</f>
        <v>54.24</v>
      </c>
      <c r="M293" s="216">
        <v>55.51</v>
      </c>
      <c r="N293" s="217">
        <v>54.49</v>
      </c>
      <c r="O293" s="216">
        <v>53.95</v>
      </c>
      <c r="P293" s="217">
        <v>55.27</v>
      </c>
      <c r="Q293" s="216">
        <v>54.215000000000003</v>
      </c>
      <c r="R293" s="217">
        <v>57.265000000000001</v>
      </c>
      <c r="S293" s="216">
        <v>59.015000000000001</v>
      </c>
      <c r="T293" s="241">
        <v>54.12</v>
      </c>
      <c r="U293" s="236">
        <v>59.984999999999999</v>
      </c>
      <c r="V293" s="241">
        <v>54.905000000000001</v>
      </c>
      <c r="W293" s="236">
        <v>53.954999999999998</v>
      </c>
      <c r="X293" s="241">
        <v>55.84</v>
      </c>
      <c r="Y293" s="241">
        <v>54.97</v>
      </c>
      <c r="Z293" s="241">
        <v>55.32</v>
      </c>
      <c r="AA293" s="241">
        <v>56.18</v>
      </c>
      <c r="AB293" s="241">
        <v>57.46</v>
      </c>
      <c r="AC293" s="38"/>
      <c r="AD293" s="193">
        <f t="shared" si="11"/>
        <v>57.059999999999718</v>
      </c>
      <c r="AE293" s="190">
        <f t="shared" si="12"/>
        <v>55.269999999999804</v>
      </c>
      <c r="AF293" s="20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</row>
    <row r="294" spans="1:51" ht="12" customHeight="1" x14ac:dyDescent="0.25">
      <c r="A294" s="62">
        <v>37544</v>
      </c>
      <c r="B294" s="214">
        <f>'[4]1991'!$C380</f>
        <v>54.82</v>
      </c>
      <c r="C294" s="218">
        <v>57.03</v>
      </c>
      <c r="D294" s="214">
        <f>'[4]1993'!$B378</f>
        <v>55.87</v>
      </c>
      <c r="E294" s="218">
        <f>'[4]1994'!$B377</f>
        <v>55.695</v>
      </c>
      <c r="F294" s="214">
        <f>'[3]1995'!$C362</f>
        <v>57.53</v>
      </c>
      <c r="G294" s="218">
        <f>'[3]1996'!$B370</f>
        <v>56.715000000000003</v>
      </c>
      <c r="H294" s="214">
        <f>'[3]1997'!$B371</f>
        <v>53.64</v>
      </c>
      <c r="I294" s="218">
        <f>'[3]1998'!$B371</f>
        <v>57.64</v>
      </c>
      <c r="J294" s="214">
        <v>54.57</v>
      </c>
      <c r="K294" s="219">
        <v>55.63</v>
      </c>
      <c r="L294" s="223">
        <f>'[8]2001'!$B369</f>
        <v>54.215000000000003</v>
      </c>
      <c r="M294" s="216">
        <v>55.475000000000001</v>
      </c>
      <c r="N294" s="217">
        <v>54.47</v>
      </c>
      <c r="O294" s="216">
        <v>53.91</v>
      </c>
      <c r="P294" s="217">
        <v>55.27</v>
      </c>
      <c r="Q294" s="216">
        <v>54.16</v>
      </c>
      <c r="R294" s="217">
        <v>57.24</v>
      </c>
      <c r="S294" s="216">
        <v>58.994999999999997</v>
      </c>
      <c r="T294" s="241">
        <v>54.16</v>
      </c>
      <c r="U294" s="236">
        <v>59.93</v>
      </c>
      <c r="V294" s="241">
        <v>54.86</v>
      </c>
      <c r="W294" s="236">
        <v>53.9</v>
      </c>
      <c r="X294" s="241">
        <v>55.75</v>
      </c>
      <c r="Y294" s="241">
        <v>54.94</v>
      </c>
      <c r="Z294" s="241">
        <v>55.3</v>
      </c>
      <c r="AA294" s="241">
        <v>56.15</v>
      </c>
      <c r="AB294" s="241">
        <v>57.405000000000001</v>
      </c>
      <c r="AC294" s="38"/>
      <c r="AD294" s="193">
        <f t="shared" si="11"/>
        <v>57.029999999999717</v>
      </c>
      <c r="AE294" s="190">
        <f t="shared" si="12"/>
        <v>55.239999999999803</v>
      </c>
      <c r="AF294" s="20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</row>
    <row r="295" spans="1:51" ht="12" customHeight="1" x14ac:dyDescent="0.25">
      <c r="A295" s="62">
        <v>37545</v>
      </c>
      <c r="B295" s="214">
        <f>'[4]1991'!$C381</f>
        <v>54.795000000000002</v>
      </c>
      <c r="C295" s="218">
        <v>57</v>
      </c>
      <c r="D295" s="214">
        <f>'[4]1993'!$B379</f>
        <v>55.86</v>
      </c>
      <c r="E295" s="218">
        <f>'[4]1994'!$B378</f>
        <v>55.65</v>
      </c>
      <c r="F295" s="214">
        <f>'[3]1995'!$C363</f>
        <v>57.524999999999999</v>
      </c>
      <c r="G295" s="218">
        <f>'[3]1996'!$B371</f>
        <v>56.664999999999999</v>
      </c>
      <c r="H295" s="214">
        <f>'[3]1997'!$B372</f>
        <v>53.62</v>
      </c>
      <c r="I295" s="218">
        <f>'[3]1998'!$B372</f>
        <v>57.57</v>
      </c>
      <c r="J295" s="214">
        <v>54.594999999999999</v>
      </c>
      <c r="K295" s="219">
        <v>55.59</v>
      </c>
      <c r="L295" s="223">
        <f>'[8]2001'!$B370</f>
        <v>54.195</v>
      </c>
      <c r="M295" s="216">
        <v>55.445</v>
      </c>
      <c r="N295" s="217">
        <v>54.44</v>
      </c>
      <c r="O295" s="216">
        <v>53.875</v>
      </c>
      <c r="P295" s="217">
        <v>55.23</v>
      </c>
      <c r="Q295" s="216">
        <v>54.1</v>
      </c>
      <c r="R295" s="217">
        <v>57.21</v>
      </c>
      <c r="S295" s="216">
        <v>58.954999999999998</v>
      </c>
      <c r="T295" s="241">
        <v>54.13</v>
      </c>
      <c r="U295" s="236">
        <v>59.905000000000001</v>
      </c>
      <c r="V295" s="241">
        <v>54.814999999999998</v>
      </c>
      <c r="W295" s="236">
        <v>53.86</v>
      </c>
      <c r="X295" s="241">
        <v>55.68</v>
      </c>
      <c r="Y295" s="241">
        <v>54.91</v>
      </c>
      <c r="Z295" s="241">
        <v>55.28</v>
      </c>
      <c r="AA295" s="241">
        <v>56.11</v>
      </c>
      <c r="AB295" s="241">
        <v>57.46</v>
      </c>
      <c r="AC295" s="38"/>
      <c r="AD295" s="193">
        <f t="shared" si="11"/>
        <v>56.999999999999716</v>
      </c>
      <c r="AE295" s="190">
        <f t="shared" si="12"/>
        <v>55.209999999999802</v>
      </c>
      <c r="AF295" s="20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</row>
    <row r="296" spans="1:51" ht="12" customHeight="1" x14ac:dyDescent="0.25">
      <c r="A296" s="62">
        <v>37546</v>
      </c>
      <c r="B296" s="214">
        <f>'[4]1991'!$C382</f>
        <v>54.784999999999997</v>
      </c>
      <c r="C296" s="218">
        <v>56.965000000000003</v>
      </c>
      <c r="D296" s="214">
        <f>'[4]1993'!$B380</f>
        <v>55.84</v>
      </c>
      <c r="E296" s="218">
        <f>'[4]1994'!$B379</f>
        <v>55.62</v>
      </c>
      <c r="F296" s="214">
        <f>'[3]1995'!$C364</f>
        <v>57.46</v>
      </c>
      <c r="G296" s="218">
        <f>'[3]1996'!$B372</f>
        <v>56.615000000000002</v>
      </c>
      <c r="H296" s="214">
        <f>'[3]1997'!$B373</f>
        <v>53.61</v>
      </c>
      <c r="I296" s="218">
        <f>'[3]1998'!$B373</f>
        <v>57.534999999999997</v>
      </c>
      <c r="J296" s="214">
        <v>54.6</v>
      </c>
      <c r="K296" s="219">
        <v>55.54</v>
      </c>
      <c r="L296" s="223">
        <f>'[8]2001'!$B371</f>
        <v>54.164999999999999</v>
      </c>
      <c r="M296" s="216">
        <v>55.4</v>
      </c>
      <c r="N296" s="217">
        <v>54.414999999999999</v>
      </c>
      <c r="O296" s="216">
        <v>53.835000000000001</v>
      </c>
      <c r="P296" s="217">
        <v>55.22</v>
      </c>
      <c r="Q296" s="216">
        <v>54.05</v>
      </c>
      <c r="R296" s="217">
        <v>57.18</v>
      </c>
      <c r="S296" s="216">
        <v>58.9</v>
      </c>
      <c r="T296" s="241">
        <v>54.094999999999999</v>
      </c>
      <c r="U296" s="236">
        <v>59.85</v>
      </c>
      <c r="V296" s="241">
        <v>54.795000000000002</v>
      </c>
      <c r="W296" s="236">
        <v>53.8</v>
      </c>
      <c r="X296" s="241">
        <v>55.6</v>
      </c>
      <c r="Y296" s="241">
        <v>54.88</v>
      </c>
      <c r="Z296" s="241">
        <v>55.265000000000001</v>
      </c>
      <c r="AA296" s="241">
        <v>56.05</v>
      </c>
      <c r="AB296" s="241">
        <v>57.43</v>
      </c>
      <c r="AC296" s="38"/>
      <c r="AD296" s="193">
        <f t="shared" si="11"/>
        <v>56.969999999999715</v>
      </c>
      <c r="AE296" s="190">
        <f t="shared" si="12"/>
        <v>55.179999999999801</v>
      </c>
      <c r="AF296" s="20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</row>
    <row r="297" spans="1:51" ht="12" customHeight="1" x14ac:dyDescent="0.25">
      <c r="A297" s="62">
        <v>37547</v>
      </c>
      <c r="B297" s="214">
        <f>'[4]1991'!$C383</f>
        <v>54.76</v>
      </c>
      <c r="C297" s="218">
        <v>56.935000000000002</v>
      </c>
      <c r="D297" s="214">
        <f>'[4]1993'!$B381</f>
        <v>55.83</v>
      </c>
      <c r="E297" s="218">
        <f>'[4]1994'!$B380</f>
        <v>55.59</v>
      </c>
      <c r="F297" s="214">
        <f>'[3]1995'!$C365</f>
        <v>57.4</v>
      </c>
      <c r="G297" s="218">
        <f>'[3]1996'!$B373</f>
        <v>56.545000000000002</v>
      </c>
      <c r="H297" s="214">
        <f>'[3]1997'!$B374</f>
        <v>53.59</v>
      </c>
      <c r="I297" s="218">
        <f>'[3]1998'!$B374</f>
        <v>57.505000000000003</v>
      </c>
      <c r="J297" s="214">
        <v>54.585000000000001</v>
      </c>
      <c r="K297" s="219">
        <v>55.524999999999999</v>
      </c>
      <c r="L297" s="223">
        <f>'[8]2001'!$B372</f>
        <v>54.15</v>
      </c>
      <c r="M297" s="216">
        <v>55.36</v>
      </c>
      <c r="N297" s="217">
        <v>54.44</v>
      </c>
      <c r="O297" s="216">
        <v>53.81</v>
      </c>
      <c r="P297" s="217">
        <v>55.22</v>
      </c>
      <c r="Q297" s="216">
        <v>54</v>
      </c>
      <c r="R297" s="217">
        <v>57.15</v>
      </c>
      <c r="S297" s="216">
        <v>58.87</v>
      </c>
      <c r="T297" s="241">
        <v>54.06</v>
      </c>
      <c r="U297" s="236">
        <v>59.8</v>
      </c>
      <c r="V297" s="241">
        <v>54.77</v>
      </c>
      <c r="W297" s="236">
        <v>53.814999999999998</v>
      </c>
      <c r="X297" s="241">
        <v>55.53</v>
      </c>
      <c r="Y297" s="241">
        <v>54.84</v>
      </c>
      <c r="Z297" s="241">
        <v>55.244999999999997</v>
      </c>
      <c r="AA297" s="241">
        <v>55.99</v>
      </c>
      <c r="AB297" s="241">
        <v>57.384999999999998</v>
      </c>
      <c r="AC297" s="38"/>
      <c r="AD297" s="193">
        <f t="shared" si="11"/>
        <v>56.939999999999714</v>
      </c>
      <c r="AE297" s="190">
        <f t="shared" si="12"/>
        <v>55.1499999999998</v>
      </c>
      <c r="AF297" s="20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</row>
    <row r="298" spans="1:51" ht="12" customHeight="1" x14ac:dyDescent="0.25">
      <c r="A298" s="62">
        <v>37548</v>
      </c>
      <c r="B298" s="214">
        <f>'[4]1991'!$C384</f>
        <v>54.734999999999999</v>
      </c>
      <c r="C298" s="218">
        <v>56.935000000000002</v>
      </c>
      <c r="D298" s="214">
        <f>'[4]1993'!$B382</f>
        <v>55.82</v>
      </c>
      <c r="E298" s="218">
        <f>'[4]1994'!$B381</f>
        <v>55.54</v>
      </c>
      <c r="F298" s="214">
        <f>'[3]1995'!$C366</f>
        <v>57.314999999999998</v>
      </c>
      <c r="G298" s="218">
        <f>'[3]1996'!$B374</f>
        <v>56.484999999999999</v>
      </c>
      <c r="H298" s="214">
        <f>'[3]1997'!$B375</f>
        <v>53.575000000000003</v>
      </c>
      <c r="I298" s="218">
        <f>'[3]1998'!$B375</f>
        <v>57.5</v>
      </c>
      <c r="J298" s="214">
        <v>54.58</v>
      </c>
      <c r="K298" s="219">
        <v>55.52</v>
      </c>
      <c r="L298" s="223">
        <f>'[8]2001'!$B373</f>
        <v>54.12</v>
      </c>
      <c r="M298" s="216">
        <v>55.32</v>
      </c>
      <c r="N298" s="217">
        <v>54.405000000000001</v>
      </c>
      <c r="O298" s="216">
        <v>53.765000000000001</v>
      </c>
      <c r="P298" s="217">
        <v>55.24</v>
      </c>
      <c r="Q298" s="216">
        <v>53.95</v>
      </c>
      <c r="R298" s="217">
        <v>57.115000000000002</v>
      </c>
      <c r="S298" s="216">
        <v>58.835000000000001</v>
      </c>
      <c r="T298" s="241">
        <v>54.04</v>
      </c>
      <c r="U298" s="236">
        <v>59.76</v>
      </c>
      <c r="V298" s="241">
        <v>54.74</v>
      </c>
      <c r="W298" s="236">
        <v>53.835000000000001</v>
      </c>
      <c r="X298" s="241">
        <v>55.49</v>
      </c>
      <c r="Y298" s="241">
        <v>54.81</v>
      </c>
      <c r="Z298" s="241">
        <v>55.22</v>
      </c>
      <c r="AA298" s="241">
        <v>55.92</v>
      </c>
      <c r="AB298" s="241">
        <v>57.34</v>
      </c>
      <c r="AC298" s="38"/>
      <c r="AD298" s="193">
        <f t="shared" si="11"/>
        <v>56.909999999999712</v>
      </c>
      <c r="AE298" s="190">
        <f t="shared" si="12"/>
        <v>55.119999999999798</v>
      </c>
      <c r="AF298" s="20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</row>
    <row r="299" spans="1:51" ht="12" customHeight="1" x14ac:dyDescent="0.25">
      <c r="A299" s="62">
        <v>37549</v>
      </c>
      <c r="B299" s="214">
        <f>'[4]1991'!$C385</f>
        <v>54.695</v>
      </c>
      <c r="C299" s="218">
        <v>56.9</v>
      </c>
      <c r="D299" s="214">
        <f>'[4]1993'!$B383</f>
        <v>55.795000000000002</v>
      </c>
      <c r="E299" s="218">
        <f>'[4]1994'!$B382</f>
        <v>55.48</v>
      </c>
      <c r="F299" s="214">
        <f>'[3]1995'!$C367</f>
        <v>57.24</v>
      </c>
      <c r="G299" s="218">
        <f>'[3]1996'!$B375</f>
        <v>56.44</v>
      </c>
      <c r="H299" s="214">
        <f>'[3]1997'!$B376</f>
        <v>53.564999999999998</v>
      </c>
      <c r="I299" s="218">
        <f>'[3]1998'!$B376</f>
        <v>57.53</v>
      </c>
      <c r="J299" s="214">
        <v>54.69</v>
      </c>
      <c r="K299" s="219">
        <v>55.5</v>
      </c>
      <c r="L299" s="223">
        <f>'[8]2001'!$B374</f>
        <v>54.11</v>
      </c>
      <c r="M299" s="216">
        <v>55.274999999999999</v>
      </c>
      <c r="N299" s="217">
        <v>54.375</v>
      </c>
      <c r="O299" s="216">
        <v>53.725000000000001</v>
      </c>
      <c r="P299" s="217">
        <v>55.24</v>
      </c>
      <c r="Q299" s="216">
        <v>53.895000000000003</v>
      </c>
      <c r="R299" s="217">
        <v>57.134999999999998</v>
      </c>
      <c r="S299" s="216">
        <v>58.784999999999997</v>
      </c>
      <c r="T299" s="241">
        <v>54.04</v>
      </c>
      <c r="U299" s="236">
        <v>59.7</v>
      </c>
      <c r="V299" s="241">
        <v>54.704999999999998</v>
      </c>
      <c r="W299" s="236">
        <v>53.81</v>
      </c>
      <c r="X299" s="241">
        <v>55.4</v>
      </c>
      <c r="Y299" s="241">
        <v>54.78</v>
      </c>
      <c r="Z299" s="241">
        <v>55.2</v>
      </c>
      <c r="AA299" s="241">
        <v>55.89</v>
      </c>
      <c r="AB299" s="241">
        <v>57.28</v>
      </c>
      <c r="AC299" s="38"/>
      <c r="AD299" s="193">
        <f t="shared" si="11"/>
        <v>56.879999999999711</v>
      </c>
      <c r="AE299" s="190">
        <f t="shared" si="12"/>
        <v>55.089999999999797</v>
      </c>
      <c r="AF299" s="20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</row>
    <row r="300" spans="1:51" ht="12" customHeight="1" x14ac:dyDescent="0.25">
      <c r="A300" s="62">
        <v>37550</v>
      </c>
      <c r="B300" s="214">
        <f>'[4]1991'!$C386</f>
        <v>54.66</v>
      </c>
      <c r="C300" s="218">
        <v>56.865000000000002</v>
      </c>
      <c r="D300" s="214">
        <f>'[4]1993'!$B384</f>
        <v>55.78</v>
      </c>
      <c r="E300" s="218">
        <f>'[4]1994'!$B383</f>
        <v>55.44</v>
      </c>
      <c r="F300" s="214">
        <f>'[3]1995'!$C368</f>
        <v>57.17</v>
      </c>
      <c r="G300" s="218">
        <f>'[3]1996'!$B376</f>
        <v>56.41</v>
      </c>
      <c r="H300" s="214">
        <f>'[3]1997'!$B377</f>
        <v>53.555</v>
      </c>
      <c r="I300" s="218">
        <f>'[3]1998'!$B377</f>
        <v>57.52</v>
      </c>
      <c r="J300" s="214">
        <v>54.8</v>
      </c>
      <c r="K300" s="219">
        <v>55.44</v>
      </c>
      <c r="L300" s="224">
        <f>'[8]2001'!$B375</f>
        <v>54.09</v>
      </c>
      <c r="M300" s="216">
        <v>55.234999999999999</v>
      </c>
      <c r="N300" s="217">
        <v>54.325000000000003</v>
      </c>
      <c r="O300" s="216">
        <v>53.68</v>
      </c>
      <c r="P300" s="217">
        <v>55.21</v>
      </c>
      <c r="Q300" s="216">
        <v>53.85</v>
      </c>
      <c r="R300" s="217">
        <v>57.11</v>
      </c>
      <c r="S300" s="216">
        <v>58.74</v>
      </c>
      <c r="T300" s="241">
        <v>54.01</v>
      </c>
      <c r="U300" s="236">
        <v>59.65</v>
      </c>
      <c r="V300" s="241">
        <v>54.69</v>
      </c>
      <c r="W300" s="236">
        <v>53.79</v>
      </c>
      <c r="X300" s="241">
        <v>55.32</v>
      </c>
      <c r="Y300" s="241">
        <v>54.74</v>
      </c>
      <c r="Z300" s="241">
        <v>55.18</v>
      </c>
      <c r="AA300" s="241">
        <v>55.835000000000001</v>
      </c>
      <c r="AB300" s="241">
        <v>57.21</v>
      </c>
      <c r="AC300" s="38"/>
      <c r="AD300" s="193">
        <f t="shared" si="11"/>
        <v>56.84999999999971</v>
      </c>
      <c r="AE300" s="190">
        <f t="shared" si="12"/>
        <v>55.059999999999796</v>
      </c>
      <c r="AF300" s="20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</row>
    <row r="301" spans="1:51" ht="12" customHeight="1" x14ac:dyDescent="0.25">
      <c r="A301" s="62">
        <v>37551</v>
      </c>
      <c r="B301" s="214">
        <f>'[4]1991'!$C387</f>
        <v>54.63</v>
      </c>
      <c r="C301" s="218">
        <v>56.805</v>
      </c>
      <c r="D301" s="214">
        <f>'[4]1993'!$B385</f>
        <v>55.765000000000001</v>
      </c>
      <c r="E301" s="218">
        <f>'[4]1994'!$B384</f>
        <v>55.384999999999998</v>
      </c>
      <c r="F301" s="214">
        <f>'[3]1995'!$C369</f>
        <v>57.09</v>
      </c>
      <c r="G301" s="218">
        <f>'[3]1996'!$B377</f>
        <v>56.36</v>
      </c>
      <c r="H301" s="214">
        <f>'[3]1997'!$B378</f>
        <v>53.545000000000002</v>
      </c>
      <c r="I301" s="218">
        <f>'[3]1998'!$B378</f>
        <v>57.5</v>
      </c>
      <c r="J301" s="214">
        <v>54.844999999999999</v>
      </c>
      <c r="K301" s="219">
        <v>55.42</v>
      </c>
      <c r="L301" s="224">
        <f>'[8]2001'!$B376</f>
        <v>54.07</v>
      </c>
      <c r="M301" s="216">
        <v>55.174999999999997</v>
      </c>
      <c r="N301" s="217">
        <v>54.274999999999999</v>
      </c>
      <c r="O301" s="216">
        <v>53.625</v>
      </c>
      <c r="P301" s="217">
        <v>55.24</v>
      </c>
      <c r="Q301" s="216">
        <v>53.805</v>
      </c>
      <c r="R301" s="217">
        <v>57.07</v>
      </c>
      <c r="S301" s="216">
        <v>58.755000000000003</v>
      </c>
      <c r="T301" s="241">
        <v>53.98</v>
      </c>
      <c r="U301" s="236">
        <v>59.6</v>
      </c>
      <c r="V301" s="241">
        <v>54.67</v>
      </c>
      <c r="W301" s="236">
        <v>53.77</v>
      </c>
      <c r="X301" s="241">
        <v>55.26</v>
      </c>
      <c r="Y301" s="241">
        <v>54.71</v>
      </c>
      <c r="Z301" s="241">
        <v>55.17</v>
      </c>
      <c r="AA301" s="241">
        <v>55.76</v>
      </c>
      <c r="AB301" s="241">
        <v>57.15</v>
      </c>
      <c r="AC301" s="38"/>
      <c r="AD301" s="193">
        <f t="shared" si="11"/>
        <v>56.819999999999709</v>
      </c>
      <c r="AE301" s="190">
        <f t="shared" si="12"/>
        <v>55.029999999999795</v>
      </c>
      <c r="AF301" s="20"/>
      <c r="AG301" s="39"/>
      <c r="AH301" s="39"/>
      <c r="AI301" s="39"/>
      <c r="AJ301" s="39"/>
      <c r="AK301" s="39"/>
      <c r="AL301" s="39"/>
      <c r="AM301" s="39"/>
      <c r="AN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</row>
    <row r="302" spans="1:51" ht="12" customHeight="1" x14ac:dyDescent="0.25">
      <c r="A302" s="62">
        <v>37552</v>
      </c>
      <c r="B302" s="214">
        <f>'[4]1991'!$C388</f>
        <v>54.6</v>
      </c>
      <c r="C302" s="218">
        <v>56.76</v>
      </c>
      <c r="D302" s="214">
        <f>'[4]1993'!$B386</f>
        <v>55.74</v>
      </c>
      <c r="E302" s="218">
        <f>'[4]1994'!$B385</f>
        <v>55.35</v>
      </c>
      <c r="F302" s="214">
        <f>'[3]1995'!$C370</f>
        <v>57.03</v>
      </c>
      <c r="G302" s="218">
        <f>'[3]1996'!$B378</f>
        <v>56.295000000000002</v>
      </c>
      <c r="H302" s="214">
        <f>'[3]1997'!$B379</f>
        <v>53.524999999999999</v>
      </c>
      <c r="I302" s="218">
        <f>'[3]1998'!$B379</f>
        <v>57.475000000000001</v>
      </c>
      <c r="J302" s="214">
        <v>54.9</v>
      </c>
      <c r="K302" s="219">
        <v>55.34</v>
      </c>
      <c r="L302" s="224">
        <f>'[8]2001'!$B377</f>
        <v>54.08</v>
      </c>
      <c r="M302" s="216">
        <v>55.134999999999998</v>
      </c>
      <c r="N302" s="217">
        <v>54.22</v>
      </c>
      <c r="O302" s="216">
        <v>53.575000000000003</v>
      </c>
      <c r="P302" s="217">
        <v>55.24</v>
      </c>
      <c r="Q302" s="216">
        <v>53.77</v>
      </c>
      <c r="R302" s="217">
        <v>57.05</v>
      </c>
      <c r="S302" s="216">
        <v>58.744999999999997</v>
      </c>
      <c r="T302" s="241">
        <v>53.975000000000001</v>
      </c>
      <c r="U302" s="236">
        <v>59.59</v>
      </c>
      <c r="V302" s="241">
        <v>54.695</v>
      </c>
      <c r="W302" s="236">
        <v>53.734999999999999</v>
      </c>
      <c r="X302" s="241">
        <v>55.18</v>
      </c>
      <c r="Y302" s="241">
        <v>54.7</v>
      </c>
      <c r="Z302" s="241">
        <v>55.15</v>
      </c>
      <c r="AA302" s="241">
        <v>55.69</v>
      </c>
      <c r="AB302" s="241">
        <v>57.08</v>
      </c>
      <c r="AC302" s="38"/>
      <c r="AD302" s="193">
        <f t="shared" si="11"/>
        <v>56.789999999999708</v>
      </c>
      <c r="AE302" s="190">
        <f t="shared" si="12"/>
        <v>54.999999999999794</v>
      </c>
      <c r="AF302" s="20"/>
      <c r="AG302" s="39"/>
      <c r="AH302" s="39"/>
      <c r="AI302" s="39"/>
      <c r="AJ302" s="39"/>
      <c r="AK302" s="39"/>
      <c r="AL302" s="39"/>
      <c r="AM302" s="39"/>
      <c r="AN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</row>
    <row r="303" spans="1:51" ht="12" customHeight="1" x14ac:dyDescent="0.25">
      <c r="A303" s="62">
        <v>37553</v>
      </c>
      <c r="B303" s="214">
        <f>'[4]1991'!$C389</f>
        <v>54.57</v>
      </c>
      <c r="C303" s="218">
        <v>56.72</v>
      </c>
      <c r="D303" s="214">
        <f>'[4]1993'!$B387</f>
        <v>55.71</v>
      </c>
      <c r="E303" s="218">
        <f>'[4]1994'!$B386</f>
        <v>55.314999999999998</v>
      </c>
      <c r="F303" s="214">
        <f>'[3]1995'!$C371</f>
        <v>56.95</v>
      </c>
      <c r="G303" s="218">
        <f>'[3]1996'!$B379</f>
        <v>56.26</v>
      </c>
      <c r="H303" s="214">
        <f>'[3]1997'!$B380</f>
        <v>53.515000000000001</v>
      </c>
      <c r="I303" s="218">
        <f>'[3]1998'!$B380</f>
        <v>57.445</v>
      </c>
      <c r="J303" s="214">
        <v>54.945</v>
      </c>
      <c r="K303" s="219">
        <v>55.28</v>
      </c>
      <c r="L303" s="224">
        <f>'[8]2001'!$B378</f>
        <v>54.09</v>
      </c>
      <c r="M303" s="216">
        <v>55.09</v>
      </c>
      <c r="N303" s="217">
        <v>54.185000000000002</v>
      </c>
      <c r="O303" s="216">
        <v>53.545000000000002</v>
      </c>
      <c r="P303" s="217">
        <v>55.22</v>
      </c>
      <c r="Q303" s="216">
        <v>53.74</v>
      </c>
      <c r="R303" s="217">
        <v>57.024999999999999</v>
      </c>
      <c r="S303" s="216">
        <v>58.71</v>
      </c>
      <c r="T303" s="241">
        <v>53.98</v>
      </c>
      <c r="U303" s="236">
        <v>59.55</v>
      </c>
      <c r="V303" s="241">
        <v>54.704999999999998</v>
      </c>
      <c r="W303" s="236">
        <v>53.7</v>
      </c>
      <c r="X303" s="241">
        <v>55.1</v>
      </c>
      <c r="Y303" s="241">
        <v>54.69</v>
      </c>
      <c r="Z303" s="241">
        <v>55.13</v>
      </c>
      <c r="AA303" s="241">
        <v>55.69</v>
      </c>
      <c r="AB303" s="241">
        <v>57.02</v>
      </c>
      <c r="AC303" s="38"/>
      <c r="AD303" s="193">
        <f t="shared" si="11"/>
        <v>56.759999999999707</v>
      </c>
      <c r="AE303" s="190">
        <f t="shared" si="12"/>
        <v>54.969999999999793</v>
      </c>
      <c r="AF303" s="20"/>
      <c r="AG303" s="39"/>
      <c r="AH303" s="39"/>
      <c r="AI303" s="39"/>
      <c r="AJ303" s="39"/>
      <c r="AK303" s="39"/>
      <c r="AL303" s="39"/>
      <c r="AM303" s="39"/>
      <c r="AN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</row>
    <row r="304" spans="1:51" ht="12" customHeight="1" x14ac:dyDescent="0.25">
      <c r="A304" s="62">
        <v>37554</v>
      </c>
      <c r="B304" s="214">
        <f>'[4]1991'!$C390</f>
        <v>54.534999999999997</v>
      </c>
      <c r="C304" s="218">
        <v>56.67</v>
      </c>
      <c r="D304" s="214">
        <f>'[4]1993'!$B388</f>
        <v>55.64</v>
      </c>
      <c r="E304" s="218">
        <f>'[4]1994'!$B387</f>
        <v>55.284999999999997</v>
      </c>
      <c r="F304" s="214">
        <f>'[3]1995'!$C372</f>
        <v>56.88</v>
      </c>
      <c r="G304" s="218">
        <f>'[3]1996'!$B380</f>
        <v>56.265000000000001</v>
      </c>
      <c r="H304" s="214">
        <f>'[3]1997'!$B381</f>
        <v>53.51</v>
      </c>
      <c r="I304" s="218">
        <f>'[3]1998'!$B381</f>
        <v>57.414999999999999</v>
      </c>
      <c r="J304" s="214">
        <v>54.945</v>
      </c>
      <c r="K304" s="219">
        <v>55.274999999999999</v>
      </c>
      <c r="L304" s="224">
        <f>'[8]2001'!$B379</f>
        <v>54.15</v>
      </c>
      <c r="M304" s="216">
        <v>55.04</v>
      </c>
      <c r="N304" s="217">
        <v>54.145000000000003</v>
      </c>
      <c r="O304" s="216">
        <v>53.534999999999997</v>
      </c>
      <c r="P304" s="217">
        <v>55.43</v>
      </c>
      <c r="Q304" s="216">
        <v>53.715000000000003</v>
      </c>
      <c r="R304" s="217">
        <v>56.984999999999999</v>
      </c>
      <c r="S304" s="216">
        <v>58.73</v>
      </c>
      <c r="T304" s="241">
        <v>53.975000000000001</v>
      </c>
      <c r="U304" s="236">
        <v>59.59</v>
      </c>
      <c r="V304" s="241">
        <v>54.69</v>
      </c>
      <c r="W304" s="236">
        <v>53.65</v>
      </c>
      <c r="X304" s="241">
        <v>55.03</v>
      </c>
      <c r="Y304" s="241">
        <v>54.68</v>
      </c>
      <c r="Z304" s="241">
        <v>55.115000000000002</v>
      </c>
      <c r="AA304" s="241">
        <v>55.64</v>
      </c>
      <c r="AB304" s="241">
        <v>56.97</v>
      </c>
      <c r="AC304" s="38"/>
      <c r="AD304" s="193">
        <f t="shared" si="11"/>
        <v>56.729999999999706</v>
      </c>
      <c r="AE304" s="190">
        <f t="shared" si="12"/>
        <v>54.939999999999792</v>
      </c>
      <c r="AF304" s="20"/>
      <c r="AG304" s="39"/>
      <c r="AH304" s="39"/>
      <c r="AI304" s="39"/>
      <c r="AJ304" s="39"/>
      <c r="AK304" s="39"/>
      <c r="AL304" s="39"/>
      <c r="AM304" s="39"/>
      <c r="AN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</row>
    <row r="305" spans="1:51" ht="12" customHeight="1" x14ac:dyDescent="0.25">
      <c r="A305" s="62">
        <v>37555</v>
      </c>
      <c r="B305" s="214">
        <f>'[4]1991'!$C391</f>
        <v>54.505000000000003</v>
      </c>
      <c r="C305" s="218">
        <v>56.64</v>
      </c>
      <c r="D305" s="214">
        <f>'[4]1993'!$B389</f>
        <v>55.6</v>
      </c>
      <c r="E305" s="218">
        <f>'[4]1994'!$B388</f>
        <v>55.25</v>
      </c>
      <c r="F305" s="214">
        <f>'[3]1995'!$C373</f>
        <v>56.814999999999998</v>
      </c>
      <c r="G305" s="218">
        <f>'[3]1996'!$B381</f>
        <v>56.24</v>
      </c>
      <c r="H305" s="214">
        <f>'[3]1997'!$B382</f>
        <v>53.505000000000003</v>
      </c>
      <c r="I305" s="218">
        <f>'[3]1998'!$B382</f>
        <v>57.435000000000002</v>
      </c>
      <c r="J305" s="214">
        <v>54.945</v>
      </c>
      <c r="K305" s="219">
        <v>55.26</v>
      </c>
      <c r="L305" s="224">
        <f>'[8]2001'!$B380</f>
        <v>54.15</v>
      </c>
      <c r="M305" s="216">
        <v>55.01</v>
      </c>
      <c r="N305" s="217">
        <v>54.17</v>
      </c>
      <c r="O305" s="216">
        <v>53.5</v>
      </c>
      <c r="P305" s="217">
        <v>55.49</v>
      </c>
      <c r="Q305" s="216">
        <v>53.674999999999997</v>
      </c>
      <c r="R305" s="217">
        <v>56.94</v>
      </c>
      <c r="S305" s="216">
        <v>58.73</v>
      </c>
      <c r="T305" s="241">
        <v>53.97</v>
      </c>
      <c r="U305" s="236">
        <v>59.58</v>
      </c>
      <c r="V305" s="241">
        <v>54.66</v>
      </c>
      <c r="W305" s="236">
        <v>53.66</v>
      </c>
      <c r="X305" s="241">
        <v>54.95</v>
      </c>
      <c r="Y305" s="241">
        <v>54.66</v>
      </c>
      <c r="Z305" s="241">
        <v>55.094999999999999</v>
      </c>
      <c r="AA305" s="241">
        <v>55.62</v>
      </c>
      <c r="AB305" s="241">
        <v>56.91</v>
      </c>
      <c r="AC305" s="38"/>
      <c r="AD305" s="193">
        <f t="shared" si="11"/>
        <v>56.699999999999704</v>
      </c>
      <c r="AE305" s="190">
        <f t="shared" si="12"/>
        <v>54.909999999999791</v>
      </c>
      <c r="AF305" s="20"/>
      <c r="AG305" s="39"/>
      <c r="AH305" s="39"/>
      <c r="AI305" s="39"/>
      <c r="AJ305" s="39"/>
      <c r="AK305" s="39"/>
      <c r="AL305" s="39"/>
      <c r="AM305" s="39"/>
      <c r="AN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</row>
    <row r="306" spans="1:51" ht="12" customHeight="1" x14ac:dyDescent="0.25">
      <c r="A306" s="62">
        <v>37556</v>
      </c>
      <c r="B306" s="214">
        <f>'[4]1991'!$C392</f>
        <v>54.47</v>
      </c>
      <c r="C306" s="218">
        <v>56.58</v>
      </c>
      <c r="D306" s="214">
        <f>'[4]1993'!$B390</f>
        <v>55.575000000000003</v>
      </c>
      <c r="E306" s="218">
        <f>'[4]1994'!$B389</f>
        <v>55.18</v>
      </c>
      <c r="F306" s="214">
        <f>'[3]1995'!$C374</f>
        <v>56.74</v>
      </c>
      <c r="G306" s="218">
        <f>'[3]1996'!$B382</f>
        <v>56.21</v>
      </c>
      <c r="H306" s="214">
        <f>'[3]1997'!$B383</f>
        <v>53.5</v>
      </c>
      <c r="I306" s="218">
        <f>'[3]1998'!$B383</f>
        <v>57.52</v>
      </c>
      <c r="J306" s="214">
        <v>54.95</v>
      </c>
      <c r="K306" s="219">
        <v>55.225000000000001</v>
      </c>
      <c r="L306" s="224">
        <f>'[8]2001'!$B381</f>
        <v>54.14</v>
      </c>
      <c r="M306" s="216">
        <v>54.98</v>
      </c>
      <c r="N306" s="217">
        <v>54.21</v>
      </c>
      <c r="O306" s="216">
        <v>53.46</v>
      </c>
      <c r="P306" s="217">
        <v>55.5</v>
      </c>
      <c r="Q306" s="216">
        <v>53.645000000000003</v>
      </c>
      <c r="R306" s="217">
        <v>56.9</v>
      </c>
      <c r="S306" s="216">
        <v>58.74</v>
      </c>
      <c r="T306" s="241">
        <v>53.95</v>
      </c>
      <c r="U306" s="236">
        <v>59.555</v>
      </c>
      <c r="V306" s="241">
        <v>54.64</v>
      </c>
      <c r="W306" s="236">
        <v>53.655000000000001</v>
      </c>
      <c r="X306" s="241">
        <v>54.89</v>
      </c>
      <c r="Y306" s="241">
        <v>54.64</v>
      </c>
      <c r="Z306" s="241">
        <v>55.075000000000003</v>
      </c>
      <c r="AA306" s="241">
        <v>55.59</v>
      </c>
      <c r="AB306" s="241">
        <v>56.84</v>
      </c>
      <c r="AC306" s="38"/>
      <c r="AD306" s="193">
        <f t="shared" si="11"/>
        <v>56.669999999999703</v>
      </c>
      <c r="AE306" s="190">
        <f t="shared" si="12"/>
        <v>54.879999999999789</v>
      </c>
      <c r="AF306" s="20"/>
      <c r="AG306" s="39"/>
      <c r="AH306" s="39"/>
      <c r="AI306" s="39"/>
      <c r="AJ306" s="39"/>
      <c r="AK306" s="39"/>
      <c r="AL306" s="39"/>
      <c r="AM306" s="39"/>
      <c r="AN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</row>
    <row r="307" spans="1:51" ht="12" customHeight="1" x14ac:dyDescent="0.25">
      <c r="A307" s="199">
        <v>37557</v>
      </c>
      <c r="B307" s="214">
        <f>'[4]1991'!$C393</f>
        <v>54.435000000000002</v>
      </c>
      <c r="C307" s="218">
        <v>56.52</v>
      </c>
      <c r="D307" s="214">
        <f>'[4]1993'!$B391</f>
        <v>55.55</v>
      </c>
      <c r="E307" s="218">
        <f>'[4]1994'!$B390</f>
        <v>55.11</v>
      </c>
      <c r="F307" s="214">
        <f>'[3]1995'!$C375</f>
        <v>56.66</v>
      </c>
      <c r="G307" s="218">
        <f>'[3]1996'!$B383</f>
        <v>56.185000000000002</v>
      </c>
      <c r="H307" s="214">
        <f>'[3]1997'!$B384</f>
        <v>53.5</v>
      </c>
      <c r="I307" s="218">
        <f>'[3]1998'!$B384</f>
        <v>57.51</v>
      </c>
      <c r="J307" s="214">
        <v>54.945</v>
      </c>
      <c r="K307" s="219">
        <v>55.18</v>
      </c>
      <c r="L307" s="224">
        <f>'[8]2001'!$B382</f>
        <v>54.145000000000003</v>
      </c>
      <c r="M307" s="216">
        <v>54.95</v>
      </c>
      <c r="N307" s="217">
        <v>54.18</v>
      </c>
      <c r="O307" s="216">
        <v>53.43</v>
      </c>
      <c r="P307" s="217">
        <v>55.51</v>
      </c>
      <c r="Q307" s="216">
        <v>53.604999999999997</v>
      </c>
      <c r="R307" s="217">
        <v>56.86</v>
      </c>
      <c r="S307" s="216">
        <v>58.725000000000001</v>
      </c>
      <c r="T307" s="241">
        <v>53.95</v>
      </c>
      <c r="U307" s="236">
        <v>59.534999999999997</v>
      </c>
      <c r="V307" s="241">
        <v>54.63</v>
      </c>
      <c r="W307" s="236">
        <v>53.64</v>
      </c>
      <c r="X307" s="241">
        <v>54.84</v>
      </c>
      <c r="Y307" s="241">
        <v>54.61</v>
      </c>
      <c r="Z307" s="241">
        <v>55.06</v>
      </c>
      <c r="AA307" s="241">
        <v>55.55</v>
      </c>
      <c r="AB307" s="241">
        <v>56.77</v>
      </c>
      <c r="AC307" s="38"/>
      <c r="AD307" s="193">
        <f t="shared" si="11"/>
        <v>56.639999999999702</v>
      </c>
      <c r="AE307" s="190">
        <f t="shared" si="12"/>
        <v>54.849999999999788</v>
      </c>
      <c r="AF307" s="20"/>
      <c r="AG307" s="39"/>
      <c r="AH307" s="39"/>
      <c r="AI307" s="39"/>
      <c r="AJ307" s="39"/>
      <c r="AK307" s="39"/>
      <c r="AL307" s="39"/>
      <c r="AM307" s="39"/>
      <c r="AN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</row>
    <row r="308" spans="1:51" ht="12" customHeight="1" x14ac:dyDescent="0.25">
      <c r="A308" s="62">
        <v>37558</v>
      </c>
      <c r="B308" s="214">
        <f>'[4]1991'!$C394</f>
        <v>54.39</v>
      </c>
      <c r="C308" s="218">
        <v>56.45</v>
      </c>
      <c r="D308" s="214">
        <f>'[4]1993'!$B392</f>
        <v>55.524999999999999</v>
      </c>
      <c r="E308" s="218">
        <f>'[4]1994'!$B391</f>
        <v>55.075000000000003</v>
      </c>
      <c r="F308" s="214">
        <f>'[3]1995'!$C376</f>
        <v>56.6</v>
      </c>
      <c r="G308" s="218">
        <f>'[3]1996'!$B384</f>
        <v>56.32</v>
      </c>
      <c r="H308" s="214">
        <f>'[3]1997'!$B385</f>
        <v>53.49</v>
      </c>
      <c r="I308" s="218">
        <f>'[3]1998'!$B385</f>
        <v>57.52</v>
      </c>
      <c r="J308" s="214">
        <v>54.954999999999998</v>
      </c>
      <c r="K308" s="219">
        <v>55.14</v>
      </c>
      <c r="L308" s="224">
        <f>'[8]2001'!$B383</f>
        <v>54.134999999999998</v>
      </c>
      <c r="M308" s="216">
        <v>54.905000000000001</v>
      </c>
      <c r="N308" s="217">
        <v>54.164999999999999</v>
      </c>
      <c r="O308" s="216">
        <v>53.4</v>
      </c>
      <c r="P308" s="217">
        <v>55.58</v>
      </c>
      <c r="Q308" s="216">
        <v>53.564999999999998</v>
      </c>
      <c r="R308" s="217">
        <v>56.84</v>
      </c>
      <c r="S308" s="216">
        <v>58.704999999999998</v>
      </c>
      <c r="T308" s="241">
        <v>53.924999999999997</v>
      </c>
      <c r="U308" s="236">
        <v>59.52</v>
      </c>
      <c r="V308" s="241">
        <v>54.615000000000002</v>
      </c>
      <c r="W308" s="236">
        <v>53.655000000000001</v>
      </c>
      <c r="X308" s="241">
        <v>54.77</v>
      </c>
      <c r="Y308" s="241">
        <v>54.59</v>
      </c>
      <c r="Z308" s="241">
        <v>55.05</v>
      </c>
      <c r="AA308" s="241">
        <v>55.484999999999999</v>
      </c>
      <c r="AB308" s="241">
        <v>56.7</v>
      </c>
      <c r="AC308" s="38"/>
      <c r="AD308" s="193">
        <f t="shared" si="11"/>
        <v>56.609999999999701</v>
      </c>
      <c r="AE308" s="190">
        <f t="shared" si="12"/>
        <v>54.819999999999787</v>
      </c>
      <c r="AF308" s="20"/>
      <c r="AG308" s="39"/>
      <c r="AH308" s="39"/>
      <c r="AI308" s="39"/>
      <c r="AJ308" s="39"/>
      <c r="AK308" s="39"/>
      <c r="AL308" s="39"/>
      <c r="AM308" s="39"/>
      <c r="AN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</row>
    <row r="309" spans="1:51" ht="12" customHeight="1" x14ac:dyDescent="0.25">
      <c r="A309" s="62">
        <v>37559</v>
      </c>
      <c r="B309" s="214">
        <f>'[4]1991'!$C395</f>
        <v>54.36</v>
      </c>
      <c r="C309" s="218">
        <v>56.4</v>
      </c>
      <c r="D309" s="214">
        <f>'[4]1993'!$B393</f>
        <v>55.5</v>
      </c>
      <c r="E309" s="218">
        <f>'[4]1994'!$B392</f>
        <v>55.045000000000002</v>
      </c>
      <c r="F309" s="214">
        <f>'[3]1995'!$C377</f>
        <v>56.564999999999998</v>
      </c>
      <c r="G309" s="218">
        <f>'[3]1996'!$B385</f>
        <v>56.31</v>
      </c>
      <c r="H309" s="214">
        <f>'[3]1997'!$B386</f>
        <v>53.475000000000001</v>
      </c>
      <c r="I309" s="218">
        <f>'[3]1998'!$B386</f>
        <v>57.63</v>
      </c>
      <c r="J309" s="214">
        <v>55.04</v>
      </c>
      <c r="K309" s="219">
        <f>'[3]2000'!$B$385</f>
        <v>55.134999999999998</v>
      </c>
      <c r="L309" s="224">
        <f>'[8]2001'!$B384</f>
        <v>54.14</v>
      </c>
      <c r="M309" s="216">
        <v>54.86</v>
      </c>
      <c r="N309" s="217">
        <v>54.145000000000003</v>
      </c>
      <c r="O309" s="216">
        <v>53.365000000000002</v>
      </c>
      <c r="P309" s="217">
        <v>55.63</v>
      </c>
      <c r="Q309" s="216">
        <v>53.52</v>
      </c>
      <c r="R309" s="217">
        <v>56.784999999999997</v>
      </c>
      <c r="S309" s="216">
        <v>58.66</v>
      </c>
      <c r="T309" s="241">
        <v>53.905000000000001</v>
      </c>
      <c r="U309" s="236">
        <v>59.484999999999999</v>
      </c>
      <c r="V309" s="241">
        <v>54.63</v>
      </c>
      <c r="W309" s="236">
        <v>53.7</v>
      </c>
      <c r="X309" s="241">
        <v>54.67</v>
      </c>
      <c r="Y309" s="241">
        <v>54.57</v>
      </c>
      <c r="Z309" s="241">
        <v>55.03</v>
      </c>
      <c r="AA309" s="241">
        <v>55.414999999999999</v>
      </c>
      <c r="AB309" s="241">
        <v>56.664999999999999</v>
      </c>
      <c r="AC309" s="38"/>
      <c r="AD309" s="193">
        <f t="shared" si="11"/>
        <v>56.5799999999997</v>
      </c>
      <c r="AE309" s="190">
        <f t="shared" si="12"/>
        <v>54.789999999999786</v>
      </c>
      <c r="AF309" s="20">
        <v>0</v>
      </c>
      <c r="AG309" s="39"/>
      <c r="AH309" s="39"/>
      <c r="AI309" s="39"/>
      <c r="AJ309" s="39"/>
      <c r="AK309" s="39"/>
      <c r="AL309" s="39"/>
      <c r="AM309" s="39"/>
      <c r="AN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</row>
    <row r="310" spans="1:51" ht="12" customHeight="1" x14ac:dyDescent="0.25">
      <c r="A310" s="62">
        <v>37560</v>
      </c>
      <c r="B310" s="214">
        <f>'[4]1991'!$C396</f>
        <v>54.33</v>
      </c>
      <c r="C310" s="218">
        <v>56.375</v>
      </c>
      <c r="D310" s="214">
        <f>'[4]1993'!$B394</f>
        <v>55.475000000000001</v>
      </c>
      <c r="E310" s="218">
        <f>'[4]1994'!$B393</f>
        <v>55</v>
      </c>
      <c r="F310" s="214">
        <f>'[3]1995'!$C378</f>
        <v>56.515000000000001</v>
      </c>
      <c r="G310" s="218">
        <f>'[3]1996'!$B386</f>
        <v>56.24</v>
      </c>
      <c r="H310" s="214">
        <f>'[3]1997'!$B387</f>
        <v>53.454999999999998</v>
      </c>
      <c r="I310" s="218">
        <f>'[3]1998'!$B387</f>
        <v>57.66</v>
      </c>
      <c r="J310" s="214">
        <v>55.03</v>
      </c>
      <c r="K310" s="219">
        <f>'[3]2000'!$B$386</f>
        <v>55.17</v>
      </c>
      <c r="L310" s="224">
        <f>'[8]2001'!$B385</f>
        <v>54.15</v>
      </c>
      <c r="M310" s="216">
        <v>54.84</v>
      </c>
      <c r="N310" s="217">
        <v>54.14</v>
      </c>
      <c r="O310" s="216">
        <v>53.325000000000003</v>
      </c>
      <c r="P310" s="217">
        <v>55.65</v>
      </c>
      <c r="Q310" s="216">
        <v>53.48</v>
      </c>
      <c r="R310" s="217">
        <v>56.75</v>
      </c>
      <c r="S310" s="216">
        <v>58.61</v>
      </c>
      <c r="T310" s="241">
        <v>53.88</v>
      </c>
      <c r="U310" s="236">
        <v>59.49</v>
      </c>
      <c r="V310" s="241">
        <v>54.61</v>
      </c>
      <c r="W310" s="236">
        <v>53.69</v>
      </c>
      <c r="X310" s="241">
        <v>54.61</v>
      </c>
      <c r="Y310" s="241">
        <v>54.55</v>
      </c>
      <c r="Z310" s="241">
        <v>55.01</v>
      </c>
      <c r="AA310" s="241">
        <v>55.35</v>
      </c>
      <c r="AB310" s="241">
        <v>56.6</v>
      </c>
      <c r="AC310" s="40"/>
      <c r="AD310" s="193">
        <f t="shared" si="11"/>
        <v>56.549999999999699</v>
      </c>
      <c r="AE310" s="190">
        <f t="shared" si="12"/>
        <v>54.759999999999785</v>
      </c>
      <c r="AF310" s="20">
        <v>61</v>
      </c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</row>
    <row r="311" spans="1:51" ht="12" customHeight="1" x14ac:dyDescent="0.25">
      <c r="A311" s="198">
        <v>37561</v>
      </c>
      <c r="B311" s="208">
        <f>'[4]1991'!$C$406</f>
        <v>54.295000000000002</v>
      </c>
      <c r="C311" s="209">
        <v>56.32</v>
      </c>
      <c r="D311" s="208">
        <f>'[4]1993'!$B$404</f>
        <v>55.454999999999998</v>
      </c>
      <c r="E311" s="209">
        <f>'[4]1994'!$B$403</f>
        <v>54.99</v>
      </c>
      <c r="F311" s="208">
        <f>'[3]1995'!$C$386</f>
        <v>56.454999999999998</v>
      </c>
      <c r="G311" s="209">
        <f>'[3]1996'!$B$395</f>
        <v>56.23</v>
      </c>
      <c r="H311" s="208">
        <f>'[3]1997'!$B$396</f>
        <v>53.445</v>
      </c>
      <c r="I311" s="209">
        <f>'[3]1998'!$B$396</f>
        <v>57.784999999999997</v>
      </c>
      <c r="J311" s="208">
        <v>55.03</v>
      </c>
      <c r="K311" s="210">
        <f>'[3]2000'!$B396</f>
        <v>55.24</v>
      </c>
      <c r="L311" s="211">
        <f>'[8]2001'!$B395</f>
        <v>54.22</v>
      </c>
      <c r="M311" s="210">
        <v>54.895000000000003</v>
      </c>
      <c r="N311" s="211">
        <v>54.155000000000001</v>
      </c>
      <c r="O311" s="210">
        <v>53.3</v>
      </c>
      <c r="P311" s="211">
        <v>55.56</v>
      </c>
      <c r="Q311" s="210">
        <v>53.435000000000002</v>
      </c>
      <c r="R311" s="211">
        <v>56.7</v>
      </c>
      <c r="S311" s="210">
        <v>58.56</v>
      </c>
      <c r="T311" s="240">
        <v>53.865000000000002</v>
      </c>
      <c r="U311" s="235">
        <v>59.64</v>
      </c>
      <c r="V311" s="240">
        <v>54.564999999999998</v>
      </c>
      <c r="W311" s="235">
        <v>53.7</v>
      </c>
      <c r="X311" s="240">
        <v>54.56</v>
      </c>
      <c r="Y311" s="240">
        <v>54.53</v>
      </c>
      <c r="Z311" s="240">
        <v>54.99</v>
      </c>
      <c r="AA311" s="240">
        <v>55.36</v>
      </c>
      <c r="AB311" s="240">
        <v>56.57</v>
      </c>
      <c r="AC311" s="41"/>
      <c r="AD311" s="193">
        <f t="shared" ref="AD311:AD368" si="13">+AD310-0.02</f>
        <v>56.529999999999696</v>
      </c>
      <c r="AE311" s="190">
        <f t="shared" si="12"/>
        <v>54.729999999999784</v>
      </c>
      <c r="AF311" s="52">
        <v>61</v>
      </c>
      <c r="AG311" s="14" t="s">
        <v>6</v>
      </c>
      <c r="AH311" s="35" t="s">
        <v>21</v>
      </c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</row>
    <row r="312" spans="1:51" ht="12" customHeight="1" x14ac:dyDescent="0.25">
      <c r="A312" s="198">
        <v>37562</v>
      </c>
      <c r="B312" s="208">
        <f>'[4]1991'!$C407</f>
        <v>54.26</v>
      </c>
      <c r="C312" s="212">
        <v>56.3</v>
      </c>
      <c r="D312" s="208">
        <f>'[4]1993'!$B405</f>
        <v>55.435000000000002</v>
      </c>
      <c r="E312" s="212">
        <f>'[4]1994'!$B404</f>
        <v>54.94</v>
      </c>
      <c r="F312" s="208">
        <f>'[3]1995'!$C387</f>
        <v>56.4</v>
      </c>
      <c r="G312" s="212">
        <f>'[3]1996'!$B396</f>
        <v>56.185000000000002</v>
      </c>
      <c r="H312" s="208">
        <f>'[3]1997'!$B397</f>
        <v>53.43</v>
      </c>
      <c r="I312" s="212">
        <f>'[3]1998'!$B397</f>
        <v>57.85</v>
      </c>
      <c r="J312" s="208">
        <v>55.07</v>
      </c>
      <c r="K312" s="213">
        <f>'[3]2000'!$B397</f>
        <v>55.255000000000003</v>
      </c>
      <c r="L312" s="211">
        <f>'[8]2001'!$B396</f>
        <v>54.244999999999997</v>
      </c>
      <c r="M312" s="210">
        <v>54.87</v>
      </c>
      <c r="N312" s="211">
        <v>54.15</v>
      </c>
      <c r="O312" s="210">
        <v>53.25</v>
      </c>
      <c r="P312" s="211">
        <v>55.76</v>
      </c>
      <c r="Q312" s="210">
        <v>53.41</v>
      </c>
      <c r="R312" s="211">
        <v>56.744999999999997</v>
      </c>
      <c r="S312" s="210">
        <v>58.51</v>
      </c>
      <c r="T312" s="240">
        <v>53.85</v>
      </c>
      <c r="U312" s="235">
        <v>59.64</v>
      </c>
      <c r="V312" s="240">
        <v>54.604999999999997</v>
      </c>
      <c r="W312" s="235">
        <v>53.7</v>
      </c>
      <c r="X312" s="240">
        <v>54.49</v>
      </c>
      <c r="Y312" s="240">
        <v>54.51</v>
      </c>
      <c r="Z312" s="240">
        <v>54.975000000000001</v>
      </c>
      <c r="AA312" s="240">
        <v>55.33</v>
      </c>
      <c r="AB312" s="240">
        <v>56.51</v>
      </c>
      <c r="AC312" s="38"/>
      <c r="AD312" s="193">
        <f t="shared" si="13"/>
        <v>56.509999999999692</v>
      </c>
      <c r="AE312" s="190">
        <f>+AE311-0.04</f>
        <v>54.689999999999785</v>
      </c>
      <c r="AF312" s="17"/>
      <c r="AG312" s="43">
        <f>(AD311-AD341)/30</f>
        <v>2.0000000000003126E-2</v>
      </c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</row>
    <row r="313" spans="1:51" ht="12" customHeight="1" x14ac:dyDescent="0.25">
      <c r="A313" s="198">
        <v>37563</v>
      </c>
      <c r="B313" s="208">
        <f>'[4]1991'!$C408</f>
        <v>54.225000000000001</v>
      </c>
      <c r="C313" s="212">
        <v>56.24</v>
      </c>
      <c r="D313" s="208">
        <f>'[4]1993'!$B406</f>
        <v>55.41</v>
      </c>
      <c r="E313" s="212">
        <f>'[4]1994'!$B405</f>
        <v>54.914999999999999</v>
      </c>
      <c r="F313" s="208">
        <f>'[3]1995'!$C388</f>
        <v>56.33</v>
      </c>
      <c r="G313" s="212">
        <f>'[3]1996'!$B397</f>
        <v>56.125</v>
      </c>
      <c r="H313" s="208">
        <f>'[3]1997'!$B398</f>
        <v>53.42</v>
      </c>
      <c r="I313" s="212">
        <f>'[3]1998'!$B398</f>
        <v>57.88</v>
      </c>
      <c r="J313" s="208">
        <v>55.064999999999998</v>
      </c>
      <c r="K313" s="213">
        <f>'[3]2000'!$B398</f>
        <v>55.24</v>
      </c>
      <c r="L313" s="211">
        <f>'[8]2001'!$B397</f>
        <v>54.28</v>
      </c>
      <c r="M313" s="210">
        <v>54.82</v>
      </c>
      <c r="N313" s="211">
        <v>54.134999999999998</v>
      </c>
      <c r="O313" s="210">
        <v>53.2</v>
      </c>
      <c r="P313" s="211">
        <v>55.8</v>
      </c>
      <c r="Q313" s="210">
        <v>53.38</v>
      </c>
      <c r="R313" s="211">
        <v>56.725000000000001</v>
      </c>
      <c r="S313" s="210">
        <v>58.505000000000003</v>
      </c>
      <c r="T313" s="240">
        <v>53.82</v>
      </c>
      <c r="U313" s="235">
        <v>59.634999999999998</v>
      </c>
      <c r="V313" s="240">
        <v>54.6</v>
      </c>
      <c r="W313" s="235">
        <v>53.68</v>
      </c>
      <c r="X313" s="240">
        <v>54.465000000000003</v>
      </c>
      <c r="Y313" s="240">
        <v>54.49</v>
      </c>
      <c r="Z313" s="240">
        <v>54.96</v>
      </c>
      <c r="AA313" s="240">
        <v>55.28</v>
      </c>
      <c r="AB313" s="240">
        <v>56.45</v>
      </c>
      <c r="AC313" s="38"/>
      <c r="AD313" s="193">
        <f t="shared" si="13"/>
        <v>56.489999999999689</v>
      </c>
      <c r="AE313" s="190">
        <f t="shared" si="12"/>
        <v>54.659999999999783</v>
      </c>
      <c r="AF313" s="20"/>
      <c r="AG313" s="43">
        <f>(AE311-AE341)/30</f>
        <v>3.0333333333334402E-2</v>
      </c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</row>
    <row r="314" spans="1:51" ht="12" customHeight="1" x14ac:dyDescent="0.25">
      <c r="A314" s="198">
        <v>37564</v>
      </c>
      <c r="B314" s="208">
        <f>'[4]1991'!$C409</f>
        <v>54.204999999999998</v>
      </c>
      <c r="C314" s="212">
        <v>56.17</v>
      </c>
      <c r="D314" s="208">
        <f>'[4]1993'!$B407</f>
        <v>55.384999999999998</v>
      </c>
      <c r="E314" s="212">
        <f>'[4]1994'!$B406</f>
        <v>54.884999999999998</v>
      </c>
      <c r="F314" s="208">
        <f>'[3]1995'!$C389</f>
        <v>56.29</v>
      </c>
      <c r="G314" s="212">
        <f>'[3]1996'!$B398</f>
        <v>56.06</v>
      </c>
      <c r="H314" s="208">
        <f>'[3]1997'!$B399</f>
        <v>53.41</v>
      </c>
      <c r="I314" s="212">
        <f>'[3]1998'!$B399</f>
        <v>57.914999999999999</v>
      </c>
      <c r="J314" s="208">
        <v>55.11</v>
      </c>
      <c r="K314" s="213">
        <f>'[3]2000'!$B399</f>
        <v>55.35</v>
      </c>
      <c r="L314" s="211">
        <f>'[8]2001'!$B398</f>
        <v>54.34</v>
      </c>
      <c r="M314" s="210">
        <v>54.74</v>
      </c>
      <c r="N314" s="211">
        <v>54.09</v>
      </c>
      <c r="O314" s="210">
        <v>53.13</v>
      </c>
      <c r="P314" s="211">
        <v>55.82</v>
      </c>
      <c r="Q314" s="210">
        <v>53.354999999999997</v>
      </c>
      <c r="R314" s="211">
        <v>56.71</v>
      </c>
      <c r="S314" s="210">
        <v>58.45</v>
      </c>
      <c r="T314" s="240">
        <v>53.79</v>
      </c>
      <c r="U314" s="235">
        <v>59.66</v>
      </c>
      <c r="V314" s="240">
        <v>54.58</v>
      </c>
      <c r="W314" s="235">
        <v>53.685000000000002</v>
      </c>
      <c r="X314" s="240">
        <v>54.56</v>
      </c>
      <c r="Y314" s="240">
        <v>54.46</v>
      </c>
      <c r="Z314" s="240">
        <v>54.94</v>
      </c>
      <c r="AA314" s="240">
        <v>55.225000000000001</v>
      </c>
      <c r="AB314" s="240">
        <v>56.43</v>
      </c>
      <c r="AC314" s="38"/>
      <c r="AD314" s="193">
        <f t="shared" si="13"/>
        <v>56.469999999999686</v>
      </c>
      <c r="AE314" s="190">
        <f t="shared" si="12"/>
        <v>54.629999999999782</v>
      </c>
      <c r="AF314" s="20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</row>
    <row r="315" spans="1:51" ht="12" customHeight="1" x14ac:dyDescent="0.25">
      <c r="A315" s="198">
        <v>37565</v>
      </c>
      <c r="B315" s="208">
        <f>'[4]1991'!$C410</f>
        <v>54.174999999999997</v>
      </c>
      <c r="C315" s="212">
        <v>56.085999999999999</v>
      </c>
      <c r="D315" s="208">
        <f>'[4]1993'!$B408</f>
        <v>55.36</v>
      </c>
      <c r="E315" s="212">
        <f>'[4]1994'!$B407</f>
        <v>54.84</v>
      </c>
      <c r="F315" s="208">
        <f>'[3]1995'!$C390</f>
        <v>56.34</v>
      </c>
      <c r="G315" s="212">
        <f>'[3]1996'!$B399</f>
        <v>55.994999999999997</v>
      </c>
      <c r="H315" s="208">
        <f>'[3]1997'!$B400</f>
        <v>53.4</v>
      </c>
      <c r="I315" s="212">
        <f>'[3]1998'!$B400</f>
        <v>57.924999999999997</v>
      </c>
      <c r="J315" s="208">
        <v>55.164999999999999</v>
      </c>
      <c r="K315" s="213">
        <f>'[3]2000'!$B400</f>
        <v>55.365000000000002</v>
      </c>
      <c r="L315" s="211">
        <f>'[8]2001'!$B399</f>
        <v>54.37</v>
      </c>
      <c r="M315" s="210">
        <v>54.704999999999998</v>
      </c>
      <c r="N315" s="211">
        <v>54.04</v>
      </c>
      <c r="O315" s="210">
        <v>53.094999999999999</v>
      </c>
      <c r="P315" s="211">
        <v>55.85</v>
      </c>
      <c r="Q315" s="210">
        <v>53.325000000000003</v>
      </c>
      <c r="R315" s="211">
        <v>56.695</v>
      </c>
      <c r="S315" s="210">
        <v>58.4</v>
      </c>
      <c r="T315" s="240">
        <v>53.76</v>
      </c>
      <c r="U315" s="235">
        <v>59.645000000000003</v>
      </c>
      <c r="V315" s="240">
        <v>54.545000000000002</v>
      </c>
      <c r="W315" s="235">
        <v>53.68</v>
      </c>
      <c r="X315" s="240">
        <v>54.6</v>
      </c>
      <c r="Y315" s="240">
        <v>54.45</v>
      </c>
      <c r="Z315" s="240">
        <v>54.92</v>
      </c>
      <c r="AA315" s="240">
        <v>55.225000000000001</v>
      </c>
      <c r="AB315" s="240">
        <v>56.37</v>
      </c>
      <c r="AC315" s="38"/>
      <c r="AD315" s="193">
        <f t="shared" si="13"/>
        <v>56.449999999999683</v>
      </c>
      <c r="AE315" s="190">
        <f t="shared" si="12"/>
        <v>54.599999999999781</v>
      </c>
      <c r="AF315" s="20"/>
      <c r="AG315" s="39"/>
      <c r="AH315" s="39"/>
      <c r="AI315" s="39"/>
      <c r="AJ315" s="39"/>
      <c r="AK315" s="39"/>
      <c r="AL315" s="39"/>
      <c r="AM315" s="39"/>
      <c r="AN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</row>
    <row r="316" spans="1:51" ht="12" customHeight="1" x14ac:dyDescent="0.25">
      <c r="A316" s="198">
        <v>37566</v>
      </c>
      <c r="B316" s="208">
        <f>'[4]1991'!$C411</f>
        <v>54.14</v>
      </c>
      <c r="C316" s="212">
        <v>56.005000000000003</v>
      </c>
      <c r="D316" s="208">
        <f>'[4]1993'!$B409</f>
        <v>55.344999999999999</v>
      </c>
      <c r="E316" s="212">
        <f>'[4]1994'!$B408</f>
        <v>54.795000000000002</v>
      </c>
      <c r="F316" s="208">
        <f>'[3]1995'!$C391</f>
        <v>56.33</v>
      </c>
      <c r="G316" s="212">
        <f>'[3]1996'!$B400</f>
        <v>55.945</v>
      </c>
      <c r="H316" s="208">
        <f>'[3]1997'!$B401</f>
        <v>53.38</v>
      </c>
      <c r="I316" s="212">
        <f>'[3]1998'!$B401</f>
        <v>57.91</v>
      </c>
      <c r="J316" s="208">
        <v>55.204999999999998</v>
      </c>
      <c r="K316" s="213">
        <f>'[3]2000'!$B401</f>
        <v>55.325000000000003</v>
      </c>
      <c r="L316" s="211">
        <f>'[8]2001'!$B400</f>
        <v>54.384999999999998</v>
      </c>
      <c r="M316" s="210">
        <v>54.66</v>
      </c>
      <c r="N316" s="211">
        <v>54.034999999999997</v>
      </c>
      <c r="O316" s="210">
        <v>53.064999999999998</v>
      </c>
      <c r="P316" s="211">
        <v>55.85</v>
      </c>
      <c r="Q316" s="210">
        <v>53.3</v>
      </c>
      <c r="R316" s="211">
        <v>56.67</v>
      </c>
      <c r="S316" s="210">
        <v>58.325000000000003</v>
      </c>
      <c r="T316" s="240">
        <v>53.715000000000003</v>
      </c>
      <c r="U316" s="235">
        <v>59.65</v>
      </c>
      <c r="V316" s="240">
        <v>54.545000000000002</v>
      </c>
      <c r="W316" s="235">
        <v>53.67</v>
      </c>
      <c r="X316" s="240">
        <v>54.59</v>
      </c>
      <c r="Y316" s="240">
        <v>54.44</v>
      </c>
      <c r="Z316" s="240">
        <v>54.914999999999999</v>
      </c>
      <c r="AA316" s="240">
        <v>55.11</v>
      </c>
      <c r="AB316" s="240">
        <v>56.32</v>
      </c>
      <c r="AC316" s="38"/>
      <c r="AD316" s="193">
        <f t="shared" si="13"/>
        <v>56.42999999999968</v>
      </c>
      <c r="AE316" s="190">
        <f t="shared" si="12"/>
        <v>54.56999999999978</v>
      </c>
      <c r="AF316" s="20"/>
      <c r="AG316" s="39"/>
      <c r="AH316" s="39"/>
      <c r="AI316" s="39"/>
      <c r="AJ316" s="39"/>
      <c r="AK316" s="39"/>
      <c r="AL316" s="39"/>
      <c r="AM316" s="39"/>
      <c r="AN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</row>
    <row r="317" spans="1:51" ht="12" customHeight="1" x14ac:dyDescent="0.25">
      <c r="A317" s="198">
        <v>37567</v>
      </c>
      <c r="B317" s="208">
        <f>'[4]1991'!$C412</f>
        <v>54.11</v>
      </c>
      <c r="C317" s="212">
        <v>55.96</v>
      </c>
      <c r="D317" s="208">
        <f>'[4]1993'!$B410</f>
        <v>55.31</v>
      </c>
      <c r="E317" s="212">
        <f>'[4]1994'!$B409</f>
        <v>54.765000000000001</v>
      </c>
      <c r="F317" s="208">
        <f>'[3]1995'!$C392</f>
        <v>56.32</v>
      </c>
      <c r="G317" s="212">
        <f>'[3]1996'!$B401</f>
        <v>55.92</v>
      </c>
      <c r="H317" s="208">
        <f>'[3]1997'!$B402</f>
        <v>53.37</v>
      </c>
      <c r="I317" s="212">
        <f>'[3]1998'!$B402</f>
        <v>57.9</v>
      </c>
      <c r="J317" s="208">
        <v>55.195</v>
      </c>
      <c r="K317" s="213">
        <f>'[3]2000'!$B402</f>
        <v>55.29</v>
      </c>
      <c r="L317" s="211">
        <f>'[8]2001'!$B401</f>
        <v>54.4</v>
      </c>
      <c r="M317" s="210">
        <v>54.61</v>
      </c>
      <c r="N317" s="211">
        <v>54.034999999999997</v>
      </c>
      <c r="O317" s="210">
        <v>53.05</v>
      </c>
      <c r="P317" s="211">
        <v>55.85</v>
      </c>
      <c r="Q317" s="210">
        <v>53.25</v>
      </c>
      <c r="R317" s="211">
        <v>56.664999999999999</v>
      </c>
      <c r="S317" s="210">
        <v>58.27</v>
      </c>
      <c r="T317" s="240">
        <v>53.674999999999997</v>
      </c>
      <c r="U317" s="235">
        <v>59.65</v>
      </c>
      <c r="V317" s="240">
        <v>54.53</v>
      </c>
      <c r="W317" s="235">
        <v>53.66</v>
      </c>
      <c r="X317" s="240">
        <v>54.58</v>
      </c>
      <c r="Y317" s="240">
        <v>54.42</v>
      </c>
      <c r="Z317" s="240">
        <v>54.92</v>
      </c>
      <c r="AA317" s="240">
        <v>55.19</v>
      </c>
      <c r="AB317" s="240">
        <v>56.265000000000001</v>
      </c>
      <c r="AC317" s="38"/>
      <c r="AD317" s="193">
        <f t="shared" si="13"/>
        <v>56.409999999999677</v>
      </c>
      <c r="AE317" s="190">
        <f t="shared" si="12"/>
        <v>54.539999999999779</v>
      </c>
      <c r="AF317" s="20"/>
      <c r="AG317" s="39"/>
      <c r="AH317" s="39"/>
      <c r="AI317" s="39"/>
      <c r="AJ317" s="39"/>
      <c r="AK317" s="39"/>
      <c r="AL317" s="39"/>
      <c r="AM317" s="39"/>
      <c r="AN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</row>
    <row r="318" spans="1:51" ht="12" customHeight="1" x14ac:dyDescent="0.25">
      <c r="A318" s="198">
        <v>37568</v>
      </c>
      <c r="B318" s="208">
        <f>'[4]1991'!$C413</f>
        <v>54.085000000000001</v>
      </c>
      <c r="C318" s="212">
        <v>55.85</v>
      </c>
      <c r="D318" s="208">
        <f>'[4]1993'!$B411</f>
        <v>55.29</v>
      </c>
      <c r="E318" s="212">
        <f>'[4]1994'!$B410</f>
        <v>54.715000000000003</v>
      </c>
      <c r="F318" s="208">
        <f>'[3]1995'!$C393</f>
        <v>56.29</v>
      </c>
      <c r="G318" s="212">
        <f>'[3]1996'!$B402</f>
        <v>55.884999999999998</v>
      </c>
      <c r="H318" s="208">
        <f>'[3]1997'!$B403</f>
        <v>53.354999999999997</v>
      </c>
      <c r="I318" s="212">
        <f>'[3]1998'!$B403</f>
        <v>57.905000000000001</v>
      </c>
      <c r="J318" s="208">
        <v>55.185000000000002</v>
      </c>
      <c r="K318" s="213">
        <f>'[3]2000'!$B403</f>
        <v>55.255000000000003</v>
      </c>
      <c r="L318" s="211">
        <f>'[8]2001'!$B402</f>
        <v>54.395000000000003</v>
      </c>
      <c r="M318" s="210">
        <v>54.57</v>
      </c>
      <c r="N318" s="211">
        <v>54.05</v>
      </c>
      <c r="O318" s="210">
        <v>53.024999999999999</v>
      </c>
      <c r="P318" s="211">
        <v>55.81</v>
      </c>
      <c r="Q318" s="210">
        <v>53.234999999999999</v>
      </c>
      <c r="R318" s="211">
        <v>56.64</v>
      </c>
      <c r="S318" s="210">
        <v>58.2</v>
      </c>
      <c r="T318" s="240">
        <v>53.66</v>
      </c>
      <c r="U318" s="235">
        <v>59.65</v>
      </c>
      <c r="V318" s="240">
        <v>54.51</v>
      </c>
      <c r="W318" s="235">
        <v>53.69</v>
      </c>
      <c r="X318" s="240">
        <v>54.56</v>
      </c>
      <c r="Y318" s="240">
        <v>54.42</v>
      </c>
      <c r="Z318" s="240">
        <v>54.905000000000001</v>
      </c>
      <c r="AA318" s="240">
        <v>55.16</v>
      </c>
      <c r="AB318" s="240">
        <v>56.215000000000003</v>
      </c>
      <c r="AC318" s="38"/>
      <c r="AD318" s="193">
        <f t="shared" si="13"/>
        <v>56.389999999999674</v>
      </c>
      <c r="AE318" s="190">
        <f t="shared" si="12"/>
        <v>54.509999999999778</v>
      </c>
      <c r="AF318" s="20"/>
      <c r="AG318" s="39"/>
      <c r="AH318" s="39"/>
      <c r="AI318" s="39"/>
      <c r="AJ318" s="39"/>
      <c r="AK318" s="39"/>
      <c r="AL318" s="39"/>
      <c r="AM318" s="39"/>
      <c r="AN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</row>
    <row r="319" spans="1:51" ht="12" customHeight="1" x14ac:dyDescent="0.25">
      <c r="A319" s="198">
        <v>37569</v>
      </c>
      <c r="B319" s="208">
        <f>'[4]1991'!$C414</f>
        <v>54.055</v>
      </c>
      <c r="C319" s="212">
        <v>55.83</v>
      </c>
      <c r="D319" s="208">
        <f>'[4]1993'!$B412</f>
        <v>55.255000000000003</v>
      </c>
      <c r="E319" s="212">
        <f>'[4]1994'!$B411</f>
        <v>54.664999999999999</v>
      </c>
      <c r="F319" s="208">
        <f>'[3]1995'!$C394</f>
        <v>56.25</v>
      </c>
      <c r="G319" s="212">
        <f>'[3]1996'!$B403</f>
        <v>55.895000000000003</v>
      </c>
      <c r="H319" s="208">
        <f>'[3]1997'!$B404</f>
        <v>53.35</v>
      </c>
      <c r="I319" s="212">
        <f>'[3]1998'!$B404</f>
        <v>57.98</v>
      </c>
      <c r="J319" s="208">
        <v>55.19</v>
      </c>
      <c r="K319" s="213">
        <f>'[3]2000'!$B404</f>
        <v>55.23</v>
      </c>
      <c r="L319" s="211">
        <f>'[8]2001'!$B403</f>
        <v>54.395000000000003</v>
      </c>
      <c r="M319" s="210">
        <v>54.52</v>
      </c>
      <c r="N319" s="211">
        <v>54.015000000000001</v>
      </c>
      <c r="O319" s="210">
        <v>53.01</v>
      </c>
      <c r="P319" s="211">
        <v>55.77</v>
      </c>
      <c r="Q319" s="210">
        <v>53.22</v>
      </c>
      <c r="R319" s="211">
        <v>56.58</v>
      </c>
      <c r="S319" s="210">
        <v>58.15</v>
      </c>
      <c r="T319" s="240">
        <v>53.65</v>
      </c>
      <c r="U319" s="235">
        <v>59.666499999999999</v>
      </c>
      <c r="V319" s="240">
        <v>54.55</v>
      </c>
      <c r="W319" s="235">
        <v>53.68</v>
      </c>
      <c r="X319" s="240">
        <v>54.51</v>
      </c>
      <c r="Y319" s="240">
        <v>54.41</v>
      </c>
      <c r="Z319" s="240">
        <v>54.884999999999998</v>
      </c>
      <c r="AA319" s="240">
        <v>55.134999999999998</v>
      </c>
      <c r="AB319" s="240">
        <v>56.18</v>
      </c>
      <c r="AC319" s="38"/>
      <c r="AD319" s="193">
        <f t="shared" si="13"/>
        <v>56.369999999999671</v>
      </c>
      <c r="AE319" s="190">
        <f t="shared" si="12"/>
        <v>54.479999999999777</v>
      </c>
      <c r="AF319" s="20"/>
      <c r="AG319" s="39"/>
      <c r="AH319" s="39"/>
      <c r="AI319" s="39"/>
      <c r="AJ319" s="39"/>
      <c r="AK319" s="39"/>
      <c r="AL319" s="39"/>
      <c r="AM319" s="39"/>
      <c r="AN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</row>
    <row r="320" spans="1:51" ht="12" customHeight="1" x14ac:dyDescent="0.25">
      <c r="A320" s="198">
        <v>37570</v>
      </c>
      <c r="B320" s="208">
        <f>'[4]1991'!$C415</f>
        <v>54.045000000000002</v>
      </c>
      <c r="C320" s="212">
        <v>55.76</v>
      </c>
      <c r="D320" s="208">
        <f>'[4]1993'!$B413</f>
        <v>55.234999999999999</v>
      </c>
      <c r="E320" s="212">
        <f>'[4]1994'!$B412</f>
        <v>54.625</v>
      </c>
      <c r="F320" s="208">
        <f>'[3]1995'!$C395</f>
        <v>56.21</v>
      </c>
      <c r="G320" s="212">
        <f>'[3]1996'!$B404</f>
        <v>55.88</v>
      </c>
      <c r="H320" s="208">
        <f>'[3]1997'!$B405</f>
        <v>53.344999999999999</v>
      </c>
      <c r="I320" s="212">
        <f>'[3]1998'!$B405</f>
        <v>58</v>
      </c>
      <c r="J320" s="208">
        <v>55.15</v>
      </c>
      <c r="K320" s="213">
        <f>'[3]2000'!$B405</f>
        <v>55.2</v>
      </c>
      <c r="L320" s="211">
        <f>'[8]2001'!$B404</f>
        <v>54.41</v>
      </c>
      <c r="M320" s="210">
        <v>54.475000000000001</v>
      </c>
      <c r="N320" s="211">
        <v>54</v>
      </c>
      <c r="O320" s="210">
        <v>52.99</v>
      </c>
      <c r="P320" s="211">
        <v>55.77</v>
      </c>
      <c r="Q320" s="210">
        <v>53.2</v>
      </c>
      <c r="R320" s="211">
        <v>56.52</v>
      </c>
      <c r="S320" s="210">
        <v>58.1</v>
      </c>
      <c r="T320" s="240">
        <v>53.634999999999998</v>
      </c>
      <c r="U320" s="235">
        <v>59.69</v>
      </c>
      <c r="V320" s="240">
        <v>54.494999999999997</v>
      </c>
      <c r="W320" s="235">
        <v>53.65</v>
      </c>
      <c r="X320" s="240">
        <v>54.46</v>
      </c>
      <c r="Y320" s="240">
        <v>54.39</v>
      </c>
      <c r="Z320" s="240">
        <v>54.865000000000002</v>
      </c>
      <c r="AA320" s="240">
        <v>55.07</v>
      </c>
      <c r="AB320" s="240">
        <v>56.14</v>
      </c>
      <c r="AC320" s="38"/>
      <c r="AD320" s="193">
        <f t="shared" si="13"/>
        <v>56.349999999999667</v>
      </c>
      <c r="AE320" s="190">
        <f t="shared" si="12"/>
        <v>54.449999999999775</v>
      </c>
      <c r="AF320" s="20"/>
      <c r="AG320" s="39"/>
      <c r="AH320" s="39"/>
      <c r="AI320" s="39"/>
      <c r="AJ320" s="39"/>
      <c r="AK320" s="39"/>
      <c r="AL320" s="39"/>
      <c r="AM320" s="39"/>
      <c r="AN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</row>
    <row r="321" spans="1:51" ht="12" customHeight="1" x14ac:dyDescent="0.25">
      <c r="A321" s="198">
        <v>37571</v>
      </c>
      <c r="B321" s="208">
        <f>'[4]1991'!$C416</f>
        <v>54.024999999999999</v>
      </c>
      <c r="C321" s="212">
        <v>55.69</v>
      </c>
      <c r="D321" s="208">
        <f>'[4]1993'!$B414</f>
        <v>55.24</v>
      </c>
      <c r="E321" s="212">
        <f>'[4]1994'!$B413</f>
        <v>54.56</v>
      </c>
      <c r="F321" s="208">
        <f>'[3]1995'!$C396</f>
        <v>56.16</v>
      </c>
      <c r="G321" s="212">
        <f>'[3]1996'!$B405</f>
        <v>56.02</v>
      </c>
      <c r="H321" s="208">
        <f>'[3]1997'!$B406</f>
        <v>53.35</v>
      </c>
      <c r="I321" s="212">
        <f>'[3]1998'!$B406</f>
        <v>58</v>
      </c>
      <c r="J321" s="208">
        <v>55.12</v>
      </c>
      <c r="K321" s="213">
        <f>'[3]2000'!$B406</f>
        <v>55.16</v>
      </c>
      <c r="L321" s="211">
        <f>'[8]2001'!$B405</f>
        <v>54.414999999999999</v>
      </c>
      <c r="M321" s="210">
        <v>54.445</v>
      </c>
      <c r="N321" s="211">
        <v>53.98</v>
      </c>
      <c r="O321" s="210">
        <v>52.96</v>
      </c>
      <c r="P321" s="211">
        <v>55.77</v>
      </c>
      <c r="Q321" s="210">
        <v>53.18</v>
      </c>
      <c r="R321" s="211">
        <v>56.44</v>
      </c>
      <c r="S321" s="210">
        <v>58.08</v>
      </c>
      <c r="T321" s="240">
        <v>53.625</v>
      </c>
      <c r="U321" s="235">
        <v>59.67</v>
      </c>
      <c r="V321" s="240">
        <v>54.47</v>
      </c>
      <c r="W321" s="235">
        <v>53.66</v>
      </c>
      <c r="X321" s="240">
        <v>54.41</v>
      </c>
      <c r="Y321" s="240">
        <v>54.38</v>
      </c>
      <c r="Z321" s="240">
        <v>54.87</v>
      </c>
      <c r="AA321" s="240">
        <v>55.03</v>
      </c>
      <c r="AB321" s="240">
        <v>56.1</v>
      </c>
      <c r="AC321" s="38"/>
      <c r="AD321" s="193">
        <f t="shared" si="13"/>
        <v>56.329999999999664</v>
      </c>
      <c r="AE321" s="190">
        <f t="shared" si="12"/>
        <v>54.419999999999774</v>
      </c>
      <c r="AF321" s="20"/>
      <c r="AG321" s="39"/>
      <c r="AH321" s="39"/>
      <c r="AI321" s="39"/>
      <c r="AJ321" s="39"/>
      <c r="AK321" s="39"/>
      <c r="AL321" s="39"/>
      <c r="AM321" s="39"/>
      <c r="AN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</row>
    <row r="322" spans="1:51" ht="12" customHeight="1" x14ac:dyDescent="0.25">
      <c r="A322" s="198">
        <v>37572</v>
      </c>
      <c r="B322" s="208">
        <f>'[4]1991'!$C417</f>
        <v>54</v>
      </c>
      <c r="C322" s="212">
        <v>55.65</v>
      </c>
      <c r="D322" s="208">
        <f>'[4]1993'!$B415</f>
        <v>55.23</v>
      </c>
      <c r="E322" s="212">
        <f>'[4]1994'!$B414</f>
        <v>54.49</v>
      </c>
      <c r="F322" s="208">
        <f>'[3]1995'!$C397</f>
        <v>56.16</v>
      </c>
      <c r="G322" s="212">
        <f>'[3]1996'!$B406</f>
        <v>56.024999999999999</v>
      </c>
      <c r="H322" s="208">
        <f>'[3]1997'!$B407</f>
        <v>53.344999999999999</v>
      </c>
      <c r="I322" s="212">
        <f>'[3]1998'!$B407</f>
        <v>57.98</v>
      </c>
      <c r="J322" s="208">
        <v>55.14</v>
      </c>
      <c r="K322" s="213">
        <f>'[3]2000'!$B407</f>
        <v>55.17</v>
      </c>
      <c r="L322" s="211">
        <f>'[8]2001'!$B406</f>
        <v>54.414999999999999</v>
      </c>
      <c r="M322" s="210">
        <v>54.414999999999999</v>
      </c>
      <c r="N322" s="211">
        <v>53.984999999999999</v>
      </c>
      <c r="O322" s="210">
        <v>52.954999999999998</v>
      </c>
      <c r="P322" s="211">
        <v>55.74</v>
      </c>
      <c r="Q322" s="210">
        <v>53.155000000000001</v>
      </c>
      <c r="R322" s="211">
        <v>56.414999999999999</v>
      </c>
      <c r="S322" s="210">
        <v>58.094999999999999</v>
      </c>
      <c r="T322" s="240">
        <v>53.62</v>
      </c>
      <c r="U322" s="235">
        <v>59.66</v>
      </c>
      <c r="V322" s="240">
        <v>54.43</v>
      </c>
      <c r="W322" s="235">
        <v>53.655000000000001</v>
      </c>
      <c r="X322" s="240">
        <v>54.37</v>
      </c>
      <c r="Y322" s="240">
        <v>54.36</v>
      </c>
      <c r="Z322" s="240">
        <v>54.875</v>
      </c>
      <c r="AA322" s="240">
        <v>54.98</v>
      </c>
      <c r="AB322" s="240">
        <v>56.11</v>
      </c>
      <c r="AC322" s="38"/>
      <c r="AD322" s="193">
        <f t="shared" si="13"/>
        <v>56.309999999999661</v>
      </c>
      <c r="AE322" s="190">
        <f t="shared" si="12"/>
        <v>54.389999999999773</v>
      </c>
      <c r="AF322" s="20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</row>
    <row r="323" spans="1:51" ht="12" customHeight="1" x14ac:dyDescent="0.25">
      <c r="A323" s="198">
        <v>37573</v>
      </c>
      <c r="B323" s="208">
        <f>'[4]1991'!$C418</f>
        <v>53.99</v>
      </c>
      <c r="C323" s="212">
        <v>55.52</v>
      </c>
      <c r="D323" s="208">
        <f>'[4]1993'!$B416</f>
        <v>55.23</v>
      </c>
      <c r="E323" s="212">
        <f>'[4]1994'!$B415</f>
        <v>54.43</v>
      </c>
      <c r="F323" s="208">
        <f>'[3]1995'!$C398</f>
        <v>56.2</v>
      </c>
      <c r="G323" s="212">
        <f>'[3]1996'!$B407</f>
        <v>56.02</v>
      </c>
      <c r="H323" s="208">
        <f>'[3]1997'!$B408</f>
        <v>53.33</v>
      </c>
      <c r="I323" s="212">
        <f>'[3]1998'!$B408</f>
        <v>58.1</v>
      </c>
      <c r="J323" s="208">
        <v>55.18</v>
      </c>
      <c r="K323" s="213">
        <f>'[3]2000'!$B408</f>
        <v>55.164999999999999</v>
      </c>
      <c r="L323" s="211">
        <f>'[8]2001'!$B407</f>
        <v>54.42</v>
      </c>
      <c r="M323" s="210">
        <v>54.405000000000001</v>
      </c>
      <c r="N323" s="211">
        <v>53.975000000000001</v>
      </c>
      <c r="O323" s="210">
        <v>52.935000000000002</v>
      </c>
      <c r="P323" s="211">
        <v>55.72</v>
      </c>
      <c r="Q323" s="210">
        <v>53.12</v>
      </c>
      <c r="R323" s="211">
        <v>56.344999999999999</v>
      </c>
      <c r="S323" s="210">
        <v>58.03</v>
      </c>
      <c r="T323" s="240">
        <v>53.61</v>
      </c>
      <c r="U323" s="235">
        <v>59.634999999999998</v>
      </c>
      <c r="V323" s="240">
        <v>54.38</v>
      </c>
      <c r="W323" s="235">
        <v>53.66</v>
      </c>
      <c r="X323" s="240">
        <v>54.314999999999998</v>
      </c>
      <c r="Y323" s="240">
        <v>54.34</v>
      </c>
      <c r="Z323" s="240">
        <v>54.86</v>
      </c>
      <c r="AA323" s="240">
        <v>55</v>
      </c>
      <c r="AB323" s="240">
        <v>56.16</v>
      </c>
      <c r="AC323" s="38"/>
      <c r="AD323" s="193">
        <f t="shared" si="13"/>
        <v>56.289999999999658</v>
      </c>
      <c r="AE323" s="190">
        <f t="shared" si="12"/>
        <v>54.359999999999772</v>
      </c>
      <c r="AF323" s="20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</row>
    <row r="324" spans="1:51" ht="12" customHeight="1" x14ac:dyDescent="0.25">
      <c r="A324" s="198">
        <v>37574</v>
      </c>
      <c r="B324" s="208">
        <f>'[4]1991'!$C419</f>
        <v>53.96</v>
      </c>
      <c r="C324" s="212">
        <v>55.48</v>
      </c>
      <c r="D324" s="208">
        <f>'[4]1993'!$B417</f>
        <v>55.23</v>
      </c>
      <c r="E324" s="212">
        <f>'[4]1994'!$B416</f>
        <v>54.41</v>
      </c>
      <c r="F324" s="208">
        <f>'[3]1995'!$C399</f>
        <v>56.284999999999997</v>
      </c>
      <c r="G324" s="212">
        <f>'[3]1996'!$B408</f>
        <v>56</v>
      </c>
      <c r="H324" s="208">
        <f>'[3]1997'!$B409</f>
        <v>53.32</v>
      </c>
      <c r="I324" s="212">
        <f>'[3]1998'!$B409</f>
        <v>58.12</v>
      </c>
      <c r="J324" s="208">
        <v>55.23</v>
      </c>
      <c r="K324" s="213">
        <f>'[3]2000'!$B409</f>
        <v>55.14</v>
      </c>
      <c r="L324" s="211">
        <f>'[8]2001'!$B408</f>
        <v>54.42</v>
      </c>
      <c r="M324" s="210">
        <v>54.395000000000003</v>
      </c>
      <c r="N324" s="211">
        <v>53.95</v>
      </c>
      <c r="O324" s="210">
        <v>52.924999999999997</v>
      </c>
      <c r="P324" s="211">
        <v>55.72</v>
      </c>
      <c r="Q324" s="210">
        <v>53.1</v>
      </c>
      <c r="R324" s="211">
        <v>56.28</v>
      </c>
      <c r="S324" s="210">
        <v>58.03</v>
      </c>
      <c r="T324" s="240">
        <v>53.604999999999997</v>
      </c>
      <c r="U324" s="235">
        <v>59.66</v>
      </c>
      <c r="V324" s="240">
        <v>54.395000000000003</v>
      </c>
      <c r="W324" s="235">
        <v>53.67</v>
      </c>
      <c r="X324" s="240">
        <v>54.28</v>
      </c>
      <c r="Y324" s="240">
        <v>54.37</v>
      </c>
      <c r="Z324" s="240">
        <v>54.85</v>
      </c>
      <c r="AA324" s="240">
        <v>54.97</v>
      </c>
      <c r="AB324" s="240">
        <v>56.145000000000003</v>
      </c>
      <c r="AC324" s="38"/>
      <c r="AD324" s="193">
        <f t="shared" si="13"/>
        <v>56.269999999999655</v>
      </c>
      <c r="AE324" s="190">
        <f t="shared" si="12"/>
        <v>54.329999999999771</v>
      </c>
      <c r="AF324" s="20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</row>
    <row r="325" spans="1:51" ht="12" customHeight="1" x14ac:dyDescent="0.25">
      <c r="A325" s="198">
        <v>37575</v>
      </c>
      <c r="B325" s="208">
        <f>'[4]1991'!$C420</f>
        <v>53.93</v>
      </c>
      <c r="C325" s="212">
        <v>55.41</v>
      </c>
      <c r="D325" s="208">
        <f>'[4]1993'!$B418</f>
        <v>55.244999999999997</v>
      </c>
      <c r="E325" s="212">
        <f>'[4]1994'!$B417</f>
        <v>54.38</v>
      </c>
      <c r="F325" s="208">
        <f>'[3]1995'!$C400</f>
        <v>56.26</v>
      </c>
      <c r="G325" s="212">
        <f>'[3]1996'!$B409</f>
        <v>56.05</v>
      </c>
      <c r="H325" s="208">
        <f>'[3]1997'!$B410</f>
        <v>53.314999999999998</v>
      </c>
      <c r="I325" s="212">
        <f>'[3]1998'!$B410</f>
        <v>58.11</v>
      </c>
      <c r="J325" s="208">
        <v>55.234999999999999</v>
      </c>
      <c r="K325" s="213">
        <f>'[3]2000'!$B410</f>
        <v>55.145000000000003</v>
      </c>
      <c r="L325" s="211">
        <f>'[8]2001'!$B409</f>
        <v>54.44</v>
      </c>
      <c r="M325" s="210">
        <v>54.38</v>
      </c>
      <c r="N325" s="211">
        <v>53.954999999999998</v>
      </c>
      <c r="O325" s="210">
        <v>52.91</v>
      </c>
      <c r="P325" s="211">
        <v>55.66</v>
      </c>
      <c r="Q325" s="210">
        <v>53.07</v>
      </c>
      <c r="R325" s="211">
        <v>56.195</v>
      </c>
      <c r="S325" s="210">
        <v>58.015000000000001</v>
      </c>
      <c r="T325" s="240">
        <v>53.594999999999999</v>
      </c>
      <c r="U325" s="235">
        <v>59.645000000000003</v>
      </c>
      <c r="V325" s="240">
        <v>54.375</v>
      </c>
      <c r="W325" s="235">
        <v>53.67</v>
      </c>
      <c r="X325" s="240">
        <v>54.244999999999997</v>
      </c>
      <c r="Y325" s="240">
        <v>54.37</v>
      </c>
      <c r="Z325" s="240">
        <v>54.83</v>
      </c>
      <c r="AA325" s="240">
        <v>54.94</v>
      </c>
      <c r="AB325" s="240">
        <v>56.35</v>
      </c>
      <c r="AC325" s="38"/>
      <c r="AD325" s="193">
        <f t="shared" si="13"/>
        <v>56.249999999999652</v>
      </c>
      <c r="AE325" s="190">
        <f t="shared" si="12"/>
        <v>54.29999999999977</v>
      </c>
      <c r="AF325" s="20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</row>
    <row r="326" spans="1:51" ht="12" customHeight="1" x14ac:dyDescent="0.25">
      <c r="A326" s="198">
        <v>37576</v>
      </c>
      <c r="B326" s="208">
        <f>'[4]1991'!$C421</f>
        <v>53.935000000000002</v>
      </c>
      <c r="C326" s="212">
        <v>55.384999999999998</v>
      </c>
      <c r="D326" s="208">
        <f>'[4]1993'!$B419</f>
        <v>55.21</v>
      </c>
      <c r="E326" s="212">
        <f>'[4]1994'!$B418</f>
        <v>54.36</v>
      </c>
      <c r="F326" s="208">
        <f>'[3]1995'!$C401</f>
        <v>56.384999999999998</v>
      </c>
      <c r="G326" s="212">
        <f>'[3]1996'!$B410</f>
        <v>56.03</v>
      </c>
      <c r="H326" s="208">
        <f>'[3]1997'!$B411</f>
        <v>53.31</v>
      </c>
      <c r="I326" s="212">
        <f>'[3]1998'!$B411</f>
        <v>58.09</v>
      </c>
      <c r="J326" s="208">
        <v>55.24</v>
      </c>
      <c r="K326" s="213">
        <f>'[3]2000'!$B411</f>
        <v>55.19</v>
      </c>
      <c r="L326" s="211">
        <f>'[8]2001'!$B410</f>
        <v>54.465000000000003</v>
      </c>
      <c r="M326" s="210">
        <v>54.32</v>
      </c>
      <c r="N326" s="211">
        <v>53.95</v>
      </c>
      <c r="O326" s="210">
        <v>52.88</v>
      </c>
      <c r="P326" s="211">
        <v>55.56</v>
      </c>
      <c r="Q326" s="210">
        <v>53.04</v>
      </c>
      <c r="R326" s="211">
        <v>56.215000000000003</v>
      </c>
      <c r="S326" s="210">
        <v>58.04</v>
      </c>
      <c r="T326" s="240">
        <v>53.59</v>
      </c>
      <c r="U326" s="235">
        <v>59.62</v>
      </c>
      <c r="V326" s="240">
        <v>54.335000000000001</v>
      </c>
      <c r="W326" s="235">
        <v>53.67</v>
      </c>
      <c r="X326" s="240">
        <v>54.17</v>
      </c>
      <c r="Y326" s="240">
        <v>54.35</v>
      </c>
      <c r="Z326" s="240">
        <v>54.825000000000003</v>
      </c>
      <c r="AA326" s="240">
        <v>55.02</v>
      </c>
      <c r="AB326" s="240">
        <v>56.34</v>
      </c>
      <c r="AC326" s="38"/>
      <c r="AD326" s="193">
        <f t="shared" si="13"/>
        <v>56.229999999999649</v>
      </c>
      <c r="AE326" s="190">
        <f t="shared" si="12"/>
        <v>54.269999999999769</v>
      </c>
      <c r="AF326" s="20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</row>
    <row r="327" spans="1:51" ht="12" customHeight="1" x14ac:dyDescent="0.25">
      <c r="A327" s="198">
        <v>37577</v>
      </c>
      <c r="B327" s="208">
        <f>'[4]1991'!$C422</f>
        <v>53.914999999999999</v>
      </c>
      <c r="C327" s="212">
        <v>55.335000000000001</v>
      </c>
      <c r="D327" s="208">
        <f>'[4]1993'!$B420</f>
        <v>55.19</v>
      </c>
      <c r="E327" s="212">
        <f>'[4]1994'!$B419</f>
        <v>54.325000000000003</v>
      </c>
      <c r="F327" s="208">
        <f>'[3]1995'!$C402</f>
        <v>56.36</v>
      </c>
      <c r="G327" s="212">
        <f>'[3]1996'!$B411</f>
        <v>56.04</v>
      </c>
      <c r="H327" s="208">
        <f>'[3]1997'!$B412</f>
        <v>53.305</v>
      </c>
      <c r="I327" s="212">
        <f>'[3]1998'!$B412</f>
        <v>58.05</v>
      </c>
      <c r="J327" s="208">
        <v>55.265000000000001</v>
      </c>
      <c r="K327" s="213">
        <f>'[3]2000'!$B412</f>
        <v>55.24</v>
      </c>
      <c r="L327" s="211">
        <f>'[8]2001'!$B411</f>
        <v>54.47</v>
      </c>
      <c r="M327" s="210">
        <v>54.325000000000003</v>
      </c>
      <c r="N327" s="211">
        <v>53.94</v>
      </c>
      <c r="O327" s="210">
        <v>52.844999999999999</v>
      </c>
      <c r="P327" s="211">
        <v>55.45</v>
      </c>
      <c r="Q327" s="210">
        <v>53.034999999999997</v>
      </c>
      <c r="R327" s="211">
        <v>56.15</v>
      </c>
      <c r="S327" s="210">
        <v>58.04</v>
      </c>
      <c r="T327" s="240">
        <v>53.625</v>
      </c>
      <c r="U327" s="235">
        <v>59.69</v>
      </c>
      <c r="V327" s="240">
        <v>54.325000000000003</v>
      </c>
      <c r="W327" s="235">
        <v>53.66</v>
      </c>
      <c r="X327" s="240">
        <v>54.16</v>
      </c>
      <c r="Y327" s="240">
        <v>54.37</v>
      </c>
      <c r="Z327" s="240">
        <v>54.825000000000003</v>
      </c>
      <c r="AA327" s="240">
        <v>55.06</v>
      </c>
      <c r="AB327" s="240">
        <v>56.39</v>
      </c>
      <c r="AC327" s="38"/>
      <c r="AD327" s="193">
        <f t="shared" si="13"/>
        <v>56.209999999999646</v>
      </c>
      <c r="AE327" s="190">
        <f t="shared" si="12"/>
        <v>54.239999999999768</v>
      </c>
      <c r="AF327" s="20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</row>
    <row r="328" spans="1:51" ht="12" customHeight="1" x14ac:dyDescent="0.25">
      <c r="A328" s="198">
        <v>37578</v>
      </c>
      <c r="B328" s="208">
        <f>'[4]1991'!$C423</f>
        <v>53.914999999999999</v>
      </c>
      <c r="C328" s="212">
        <v>55.28</v>
      </c>
      <c r="D328" s="208">
        <f>'[4]1993'!$B421</f>
        <v>55.18</v>
      </c>
      <c r="E328" s="212">
        <f>'[4]1994'!$B420</f>
        <v>54.274999999999999</v>
      </c>
      <c r="F328" s="208">
        <f>'[3]1995'!$C403</f>
        <v>56.3</v>
      </c>
      <c r="G328" s="212">
        <f>'[3]1996'!$B412</f>
        <v>56.055</v>
      </c>
      <c r="H328" s="208">
        <f>'[3]1997'!$B413</f>
        <v>53.29</v>
      </c>
      <c r="I328" s="212">
        <f>'[3]1998'!$B413</f>
        <v>58.04</v>
      </c>
      <c r="J328" s="208">
        <v>55.62</v>
      </c>
      <c r="K328" s="213">
        <f>'[3]2000'!$B413</f>
        <v>55.28</v>
      </c>
      <c r="L328" s="211">
        <f>'[8]2001'!$B412</f>
        <v>54.515000000000001</v>
      </c>
      <c r="M328" s="210">
        <v>54.314999999999998</v>
      </c>
      <c r="N328" s="211">
        <v>53.94</v>
      </c>
      <c r="O328" s="210">
        <v>52.85</v>
      </c>
      <c r="P328" s="211">
        <v>55.43</v>
      </c>
      <c r="Q328" s="210">
        <v>53.015000000000001</v>
      </c>
      <c r="R328" s="211">
        <v>56.085000000000001</v>
      </c>
      <c r="S328" s="210">
        <v>57.99</v>
      </c>
      <c r="T328" s="240">
        <v>53.67</v>
      </c>
      <c r="U328" s="235">
        <v>59.71</v>
      </c>
      <c r="V328" s="240">
        <v>54.32</v>
      </c>
      <c r="W328" s="235">
        <v>53.62</v>
      </c>
      <c r="X328" s="240">
        <v>54.15</v>
      </c>
      <c r="Y328" s="240">
        <v>54.37</v>
      </c>
      <c r="Z328" s="240">
        <v>54.87</v>
      </c>
      <c r="AA328" s="240">
        <v>55.07</v>
      </c>
      <c r="AB328" s="240">
        <v>56.384999999999998</v>
      </c>
      <c r="AC328" s="38"/>
      <c r="AD328" s="193">
        <f t="shared" si="13"/>
        <v>56.189999999999642</v>
      </c>
      <c r="AE328" s="190">
        <f t="shared" si="12"/>
        <v>54.209999999999766</v>
      </c>
      <c r="AF328" s="20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</row>
    <row r="329" spans="1:51" ht="12" customHeight="1" x14ac:dyDescent="0.25">
      <c r="A329" s="198">
        <v>37579</v>
      </c>
      <c r="B329" s="208">
        <f>'[4]1991'!$C424</f>
        <v>53.895000000000003</v>
      </c>
      <c r="C329" s="212">
        <v>55.23</v>
      </c>
      <c r="D329" s="208">
        <f>'[4]1993'!$B422</f>
        <v>55.164999999999999</v>
      </c>
      <c r="E329" s="212">
        <f>'[4]1994'!$B421</f>
        <v>54.225000000000001</v>
      </c>
      <c r="F329" s="208">
        <f>'[3]1995'!$C404</f>
        <v>56.26</v>
      </c>
      <c r="G329" s="212">
        <f>'[3]1996'!$B413</f>
        <v>56.11</v>
      </c>
      <c r="H329" s="208">
        <f>'[3]1997'!$B414</f>
        <v>53.284999999999997</v>
      </c>
      <c r="I329" s="212">
        <f>'[3]1998'!$B414</f>
        <v>58.034999999999997</v>
      </c>
      <c r="J329" s="208">
        <v>55.68</v>
      </c>
      <c r="K329" s="213">
        <f>'[3]2000'!$B414</f>
        <v>55.35</v>
      </c>
      <c r="L329" s="211">
        <f>'[8]2001'!$B413</f>
        <v>54.54</v>
      </c>
      <c r="M329" s="210">
        <v>54.32</v>
      </c>
      <c r="N329" s="211">
        <v>53.954999999999998</v>
      </c>
      <c r="O329" s="210">
        <v>52.85</v>
      </c>
      <c r="P329" s="211">
        <v>55.28</v>
      </c>
      <c r="Q329" s="210">
        <v>52.99</v>
      </c>
      <c r="R329" s="211">
        <v>56.034999999999997</v>
      </c>
      <c r="S329" s="210">
        <v>57.96</v>
      </c>
      <c r="T329" s="240">
        <v>53.814999999999998</v>
      </c>
      <c r="U329" s="235">
        <v>59.7</v>
      </c>
      <c r="V329" s="240">
        <v>54.32</v>
      </c>
      <c r="W329" s="235">
        <v>53.61</v>
      </c>
      <c r="X329" s="240">
        <v>54.1</v>
      </c>
      <c r="Y329" s="240">
        <v>54.37</v>
      </c>
      <c r="Z329" s="240">
        <v>54.86</v>
      </c>
      <c r="AA329" s="240">
        <v>55.04</v>
      </c>
      <c r="AB329" s="240">
        <v>56.38</v>
      </c>
      <c r="AC329" s="38"/>
      <c r="AD329" s="193">
        <f t="shared" si="13"/>
        <v>56.169999999999639</v>
      </c>
      <c r="AE329" s="190">
        <f t="shared" si="12"/>
        <v>54.179999999999765</v>
      </c>
      <c r="AF329" s="20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</row>
    <row r="330" spans="1:51" ht="12" customHeight="1" x14ac:dyDescent="0.25">
      <c r="A330" s="198">
        <v>37580</v>
      </c>
      <c r="B330" s="208">
        <f>'[4]1991'!$C425</f>
        <v>53.88</v>
      </c>
      <c r="C330" s="212">
        <v>55.164999999999999</v>
      </c>
      <c r="D330" s="208">
        <f>'[4]1993'!$B423</f>
        <v>55.174999999999997</v>
      </c>
      <c r="E330" s="212">
        <f>'[4]1994'!$B422</f>
        <v>54.2</v>
      </c>
      <c r="F330" s="208">
        <f>'[3]1995'!$C405</f>
        <v>56.27</v>
      </c>
      <c r="G330" s="212">
        <f>'[3]1996'!$B414</f>
        <v>56.15</v>
      </c>
      <c r="H330" s="208">
        <f>'[3]1997'!$B415</f>
        <v>53.27</v>
      </c>
      <c r="I330" s="212">
        <f>'[3]1998'!$B415</f>
        <v>58.015000000000001</v>
      </c>
      <c r="J330" s="208">
        <v>55.7</v>
      </c>
      <c r="K330" s="213">
        <f>'[3]2000'!$B415</f>
        <v>55.424999999999997</v>
      </c>
      <c r="L330" s="211">
        <f>'[8]2001'!$B414</f>
        <v>54.534999999999997</v>
      </c>
      <c r="M330" s="210">
        <v>54.31</v>
      </c>
      <c r="N330" s="211">
        <v>53.96</v>
      </c>
      <c r="O330" s="210">
        <v>52.85</v>
      </c>
      <c r="P330" s="211">
        <v>55.22</v>
      </c>
      <c r="Q330" s="210">
        <v>52.984999999999999</v>
      </c>
      <c r="R330" s="211">
        <v>55.965000000000003</v>
      </c>
      <c r="S330" s="210">
        <v>58.134999999999998</v>
      </c>
      <c r="T330" s="240">
        <v>53.8</v>
      </c>
      <c r="U330" s="235">
        <v>59.69</v>
      </c>
      <c r="V330" s="240">
        <v>54.35</v>
      </c>
      <c r="W330" s="235">
        <v>53.59</v>
      </c>
      <c r="X330" s="240">
        <v>54.06</v>
      </c>
      <c r="Y330" s="240">
        <v>54.36</v>
      </c>
      <c r="Z330" s="240">
        <v>54.83</v>
      </c>
      <c r="AA330" s="240">
        <v>55</v>
      </c>
      <c r="AB330" s="240">
        <v>56.44</v>
      </c>
      <c r="AC330" s="38"/>
      <c r="AD330" s="193">
        <f t="shared" si="13"/>
        <v>56.149999999999636</v>
      </c>
      <c r="AE330" s="190">
        <f t="shared" si="12"/>
        <v>54.149999999999764</v>
      </c>
      <c r="AF330" s="20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</row>
    <row r="331" spans="1:51" ht="12" customHeight="1" x14ac:dyDescent="0.25">
      <c r="A331" s="198">
        <v>37581</v>
      </c>
      <c r="B331" s="208">
        <f>'[4]1991'!$C426</f>
        <v>53.86</v>
      </c>
      <c r="C331" s="212">
        <v>55.1</v>
      </c>
      <c r="D331" s="208">
        <f>'[4]1993'!$B424</f>
        <v>55.274999999999999</v>
      </c>
      <c r="E331" s="212">
        <f>'[4]1994'!$B423</f>
        <v>54.174999999999997</v>
      </c>
      <c r="F331" s="208">
        <f>'[3]1995'!$C406</f>
        <v>56.314999999999998</v>
      </c>
      <c r="G331" s="212">
        <f>'[3]1996'!$B415</f>
        <v>56.16</v>
      </c>
      <c r="H331" s="208">
        <f>'[3]1997'!$B416</f>
        <v>53.265000000000001</v>
      </c>
      <c r="I331" s="212">
        <f>'[3]1998'!$B416</f>
        <v>57.975000000000001</v>
      </c>
      <c r="J331" s="208">
        <v>55.73</v>
      </c>
      <c r="K331" s="213">
        <f>'[3]2000'!$B416</f>
        <v>55.424999999999997</v>
      </c>
      <c r="L331" s="211">
        <f>'[8]2001'!$B415</f>
        <v>54.575000000000003</v>
      </c>
      <c r="M331" s="210">
        <v>54.3</v>
      </c>
      <c r="N331" s="211">
        <v>54.09</v>
      </c>
      <c r="O331" s="210">
        <v>52.84</v>
      </c>
      <c r="P331" s="211">
        <v>55.16</v>
      </c>
      <c r="Q331" s="210">
        <v>52.984999999999999</v>
      </c>
      <c r="R331" s="211">
        <v>55.89</v>
      </c>
      <c r="S331" s="210">
        <v>58.145000000000003</v>
      </c>
      <c r="T331" s="240">
        <v>53.83</v>
      </c>
      <c r="U331" s="235">
        <v>59.685000000000002</v>
      </c>
      <c r="V331" s="240">
        <v>54.51</v>
      </c>
      <c r="W331" s="235">
        <v>53.68</v>
      </c>
      <c r="X331" s="240">
        <v>54.03</v>
      </c>
      <c r="Y331" s="240">
        <v>54.34</v>
      </c>
      <c r="Z331" s="240">
        <v>54.81</v>
      </c>
      <c r="AA331" s="240">
        <v>55</v>
      </c>
      <c r="AB331" s="240">
        <v>56.52</v>
      </c>
      <c r="AC331" s="38"/>
      <c r="AD331" s="193">
        <f t="shared" si="13"/>
        <v>56.129999999999633</v>
      </c>
      <c r="AE331" s="190">
        <f t="shared" si="12"/>
        <v>54.119999999999763</v>
      </c>
      <c r="AF331" s="20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</row>
    <row r="332" spans="1:51" ht="12" customHeight="1" x14ac:dyDescent="0.25">
      <c r="A332" s="198">
        <v>37582</v>
      </c>
      <c r="B332" s="208">
        <f>'[4]1991'!$C427</f>
        <v>53.835000000000001</v>
      </c>
      <c r="C332" s="212">
        <v>55.08</v>
      </c>
      <c r="D332" s="208">
        <f>'[4]1993'!$B425</f>
        <v>55.295000000000002</v>
      </c>
      <c r="E332" s="212">
        <f>'[4]1994'!$B424</f>
        <v>54.12</v>
      </c>
      <c r="F332" s="208">
        <f>'[3]1995'!$C407</f>
        <v>56.3</v>
      </c>
      <c r="G332" s="212">
        <f>'[3]1996'!$B416</f>
        <v>56.19</v>
      </c>
      <c r="H332" s="208">
        <f>'[3]1997'!$B417</f>
        <v>53.26</v>
      </c>
      <c r="I332" s="212">
        <f>'[3]1998'!$B417</f>
        <v>57.93</v>
      </c>
      <c r="J332" s="208">
        <v>55.755000000000003</v>
      </c>
      <c r="K332" s="213">
        <f>'[3]2000'!$B417</f>
        <v>55.58</v>
      </c>
      <c r="L332" s="211">
        <f>'[8]2001'!$B416</f>
        <v>54.564999999999998</v>
      </c>
      <c r="M332" s="210">
        <v>54.31</v>
      </c>
      <c r="N332" s="211">
        <v>54.15</v>
      </c>
      <c r="O332" s="210">
        <v>52.924999999999997</v>
      </c>
      <c r="P332" s="211">
        <v>55.07</v>
      </c>
      <c r="Q332" s="210">
        <v>52.965000000000003</v>
      </c>
      <c r="R332" s="211">
        <v>55.814999999999998</v>
      </c>
      <c r="S332" s="210">
        <v>58.12</v>
      </c>
      <c r="T332" s="240">
        <v>54.2</v>
      </c>
      <c r="U332" s="235">
        <v>59.72</v>
      </c>
      <c r="V332" s="240">
        <v>54.57</v>
      </c>
      <c r="W332" s="235">
        <v>53.73</v>
      </c>
      <c r="X332" s="240">
        <v>53.99</v>
      </c>
      <c r="Y332" s="240">
        <v>54.36</v>
      </c>
      <c r="Z332" s="240">
        <v>54.8</v>
      </c>
      <c r="AA332" s="240">
        <v>54.97</v>
      </c>
      <c r="AB332" s="240">
        <v>56.53</v>
      </c>
      <c r="AC332" s="38"/>
      <c r="AD332" s="193">
        <f t="shared" si="13"/>
        <v>56.10999999999963</v>
      </c>
      <c r="AE332" s="190">
        <f t="shared" si="12"/>
        <v>54.089999999999762</v>
      </c>
      <c r="AF332" s="20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</row>
    <row r="333" spans="1:51" ht="12" customHeight="1" x14ac:dyDescent="0.25">
      <c r="A333" s="198">
        <v>37583</v>
      </c>
      <c r="B333" s="208">
        <f>'[4]1991'!$C428</f>
        <v>53.81</v>
      </c>
      <c r="C333" s="212">
        <v>55.06</v>
      </c>
      <c r="D333" s="208">
        <f>'[4]1993'!$B426</f>
        <v>55.255000000000003</v>
      </c>
      <c r="E333" s="212">
        <f>'[4]1994'!$B425</f>
        <v>54.09</v>
      </c>
      <c r="F333" s="208">
        <f>'[3]1995'!$C408</f>
        <v>56.28</v>
      </c>
      <c r="G333" s="212">
        <f>'[3]1996'!$B417</f>
        <v>56.18</v>
      </c>
      <c r="H333" s="208">
        <f>'[3]1997'!$B418</f>
        <v>53.255000000000003</v>
      </c>
      <c r="I333" s="212">
        <f>'[3]1998'!$B418</f>
        <v>57.92</v>
      </c>
      <c r="J333" s="208">
        <v>55.76</v>
      </c>
      <c r="K333" s="213">
        <f>'[3]2000'!$B418</f>
        <v>55.67</v>
      </c>
      <c r="L333" s="211">
        <f>'[8]2001'!$B417</f>
        <v>54.534999999999997</v>
      </c>
      <c r="M333" s="210">
        <v>54.3</v>
      </c>
      <c r="N333" s="211">
        <v>54.18</v>
      </c>
      <c r="O333" s="210">
        <v>52.97</v>
      </c>
      <c r="P333" s="211">
        <v>55.05</v>
      </c>
      <c r="Q333" s="210">
        <v>52.94</v>
      </c>
      <c r="R333" s="211">
        <v>55.86</v>
      </c>
      <c r="S333" s="210">
        <v>58.104999999999997</v>
      </c>
      <c r="T333" s="240">
        <v>54.43</v>
      </c>
      <c r="U333" s="235">
        <v>59.71</v>
      </c>
      <c r="V333" s="240">
        <v>54.65</v>
      </c>
      <c r="W333" s="235">
        <v>53.725000000000001</v>
      </c>
      <c r="X333" s="240">
        <v>53.98</v>
      </c>
      <c r="Y333" s="240">
        <v>54.37</v>
      </c>
      <c r="Z333" s="240">
        <v>54.78</v>
      </c>
      <c r="AA333" s="240">
        <v>54.92</v>
      </c>
      <c r="AB333" s="240">
        <v>56.53</v>
      </c>
      <c r="AC333" s="38"/>
      <c r="AD333" s="193">
        <f t="shared" si="13"/>
        <v>56.089999999999627</v>
      </c>
      <c r="AE333" s="190">
        <f t="shared" si="12"/>
        <v>54.059999999999761</v>
      </c>
      <c r="AF333" s="20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</row>
    <row r="334" spans="1:51" ht="12" customHeight="1" x14ac:dyDescent="0.25">
      <c r="A334" s="198">
        <v>37584</v>
      </c>
      <c r="B334" s="208">
        <f>'[4]1991'!$C429</f>
        <v>53.784999999999997</v>
      </c>
      <c r="C334" s="212">
        <v>55.01</v>
      </c>
      <c r="D334" s="208">
        <f>'[4]1993'!$B427</f>
        <v>55.2</v>
      </c>
      <c r="E334" s="212">
        <f>'[4]1994'!$B426</f>
        <v>54.024999999999999</v>
      </c>
      <c r="F334" s="208">
        <f>'[3]1995'!$C409</f>
        <v>56.32</v>
      </c>
      <c r="G334" s="212">
        <f>'[3]1996'!$B418</f>
        <v>56.16</v>
      </c>
      <c r="H334" s="208">
        <f>'[3]1997'!$B419</f>
        <v>53.244999999999997</v>
      </c>
      <c r="I334" s="212">
        <f>'[3]1998'!$B419</f>
        <v>57.965000000000003</v>
      </c>
      <c r="J334" s="208">
        <v>55.734999999999999</v>
      </c>
      <c r="K334" s="213">
        <f>'[3]2000'!$B419</f>
        <v>55.75</v>
      </c>
      <c r="L334" s="211">
        <f>'[8]2001'!$B418</f>
        <v>54.52</v>
      </c>
      <c r="M334" s="210">
        <v>54.35</v>
      </c>
      <c r="N334" s="211">
        <v>54.2</v>
      </c>
      <c r="O334" s="210">
        <v>52.975000000000001</v>
      </c>
      <c r="P334" s="211">
        <v>55</v>
      </c>
      <c r="Q334" s="210">
        <v>52.92</v>
      </c>
      <c r="R334" s="211">
        <v>55.87</v>
      </c>
      <c r="S334" s="210">
        <v>58.07</v>
      </c>
      <c r="T334" s="240">
        <v>54.564999999999998</v>
      </c>
      <c r="U334" s="235">
        <v>59.68</v>
      </c>
      <c r="V334" s="240">
        <v>54.69</v>
      </c>
      <c r="W334" s="235">
        <v>53.71</v>
      </c>
      <c r="X334" s="240">
        <v>53.95</v>
      </c>
      <c r="Y334" s="240">
        <v>54.39</v>
      </c>
      <c r="Z334" s="240">
        <v>54.76</v>
      </c>
      <c r="AA334" s="240">
        <v>55</v>
      </c>
      <c r="AB334" s="240">
        <v>56.51</v>
      </c>
      <c r="AC334" s="38"/>
      <c r="AD334" s="193">
        <f t="shared" si="13"/>
        <v>56.069999999999624</v>
      </c>
      <c r="AE334" s="190">
        <f t="shared" si="12"/>
        <v>54.02999999999976</v>
      </c>
      <c r="AF334" s="20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</row>
    <row r="335" spans="1:51" ht="12" customHeight="1" x14ac:dyDescent="0.25">
      <c r="A335" s="198">
        <v>37585</v>
      </c>
      <c r="B335" s="208">
        <f>'[4]1991'!$C430</f>
        <v>53.79</v>
      </c>
      <c r="C335" s="212">
        <v>54.96</v>
      </c>
      <c r="D335" s="208">
        <f>'[4]1993'!$B428</f>
        <v>55.2</v>
      </c>
      <c r="E335" s="212">
        <f>'[4]1994'!$B427</f>
        <v>54</v>
      </c>
      <c r="F335" s="208">
        <f>'[3]1995'!$C410</f>
        <v>56.325000000000003</v>
      </c>
      <c r="G335" s="212">
        <f>'[3]1996'!$B419</f>
        <v>56.15</v>
      </c>
      <c r="H335" s="208">
        <f>'[3]1997'!$B420</f>
        <v>53.24</v>
      </c>
      <c r="I335" s="212">
        <f>'[3]1998'!$B420</f>
        <v>58.005000000000003</v>
      </c>
      <c r="J335" s="208">
        <v>55.725000000000001</v>
      </c>
      <c r="K335" s="213">
        <f>'[3]2000'!$B420</f>
        <v>55.77</v>
      </c>
      <c r="L335" s="211">
        <v>54.54</v>
      </c>
      <c r="M335" s="210">
        <v>54.35</v>
      </c>
      <c r="N335" s="211">
        <v>54.27</v>
      </c>
      <c r="O335" s="210">
        <v>52.975000000000001</v>
      </c>
      <c r="P335" s="211">
        <v>54.94</v>
      </c>
      <c r="Q335" s="210">
        <v>52.91</v>
      </c>
      <c r="R335" s="211">
        <v>55.83</v>
      </c>
      <c r="S335" s="210">
        <v>58.04</v>
      </c>
      <c r="T335" s="240">
        <v>54.59</v>
      </c>
      <c r="U335" s="235">
        <v>59.66</v>
      </c>
      <c r="V335" s="240">
        <v>54.73</v>
      </c>
      <c r="W335" s="235">
        <v>53.71</v>
      </c>
      <c r="X335" s="240">
        <v>53.91</v>
      </c>
      <c r="Y335" s="240">
        <v>54.384999999999998</v>
      </c>
      <c r="Z335" s="240">
        <v>54.725000000000001</v>
      </c>
      <c r="AA335" s="240">
        <v>55.02</v>
      </c>
      <c r="AB335" s="240">
        <v>56.49</v>
      </c>
      <c r="AC335" s="38"/>
      <c r="AD335" s="193">
        <f t="shared" si="13"/>
        <v>56.049999999999621</v>
      </c>
      <c r="AE335" s="190">
        <f t="shared" si="12"/>
        <v>53.999999999999758</v>
      </c>
      <c r="AF335" s="20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</row>
    <row r="336" spans="1:51" ht="12" customHeight="1" x14ac:dyDescent="0.25">
      <c r="A336" s="198">
        <v>37586</v>
      </c>
      <c r="B336" s="208">
        <f>'[4]1991'!$C431</f>
        <v>53.77</v>
      </c>
      <c r="C336" s="212">
        <v>54.91</v>
      </c>
      <c r="D336" s="208">
        <f>'[4]1993'!$B429</f>
        <v>55.325000000000003</v>
      </c>
      <c r="E336" s="212">
        <f>'[4]1994'!$B428</f>
        <v>53.96</v>
      </c>
      <c r="F336" s="208">
        <f>'[3]1995'!$C411</f>
        <v>56.33</v>
      </c>
      <c r="G336" s="212">
        <f>'[3]1996'!$B420</f>
        <v>56.13</v>
      </c>
      <c r="H336" s="208">
        <f>'[3]1997'!$B421</f>
        <v>53.23</v>
      </c>
      <c r="I336" s="212">
        <f>'[3]1998'!$B421</f>
        <v>58.05</v>
      </c>
      <c r="J336" s="208">
        <v>55.685000000000002</v>
      </c>
      <c r="K336" s="213">
        <f>'[3]2000'!$B421</f>
        <v>55.87</v>
      </c>
      <c r="L336" s="211">
        <f>'[8]2001'!$B420</f>
        <v>54.56</v>
      </c>
      <c r="M336" s="210">
        <v>54.34</v>
      </c>
      <c r="N336" s="211">
        <v>54.344999999999999</v>
      </c>
      <c r="O336" s="210">
        <v>52.975000000000001</v>
      </c>
      <c r="P336" s="211">
        <v>54.92</v>
      </c>
      <c r="Q336" s="210">
        <v>52.9</v>
      </c>
      <c r="R336" s="211">
        <v>55.805</v>
      </c>
      <c r="S336" s="210">
        <v>58.055</v>
      </c>
      <c r="T336" s="240">
        <v>54.585000000000001</v>
      </c>
      <c r="U336" s="235">
        <v>59.63</v>
      </c>
      <c r="V336" s="240">
        <v>54.76</v>
      </c>
      <c r="W336" s="235">
        <v>53.79</v>
      </c>
      <c r="X336" s="240">
        <v>53.87</v>
      </c>
      <c r="Y336" s="240">
        <v>54.38</v>
      </c>
      <c r="Z336" s="240">
        <v>54.7</v>
      </c>
      <c r="AA336" s="240">
        <v>55.005000000000003</v>
      </c>
      <c r="AB336" s="240">
        <v>56.45</v>
      </c>
      <c r="AC336" s="38"/>
      <c r="AD336" s="193">
        <f t="shared" si="13"/>
        <v>56.029999999999617</v>
      </c>
      <c r="AE336" s="190">
        <f t="shared" si="12"/>
        <v>53.969999999999757</v>
      </c>
      <c r="AF336" s="20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</row>
    <row r="337" spans="1:51" ht="12" customHeight="1" x14ac:dyDescent="0.25">
      <c r="A337" s="198">
        <v>37587</v>
      </c>
      <c r="B337" s="208">
        <f>'[4]1991'!$C432</f>
        <v>53.76</v>
      </c>
      <c r="C337" s="212">
        <v>54.884999999999998</v>
      </c>
      <c r="D337" s="208">
        <f>'[4]1993'!$B430</f>
        <v>55.325000000000003</v>
      </c>
      <c r="E337" s="212">
        <f>'[4]1994'!$B429</f>
        <v>53.95</v>
      </c>
      <c r="F337" s="208">
        <f>'[3]1995'!$C412</f>
        <v>56.35</v>
      </c>
      <c r="G337" s="212">
        <f>'[3]1996'!$B421</f>
        <v>56.115000000000002</v>
      </c>
      <c r="H337" s="208">
        <f>'[3]1997'!$B422</f>
        <v>53.26</v>
      </c>
      <c r="I337" s="212">
        <f>'[3]1998'!$B422</f>
        <v>58.17</v>
      </c>
      <c r="J337" s="208">
        <v>55.75</v>
      </c>
      <c r="K337" s="213">
        <f>'[3]2000'!$B422</f>
        <v>55.89</v>
      </c>
      <c r="L337" s="211">
        <f>'[8]2001'!$B421</f>
        <v>54.575000000000003</v>
      </c>
      <c r="M337" s="210">
        <v>54.42</v>
      </c>
      <c r="N337" s="211">
        <v>54.375</v>
      </c>
      <c r="O337" s="210">
        <v>52.954999999999998</v>
      </c>
      <c r="P337" s="211">
        <v>54.85</v>
      </c>
      <c r="Q337" s="210">
        <v>52.9</v>
      </c>
      <c r="R337" s="211">
        <v>55.725000000000001</v>
      </c>
      <c r="S337" s="210">
        <v>58.04</v>
      </c>
      <c r="T337" s="240">
        <v>54.545000000000002</v>
      </c>
      <c r="U337" s="235">
        <v>59.59</v>
      </c>
      <c r="V337" s="240">
        <v>54.77</v>
      </c>
      <c r="W337" s="235">
        <v>53.92</v>
      </c>
      <c r="X337" s="240">
        <v>53.88</v>
      </c>
      <c r="Y337" s="240">
        <v>54.39</v>
      </c>
      <c r="Z337" s="240">
        <v>54.685000000000002</v>
      </c>
      <c r="AA337" s="240">
        <v>54.98</v>
      </c>
      <c r="AB337" s="240">
        <v>56.42</v>
      </c>
      <c r="AC337" s="38"/>
      <c r="AD337" s="193">
        <f t="shared" si="13"/>
        <v>56.009999999999614</v>
      </c>
      <c r="AE337" s="190">
        <f t="shared" si="12"/>
        <v>53.939999999999756</v>
      </c>
      <c r="AF337" s="20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</row>
    <row r="338" spans="1:51" ht="12" customHeight="1" x14ac:dyDescent="0.25">
      <c r="A338" s="198">
        <v>37588</v>
      </c>
      <c r="B338" s="208">
        <f>'[4]1991'!$C433</f>
        <v>53.765000000000001</v>
      </c>
      <c r="C338" s="212">
        <v>54.914999999999999</v>
      </c>
      <c r="D338" s="208">
        <f>'[4]1993'!$B431</f>
        <v>55.3</v>
      </c>
      <c r="E338" s="212">
        <f>'[4]1994'!$B430</f>
        <v>53.92</v>
      </c>
      <c r="F338" s="208">
        <f>'[3]1995'!$C413</f>
        <v>56.44</v>
      </c>
      <c r="G338" s="212">
        <f>'[3]1996'!$B422</f>
        <v>56.06</v>
      </c>
      <c r="H338" s="208">
        <f>'[3]1997'!$B423</f>
        <v>53.27</v>
      </c>
      <c r="I338" s="212">
        <f>'[3]1998'!$B423</f>
        <v>58.185000000000002</v>
      </c>
      <c r="J338" s="208">
        <v>55.83</v>
      </c>
      <c r="K338" s="213">
        <f>'[3]2000'!$B423</f>
        <v>55.935000000000002</v>
      </c>
      <c r="L338" s="211">
        <f>'[8]2001'!$B422</f>
        <v>54.564999999999998</v>
      </c>
      <c r="M338" s="210">
        <v>54.45</v>
      </c>
      <c r="N338" s="211">
        <v>54.414999999999999</v>
      </c>
      <c r="O338" s="210">
        <v>52.95</v>
      </c>
      <c r="P338" s="211">
        <v>54.78</v>
      </c>
      <c r="Q338" s="210">
        <v>52.88</v>
      </c>
      <c r="R338" s="211">
        <v>55.604999999999997</v>
      </c>
      <c r="S338" s="210">
        <v>58.03</v>
      </c>
      <c r="T338" s="240">
        <v>54.54</v>
      </c>
      <c r="U338" s="235">
        <v>59.6</v>
      </c>
      <c r="V338" s="240">
        <v>54.77</v>
      </c>
      <c r="W338" s="235">
        <v>53.98</v>
      </c>
      <c r="X338" s="240">
        <v>53.88</v>
      </c>
      <c r="Y338" s="240">
        <v>54.42</v>
      </c>
      <c r="Z338" s="240">
        <v>54.664999999999999</v>
      </c>
      <c r="AA338" s="240">
        <v>55.04</v>
      </c>
      <c r="AB338" s="240">
        <v>56.384999999999998</v>
      </c>
      <c r="AC338" s="38"/>
      <c r="AD338" s="193">
        <f t="shared" si="13"/>
        <v>55.989999999999611</v>
      </c>
      <c r="AE338" s="190">
        <f t="shared" si="12"/>
        <v>53.909999999999755</v>
      </c>
      <c r="AF338" s="20"/>
      <c r="AG338" s="45"/>
      <c r="AH338" s="45">
        <v>56.75</v>
      </c>
      <c r="AI338" s="45">
        <v>58.75</v>
      </c>
      <c r="AJ338" s="45">
        <v>59.7</v>
      </c>
      <c r="AK338" s="45">
        <v>59.7</v>
      </c>
      <c r="AL338" s="45">
        <v>59.7</v>
      </c>
      <c r="AM338" s="45">
        <v>59.7</v>
      </c>
      <c r="AN338" s="45">
        <v>59.7</v>
      </c>
      <c r="AO338" s="45">
        <v>58.75</v>
      </c>
      <c r="AP338" s="45">
        <v>57.7</v>
      </c>
      <c r="AQ338" s="45">
        <v>56.75</v>
      </c>
      <c r="AR338" s="45">
        <v>55.75</v>
      </c>
      <c r="AS338" s="45">
        <v>55.75</v>
      </c>
      <c r="AT338" s="46"/>
      <c r="AU338" s="39"/>
      <c r="AV338" s="39"/>
      <c r="AW338" s="39"/>
      <c r="AX338" s="39"/>
      <c r="AY338" s="39"/>
    </row>
    <row r="339" spans="1:51" ht="12" customHeight="1" x14ac:dyDescent="0.25">
      <c r="A339" s="198">
        <v>37589</v>
      </c>
      <c r="B339" s="208">
        <f>'[4]1991'!$C434</f>
        <v>53.74</v>
      </c>
      <c r="C339" s="212">
        <v>54.924999999999997</v>
      </c>
      <c r="D339" s="208">
        <f>'[4]1993'!$B432</f>
        <v>55.265000000000001</v>
      </c>
      <c r="E339" s="212">
        <f>'[4]1994'!$B431</f>
        <v>53.89</v>
      </c>
      <c r="F339" s="208">
        <f>'[3]1995'!$C414</f>
        <v>56.44</v>
      </c>
      <c r="G339" s="212">
        <f>'[3]1996'!$B423</f>
        <v>56.024999999999999</v>
      </c>
      <c r="H339" s="208">
        <f>'[3]1997'!$B424</f>
        <v>53.27</v>
      </c>
      <c r="I339" s="212">
        <f>'[3]1998'!$B424</f>
        <v>58.185000000000002</v>
      </c>
      <c r="J339" s="208">
        <v>55.844999999999999</v>
      </c>
      <c r="K339" s="213">
        <f>'[3]2000'!$B424</f>
        <v>55.96</v>
      </c>
      <c r="L339" s="211">
        <f>'[8]2001'!$B423</f>
        <v>54.57</v>
      </c>
      <c r="M339" s="210">
        <v>54.47</v>
      </c>
      <c r="N339" s="211">
        <v>54.445</v>
      </c>
      <c r="O339" s="210">
        <v>52.94</v>
      </c>
      <c r="P339" s="211">
        <v>54.69</v>
      </c>
      <c r="Q339" s="210">
        <v>52.884999999999998</v>
      </c>
      <c r="R339" s="211">
        <v>55.524999999999999</v>
      </c>
      <c r="S339" s="210">
        <v>57.994999999999997</v>
      </c>
      <c r="T339" s="240">
        <v>54.53</v>
      </c>
      <c r="U339" s="235">
        <v>59.71</v>
      </c>
      <c r="V339" s="240">
        <v>54.76</v>
      </c>
      <c r="W339" s="235">
        <v>54</v>
      </c>
      <c r="X339" s="240">
        <v>53.884999999999998</v>
      </c>
      <c r="Y339" s="240">
        <v>54.42</v>
      </c>
      <c r="Z339" s="240">
        <v>54.655000000000001</v>
      </c>
      <c r="AA339" s="240">
        <v>55.07</v>
      </c>
      <c r="AB339" s="240">
        <v>56.35</v>
      </c>
      <c r="AC339" s="38"/>
      <c r="AD339" s="193">
        <f t="shared" si="13"/>
        <v>55.969999999999608</v>
      </c>
      <c r="AE339" s="190">
        <f t="shared" si="12"/>
        <v>53.879999999999754</v>
      </c>
      <c r="AF339" s="20">
        <v>0</v>
      </c>
      <c r="AG339" s="45"/>
      <c r="AH339" s="45">
        <v>54</v>
      </c>
      <c r="AI339" s="45">
        <v>54</v>
      </c>
      <c r="AJ339" s="45">
        <v>55.1</v>
      </c>
      <c r="AK339" s="45">
        <v>55.1</v>
      </c>
      <c r="AL339" s="45">
        <v>55.9</v>
      </c>
      <c r="AM339" s="45">
        <v>56.8</v>
      </c>
      <c r="AN339" s="45">
        <v>56.8</v>
      </c>
      <c r="AO339" s="45">
        <v>55.825000000000003</v>
      </c>
      <c r="AP339" s="45">
        <v>54.9</v>
      </c>
      <c r="AQ339" s="45">
        <v>53.9</v>
      </c>
      <c r="AR339" s="45">
        <v>52.9</v>
      </c>
      <c r="AS339" s="45">
        <v>52.9</v>
      </c>
      <c r="AT339" s="46"/>
      <c r="AU339" s="39"/>
      <c r="AV339" s="39"/>
      <c r="AW339" s="39"/>
      <c r="AX339" s="39"/>
      <c r="AY339" s="39"/>
    </row>
    <row r="340" spans="1:51" ht="12" customHeight="1" x14ac:dyDescent="0.25">
      <c r="A340" s="198">
        <v>37590</v>
      </c>
      <c r="B340" s="208">
        <f>'[4]1991'!$C435</f>
        <v>53.73</v>
      </c>
      <c r="C340" s="212">
        <v>54.935000000000002</v>
      </c>
      <c r="D340" s="208">
        <f>'[4]1993'!$B433</f>
        <v>55.31</v>
      </c>
      <c r="E340" s="212">
        <f>'[4]1994'!$B432</f>
        <v>53.884999999999998</v>
      </c>
      <c r="F340" s="208">
        <f>'[3]1995'!$C415</f>
        <v>56.41</v>
      </c>
      <c r="G340" s="212">
        <f>'[3]1996'!$B424</f>
        <v>55.98</v>
      </c>
      <c r="H340" s="208">
        <f>'[3]1997'!$B425</f>
        <v>53.26</v>
      </c>
      <c r="I340" s="212">
        <f>'[3]1998'!$B425</f>
        <v>58.164999999999999</v>
      </c>
      <c r="J340" s="208">
        <v>55.83</v>
      </c>
      <c r="K340" s="213">
        <f>'[3]2000'!$B425</f>
        <v>56.16</v>
      </c>
      <c r="L340" s="211">
        <f>'[8]2001'!$B424</f>
        <v>54.645000000000003</v>
      </c>
      <c r="M340" s="210">
        <v>54.48</v>
      </c>
      <c r="N340" s="211">
        <v>54.46</v>
      </c>
      <c r="O340" s="210">
        <v>52.93</v>
      </c>
      <c r="P340" s="211">
        <v>54.6</v>
      </c>
      <c r="Q340" s="210">
        <v>52.84</v>
      </c>
      <c r="R340" s="211">
        <v>55.335000000000001</v>
      </c>
      <c r="S340" s="210">
        <v>57.96</v>
      </c>
      <c r="T340" s="240">
        <v>54.515000000000001</v>
      </c>
      <c r="U340" s="235">
        <v>59.7</v>
      </c>
      <c r="V340" s="240">
        <v>54.725000000000001</v>
      </c>
      <c r="W340" s="235">
        <v>54.07</v>
      </c>
      <c r="X340" s="240">
        <v>53.884999999999998</v>
      </c>
      <c r="Y340" s="240">
        <v>54.45</v>
      </c>
      <c r="Z340" s="240">
        <v>54.63</v>
      </c>
      <c r="AA340" s="240">
        <v>55.21</v>
      </c>
      <c r="AB340" s="240">
        <v>56.29</v>
      </c>
      <c r="AC340" s="244"/>
      <c r="AD340" s="193">
        <f t="shared" si="13"/>
        <v>55.949999999999605</v>
      </c>
      <c r="AE340" s="190">
        <f t="shared" si="12"/>
        <v>53.849999999999753</v>
      </c>
      <c r="AF340" s="20">
        <v>61</v>
      </c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</row>
    <row r="341" spans="1:51" ht="12" customHeight="1" x14ac:dyDescent="0.25">
      <c r="A341" s="62">
        <v>37591</v>
      </c>
      <c r="B341" s="214">
        <f>'[4]1991'!$C$446</f>
        <v>53.72</v>
      </c>
      <c r="C341" s="215">
        <v>54.965000000000003</v>
      </c>
      <c r="D341" s="214">
        <f>'[4]1993'!$B$444</f>
        <v>55.3</v>
      </c>
      <c r="E341" s="215">
        <f>'[4]1994'!$B$443</f>
        <v>53.865000000000002</v>
      </c>
      <c r="F341" s="214">
        <f>'[3]1995'!$C$424</f>
        <v>56.384999999999998</v>
      </c>
      <c r="G341" s="215">
        <f>'[3]1996'!$B$434</f>
        <v>55.92</v>
      </c>
      <c r="H341" s="214">
        <f>'[3]1997'!$B$435</f>
        <v>53.25</v>
      </c>
      <c r="I341" s="215">
        <f>'[3]1998'!$B$435</f>
        <v>58.26</v>
      </c>
      <c r="J341" s="214">
        <v>55.82</v>
      </c>
      <c r="K341" s="216">
        <f>'[3]2000'!$B435</f>
        <v>56.284999999999997</v>
      </c>
      <c r="L341" s="217">
        <f>'[8]2001'!$B434</f>
        <v>54.71</v>
      </c>
      <c r="M341" s="216">
        <v>54.48</v>
      </c>
      <c r="N341" s="217">
        <v>54.48</v>
      </c>
      <c r="O341" s="216">
        <v>52.92</v>
      </c>
      <c r="P341" s="217">
        <v>54.53</v>
      </c>
      <c r="Q341" s="216">
        <v>52.81</v>
      </c>
      <c r="R341" s="216">
        <v>55.46</v>
      </c>
      <c r="S341" s="216">
        <v>57.91</v>
      </c>
      <c r="T341" s="241">
        <v>54.484999999999999</v>
      </c>
      <c r="U341" s="236">
        <v>59.704999999999998</v>
      </c>
      <c r="V341" s="241">
        <v>54.73</v>
      </c>
      <c r="W341" s="236">
        <v>54.14</v>
      </c>
      <c r="X341" s="241">
        <v>53.88</v>
      </c>
      <c r="Y341" s="241">
        <v>54.45</v>
      </c>
      <c r="Z341" s="241">
        <v>54.634999999999998</v>
      </c>
      <c r="AA341" s="241">
        <v>55.25</v>
      </c>
      <c r="AB341" s="241">
        <v>56.24</v>
      </c>
      <c r="AC341" s="243"/>
      <c r="AD341" s="193">
        <f t="shared" si="13"/>
        <v>55.929999999999602</v>
      </c>
      <c r="AE341" s="190">
        <f t="shared" si="12"/>
        <v>53.819999999999752</v>
      </c>
      <c r="AF341" s="52">
        <v>61</v>
      </c>
      <c r="AG341" s="14" t="s">
        <v>6</v>
      </c>
      <c r="AH341" s="35" t="s">
        <v>22</v>
      </c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</row>
    <row r="342" spans="1:51" ht="12" customHeight="1" x14ac:dyDescent="0.25">
      <c r="A342" s="62">
        <v>37592</v>
      </c>
      <c r="B342" s="214">
        <f>'[4]1991'!$C447</f>
        <v>53.73</v>
      </c>
      <c r="C342" s="218">
        <v>55.1</v>
      </c>
      <c r="D342" s="214">
        <f>'[4]1993'!$B445</f>
        <v>55.28</v>
      </c>
      <c r="E342" s="218">
        <f>'[4]1994'!$B444</f>
        <v>53.82</v>
      </c>
      <c r="F342" s="214">
        <f>'[3]1995'!$C425</f>
        <v>56.33</v>
      </c>
      <c r="G342" s="218">
        <f>'[3]1996'!$B435</f>
        <v>55.94</v>
      </c>
      <c r="H342" s="214">
        <f>'[3]1997'!$B436</f>
        <v>53.29</v>
      </c>
      <c r="I342" s="218">
        <f>'[3]1998'!$B436</f>
        <v>58.3</v>
      </c>
      <c r="J342" s="214">
        <v>55.81</v>
      </c>
      <c r="K342" s="219">
        <f>'[3]2000'!$B436</f>
        <v>56.66</v>
      </c>
      <c r="L342" s="217">
        <f>'[8]2001'!$B435</f>
        <v>54.755000000000003</v>
      </c>
      <c r="M342" s="216">
        <v>54.47</v>
      </c>
      <c r="N342" s="217">
        <v>54.49</v>
      </c>
      <c r="O342" s="216">
        <v>52.93</v>
      </c>
      <c r="P342" s="217">
        <v>54.54</v>
      </c>
      <c r="Q342" s="216">
        <v>52.784999999999997</v>
      </c>
      <c r="R342" s="216">
        <v>55.395000000000003</v>
      </c>
      <c r="S342" s="216">
        <v>57.86</v>
      </c>
      <c r="T342" s="241">
        <v>54.62</v>
      </c>
      <c r="U342" s="236">
        <v>59.74</v>
      </c>
      <c r="V342" s="241">
        <v>54.75</v>
      </c>
      <c r="W342" s="236">
        <v>54.22</v>
      </c>
      <c r="X342" s="241">
        <v>53.97</v>
      </c>
      <c r="Y342" s="241">
        <v>54.45</v>
      </c>
      <c r="Z342" s="241">
        <v>54.61</v>
      </c>
      <c r="AA342" s="241">
        <v>55.28</v>
      </c>
      <c r="AB342" s="241">
        <v>56.18</v>
      </c>
      <c r="AC342" s="38"/>
      <c r="AD342" s="193">
        <f t="shared" si="13"/>
        <v>55.909999999999599</v>
      </c>
      <c r="AE342" s="190">
        <f t="shared" si="12"/>
        <v>53.78999999999975</v>
      </c>
      <c r="AF342" s="17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</row>
    <row r="343" spans="1:51" ht="12" customHeight="1" x14ac:dyDescent="0.25">
      <c r="A343" s="62">
        <v>37593</v>
      </c>
      <c r="B343" s="214">
        <f>'[4]1991'!$C448</f>
        <v>53.77</v>
      </c>
      <c r="C343" s="218">
        <v>55.35</v>
      </c>
      <c r="D343" s="214">
        <f>'[4]1993'!$B446</f>
        <v>55.244999999999997</v>
      </c>
      <c r="E343" s="218">
        <f>'[4]1994'!$B445</f>
        <v>53.774999999999999</v>
      </c>
      <c r="F343" s="214">
        <f>'[3]1995'!$C426</f>
        <v>56.28</v>
      </c>
      <c r="G343" s="218">
        <f>'[3]1996'!$B436</f>
        <v>55.94</v>
      </c>
      <c r="H343" s="214">
        <f>'[3]1997'!$B437</f>
        <v>53.274999999999999</v>
      </c>
      <c r="I343" s="218">
        <f>'[3]1998'!$B437</f>
        <v>58.33</v>
      </c>
      <c r="J343" s="214">
        <v>55.8</v>
      </c>
      <c r="K343" s="219">
        <f>'[3]2000'!$B437</f>
        <v>57.52</v>
      </c>
      <c r="L343" s="217">
        <f>'[8]2001'!$B436</f>
        <v>54.81</v>
      </c>
      <c r="M343" s="216">
        <v>54.414999999999999</v>
      </c>
      <c r="N343" s="217">
        <v>54.494999999999997</v>
      </c>
      <c r="O343" s="216">
        <v>52.914999999999999</v>
      </c>
      <c r="P343" s="217">
        <v>54.4</v>
      </c>
      <c r="Q343" s="216">
        <v>52.765000000000001</v>
      </c>
      <c r="R343" s="216">
        <v>55.335000000000001</v>
      </c>
      <c r="S343" s="216">
        <v>57.86</v>
      </c>
      <c r="T343" s="241">
        <v>54.62</v>
      </c>
      <c r="U343" s="236">
        <v>59.72</v>
      </c>
      <c r="V343" s="241">
        <v>54.76</v>
      </c>
      <c r="W343" s="236">
        <v>54.435000000000002</v>
      </c>
      <c r="X343" s="241">
        <v>54</v>
      </c>
      <c r="Y343" s="241">
        <v>54.44</v>
      </c>
      <c r="Z343" s="241">
        <v>54.59</v>
      </c>
      <c r="AA343" s="241">
        <v>55.34</v>
      </c>
      <c r="AB343" s="241">
        <v>56.1</v>
      </c>
      <c r="AC343" s="38"/>
      <c r="AD343" s="193">
        <f t="shared" si="13"/>
        <v>55.889999999999596</v>
      </c>
      <c r="AE343" s="190">
        <f t="shared" si="12"/>
        <v>53.759999999999749</v>
      </c>
      <c r="AF343" s="20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</row>
    <row r="344" spans="1:51" ht="12" customHeight="1" x14ac:dyDescent="0.25">
      <c r="A344" s="62">
        <v>37594</v>
      </c>
      <c r="B344" s="214">
        <f>'[4]1991'!$C449</f>
        <v>53.78</v>
      </c>
      <c r="C344" s="218">
        <v>55.4</v>
      </c>
      <c r="D344" s="214">
        <f>'[4]1993'!$B447</f>
        <v>55.21</v>
      </c>
      <c r="E344" s="218">
        <f>'[4]1994'!$B446</f>
        <v>53.774999999999999</v>
      </c>
      <c r="F344" s="214">
        <f>'[3]1995'!$C427</f>
        <v>56.35</v>
      </c>
      <c r="G344" s="218">
        <f>'[3]1996'!$B437</f>
        <v>55.9</v>
      </c>
      <c r="H344" s="214">
        <f>'[3]1997'!$B438</f>
        <v>53.265000000000001</v>
      </c>
      <c r="I344" s="218">
        <f>'[3]1998'!$B438</f>
        <v>58.34</v>
      </c>
      <c r="J344" s="214">
        <v>55.78</v>
      </c>
      <c r="K344" s="219">
        <f>'[3]2000'!$B438</f>
        <v>57.76</v>
      </c>
      <c r="L344" s="217">
        <f>'[8]2001'!$B437</f>
        <v>54.84</v>
      </c>
      <c r="M344" s="216">
        <v>54.36</v>
      </c>
      <c r="N344" s="217">
        <v>54.555</v>
      </c>
      <c r="O344" s="216">
        <v>52.895000000000003</v>
      </c>
      <c r="P344" s="217">
        <v>54.32</v>
      </c>
      <c r="Q344" s="216">
        <v>52.744999999999997</v>
      </c>
      <c r="R344" s="216">
        <v>55.265000000000001</v>
      </c>
      <c r="S344" s="216">
        <v>57.83</v>
      </c>
      <c r="T344" s="241">
        <v>54.6</v>
      </c>
      <c r="U344" s="236">
        <v>59.734999999999999</v>
      </c>
      <c r="V344" s="241">
        <v>54.725000000000001</v>
      </c>
      <c r="W344" s="236">
        <v>54.435000000000002</v>
      </c>
      <c r="X344" s="241">
        <v>54.03</v>
      </c>
      <c r="Y344" s="241">
        <v>54.44</v>
      </c>
      <c r="Z344" s="241">
        <v>54.57</v>
      </c>
      <c r="AA344" s="241">
        <v>55.37</v>
      </c>
      <c r="AB344" s="241">
        <v>56.034999999999997</v>
      </c>
      <c r="AC344" s="38"/>
      <c r="AD344" s="193">
        <f t="shared" si="13"/>
        <v>55.869999999999592</v>
      </c>
      <c r="AE344" s="190">
        <f t="shared" si="12"/>
        <v>53.729999999999748</v>
      </c>
      <c r="AF344" s="20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</row>
    <row r="345" spans="1:51" ht="12" customHeight="1" x14ac:dyDescent="0.25">
      <c r="A345" s="62">
        <v>37595</v>
      </c>
      <c r="B345" s="214">
        <f>'[4]1991'!$C450</f>
        <v>53.79</v>
      </c>
      <c r="C345" s="218">
        <v>55.46</v>
      </c>
      <c r="D345" s="214">
        <f>'[4]1993'!$B448</f>
        <v>55.244999999999997</v>
      </c>
      <c r="E345" s="218">
        <f>'[4]1994'!$B447</f>
        <v>53.79</v>
      </c>
      <c r="F345" s="214">
        <f>'[3]1995'!$C428</f>
        <v>56.66</v>
      </c>
      <c r="G345" s="218">
        <f>'[3]1996'!$B438</f>
        <v>55.854999999999997</v>
      </c>
      <c r="H345" s="214">
        <f>'[3]1997'!$B439</f>
        <v>53.28</v>
      </c>
      <c r="I345" s="218">
        <f>'[3]1998'!$B439</f>
        <v>58.34</v>
      </c>
      <c r="J345" s="214">
        <v>55.8</v>
      </c>
      <c r="K345" s="219">
        <f>'[3]2000'!$B439</f>
        <v>57.87</v>
      </c>
      <c r="L345" s="217">
        <f>'[8]2001'!$B438</f>
        <v>54.865000000000002</v>
      </c>
      <c r="M345" s="216">
        <v>54.34</v>
      </c>
      <c r="N345" s="217">
        <v>54.55</v>
      </c>
      <c r="O345" s="216">
        <v>52.924999999999997</v>
      </c>
      <c r="P345" s="217">
        <v>54.21</v>
      </c>
      <c r="Q345" s="216">
        <v>52.731999999999999</v>
      </c>
      <c r="R345" s="216">
        <v>55.2</v>
      </c>
      <c r="S345" s="216">
        <v>57.78</v>
      </c>
      <c r="T345" s="241">
        <v>54.68</v>
      </c>
      <c r="U345" s="236">
        <v>59.784999999999997</v>
      </c>
      <c r="V345" s="241">
        <v>54.854999999999997</v>
      </c>
      <c r="W345" s="236">
        <v>55.18</v>
      </c>
      <c r="X345" s="241">
        <v>54.05</v>
      </c>
      <c r="Y345" s="241">
        <v>54.44</v>
      </c>
      <c r="Z345" s="241">
        <v>54.55</v>
      </c>
      <c r="AA345" s="241">
        <v>55.48</v>
      </c>
      <c r="AB345" s="241">
        <v>56</v>
      </c>
      <c r="AC345" s="38"/>
      <c r="AD345" s="193">
        <f t="shared" si="13"/>
        <v>55.849999999999589</v>
      </c>
      <c r="AE345" s="190">
        <f t="shared" si="12"/>
        <v>53.699999999999747</v>
      </c>
      <c r="AF345" s="20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</row>
    <row r="346" spans="1:51" ht="12" customHeight="1" x14ac:dyDescent="0.25">
      <c r="A346" s="62">
        <v>37596</v>
      </c>
      <c r="B346" s="214">
        <f>'[4]1991'!$C451</f>
        <v>53.79</v>
      </c>
      <c r="C346" s="218">
        <v>55.5</v>
      </c>
      <c r="D346" s="214">
        <f>'[4]1993'!$B449</f>
        <v>55.225000000000001</v>
      </c>
      <c r="E346" s="218">
        <f>'[4]1994'!$B448</f>
        <v>53.765000000000001</v>
      </c>
      <c r="F346" s="214">
        <f>'[3]1995'!$C429</f>
        <v>56.76</v>
      </c>
      <c r="G346" s="218">
        <f>'[3]1996'!$B439</f>
        <v>55.825000000000003</v>
      </c>
      <c r="H346" s="214">
        <f>'[3]1997'!$B440</f>
        <v>53.284999999999997</v>
      </c>
      <c r="I346" s="218">
        <f>'[3]1998'!$B440</f>
        <v>58.36</v>
      </c>
      <c r="J346" s="214">
        <v>55.82</v>
      </c>
      <c r="K346" s="219">
        <f>'[3]2000'!$B440</f>
        <v>57.91</v>
      </c>
      <c r="L346" s="217">
        <f>'[8]2001'!$B439</f>
        <v>54.91</v>
      </c>
      <c r="M346" s="216">
        <v>54.305</v>
      </c>
      <c r="N346" s="217">
        <v>54.54</v>
      </c>
      <c r="O346" s="216">
        <v>52.95</v>
      </c>
      <c r="P346" s="217">
        <v>54.09</v>
      </c>
      <c r="Q346" s="216">
        <v>52.725000000000001</v>
      </c>
      <c r="R346" s="216">
        <v>55.13</v>
      </c>
      <c r="S346" s="216">
        <v>57.75</v>
      </c>
      <c r="T346" s="241">
        <v>54.734999999999999</v>
      </c>
      <c r="U346" s="236">
        <v>59.81</v>
      </c>
      <c r="V346" s="241">
        <v>54.96</v>
      </c>
      <c r="W346" s="236">
        <v>55.33</v>
      </c>
      <c r="X346" s="241">
        <v>54.04</v>
      </c>
      <c r="Y346" s="241">
        <v>54.45</v>
      </c>
      <c r="Z346" s="241">
        <v>54.534999999999997</v>
      </c>
      <c r="AA346" s="241">
        <v>55.53</v>
      </c>
      <c r="AB346" s="241">
        <v>55.95</v>
      </c>
      <c r="AC346" s="38"/>
      <c r="AD346" s="193">
        <f t="shared" si="13"/>
        <v>55.829999999999586</v>
      </c>
      <c r="AE346" s="190">
        <f t="shared" si="12"/>
        <v>53.669999999999746</v>
      </c>
      <c r="AF346" s="20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</row>
    <row r="347" spans="1:51" ht="12" customHeight="1" x14ac:dyDescent="0.25">
      <c r="A347" s="62">
        <v>37597</v>
      </c>
      <c r="B347" s="214">
        <f>'[4]1991'!$C452</f>
        <v>53.8</v>
      </c>
      <c r="C347" s="218">
        <v>55.59</v>
      </c>
      <c r="D347" s="214">
        <f>'[4]1993'!$B450</f>
        <v>55.19</v>
      </c>
      <c r="E347" s="218">
        <f>'[4]1994'!$B449</f>
        <v>53.73</v>
      </c>
      <c r="F347" s="214">
        <f>'[3]1995'!$C430</f>
        <v>56.8</v>
      </c>
      <c r="G347" s="218">
        <f>'[3]1996'!$B440</f>
        <v>55.805</v>
      </c>
      <c r="H347" s="214">
        <f>'[3]1997'!$B441</f>
        <v>53.29</v>
      </c>
      <c r="I347" s="218">
        <f>'[3]1998'!$B441</f>
        <v>58.36</v>
      </c>
      <c r="J347" s="214">
        <v>55.82</v>
      </c>
      <c r="K347" s="219">
        <f>'[3]2000'!$B441</f>
        <v>57.95</v>
      </c>
      <c r="L347" s="217">
        <f>'[8]2001'!$B440</f>
        <v>54.93</v>
      </c>
      <c r="M347" s="216">
        <v>54.3</v>
      </c>
      <c r="N347" s="217">
        <v>54.575000000000003</v>
      </c>
      <c r="O347" s="216">
        <v>52.94</v>
      </c>
      <c r="P347" s="217">
        <v>53.98</v>
      </c>
      <c r="Q347" s="216">
        <v>52.71</v>
      </c>
      <c r="R347" s="216">
        <v>55.07</v>
      </c>
      <c r="S347" s="216">
        <v>57.71</v>
      </c>
      <c r="T347" s="241">
        <v>54.81</v>
      </c>
      <c r="U347" s="236">
        <v>59.8</v>
      </c>
      <c r="V347" s="241">
        <v>55.01</v>
      </c>
      <c r="W347" s="236">
        <v>55.45</v>
      </c>
      <c r="X347" s="241">
        <v>54.08</v>
      </c>
      <c r="Y347" s="241">
        <v>54.45</v>
      </c>
      <c r="Z347" s="241">
        <v>54.53</v>
      </c>
      <c r="AA347" s="241">
        <v>55.54</v>
      </c>
      <c r="AB347" s="241">
        <v>55.95</v>
      </c>
      <c r="AC347" s="38"/>
      <c r="AD347" s="193">
        <f t="shared" si="13"/>
        <v>55.809999999999583</v>
      </c>
      <c r="AE347" s="190">
        <f t="shared" si="12"/>
        <v>53.639999999999745</v>
      </c>
      <c r="AF347" s="20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</row>
    <row r="348" spans="1:51" ht="12" customHeight="1" x14ac:dyDescent="0.25">
      <c r="A348" s="62">
        <v>37598</v>
      </c>
      <c r="B348" s="214">
        <f>'[4]1991'!$C453</f>
        <v>53.88</v>
      </c>
      <c r="C348" s="218">
        <v>55.634999999999998</v>
      </c>
      <c r="D348" s="214">
        <f>'[4]1993'!$B451</f>
        <v>55.15</v>
      </c>
      <c r="E348" s="218">
        <f>'[4]1994'!$B450</f>
        <v>53.715000000000003</v>
      </c>
      <c r="F348" s="214">
        <f>'[3]1995'!$C431</f>
        <v>56.84</v>
      </c>
      <c r="G348" s="218">
        <f>'[3]1996'!$B441</f>
        <v>55.8</v>
      </c>
      <c r="H348" s="214">
        <f>'[3]1997'!$B442</f>
        <v>53.384999999999998</v>
      </c>
      <c r="I348" s="218">
        <f>'[3]1998'!$B442</f>
        <v>58.36</v>
      </c>
      <c r="J348" s="214">
        <v>55.79</v>
      </c>
      <c r="K348" s="219">
        <f>'[3]2000'!$B442</f>
        <v>57.97</v>
      </c>
      <c r="L348" s="217">
        <f>'[8]2001'!$B441</f>
        <v>54.94</v>
      </c>
      <c r="M348" s="216">
        <v>54.29</v>
      </c>
      <c r="N348" s="217">
        <v>54.59</v>
      </c>
      <c r="O348" s="216">
        <v>52.93</v>
      </c>
      <c r="P348" s="217">
        <v>53.95</v>
      </c>
      <c r="Q348" s="216">
        <v>52.725000000000001</v>
      </c>
      <c r="R348" s="216">
        <v>54.99</v>
      </c>
      <c r="S348" s="216">
        <v>57.71</v>
      </c>
      <c r="T348" s="241">
        <v>54.85</v>
      </c>
      <c r="U348" s="236">
        <v>59.78</v>
      </c>
      <c r="V348" s="241">
        <v>55.02</v>
      </c>
      <c r="W348" s="236">
        <v>55.58</v>
      </c>
      <c r="X348" s="241">
        <v>54.16</v>
      </c>
      <c r="Y348" s="241">
        <v>54.44</v>
      </c>
      <c r="Z348" s="241">
        <v>54.594999999999999</v>
      </c>
      <c r="AA348" s="241">
        <v>55.51</v>
      </c>
      <c r="AB348" s="241">
        <v>55.9</v>
      </c>
      <c r="AC348" s="38"/>
      <c r="AD348" s="193">
        <f t="shared" si="13"/>
        <v>55.78999999999958</v>
      </c>
      <c r="AE348" s="190">
        <f t="shared" si="12"/>
        <v>53.609999999999744</v>
      </c>
      <c r="AF348" s="20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</row>
    <row r="349" spans="1:51" ht="12" customHeight="1" x14ac:dyDescent="0.25">
      <c r="A349" s="62">
        <v>37599</v>
      </c>
      <c r="B349" s="214">
        <f>'[4]1991'!$C454</f>
        <v>54</v>
      </c>
      <c r="C349" s="218">
        <v>55.645000000000003</v>
      </c>
      <c r="D349" s="214">
        <f>'[4]1993'!$B452</f>
        <v>55.104999999999997</v>
      </c>
      <c r="E349" s="218">
        <f>'[4]1994'!$B451</f>
        <v>53.77</v>
      </c>
      <c r="F349" s="214">
        <f>'[3]1995'!$C432</f>
        <v>56.875</v>
      </c>
      <c r="G349" s="218">
        <f>'[3]1996'!$B442</f>
        <v>55.83</v>
      </c>
      <c r="H349" s="214">
        <f>'[3]1997'!$B443</f>
        <v>53.414999999999999</v>
      </c>
      <c r="I349" s="218">
        <f>'[3]1998'!$B443</f>
        <v>58.42</v>
      </c>
      <c r="J349" s="214">
        <v>55.825000000000003</v>
      </c>
      <c r="K349" s="219">
        <f>'[3]2000'!$B443</f>
        <v>57.97</v>
      </c>
      <c r="L349" s="217">
        <f>'[8]2001'!$B442</f>
        <v>55</v>
      </c>
      <c r="M349" s="216">
        <v>54.3</v>
      </c>
      <c r="N349" s="217">
        <v>54.62</v>
      </c>
      <c r="O349" s="216">
        <v>52.91</v>
      </c>
      <c r="P349" s="217">
        <v>53.43</v>
      </c>
      <c r="Q349" s="216">
        <v>52.725000000000001</v>
      </c>
      <c r="R349" s="216">
        <v>54.92</v>
      </c>
      <c r="S349" s="216">
        <v>57.76</v>
      </c>
      <c r="T349" s="241">
        <v>54.89</v>
      </c>
      <c r="U349" s="236">
        <v>59.755000000000003</v>
      </c>
      <c r="V349" s="241">
        <v>55.04</v>
      </c>
      <c r="W349" s="236">
        <v>55.65</v>
      </c>
      <c r="X349" s="241">
        <v>54.18</v>
      </c>
      <c r="Y349" s="241">
        <v>54.67</v>
      </c>
      <c r="Z349" s="241">
        <v>54.6</v>
      </c>
      <c r="AA349" s="241">
        <v>55.5</v>
      </c>
      <c r="AB349" s="241">
        <v>55.94</v>
      </c>
      <c r="AC349" s="38"/>
      <c r="AD349" s="193">
        <f t="shared" si="13"/>
        <v>55.769999999999577</v>
      </c>
      <c r="AE349" s="190">
        <f t="shared" ref="AE349:AE371" si="14">+AE348-0.03</f>
        <v>53.579999999999742</v>
      </c>
      <c r="AF349" s="20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</row>
    <row r="350" spans="1:51" ht="12" customHeight="1" x14ac:dyDescent="0.25">
      <c r="A350" s="62">
        <v>37600</v>
      </c>
      <c r="B350" s="214">
        <f>'[4]1991'!$C455</f>
        <v>54.04</v>
      </c>
      <c r="C350" s="218">
        <v>55.645000000000003</v>
      </c>
      <c r="D350" s="214">
        <f>'[4]1993'!$B453</f>
        <v>55.11</v>
      </c>
      <c r="E350" s="218">
        <f>'[4]1994'!$B452</f>
        <v>53.72</v>
      </c>
      <c r="F350" s="214">
        <f>'[3]1995'!$C433</f>
        <v>56.884999999999998</v>
      </c>
      <c r="G350" s="218">
        <f>'[3]1996'!$B443</f>
        <v>55.81</v>
      </c>
      <c r="H350" s="214">
        <f>'[3]1997'!$B444</f>
        <v>53.45</v>
      </c>
      <c r="I350" s="218">
        <f>'[3]1998'!$B444</f>
        <v>58.484999999999999</v>
      </c>
      <c r="J350" s="214">
        <v>55.91</v>
      </c>
      <c r="K350" s="219">
        <f>'[3]2000'!$B444</f>
        <v>58.02</v>
      </c>
      <c r="L350" s="217">
        <f>'[8]2001'!$B443</f>
        <v>55.06</v>
      </c>
      <c r="M350" s="216">
        <v>54.3</v>
      </c>
      <c r="N350" s="217">
        <v>54.69</v>
      </c>
      <c r="O350" s="216">
        <v>52.89</v>
      </c>
      <c r="P350" s="217">
        <v>53.9</v>
      </c>
      <c r="Q350" s="216">
        <v>52.715000000000003</v>
      </c>
      <c r="R350" s="216">
        <v>54.844999999999999</v>
      </c>
      <c r="S350" s="216">
        <v>57.84</v>
      </c>
      <c r="T350" s="241">
        <v>54.85</v>
      </c>
      <c r="U350" s="236">
        <v>59.94</v>
      </c>
      <c r="V350" s="241">
        <v>55.034999999999997</v>
      </c>
      <c r="W350" s="236">
        <v>55.71</v>
      </c>
      <c r="X350" s="241">
        <v>54.2</v>
      </c>
      <c r="Y350" s="241">
        <v>54.92</v>
      </c>
      <c r="Z350" s="241">
        <v>54.6</v>
      </c>
      <c r="AA350" s="241">
        <v>55.54</v>
      </c>
      <c r="AB350" s="241">
        <v>55.965000000000003</v>
      </c>
      <c r="AC350" s="38"/>
      <c r="AD350" s="193">
        <f t="shared" si="13"/>
        <v>55.749999999999574</v>
      </c>
      <c r="AE350" s="190">
        <f t="shared" si="14"/>
        <v>53.549999999999741</v>
      </c>
      <c r="AF350" s="20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</row>
    <row r="351" spans="1:51" ht="12" customHeight="1" x14ac:dyDescent="0.25">
      <c r="A351" s="62">
        <v>37601</v>
      </c>
      <c r="B351" s="214">
        <f>'[4]1991'!$C456</f>
        <v>54.11</v>
      </c>
      <c r="C351" s="218">
        <v>55.695</v>
      </c>
      <c r="D351" s="214">
        <f>'[4]1993'!$B454</f>
        <v>55.22</v>
      </c>
      <c r="E351" s="218">
        <f>'[4]1994'!$B453</f>
        <v>53.704999999999998</v>
      </c>
      <c r="F351" s="214">
        <f>'[3]1995'!$C434</f>
        <v>56.884999999999998</v>
      </c>
      <c r="G351" s="218">
        <f>'[3]1996'!$B444</f>
        <v>55.814999999999998</v>
      </c>
      <c r="H351" s="214">
        <f>'[3]1997'!$B445</f>
        <v>53.47</v>
      </c>
      <c r="I351" s="218">
        <f>'[3]1998'!$B445</f>
        <v>58.5</v>
      </c>
      <c r="J351" s="214">
        <v>56.17</v>
      </c>
      <c r="K351" s="219">
        <f>'[3]2000'!$B445</f>
        <v>58.04</v>
      </c>
      <c r="L351" s="217">
        <f>'[8]2001'!$B444</f>
        <v>55.2</v>
      </c>
      <c r="M351" s="216">
        <v>54.325000000000003</v>
      </c>
      <c r="N351" s="217">
        <v>54.924999999999997</v>
      </c>
      <c r="O351" s="216">
        <v>52.93</v>
      </c>
      <c r="P351" s="217">
        <v>53.83</v>
      </c>
      <c r="Q351" s="216">
        <v>52.704999999999998</v>
      </c>
      <c r="R351" s="216">
        <v>54.78</v>
      </c>
      <c r="S351" s="216">
        <v>57.84</v>
      </c>
      <c r="T351" s="241">
        <v>54.89</v>
      </c>
      <c r="U351" s="236">
        <v>60.01</v>
      </c>
      <c r="V351" s="241">
        <v>55.07</v>
      </c>
      <c r="W351" s="236">
        <v>55.75</v>
      </c>
      <c r="X351" s="241">
        <v>54.21</v>
      </c>
      <c r="Y351" s="241">
        <v>54.98</v>
      </c>
      <c r="Z351" s="241">
        <v>54.67</v>
      </c>
      <c r="AA351" s="241">
        <v>55.73</v>
      </c>
      <c r="AB351" s="241">
        <v>55.99</v>
      </c>
      <c r="AC351" s="38"/>
      <c r="AD351" s="193">
        <f t="shared" si="13"/>
        <v>55.729999999999571</v>
      </c>
      <c r="AE351" s="190">
        <f t="shared" si="14"/>
        <v>53.51999999999974</v>
      </c>
      <c r="AF351" s="20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</row>
    <row r="352" spans="1:51" ht="12" customHeight="1" x14ac:dyDescent="0.25">
      <c r="A352" s="62">
        <v>37602</v>
      </c>
      <c r="B352" s="214">
        <f>'[4]1991'!$C457</f>
        <v>54.28</v>
      </c>
      <c r="C352" s="218">
        <v>55.68</v>
      </c>
      <c r="D352" s="214">
        <f>'[4]1993'!$B455</f>
        <v>55.255000000000003</v>
      </c>
      <c r="E352" s="218">
        <f>'[4]1994'!$B454</f>
        <v>53.7</v>
      </c>
      <c r="F352" s="214">
        <f>'[3]1995'!$C435</f>
        <v>56.85</v>
      </c>
      <c r="G352" s="218">
        <f>'[3]1996'!$B445</f>
        <v>55.82</v>
      </c>
      <c r="H352" s="214">
        <f>'[3]1997'!$B446</f>
        <v>53.515000000000001</v>
      </c>
      <c r="I352" s="218">
        <f>'[3]1998'!$B446</f>
        <v>58.49</v>
      </c>
      <c r="J352" s="214">
        <v>56.4</v>
      </c>
      <c r="K352" s="219">
        <f>'[3]2000'!$B446</f>
        <v>58.15</v>
      </c>
      <c r="L352" s="217">
        <f>'[8]2001'!$B445</f>
        <v>55.4</v>
      </c>
      <c r="M352" s="216">
        <v>54.31</v>
      </c>
      <c r="N352" s="217">
        <v>55.01</v>
      </c>
      <c r="O352" s="216">
        <v>52.924999999999997</v>
      </c>
      <c r="P352" s="217">
        <v>53.75</v>
      </c>
      <c r="Q352" s="216">
        <v>52.69</v>
      </c>
      <c r="R352" s="216">
        <v>54.74</v>
      </c>
      <c r="S352" s="216">
        <v>57.89</v>
      </c>
      <c r="T352" s="241">
        <v>54.9</v>
      </c>
      <c r="U352" s="236">
        <v>60.01</v>
      </c>
      <c r="V352" s="241">
        <v>55.1</v>
      </c>
      <c r="W352" s="236">
        <v>55.78</v>
      </c>
      <c r="X352" s="241">
        <v>54.3</v>
      </c>
      <c r="Y352" s="241">
        <v>55.03</v>
      </c>
      <c r="Z352" s="241">
        <v>54.67</v>
      </c>
      <c r="AA352" s="241">
        <v>55.9</v>
      </c>
      <c r="AB352" s="241">
        <v>56.06</v>
      </c>
      <c r="AC352" s="38"/>
      <c r="AD352" s="193">
        <f t="shared" si="13"/>
        <v>55.709999999999567</v>
      </c>
      <c r="AE352" s="190">
        <f t="shared" si="14"/>
        <v>53.489999999999739</v>
      </c>
      <c r="AF352" s="20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</row>
    <row r="353" spans="1:51" ht="12" customHeight="1" x14ac:dyDescent="0.25">
      <c r="A353" s="62">
        <v>37603</v>
      </c>
      <c r="B353" s="214">
        <f>'[4]1991'!$C458</f>
        <v>54.335000000000001</v>
      </c>
      <c r="C353" s="218">
        <v>55.674999999999997</v>
      </c>
      <c r="D353" s="214">
        <f>'[4]1993'!$B456</f>
        <v>55.3</v>
      </c>
      <c r="E353" s="218">
        <f>'[4]1994'!$B455</f>
        <v>53.685000000000002</v>
      </c>
      <c r="F353" s="214">
        <f>'[3]1995'!$C436</f>
        <v>56.83</v>
      </c>
      <c r="G353" s="218">
        <f>'[3]1996'!$B446</f>
        <v>55.835000000000001</v>
      </c>
      <c r="H353" s="214">
        <f>'[3]1997'!$B447</f>
        <v>53.58</v>
      </c>
      <c r="I353" s="218">
        <f>'[3]1998'!$B447</f>
        <v>58.465000000000003</v>
      </c>
      <c r="J353" s="214">
        <v>56.5</v>
      </c>
      <c r="K353" s="219">
        <f>'[3]2000'!$B447</f>
        <v>58.17</v>
      </c>
      <c r="L353" s="217">
        <f>'[8]2001'!$B446</f>
        <v>55.46</v>
      </c>
      <c r="M353" s="216">
        <v>54.32</v>
      </c>
      <c r="N353" s="217">
        <v>55.075000000000003</v>
      </c>
      <c r="O353" s="216">
        <v>52.92</v>
      </c>
      <c r="P353" s="217">
        <v>53.79</v>
      </c>
      <c r="Q353" s="216">
        <v>52.685000000000002</v>
      </c>
      <c r="R353" s="216">
        <v>54.685000000000002</v>
      </c>
      <c r="S353" s="216">
        <v>57.92</v>
      </c>
      <c r="T353" s="241">
        <v>54.97</v>
      </c>
      <c r="U353" s="236">
        <v>59.984999999999999</v>
      </c>
      <c r="V353" s="241">
        <v>55.1</v>
      </c>
      <c r="W353" s="236">
        <v>55.835000000000001</v>
      </c>
      <c r="X353" s="241">
        <v>54.36</v>
      </c>
      <c r="Y353" s="241">
        <v>55.11</v>
      </c>
      <c r="Z353" s="241">
        <v>54.66</v>
      </c>
      <c r="AA353" s="241">
        <v>55.95</v>
      </c>
      <c r="AB353" s="241">
        <v>56.17</v>
      </c>
      <c r="AC353" s="38"/>
      <c r="AD353" s="193">
        <f t="shared" si="13"/>
        <v>55.689999999999564</v>
      </c>
      <c r="AE353" s="190">
        <f t="shared" si="14"/>
        <v>53.459999999999738</v>
      </c>
      <c r="AF353" s="20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</row>
    <row r="354" spans="1:51" ht="12" customHeight="1" x14ac:dyDescent="0.25">
      <c r="A354" s="62">
        <v>37604</v>
      </c>
      <c r="B354" s="214">
        <f>'[4]1991'!$C459</f>
        <v>54.35</v>
      </c>
      <c r="C354" s="218">
        <v>55.664999999999999</v>
      </c>
      <c r="D354" s="214">
        <f>'[4]1993'!$B457</f>
        <v>55.32</v>
      </c>
      <c r="E354" s="218">
        <f>'[4]1994'!$B456</f>
        <v>53.71</v>
      </c>
      <c r="F354" s="214">
        <f>'[3]1995'!$C437</f>
        <v>56.795000000000002</v>
      </c>
      <c r="G354" s="218">
        <f>'[3]1996'!$B447</f>
        <v>55.85</v>
      </c>
      <c r="H354" s="214">
        <f>'[3]1997'!$B448</f>
        <v>53.594999999999999</v>
      </c>
      <c r="I354" s="218">
        <f>'[3]1998'!$B448</f>
        <v>58.435000000000002</v>
      </c>
      <c r="J354" s="214">
        <v>56.53</v>
      </c>
      <c r="K354" s="219">
        <f>'[3]2000'!$B448</f>
        <v>58.21</v>
      </c>
      <c r="L354" s="217">
        <f>'[8]2001'!$B447</f>
        <v>55.5</v>
      </c>
      <c r="M354" s="216">
        <v>54.33</v>
      </c>
      <c r="N354" s="217">
        <v>55.424999999999997</v>
      </c>
      <c r="O354" s="216">
        <v>52.92</v>
      </c>
      <c r="P354" s="217">
        <v>53.82</v>
      </c>
      <c r="Q354" s="216">
        <v>52.68</v>
      </c>
      <c r="R354" s="216">
        <v>54.634999999999998</v>
      </c>
      <c r="S354" s="216">
        <v>57.94</v>
      </c>
      <c r="T354" s="241">
        <v>54.984999999999999</v>
      </c>
      <c r="U354" s="236">
        <v>59.94</v>
      </c>
      <c r="V354" s="241">
        <v>55.1</v>
      </c>
      <c r="W354" s="236">
        <v>55.97</v>
      </c>
      <c r="X354" s="241">
        <v>54.4</v>
      </c>
      <c r="Y354" s="241">
        <v>55.16</v>
      </c>
      <c r="Z354" s="241">
        <v>54.69</v>
      </c>
      <c r="AA354" s="241">
        <v>55.97</v>
      </c>
      <c r="AB354" s="241">
        <v>56.28</v>
      </c>
      <c r="AC354" s="38"/>
      <c r="AD354" s="193">
        <f t="shared" si="13"/>
        <v>55.669999999999561</v>
      </c>
      <c r="AE354" s="190">
        <f t="shared" si="14"/>
        <v>53.429999999999737</v>
      </c>
      <c r="AF354" s="20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</row>
    <row r="355" spans="1:51" ht="12" customHeight="1" x14ac:dyDescent="0.25">
      <c r="A355" s="62">
        <v>37605</v>
      </c>
      <c r="B355" s="214">
        <f>'[4]1991'!$C460</f>
        <v>54.36</v>
      </c>
      <c r="C355" s="218">
        <v>55.634999999999998</v>
      </c>
      <c r="D355" s="214">
        <f>'[4]1993'!$B458</f>
        <v>55.42</v>
      </c>
      <c r="E355" s="218">
        <f>'[4]1994'!$B457</f>
        <v>53.7</v>
      </c>
      <c r="F355" s="214">
        <f>'[3]1995'!$C438</f>
        <v>56.75</v>
      </c>
      <c r="G355" s="218">
        <f>'[3]1996'!$B448</f>
        <v>55.87</v>
      </c>
      <c r="H355" s="214">
        <f>'[3]1997'!$B449</f>
        <v>53.594999999999999</v>
      </c>
      <c r="I355" s="218">
        <f>'[3]1998'!$B449</f>
        <v>58.395000000000003</v>
      </c>
      <c r="J355" s="214">
        <v>56.545000000000002</v>
      </c>
      <c r="K355" s="219">
        <f>'[3]2000'!$B449</f>
        <v>58.234999999999999</v>
      </c>
      <c r="L355" s="217">
        <f>'[8]2001'!$B448</f>
        <v>55.524999999999999</v>
      </c>
      <c r="M355" s="216">
        <v>54.325000000000003</v>
      </c>
      <c r="N355" s="217">
        <v>56.244999999999997</v>
      </c>
      <c r="O355" s="216">
        <v>52.895000000000003</v>
      </c>
      <c r="P355" s="217">
        <v>53.77</v>
      </c>
      <c r="Q355" s="216">
        <v>52.68</v>
      </c>
      <c r="R355" s="216">
        <v>54.68</v>
      </c>
      <c r="S355" s="216">
        <v>57.954999999999998</v>
      </c>
      <c r="T355" s="241">
        <v>54.965000000000003</v>
      </c>
      <c r="U355" s="236">
        <v>59.91</v>
      </c>
      <c r="V355" s="241">
        <v>55.18</v>
      </c>
      <c r="W355" s="236">
        <v>56.01</v>
      </c>
      <c r="X355" s="241">
        <v>54.41</v>
      </c>
      <c r="Y355" s="241">
        <v>55.17</v>
      </c>
      <c r="Z355" s="241">
        <v>54.74</v>
      </c>
      <c r="AA355" s="241">
        <v>55.98</v>
      </c>
      <c r="AB355" s="241">
        <v>56.295000000000002</v>
      </c>
      <c r="AC355" s="238"/>
      <c r="AD355" s="193">
        <f t="shared" si="13"/>
        <v>55.649999999999558</v>
      </c>
      <c r="AE355" s="190">
        <f t="shared" si="14"/>
        <v>53.399999999999736</v>
      </c>
      <c r="AF355" s="20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</row>
    <row r="356" spans="1:51" ht="12" customHeight="1" x14ac:dyDescent="0.25">
      <c r="A356" s="62">
        <v>37606</v>
      </c>
      <c r="B356" s="214">
        <f>'[4]1991'!$C461</f>
        <v>54.36</v>
      </c>
      <c r="C356" s="218">
        <v>55.655000000000001</v>
      </c>
      <c r="D356" s="214">
        <f>'[4]1993'!$B459</f>
        <v>55.55</v>
      </c>
      <c r="E356" s="218">
        <f>'[4]1994'!$B458</f>
        <v>53.715000000000003</v>
      </c>
      <c r="F356" s="214">
        <f>'[3]1995'!$C439</f>
        <v>56.73</v>
      </c>
      <c r="G356" s="218">
        <f>'[3]1996'!$B449</f>
        <v>55.87</v>
      </c>
      <c r="H356" s="214">
        <f>'[3]1997'!$B450</f>
        <v>53.674999999999997</v>
      </c>
      <c r="I356" s="218">
        <f>'[3]1998'!$B450</f>
        <v>58.37</v>
      </c>
      <c r="J356" s="214">
        <v>56.58</v>
      </c>
      <c r="K356" s="219">
        <f>'[3]2000'!$B450</f>
        <v>58.225000000000001</v>
      </c>
      <c r="L356" s="217">
        <f>'[8]2001'!$B449</f>
        <v>55.55</v>
      </c>
      <c r="M356" s="216">
        <v>54.344999999999999</v>
      </c>
      <c r="N356" s="217">
        <v>56.784999999999997</v>
      </c>
      <c r="O356" s="216">
        <v>52.89</v>
      </c>
      <c r="P356" s="217">
        <v>53.71</v>
      </c>
      <c r="Q356" s="216">
        <v>52.664999999999999</v>
      </c>
      <c r="R356" s="216">
        <v>54.76</v>
      </c>
      <c r="S356" s="216">
        <v>58.02</v>
      </c>
      <c r="T356" s="241">
        <v>54.97</v>
      </c>
      <c r="U356" s="236">
        <v>59.9</v>
      </c>
      <c r="V356" s="241">
        <v>55.24</v>
      </c>
      <c r="W356" s="236">
        <v>56.04</v>
      </c>
      <c r="X356" s="241">
        <v>54.43</v>
      </c>
      <c r="Y356" s="241">
        <v>55.17</v>
      </c>
      <c r="Z356" s="241">
        <v>54.765000000000001</v>
      </c>
      <c r="AA356" s="241">
        <v>55.97</v>
      </c>
      <c r="AB356" s="241">
        <v>56.3</v>
      </c>
      <c r="AC356" s="238"/>
      <c r="AD356" s="193">
        <f t="shared" si="13"/>
        <v>55.629999999999555</v>
      </c>
      <c r="AE356" s="190">
        <f t="shared" si="14"/>
        <v>53.369999999999735</v>
      </c>
      <c r="AF356" s="20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</row>
    <row r="357" spans="1:51" ht="12" customHeight="1" x14ac:dyDescent="0.25">
      <c r="A357" s="62">
        <v>37607</v>
      </c>
      <c r="B357" s="214">
        <f>'[4]1991'!$C462</f>
        <v>54.365000000000002</v>
      </c>
      <c r="C357" s="218">
        <v>55.734999999999999</v>
      </c>
      <c r="D357" s="214">
        <f>'[4]1993'!$B460</f>
        <v>55.57</v>
      </c>
      <c r="E357" s="218">
        <f>'[4]1994'!$B459</f>
        <v>53.72</v>
      </c>
      <c r="F357" s="214">
        <f>'[3]1995'!$C440</f>
        <v>56.685000000000002</v>
      </c>
      <c r="G357" s="218">
        <f>'[3]1996'!$B450</f>
        <v>55.85</v>
      </c>
      <c r="H357" s="214">
        <f>'[3]1997'!$B451</f>
        <v>53.685000000000002</v>
      </c>
      <c r="I357" s="218">
        <f>'[3]1998'!$B451</f>
        <v>58.36</v>
      </c>
      <c r="J357" s="214">
        <v>56.58</v>
      </c>
      <c r="K357" s="219">
        <f>'[3]2000'!$B451</f>
        <v>58.234999999999999</v>
      </c>
      <c r="L357" s="217">
        <f>'[8]2001'!$B450</f>
        <v>55.77</v>
      </c>
      <c r="M357" s="216">
        <v>54.424999999999997</v>
      </c>
      <c r="N357" s="217">
        <v>57.1</v>
      </c>
      <c r="O357" s="216">
        <v>52.875</v>
      </c>
      <c r="P357" s="217">
        <v>53.56</v>
      </c>
      <c r="Q357" s="216">
        <v>52.65</v>
      </c>
      <c r="R357" s="216">
        <v>54.75</v>
      </c>
      <c r="S357" s="216">
        <v>58.41</v>
      </c>
      <c r="T357" s="241">
        <v>55</v>
      </c>
      <c r="U357" s="236">
        <v>59.88</v>
      </c>
      <c r="V357" s="241">
        <v>55.31</v>
      </c>
      <c r="W357" s="236">
        <v>56.12</v>
      </c>
      <c r="X357" s="241">
        <v>54.49</v>
      </c>
      <c r="Y357" s="241">
        <v>55.22</v>
      </c>
      <c r="Z357" s="241">
        <v>54.83</v>
      </c>
      <c r="AA357" s="241">
        <v>55.94</v>
      </c>
      <c r="AB357" s="241">
        <v>56.3</v>
      </c>
      <c r="AC357" s="238"/>
      <c r="AD357" s="193">
        <f t="shared" si="13"/>
        <v>55.609999999999552</v>
      </c>
      <c r="AE357" s="190">
        <f t="shared" si="14"/>
        <v>53.339999999999733</v>
      </c>
      <c r="AF357" s="20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</row>
    <row r="358" spans="1:51" ht="12" customHeight="1" x14ac:dyDescent="0.25">
      <c r="A358" s="62">
        <v>37608</v>
      </c>
      <c r="B358" s="214">
        <f>'[4]1991'!$C463</f>
        <v>54.41</v>
      </c>
      <c r="C358" s="218">
        <v>55.755000000000003</v>
      </c>
      <c r="D358" s="214">
        <f>'[4]1993'!$B461</f>
        <v>55.57</v>
      </c>
      <c r="E358" s="218">
        <f>'[4]1994'!$B460</f>
        <v>53.71</v>
      </c>
      <c r="F358" s="214">
        <f>'[3]1995'!$C441</f>
        <v>56.67</v>
      </c>
      <c r="G358" s="218">
        <f>'[3]1996'!$B451</f>
        <v>55.9</v>
      </c>
      <c r="H358" s="214">
        <f>'[3]1997'!$B452</f>
        <v>53.74</v>
      </c>
      <c r="I358" s="218">
        <f>'[3]1998'!$B452</f>
        <v>58.32</v>
      </c>
      <c r="J358" s="214">
        <v>56.58</v>
      </c>
      <c r="K358" s="219">
        <f>'[3]2000'!$B452</f>
        <v>58.225000000000001</v>
      </c>
      <c r="L358" s="217">
        <f>'[8]2001'!$B451</f>
        <v>55.84</v>
      </c>
      <c r="M358" s="216">
        <v>54.445</v>
      </c>
      <c r="N358" s="217">
        <v>57.22</v>
      </c>
      <c r="O358" s="216">
        <v>52.895000000000003</v>
      </c>
      <c r="P358" s="217">
        <v>53.57</v>
      </c>
      <c r="Q358" s="216">
        <v>52.664999999999999</v>
      </c>
      <c r="R358" s="216">
        <v>54.84</v>
      </c>
      <c r="S358" s="216">
        <v>58.74</v>
      </c>
      <c r="T358" s="241">
        <v>54.98</v>
      </c>
      <c r="U358" s="236">
        <v>59.86</v>
      </c>
      <c r="V358" s="241">
        <v>55.38</v>
      </c>
      <c r="W358" s="236">
        <v>56.17</v>
      </c>
      <c r="X358" s="241">
        <v>54.55</v>
      </c>
      <c r="Y358" s="241">
        <v>55.24</v>
      </c>
      <c r="Z358" s="241">
        <v>54.88</v>
      </c>
      <c r="AA358" s="241">
        <v>55.945</v>
      </c>
      <c r="AB358" s="241">
        <v>56.33</v>
      </c>
      <c r="AC358" s="238"/>
      <c r="AD358" s="193">
        <f t="shared" si="13"/>
        <v>55.589999999999549</v>
      </c>
      <c r="AE358" s="190">
        <f t="shared" si="14"/>
        <v>53.309999999999732</v>
      </c>
      <c r="AF358" s="20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</row>
    <row r="359" spans="1:51" ht="12" customHeight="1" x14ac:dyDescent="0.25">
      <c r="A359" s="62">
        <v>37609</v>
      </c>
      <c r="B359" s="214">
        <f>'[4]1991'!$C464</f>
        <v>54.44</v>
      </c>
      <c r="C359" s="218">
        <v>55.75</v>
      </c>
      <c r="D359" s="214">
        <f>'[4]1993'!$B462</f>
        <v>55.545000000000002</v>
      </c>
      <c r="E359" s="218">
        <f>'[4]1994'!$B461</f>
        <v>53.715000000000003</v>
      </c>
      <c r="F359" s="214">
        <f>'[3]1995'!$C442</f>
        <v>56.66</v>
      </c>
      <c r="G359" s="218">
        <f>'[3]1996'!$B452</f>
        <v>55.984999999999999</v>
      </c>
      <c r="H359" s="214">
        <f>'[3]1997'!$B453</f>
        <v>53.81</v>
      </c>
      <c r="I359" s="218">
        <f>'[3]1998'!$B453</f>
        <v>58.31</v>
      </c>
      <c r="J359" s="214">
        <v>56.55</v>
      </c>
      <c r="K359" s="219">
        <f>'[5]2000'!$B453</f>
        <v>58.2</v>
      </c>
      <c r="L359" s="217">
        <f>'[8]2001'!$B452</f>
        <v>55.884999999999998</v>
      </c>
      <c r="M359" s="216">
        <v>54.465000000000003</v>
      </c>
      <c r="N359" s="217">
        <v>57.265000000000001</v>
      </c>
      <c r="O359" s="216">
        <v>52.81</v>
      </c>
      <c r="P359" s="217">
        <v>53.59</v>
      </c>
      <c r="Q359" s="216">
        <v>52.69</v>
      </c>
      <c r="R359" s="216">
        <v>54.835000000000001</v>
      </c>
      <c r="S359" s="216">
        <v>57.87</v>
      </c>
      <c r="T359" s="241">
        <v>54.99</v>
      </c>
      <c r="U359" s="236">
        <v>59.84</v>
      </c>
      <c r="V359" s="241">
        <v>55.424999999999997</v>
      </c>
      <c r="W359" s="236">
        <v>56.2</v>
      </c>
      <c r="X359" s="241">
        <v>54.575000000000003</v>
      </c>
      <c r="Y359" s="241">
        <v>55.3</v>
      </c>
      <c r="Z359" s="241">
        <v>54.95</v>
      </c>
      <c r="AA359" s="241">
        <v>55.945</v>
      </c>
      <c r="AB359" s="241">
        <v>56.39</v>
      </c>
      <c r="AC359" s="238"/>
      <c r="AD359" s="193">
        <f t="shared" si="13"/>
        <v>55.569999999999546</v>
      </c>
      <c r="AE359" s="190">
        <f t="shared" si="14"/>
        <v>53.279999999999731</v>
      </c>
      <c r="AF359" s="20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</row>
    <row r="360" spans="1:51" ht="12" customHeight="1" x14ac:dyDescent="0.25">
      <c r="A360" s="62">
        <v>37610</v>
      </c>
      <c r="B360" s="214">
        <f>'[4]1991'!$C465</f>
        <v>54.51</v>
      </c>
      <c r="C360" s="218">
        <v>55.755000000000003</v>
      </c>
      <c r="D360" s="214">
        <f>'[4]1993'!$B463</f>
        <v>55.524999999999999</v>
      </c>
      <c r="E360" s="218">
        <f>'[4]1994'!$B462</f>
        <v>53.69</v>
      </c>
      <c r="F360" s="214">
        <f>'[3]1995'!$C443</f>
        <v>56.655000000000001</v>
      </c>
      <c r="G360" s="218">
        <f>'[3]1996'!$B453</f>
        <v>55.99</v>
      </c>
      <c r="H360" s="214">
        <f>'[3]1997'!$B454</f>
        <v>53.89</v>
      </c>
      <c r="I360" s="218">
        <f>'[3]1998'!$B454</f>
        <v>58.335000000000001</v>
      </c>
      <c r="J360" s="214">
        <v>56.5</v>
      </c>
      <c r="K360" s="219">
        <f>'[5]2000'!$B454</f>
        <v>58.17</v>
      </c>
      <c r="L360" s="217">
        <f>'[8]2001'!$B453</f>
        <v>55.96</v>
      </c>
      <c r="M360" s="216">
        <v>54.505000000000003</v>
      </c>
      <c r="N360" s="217">
        <v>57.29</v>
      </c>
      <c r="O360" s="216">
        <v>52.69</v>
      </c>
      <c r="P360" s="217">
        <v>53.63</v>
      </c>
      <c r="Q360" s="216">
        <v>52.69</v>
      </c>
      <c r="R360" s="216">
        <v>54.814999999999998</v>
      </c>
      <c r="S360" s="216">
        <v>58.96</v>
      </c>
      <c r="T360" s="241">
        <v>54.96</v>
      </c>
      <c r="U360" s="236">
        <v>59.8</v>
      </c>
      <c r="V360" s="241">
        <v>55.45</v>
      </c>
      <c r="W360" s="236">
        <v>56.25</v>
      </c>
      <c r="X360" s="241">
        <v>54.73</v>
      </c>
      <c r="Y360" s="241">
        <v>56.17</v>
      </c>
      <c r="Z360" s="241">
        <v>54.96</v>
      </c>
      <c r="AA360" s="241">
        <v>55.91</v>
      </c>
      <c r="AB360" s="241">
        <v>56.51</v>
      </c>
      <c r="AC360" s="238"/>
      <c r="AD360" s="193">
        <f t="shared" si="13"/>
        <v>55.549999999999542</v>
      </c>
      <c r="AE360" s="190">
        <f t="shared" si="14"/>
        <v>53.24999999999973</v>
      </c>
      <c r="AF360" s="20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</row>
    <row r="361" spans="1:51" ht="12" customHeight="1" x14ac:dyDescent="0.25">
      <c r="A361" s="62">
        <v>37611</v>
      </c>
      <c r="B361" s="214">
        <f>'[4]1991'!$C466</f>
        <v>54.594999999999999</v>
      </c>
      <c r="C361" s="218">
        <v>55.78</v>
      </c>
      <c r="D361" s="214">
        <f>'[4]1993'!$B464</f>
        <v>55.515000000000001</v>
      </c>
      <c r="E361" s="218">
        <f>'[4]1994'!$B463</f>
        <v>53.664999999999999</v>
      </c>
      <c r="F361" s="214">
        <f>'[3]1995'!$C444</f>
        <v>56.63</v>
      </c>
      <c r="G361" s="218">
        <f>'[3]1996'!$B454</f>
        <v>55.984999999999999</v>
      </c>
      <c r="H361" s="214">
        <f>'[3]1997'!$B455</f>
        <v>53.92</v>
      </c>
      <c r="I361" s="218">
        <f>'[3]1998'!$B455</f>
        <v>58.33</v>
      </c>
      <c r="J361" s="214">
        <v>56.46</v>
      </c>
      <c r="K361" s="219">
        <f>'[5]2000'!$B455</f>
        <v>58.16</v>
      </c>
      <c r="L361" s="217">
        <f>'[8]2001'!$B454</f>
        <v>56.02</v>
      </c>
      <c r="M361" s="216">
        <v>54.484999999999999</v>
      </c>
      <c r="N361" s="217">
        <v>57.284999999999997</v>
      </c>
      <c r="O361" s="216">
        <v>52.615000000000002</v>
      </c>
      <c r="P361" s="217">
        <v>53.62</v>
      </c>
      <c r="Q361" s="216">
        <v>52.744999999999997</v>
      </c>
      <c r="R361" s="216">
        <v>54.8</v>
      </c>
      <c r="S361" s="216">
        <v>59.01</v>
      </c>
      <c r="T361" s="241">
        <v>54.975000000000001</v>
      </c>
      <c r="U361" s="236">
        <v>59.75</v>
      </c>
      <c r="V361" s="241">
        <v>55.46</v>
      </c>
      <c r="W361" s="236">
        <v>56.27</v>
      </c>
      <c r="X361" s="241">
        <v>55.05</v>
      </c>
      <c r="Y361" s="241">
        <v>56.185000000000002</v>
      </c>
      <c r="Z361" s="241">
        <v>54.935000000000002</v>
      </c>
      <c r="AA361" s="241">
        <v>55.88</v>
      </c>
      <c r="AB361" s="241">
        <v>56.57</v>
      </c>
      <c r="AC361" s="238"/>
      <c r="AD361" s="193">
        <f t="shared" si="13"/>
        <v>55.529999999999539</v>
      </c>
      <c r="AE361" s="190">
        <f t="shared" si="14"/>
        <v>53.219999999999729</v>
      </c>
      <c r="AF361" s="20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</row>
    <row r="362" spans="1:51" ht="12" customHeight="1" x14ac:dyDescent="0.25">
      <c r="A362" s="62">
        <v>37612</v>
      </c>
      <c r="B362" s="214">
        <f>'[4]1991'!$C467</f>
        <v>54.63</v>
      </c>
      <c r="C362" s="218">
        <v>55.86</v>
      </c>
      <c r="D362" s="214">
        <f>'[4]1993'!$B465</f>
        <v>55.51</v>
      </c>
      <c r="E362" s="218">
        <f>'[4]1994'!$B464</f>
        <v>53.685000000000002</v>
      </c>
      <c r="F362" s="214">
        <f>'[3]1995'!$C445</f>
        <v>56.61</v>
      </c>
      <c r="G362" s="218">
        <f>'[3]1996'!$B455</f>
        <v>56.015000000000001</v>
      </c>
      <c r="H362" s="214">
        <f>'[3]1997'!$B456</f>
        <v>54.005000000000003</v>
      </c>
      <c r="I362" s="218">
        <f>'[3]1998'!$B456</f>
        <v>58.32</v>
      </c>
      <c r="J362" s="214">
        <v>56.43</v>
      </c>
      <c r="K362" s="219">
        <f>'[5]2000'!$B456</f>
        <v>58.185000000000002</v>
      </c>
      <c r="L362" s="217">
        <f>'[8]2001'!$B455</f>
        <v>56.11</v>
      </c>
      <c r="M362" s="216">
        <v>54.494999999999997</v>
      </c>
      <c r="N362" s="217">
        <v>57.39</v>
      </c>
      <c r="O362" s="216">
        <v>52.634999999999998</v>
      </c>
      <c r="P362" s="217">
        <v>53.59</v>
      </c>
      <c r="Q362" s="216">
        <v>52.805</v>
      </c>
      <c r="R362" s="216">
        <v>54.78</v>
      </c>
      <c r="S362" s="216">
        <v>59.07</v>
      </c>
      <c r="T362" s="241">
        <v>54.93</v>
      </c>
      <c r="U362" s="236">
        <v>59.75</v>
      </c>
      <c r="V362" s="241">
        <v>55.805</v>
      </c>
      <c r="W362" s="236">
        <v>56.28</v>
      </c>
      <c r="X362" s="241">
        <v>55.24</v>
      </c>
      <c r="Y362" s="241">
        <v>56.27</v>
      </c>
      <c r="Z362" s="241">
        <v>54.884999999999998</v>
      </c>
      <c r="AA362" s="241">
        <v>55.83</v>
      </c>
      <c r="AB362" s="241">
        <v>56.63</v>
      </c>
      <c r="AC362" s="238"/>
      <c r="AD362" s="193">
        <f t="shared" si="13"/>
        <v>55.509999999999536</v>
      </c>
      <c r="AE362" s="190">
        <f t="shared" si="14"/>
        <v>53.189999999999728</v>
      </c>
      <c r="AF362" s="20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</row>
    <row r="363" spans="1:51" ht="12" customHeight="1" x14ac:dyDescent="0.25">
      <c r="A363" s="62">
        <v>37613</v>
      </c>
      <c r="B363" s="214">
        <f>'[4]1991'!$C468</f>
        <v>54.645000000000003</v>
      </c>
      <c r="C363" s="218">
        <v>55.905000000000001</v>
      </c>
      <c r="D363" s="214">
        <f>'[4]1993'!$B466</f>
        <v>55.57</v>
      </c>
      <c r="E363" s="218">
        <f>'[4]1994'!$B465</f>
        <v>53.66</v>
      </c>
      <c r="F363" s="214">
        <f>'[3]1995'!$C446</f>
        <v>56.69</v>
      </c>
      <c r="G363" s="218">
        <f>'[3]1996'!$B456</f>
        <v>56.015000000000001</v>
      </c>
      <c r="H363" s="214">
        <f>'[3]1997'!$B457</f>
        <v>54.024999999999999</v>
      </c>
      <c r="I363" s="218">
        <f>'[3]1998'!$B457</f>
        <v>58.3</v>
      </c>
      <c r="J363" s="214">
        <v>56.4</v>
      </c>
      <c r="K363" s="219">
        <f>'[5]2000'!$B457</f>
        <v>58.19</v>
      </c>
      <c r="L363" s="217">
        <f>'[8]2001'!$B456</f>
        <v>56.195</v>
      </c>
      <c r="M363" s="216">
        <v>54.51</v>
      </c>
      <c r="N363" s="217">
        <v>57.515000000000001</v>
      </c>
      <c r="O363" s="216">
        <v>52.64</v>
      </c>
      <c r="P363" s="217">
        <v>53.56</v>
      </c>
      <c r="Q363" s="216">
        <v>52.84</v>
      </c>
      <c r="R363" s="216">
        <v>54.74</v>
      </c>
      <c r="S363" s="216">
        <v>59.155000000000001</v>
      </c>
      <c r="T363" s="241">
        <v>54.86</v>
      </c>
      <c r="U363" s="236">
        <v>59.744999999999997</v>
      </c>
      <c r="V363" s="241">
        <v>56.08</v>
      </c>
      <c r="W363" s="236">
        <v>56.265000000000001</v>
      </c>
      <c r="X363" s="241">
        <v>55.32</v>
      </c>
      <c r="Y363" s="241">
        <v>56.33</v>
      </c>
      <c r="Z363" s="241">
        <v>54.84</v>
      </c>
      <c r="AA363" s="241">
        <v>55.79</v>
      </c>
      <c r="AB363" s="241">
        <v>56.64</v>
      </c>
      <c r="AC363" s="238"/>
      <c r="AD363" s="193">
        <f t="shared" si="13"/>
        <v>55.489999999999533</v>
      </c>
      <c r="AE363" s="190">
        <f t="shared" si="14"/>
        <v>53.159999999999727</v>
      </c>
      <c r="AF363" s="20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</row>
    <row r="364" spans="1:51" ht="12" customHeight="1" x14ac:dyDescent="0.25">
      <c r="A364" s="62">
        <v>37614</v>
      </c>
      <c r="B364" s="214">
        <f>'[4]1991'!$C469</f>
        <v>54.655000000000001</v>
      </c>
      <c r="C364" s="218">
        <v>56.2</v>
      </c>
      <c r="D364" s="214">
        <f>'[4]1993'!$B467</f>
        <v>55.64</v>
      </c>
      <c r="E364" s="218">
        <f>'[4]1994'!$B466</f>
        <v>53.695</v>
      </c>
      <c r="F364" s="214">
        <f>'[3]1995'!$C447</f>
        <v>56.615000000000002</v>
      </c>
      <c r="G364" s="218">
        <f>'[3]1996'!$B457</f>
        <v>55.99</v>
      </c>
      <c r="H364" s="214">
        <f>'[3]1997'!$B458</f>
        <v>54.05</v>
      </c>
      <c r="I364" s="218">
        <f>'[3]1998'!$B458</f>
        <v>58.255000000000003</v>
      </c>
      <c r="J364" s="214">
        <v>56.34</v>
      </c>
      <c r="K364" s="219">
        <f>'[5]2000'!$B458</f>
        <v>58.24</v>
      </c>
      <c r="L364" s="217">
        <f>'[8]2001'!$B457</f>
        <v>56.34</v>
      </c>
      <c r="M364" s="216">
        <v>54.61</v>
      </c>
      <c r="N364" s="217">
        <v>57.585000000000001</v>
      </c>
      <c r="O364" s="216">
        <v>52.645000000000003</v>
      </c>
      <c r="P364" s="217">
        <v>53.54</v>
      </c>
      <c r="Q364" s="216">
        <v>52.88</v>
      </c>
      <c r="R364" s="216">
        <v>54.69</v>
      </c>
      <c r="S364" s="216">
        <v>59.18</v>
      </c>
      <c r="T364" s="241">
        <v>54.94</v>
      </c>
      <c r="U364" s="236">
        <v>59.72</v>
      </c>
      <c r="V364" s="241">
        <v>56.37</v>
      </c>
      <c r="W364" s="236">
        <v>56.21</v>
      </c>
      <c r="X364" s="241">
        <v>55.37</v>
      </c>
      <c r="Y364" s="241">
        <v>56.36</v>
      </c>
      <c r="Z364" s="241">
        <v>54.8</v>
      </c>
      <c r="AA364" s="241">
        <v>55.76</v>
      </c>
      <c r="AB364" s="241">
        <v>56.634999999999998</v>
      </c>
      <c r="AC364" s="238"/>
      <c r="AD364" s="193">
        <f t="shared" si="13"/>
        <v>55.46999999999953</v>
      </c>
      <c r="AE364" s="190">
        <f t="shared" si="14"/>
        <v>53.129999999999725</v>
      </c>
      <c r="AF364" s="20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</row>
    <row r="365" spans="1:51" ht="12" customHeight="1" x14ac:dyDescent="0.25">
      <c r="A365" s="62">
        <v>37615</v>
      </c>
      <c r="B365" s="214">
        <f>'[4]1991'!$C470</f>
        <v>54.66</v>
      </c>
      <c r="C365" s="218">
        <v>56.405000000000001</v>
      </c>
      <c r="D365" s="214">
        <f>'[4]1993'!$B468</f>
        <v>55.74</v>
      </c>
      <c r="E365" s="218">
        <f>'[4]1994'!$B467</f>
        <v>53.715000000000003</v>
      </c>
      <c r="F365" s="214">
        <f>'[3]1995'!$C448</f>
        <v>56.69</v>
      </c>
      <c r="G365" s="218">
        <f>'[3]1996'!$B458</f>
        <v>56.01</v>
      </c>
      <c r="H365" s="214">
        <f>'[3]1997'!$B459</f>
        <v>54.064999999999998</v>
      </c>
      <c r="I365" s="218">
        <f>'[3]1998'!$B459</f>
        <v>58.21</v>
      </c>
      <c r="J365" s="214">
        <v>56.39</v>
      </c>
      <c r="K365" s="219">
        <f>'[5]2000'!$B459</f>
        <v>58.27</v>
      </c>
      <c r="L365" s="217">
        <f>'[8]2001'!$B458</f>
        <v>56.41</v>
      </c>
      <c r="M365" s="216">
        <v>54.63</v>
      </c>
      <c r="N365" s="217">
        <v>57.73</v>
      </c>
      <c r="O365" s="216">
        <v>52.704999999999998</v>
      </c>
      <c r="P365" s="217">
        <v>53.54</v>
      </c>
      <c r="Q365" s="216">
        <v>53.01</v>
      </c>
      <c r="R365" s="216">
        <v>54.7</v>
      </c>
      <c r="S365" s="216">
        <v>59.204999999999998</v>
      </c>
      <c r="T365" s="241">
        <v>55.01</v>
      </c>
      <c r="U365" s="236">
        <v>59.68</v>
      </c>
      <c r="V365" s="241">
        <v>56.46</v>
      </c>
      <c r="W365" s="236">
        <v>56.215000000000003</v>
      </c>
      <c r="X365" s="241">
        <v>55.49</v>
      </c>
      <c r="Y365" s="241">
        <v>56.34</v>
      </c>
      <c r="Z365" s="241">
        <v>54.76</v>
      </c>
      <c r="AA365" s="241">
        <v>55.78</v>
      </c>
      <c r="AB365" s="241">
        <v>56.62</v>
      </c>
      <c r="AC365" s="238"/>
      <c r="AD365" s="193">
        <f t="shared" si="13"/>
        <v>55.449999999999527</v>
      </c>
      <c r="AE365" s="190">
        <f t="shared" si="14"/>
        <v>53.099999999999724</v>
      </c>
      <c r="AF365" s="20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</row>
    <row r="366" spans="1:51" ht="12" customHeight="1" x14ac:dyDescent="0.25">
      <c r="A366" s="62">
        <v>37616</v>
      </c>
      <c r="B366" s="214">
        <f>'[4]1991'!$C471</f>
        <v>54.63</v>
      </c>
      <c r="C366" s="218">
        <v>56.454999999999998</v>
      </c>
      <c r="D366" s="214">
        <f>'[4]1993'!$B469</f>
        <v>56.07</v>
      </c>
      <c r="E366" s="218">
        <f>'[4]1994'!$B468</f>
        <v>53.72</v>
      </c>
      <c r="F366" s="214">
        <f>'[3]1995'!$C449</f>
        <v>56.69</v>
      </c>
      <c r="G366" s="218">
        <f>'[3]1996'!$B459</f>
        <v>56.06</v>
      </c>
      <c r="H366" s="214">
        <f>'[3]1997'!$B460</f>
        <v>54.1</v>
      </c>
      <c r="I366" s="218">
        <f>'[3]1998'!$B460</f>
        <v>58.204999999999998</v>
      </c>
      <c r="J366" s="214">
        <v>56.41</v>
      </c>
      <c r="K366" s="219">
        <f>'[5]2000'!$B460</f>
        <v>58.28</v>
      </c>
      <c r="L366" s="217">
        <f>'[8]2001'!$B459</f>
        <v>56.51</v>
      </c>
      <c r="M366" s="216">
        <v>54.68</v>
      </c>
      <c r="N366" s="217">
        <v>57.65</v>
      </c>
      <c r="O366" s="216">
        <v>52.88</v>
      </c>
      <c r="P366" s="217">
        <v>53.66</v>
      </c>
      <c r="Q366" s="216">
        <v>53.09</v>
      </c>
      <c r="R366" s="216">
        <v>54.695</v>
      </c>
      <c r="S366" s="216">
        <v>59.35</v>
      </c>
      <c r="T366" s="241">
        <v>55.09</v>
      </c>
      <c r="U366" s="236">
        <v>59.65</v>
      </c>
      <c r="V366" s="241">
        <v>56.6</v>
      </c>
      <c r="W366" s="236">
        <v>56.2</v>
      </c>
      <c r="X366" s="241">
        <v>55.62</v>
      </c>
      <c r="Y366" s="241">
        <v>56.36</v>
      </c>
      <c r="Z366" s="241">
        <v>54.715000000000003</v>
      </c>
      <c r="AA366" s="241">
        <v>55.77</v>
      </c>
      <c r="AB366" s="241">
        <v>56.62</v>
      </c>
      <c r="AC366" s="238"/>
      <c r="AD366" s="193">
        <f t="shared" si="13"/>
        <v>55.429999999999524</v>
      </c>
      <c r="AE366" s="190">
        <f t="shared" si="14"/>
        <v>53.069999999999723</v>
      </c>
      <c r="AF366" s="20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</row>
    <row r="367" spans="1:51" ht="12" customHeight="1" x14ac:dyDescent="0.25">
      <c r="A367" s="62">
        <v>37617</v>
      </c>
      <c r="B367" s="214">
        <f>'[4]1991'!$C472</f>
        <v>54.64</v>
      </c>
      <c r="C367" s="218">
        <v>56.454999999999998</v>
      </c>
      <c r="D367" s="214">
        <f>'[4]1993'!$B470</f>
        <v>56.23</v>
      </c>
      <c r="E367" s="218">
        <f>'[4]1994'!$B469</f>
        <v>53.704999999999998</v>
      </c>
      <c r="F367" s="214">
        <f>'[3]1995'!$C450</f>
        <v>56.67</v>
      </c>
      <c r="G367" s="218">
        <f>'[3]1996'!$B460</f>
        <v>56.08</v>
      </c>
      <c r="H367" s="214">
        <f>'[3]1997'!$B461</f>
        <v>54.16</v>
      </c>
      <c r="I367" s="218">
        <f>'[3]1998'!$B461</f>
        <v>58.18</v>
      </c>
      <c r="J367" s="214">
        <v>56.45</v>
      </c>
      <c r="K367" s="219">
        <f>'[5]2000'!$B461</f>
        <v>58.305</v>
      </c>
      <c r="L367" s="217">
        <f>'[8]2001'!$B460</f>
        <v>56.6</v>
      </c>
      <c r="M367" s="216">
        <v>54.715000000000003</v>
      </c>
      <c r="N367" s="217">
        <v>57.914999999999999</v>
      </c>
      <c r="O367" s="216">
        <v>52.884999999999998</v>
      </c>
      <c r="P367" s="217">
        <v>53.82</v>
      </c>
      <c r="Q367" s="216">
        <v>53.12</v>
      </c>
      <c r="R367" s="216">
        <v>54.71</v>
      </c>
      <c r="S367" s="216">
        <v>59.81</v>
      </c>
      <c r="T367" s="241">
        <v>55.23</v>
      </c>
      <c r="U367" s="236">
        <v>59.62</v>
      </c>
      <c r="V367" s="241">
        <v>56.91</v>
      </c>
      <c r="W367" s="236">
        <v>56.164999999999999</v>
      </c>
      <c r="X367" s="241">
        <v>55.67</v>
      </c>
      <c r="Y367" s="241">
        <v>56.5</v>
      </c>
      <c r="Z367" s="241">
        <v>54.67</v>
      </c>
      <c r="AA367" s="241">
        <v>55.74</v>
      </c>
      <c r="AB367" s="241">
        <v>56.64</v>
      </c>
      <c r="AC367" s="238"/>
      <c r="AD367" s="193">
        <f t="shared" si="13"/>
        <v>55.409999999999521</v>
      </c>
      <c r="AE367" s="190">
        <f t="shared" si="14"/>
        <v>53.039999999999722</v>
      </c>
      <c r="AF367" s="20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</row>
    <row r="368" spans="1:51" ht="12" customHeight="1" x14ac:dyDescent="0.25">
      <c r="A368" s="62">
        <v>37618</v>
      </c>
      <c r="B368" s="214">
        <f>'[4]1991'!$C473</f>
        <v>54.664999999999999</v>
      </c>
      <c r="C368" s="218">
        <v>56.45</v>
      </c>
      <c r="D368" s="214">
        <f>'[4]1993'!$B471</f>
        <v>56.59</v>
      </c>
      <c r="E368" s="218">
        <f>'[4]1994'!$B470</f>
        <v>53.715000000000003</v>
      </c>
      <c r="F368" s="214">
        <f>'[3]1995'!$C451</f>
        <v>56.67</v>
      </c>
      <c r="G368" s="218">
        <f>'[3]1996'!$B461</f>
        <v>56.064999999999998</v>
      </c>
      <c r="H368" s="214">
        <f>'[3]1997'!$B462</f>
        <v>54.21</v>
      </c>
      <c r="I368" s="218">
        <f>'[3]1998'!$B462</f>
        <v>58.19</v>
      </c>
      <c r="J368" s="214">
        <v>56.51</v>
      </c>
      <c r="K368" s="219">
        <f>'[5]2000'!$B462</f>
        <v>58.34</v>
      </c>
      <c r="L368" s="217">
        <f>'[8]2001'!$B461</f>
        <v>56.64</v>
      </c>
      <c r="M368" s="216">
        <v>54.71</v>
      </c>
      <c r="N368" s="217">
        <v>58.28</v>
      </c>
      <c r="O368" s="216">
        <v>52.89</v>
      </c>
      <c r="P368" s="217">
        <v>53.86</v>
      </c>
      <c r="Q368" s="216">
        <v>53.185000000000002</v>
      </c>
      <c r="R368" s="216">
        <v>54.674999999999997</v>
      </c>
      <c r="S368" s="216">
        <v>59.93</v>
      </c>
      <c r="T368" s="241">
        <v>55.32</v>
      </c>
      <c r="U368" s="236">
        <v>59.634999999999998</v>
      </c>
      <c r="V368" s="241">
        <v>57.12</v>
      </c>
      <c r="W368" s="236">
        <v>56.13</v>
      </c>
      <c r="X368" s="241">
        <v>55.7</v>
      </c>
      <c r="Y368" s="241">
        <v>56.78</v>
      </c>
      <c r="Z368" s="241">
        <v>54.64</v>
      </c>
      <c r="AA368" s="241">
        <v>55.71</v>
      </c>
      <c r="AB368" s="241">
        <v>56.63</v>
      </c>
      <c r="AC368" s="19"/>
      <c r="AD368" s="193">
        <f t="shared" si="13"/>
        <v>55.389999999999517</v>
      </c>
      <c r="AE368" s="190">
        <f t="shared" si="14"/>
        <v>53.009999999999721</v>
      </c>
      <c r="AF368" s="20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</row>
    <row r="369" spans="1:51" ht="12" customHeight="1" x14ac:dyDescent="0.25">
      <c r="A369" s="62">
        <v>37619</v>
      </c>
      <c r="B369" s="214">
        <f>'[4]1991'!$C474</f>
        <v>54.695</v>
      </c>
      <c r="C369" s="218">
        <v>56.48</v>
      </c>
      <c r="D369" s="214">
        <f>'[4]1993'!$B472</f>
        <v>56.704999999999998</v>
      </c>
      <c r="E369" s="218">
        <f>'[4]1994'!$B471</f>
        <v>53.725000000000001</v>
      </c>
      <c r="F369" s="214">
        <f>'[3]1995'!$C452</f>
        <v>56.655000000000001</v>
      </c>
      <c r="G369" s="218">
        <f>'[3]1996'!$B462</f>
        <v>56.19</v>
      </c>
      <c r="H369" s="214">
        <f>'[3]1997'!$B463</f>
        <v>54.28</v>
      </c>
      <c r="I369" s="218">
        <f>'[3]1998'!$B463</f>
        <v>58.174999999999997</v>
      </c>
      <c r="J369" s="214">
        <v>56.564999999999998</v>
      </c>
      <c r="K369" s="219">
        <f>'[5]2000'!$B463</f>
        <v>58.354999999999997</v>
      </c>
      <c r="L369" s="217">
        <f>'[8]2001'!$B462</f>
        <v>56.704999999999998</v>
      </c>
      <c r="M369" s="216">
        <v>54.755000000000003</v>
      </c>
      <c r="N369" s="217">
        <v>58.57</v>
      </c>
      <c r="O369" s="216">
        <v>52.94</v>
      </c>
      <c r="P369" s="217">
        <v>53.86</v>
      </c>
      <c r="Q369" s="216">
        <v>53.21</v>
      </c>
      <c r="R369" s="216">
        <v>54.61</v>
      </c>
      <c r="S369" s="216">
        <v>59.97</v>
      </c>
      <c r="T369" s="241">
        <v>55.32</v>
      </c>
      <c r="U369" s="236">
        <v>59.625</v>
      </c>
      <c r="V369" s="241">
        <v>57.37</v>
      </c>
      <c r="W369" s="236">
        <v>56.11</v>
      </c>
      <c r="X369" s="241">
        <v>55.73</v>
      </c>
      <c r="Y369" s="241">
        <v>56.575000000000003</v>
      </c>
      <c r="Z369" s="241">
        <v>54.585000000000001</v>
      </c>
      <c r="AA369" s="241">
        <v>55.7</v>
      </c>
      <c r="AB369" s="241">
        <v>56.62</v>
      </c>
      <c r="AC369" s="19"/>
      <c r="AD369" s="193">
        <f>+AD368-0.02</f>
        <v>55.369999999999514</v>
      </c>
      <c r="AE369" s="190">
        <f t="shared" si="14"/>
        <v>52.97999999999972</v>
      </c>
      <c r="AF369" s="20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</row>
    <row r="370" spans="1:51" ht="12" customHeight="1" x14ac:dyDescent="0.25">
      <c r="A370" s="62">
        <v>37620</v>
      </c>
      <c r="B370" s="214">
        <f>'[4]1991'!$C475</f>
        <v>54.725000000000001</v>
      </c>
      <c r="C370" s="218">
        <v>56.484999999999999</v>
      </c>
      <c r="D370" s="214">
        <f>'[4]1993'!$B473</f>
        <v>56.755000000000003</v>
      </c>
      <c r="E370" s="218">
        <f>'[4]1994'!$B472</f>
        <v>53.715000000000003</v>
      </c>
      <c r="F370" s="214">
        <f>'[3]1995'!$C453</f>
        <v>56.725000000000001</v>
      </c>
      <c r="G370" s="218">
        <f>'[3]1996'!$B463</f>
        <v>56.22</v>
      </c>
      <c r="H370" s="214">
        <f>'[3]1997'!$B464</f>
        <v>54.33</v>
      </c>
      <c r="I370" s="218">
        <f>'[3]1998'!$B464</f>
        <v>58.18</v>
      </c>
      <c r="J370" s="214">
        <v>56.58</v>
      </c>
      <c r="K370" s="219">
        <v>58.4</v>
      </c>
      <c r="L370" s="217">
        <f>'[8]2001'!$B463</f>
        <v>56.79</v>
      </c>
      <c r="M370" s="216">
        <v>54.79</v>
      </c>
      <c r="N370" s="217">
        <v>58.71</v>
      </c>
      <c r="O370" s="216">
        <v>52.975000000000001</v>
      </c>
      <c r="P370" s="217">
        <v>53.88</v>
      </c>
      <c r="Q370" s="216">
        <v>53.24</v>
      </c>
      <c r="R370" s="216">
        <v>54.54</v>
      </c>
      <c r="S370" s="216">
        <v>59.994999999999997</v>
      </c>
      <c r="T370" s="241">
        <v>55.375</v>
      </c>
      <c r="U370" s="236">
        <v>59.61</v>
      </c>
      <c r="V370" s="241">
        <v>57.51</v>
      </c>
      <c r="W370" s="236">
        <v>56.07</v>
      </c>
      <c r="X370" s="241">
        <v>55.77</v>
      </c>
      <c r="Y370" s="241">
        <v>56.73</v>
      </c>
      <c r="Z370" s="241">
        <v>54.545000000000002</v>
      </c>
      <c r="AA370" s="241">
        <v>55.704999999999998</v>
      </c>
      <c r="AB370" s="241">
        <v>56.6</v>
      </c>
      <c r="AC370" s="19"/>
      <c r="AD370" s="193">
        <f>+AD369-0.02</f>
        <v>55.349999999999511</v>
      </c>
      <c r="AE370" s="190">
        <f t="shared" si="14"/>
        <v>52.949999999999719</v>
      </c>
      <c r="AF370" s="20">
        <v>0</v>
      </c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</row>
    <row r="371" spans="1:51" ht="12" customHeight="1" x14ac:dyDescent="0.25">
      <c r="A371" s="62">
        <v>37621</v>
      </c>
      <c r="B371" s="214">
        <f>'[4]1991'!$C476</f>
        <v>54.79</v>
      </c>
      <c r="C371" s="218">
        <v>56.484999999999999</v>
      </c>
      <c r="D371" s="214">
        <f>'[4]1993'!$B474</f>
        <v>56.78</v>
      </c>
      <c r="E371" s="218">
        <f>'[4]1994'!$B473</f>
        <v>53.695</v>
      </c>
      <c r="F371" s="214">
        <f>'[3]1995'!$C454</f>
        <v>56.73</v>
      </c>
      <c r="G371" s="218">
        <f>'[3]1996'!$B464</f>
        <v>56.23</v>
      </c>
      <c r="H371" s="214">
        <f>'[3]1997'!$B465</f>
        <v>54.33</v>
      </c>
      <c r="I371" s="218">
        <f>'[3]1998'!$B465</f>
        <v>58.15</v>
      </c>
      <c r="J371" s="214">
        <v>56.594999999999999</v>
      </c>
      <c r="K371" s="219">
        <f>'[5]2000'!$B465</f>
        <v>58.45</v>
      </c>
      <c r="L371" s="217">
        <f>'[8]2001'!$B464</f>
        <v>56.82</v>
      </c>
      <c r="M371" s="216">
        <v>54.82</v>
      </c>
      <c r="N371" s="217">
        <v>58.77</v>
      </c>
      <c r="O371" s="216">
        <v>52.95</v>
      </c>
      <c r="P371" s="217">
        <v>53.88</v>
      </c>
      <c r="Q371" s="216">
        <v>53.31</v>
      </c>
      <c r="R371" s="216">
        <v>54.48</v>
      </c>
      <c r="S371" s="216">
        <v>59.99</v>
      </c>
      <c r="T371" s="241">
        <v>55.454999999999998</v>
      </c>
      <c r="U371" s="236">
        <v>59.56</v>
      </c>
      <c r="V371" s="241">
        <v>57.615000000000002</v>
      </c>
      <c r="W371" s="236">
        <v>56.2</v>
      </c>
      <c r="X371" s="241">
        <v>55.83</v>
      </c>
      <c r="Y371" s="241">
        <v>56.91</v>
      </c>
      <c r="Z371" s="241">
        <v>54.505000000000003</v>
      </c>
      <c r="AA371" s="241">
        <v>55.704999999999998</v>
      </c>
      <c r="AB371" s="241">
        <v>56.56</v>
      </c>
      <c r="AC371" s="19"/>
      <c r="AD371" s="193">
        <f>+AD370-0.02</f>
        <v>55.329999999999508</v>
      </c>
      <c r="AE371" s="190">
        <f t="shared" si="14"/>
        <v>52.919999999999717</v>
      </c>
      <c r="AF371" s="47">
        <v>61</v>
      </c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</row>
    <row r="372" spans="1:51" ht="9.9" customHeight="1" x14ac:dyDescent="0.25">
      <c r="A372" s="53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39"/>
      <c r="AD372" s="48"/>
      <c r="AE372" s="188"/>
      <c r="AF372" s="57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</row>
    <row r="373" spans="1:51" ht="13.5" customHeight="1" x14ac:dyDescent="0.25">
      <c r="A373" s="194" t="s">
        <v>48</v>
      </c>
      <c r="B373" s="195">
        <f>MAX(B7:B371)</f>
        <v>60.274999999999999</v>
      </c>
      <c r="C373" s="195">
        <f t="shared" ref="C373:U373" si="15">MAX(C7:C371)</f>
        <v>59.56</v>
      </c>
      <c r="D373" s="195" t="e">
        <f t="shared" si="15"/>
        <v>#REF!</v>
      </c>
      <c r="E373" s="195">
        <f t="shared" si="15"/>
        <v>60.854999999999997</v>
      </c>
      <c r="F373" s="195">
        <f>MAX(F7:F187,F219:F371)</f>
        <v>59.784999999999997</v>
      </c>
      <c r="G373" s="195">
        <f t="shared" si="15"/>
        <v>60.23</v>
      </c>
      <c r="H373" s="195">
        <f t="shared" si="15"/>
        <v>58.14</v>
      </c>
      <c r="I373" s="195">
        <f t="shared" si="15"/>
        <v>59.15</v>
      </c>
      <c r="J373" s="195">
        <f t="shared" si="15"/>
        <v>60</v>
      </c>
      <c r="K373" s="195">
        <f t="shared" si="15"/>
        <v>59.17</v>
      </c>
      <c r="L373" s="195">
        <f t="shared" si="15"/>
        <v>58.87</v>
      </c>
      <c r="M373" s="195">
        <f t="shared" si="15"/>
        <v>59.97</v>
      </c>
      <c r="N373" s="195">
        <f t="shared" si="15"/>
        <v>59.96</v>
      </c>
      <c r="O373" s="195">
        <f t="shared" si="15"/>
        <v>60.67</v>
      </c>
      <c r="P373" s="195">
        <f t="shared" si="15"/>
        <v>59.89</v>
      </c>
      <c r="Q373" s="195">
        <f t="shared" si="15"/>
        <v>62.42</v>
      </c>
      <c r="R373" s="195">
        <f t="shared" si="15"/>
        <v>60.445</v>
      </c>
      <c r="S373" s="195">
        <f t="shared" si="15"/>
        <v>60.13</v>
      </c>
      <c r="T373" s="195">
        <f t="shared" si="15"/>
        <v>60.76</v>
      </c>
      <c r="U373" s="195">
        <f t="shared" si="15"/>
        <v>60.95</v>
      </c>
      <c r="V373" s="195">
        <f>MAX(V7:V371)</f>
        <v>59.68</v>
      </c>
      <c r="W373" s="195">
        <f>MAX(W7:W371)</f>
        <v>58.72</v>
      </c>
      <c r="X373" s="195">
        <f>MAX(X7:X371)</f>
        <v>60.05</v>
      </c>
      <c r="Y373" s="195">
        <f>MAX(Y7:Y371)</f>
        <v>59.08</v>
      </c>
      <c r="Z373" s="195">
        <f>MAX(Z7:Z371)</f>
        <v>60.08</v>
      </c>
      <c r="AA373" s="195"/>
      <c r="AB373" s="195"/>
      <c r="AC373" s="39"/>
      <c r="AD373" s="48"/>
      <c r="AE373" s="188"/>
      <c r="AF373" s="57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</row>
    <row r="374" spans="1:51" ht="15" customHeight="1" x14ac:dyDescent="0.25">
      <c r="A374" s="196" t="s">
        <v>49</v>
      </c>
      <c r="B374" s="197">
        <f>MIN(B7:B371)</f>
        <v>53.72</v>
      </c>
      <c r="C374" s="197">
        <f t="shared" ref="C374:U374" si="16">MIN(C7:C371)</f>
        <v>54.83</v>
      </c>
      <c r="D374" s="197">
        <f>MIN(D7:D126,D158:D249,D280:D371)</f>
        <v>55.104999999999997</v>
      </c>
      <c r="E374" s="197">
        <f t="shared" si="16"/>
        <v>53.66</v>
      </c>
      <c r="F374" s="195">
        <f>MIN(F7:F187,F219:F371)</f>
        <v>53.74</v>
      </c>
      <c r="G374" s="197">
        <f t="shared" si="16"/>
        <v>55.8</v>
      </c>
      <c r="H374" s="197">
        <f t="shared" si="16"/>
        <v>53.23</v>
      </c>
      <c r="I374" s="197">
        <f t="shared" si="16"/>
        <v>53.54</v>
      </c>
      <c r="J374" s="197">
        <f t="shared" si="16"/>
        <v>53.98</v>
      </c>
      <c r="K374" s="197">
        <f t="shared" si="16"/>
        <v>55.134999999999998</v>
      </c>
      <c r="L374" s="197">
        <f t="shared" si="16"/>
        <v>54.07</v>
      </c>
      <c r="M374" s="197">
        <f t="shared" si="16"/>
        <v>54.29</v>
      </c>
      <c r="N374" s="197">
        <f>MIN(N6:N371)</f>
        <v>53.94</v>
      </c>
      <c r="O374" s="197">
        <f t="shared" si="16"/>
        <v>52.615000000000002</v>
      </c>
      <c r="P374" s="197">
        <f t="shared" si="16"/>
        <v>52.94</v>
      </c>
      <c r="Q374" s="197">
        <f t="shared" si="16"/>
        <v>52.65</v>
      </c>
      <c r="R374" s="197">
        <f t="shared" si="16"/>
        <v>53.32</v>
      </c>
      <c r="S374" s="197">
        <f t="shared" si="16"/>
        <v>54.1</v>
      </c>
      <c r="T374" s="197">
        <f t="shared" si="16"/>
        <v>53.59</v>
      </c>
      <c r="U374" s="197">
        <f t="shared" si="16"/>
        <v>55.56</v>
      </c>
      <c r="V374" s="197">
        <f>MIN(V7:V371)</f>
        <v>54.32</v>
      </c>
      <c r="W374" s="197">
        <f>MIN(W7:W371)</f>
        <v>53.59</v>
      </c>
      <c r="X374" s="197">
        <f>MIN(X7:X371)</f>
        <v>53.87</v>
      </c>
      <c r="Y374" s="197">
        <f>MIN(Y7:Y371)</f>
        <v>54.34</v>
      </c>
      <c r="Z374" s="197">
        <f>MIN(Z7:Z371)</f>
        <v>54.505000000000003</v>
      </c>
      <c r="AA374" s="197"/>
      <c r="AB374" s="197"/>
      <c r="AC374" s="39"/>
      <c r="AD374" s="48"/>
      <c r="AE374" s="48"/>
      <c r="AF374" s="57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</row>
    <row r="375" spans="1:51" ht="9.9" customHeight="1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39"/>
      <c r="AD375" s="48"/>
      <c r="AE375" s="48"/>
      <c r="AF375" s="57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</row>
    <row r="376" spans="1:51" ht="9.9" customHeight="1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39"/>
      <c r="AD376" s="48"/>
      <c r="AE376" s="48"/>
      <c r="AF376" s="57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</row>
    <row r="377" spans="1:51" ht="9.9" customHeight="1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39"/>
      <c r="AD377" s="48"/>
      <c r="AE377" s="48"/>
      <c r="AF377" s="57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</row>
    <row r="378" spans="1:51" ht="9.9" customHeight="1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39"/>
      <c r="AD378" s="48"/>
      <c r="AE378" s="48"/>
      <c r="AF378" s="57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</row>
    <row r="379" spans="1:51" ht="9.9" customHeight="1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39"/>
      <c r="AD379" s="48"/>
      <c r="AE379" s="48"/>
      <c r="AF379" s="57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</row>
    <row r="380" spans="1:51" ht="9.9" customHeight="1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39"/>
      <c r="AD380" s="48"/>
      <c r="AE380" s="48"/>
      <c r="AF380" s="57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</row>
    <row r="381" spans="1:51" ht="9.9" customHeight="1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39"/>
      <c r="AD381" s="48"/>
      <c r="AE381" s="48"/>
      <c r="AF381" s="57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</row>
    <row r="382" spans="1:51" ht="9.9" customHeight="1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39"/>
      <c r="AD382" s="48"/>
      <c r="AE382" s="48"/>
      <c r="AF382" s="57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</row>
    <row r="383" spans="1:51" ht="9.9" customHeight="1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39"/>
      <c r="AD383" s="48"/>
      <c r="AE383" s="48"/>
      <c r="AF383" s="57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</row>
    <row r="384" spans="1:51" ht="9.9" customHeight="1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39"/>
      <c r="AD384" s="48"/>
      <c r="AE384" s="48"/>
      <c r="AF384" s="57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</row>
    <row r="385" spans="1:51" ht="9.9" customHeight="1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39"/>
      <c r="AD385" s="48"/>
      <c r="AE385" s="48"/>
      <c r="AF385" s="57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</row>
    <row r="386" spans="1:51" ht="9.9" customHeight="1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39"/>
      <c r="AD386" s="48"/>
      <c r="AE386" s="48"/>
      <c r="AF386" s="57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</row>
    <row r="387" spans="1:51" ht="9.9" customHeight="1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39"/>
      <c r="AD387" s="48"/>
      <c r="AE387" s="48"/>
      <c r="AF387" s="57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</row>
    <row r="388" spans="1:51" ht="9.9" customHeight="1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39"/>
      <c r="AD388" s="48"/>
      <c r="AE388" s="48"/>
      <c r="AF388" s="57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</row>
    <row r="389" spans="1:51" ht="9.9" customHeight="1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39"/>
      <c r="AD389" s="48"/>
      <c r="AE389" s="48"/>
      <c r="AF389" s="57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</row>
    <row r="390" spans="1:51" ht="9.9" customHeight="1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39"/>
      <c r="AD390" s="48"/>
      <c r="AE390" s="48"/>
      <c r="AF390" s="57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</row>
    <row r="391" spans="1:51" ht="9.9" customHeight="1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39"/>
      <c r="AD391" s="48"/>
      <c r="AE391" s="48"/>
      <c r="AF391" s="57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</row>
    <row r="392" spans="1:51" ht="9.9" customHeight="1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39"/>
      <c r="AD392" s="48"/>
      <c r="AE392" s="48"/>
      <c r="AF392" s="57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</row>
    <row r="393" spans="1:51" ht="9.9" customHeight="1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39"/>
      <c r="AD393" s="48"/>
      <c r="AE393" s="48"/>
      <c r="AF393" s="57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</row>
    <row r="394" spans="1:51" ht="9.9" customHeight="1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39"/>
      <c r="AD394" s="48"/>
      <c r="AE394" s="48"/>
      <c r="AF394" s="57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</row>
    <row r="395" spans="1:51" ht="9.9" customHeight="1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39"/>
      <c r="AD395" s="48"/>
      <c r="AE395" s="48"/>
      <c r="AF395" s="57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</row>
    <row r="396" spans="1:51" ht="9.9" customHeight="1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39"/>
      <c r="AD396" s="48"/>
      <c r="AE396" s="48"/>
      <c r="AF396" s="57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</row>
    <row r="397" spans="1:51" ht="9.9" customHeight="1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39"/>
      <c r="AD397" s="48"/>
      <c r="AE397" s="48"/>
      <c r="AF397" s="57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</row>
    <row r="398" spans="1:51" ht="9.9" customHeight="1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39"/>
      <c r="AD398" s="48"/>
      <c r="AE398" s="48"/>
      <c r="AF398" s="57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</row>
    <row r="399" spans="1:51" ht="9.9" customHeight="1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39"/>
      <c r="AD399" s="48"/>
      <c r="AE399" s="48"/>
      <c r="AF399" s="57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</row>
    <row r="400" spans="1:51" ht="9.9" customHeight="1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39"/>
      <c r="AD400" s="48"/>
      <c r="AE400" s="48"/>
      <c r="AF400" s="57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</row>
    <row r="401" spans="1:51" ht="9.9" customHeight="1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39"/>
      <c r="AD401" s="48"/>
      <c r="AE401" s="48"/>
      <c r="AF401" s="57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</row>
    <row r="402" spans="1:51" ht="9.9" customHeight="1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39"/>
      <c r="AD402" s="48"/>
      <c r="AE402" s="48"/>
      <c r="AF402" s="57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</row>
    <row r="403" spans="1:51" ht="9.9" customHeight="1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39"/>
      <c r="AD403" s="48"/>
      <c r="AE403" s="48"/>
      <c r="AF403" s="57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</row>
    <row r="404" spans="1:51" ht="9.9" customHeight="1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39"/>
      <c r="AD404" s="48"/>
      <c r="AE404" s="48"/>
      <c r="AF404" s="57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</row>
    <row r="405" spans="1:51" ht="9.9" customHeight="1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39"/>
      <c r="AD405" s="48"/>
      <c r="AE405" s="48"/>
      <c r="AF405" s="57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</row>
    <row r="406" spans="1:51" ht="9.9" customHeight="1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39"/>
      <c r="AD406" s="48"/>
      <c r="AE406" s="48"/>
      <c r="AF406" s="57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</row>
    <row r="407" spans="1:51" ht="9.9" customHeight="1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39"/>
      <c r="AD407" s="48"/>
      <c r="AE407" s="48"/>
      <c r="AF407" s="57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</row>
    <row r="408" spans="1:51" ht="9.9" customHeight="1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39"/>
      <c r="AD408" s="48"/>
      <c r="AE408" s="48"/>
      <c r="AF408" s="57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</row>
    <row r="409" spans="1:51" ht="9.9" customHeight="1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39"/>
      <c r="AD409" s="48"/>
      <c r="AE409" s="48"/>
      <c r="AF409" s="57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</row>
    <row r="410" spans="1:51" ht="9.9" customHeight="1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39"/>
      <c r="AD410" s="48"/>
      <c r="AE410" s="48"/>
      <c r="AF410" s="57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</row>
    <row r="411" spans="1:51" ht="9.9" customHeight="1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39"/>
      <c r="AD411" s="48"/>
      <c r="AE411" s="48"/>
      <c r="AF411" s="57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</row>
    <row r="412" spans="1:51" ht="9.9" customHeight="1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39"/>
      <c r="AD412" s="48"/>
      <c r="AE412" s="48"/>
      <c r="AF412" s="57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</row>
    <row r="413" spans="1:51" ht="9.9" customHeight="1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39"/>
      <c r="AD413" s="48"/>
      <c r="AE413" s="48"/>
      <c r="AF413" s="57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</row>
    <row r="414" spans="1:51" ht="9.9" customHeight="1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39"/>
      <c r="AD414" s="48"/>
      <c r="AE414" s="48"/>
      <c r="AF414" s="57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</row>
    <row r="415" spans="1:51" ht="9.9" customHeight="1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39"/>
      <c r="AD415" s="48"/>
      <c r="AE415" s="48"/>
      <c r="AF415" s="57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</row>
    <row r="416" spans="1:51" ht="9.9" customHeight="1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39"/>
      <c r="AD416" s="48"/>
      <c r="AE416" s="48"/>
      <c r="AF416" s="57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</row>
    <row r="417" spans="1:51" ht="9.9" customHeight="1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39"/>
      <c r="AD417" s="48"/>
      <c r="AE417" s="48"/>
      <c r="AF417" s="57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</row>
    <row r="418" spans="1:51" ht="9.9" customHeight="1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39"/>
      <c r="AD418" s="48"/>
      <c r="AE418" s="48"/>
      <c r="AF418" s="57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</row>
    <row r="419" spans="1:51" ht="9.9" customHeight="1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39"/>
      <c r="AD419" s="48"/>
      <c r="AE419" s="48"/>
      <c r="AF419" s="57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</row>
    <row r="420" spans="1:51" ht="9.9" customHeight="1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39"/>
      <c r="AD420" s="48"/>
      <c r="AE420" s="48"/>
      <c r="AF420" s="57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</row>
    <row r="421" spans="1:51" ht="9.9" customHeight="1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39"/>
      <c r="AD421" s="48"/>
      <c r="AE421" s="48"/>
      <c r="AF421" s="57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</row>
    <row r="422" spans="1:51" ht="9.9" customHeight="1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39"/>
      <c r="AD422" s="48"/>
      <c r="AE422" s="48"/>
      <c r="AF422" s="57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</row>
    <row r="423" spans="1:51" ht="9.9" customHeight="1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39"/>
      <c r="AD423" s="48"/>
      <c r="AE423" s="48"/>
      <c r="AF423" s="57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</row>
    <row r="424" spans="1:51" ht="9.9" customHeight="1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39"/>
      <c r="AD424" s="48"/>
      <c r="AE424" s="48"/>
      <c r="AF424" s="57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</row>
    <row r="425" spans="1:51" ht="9.9" customHeight="1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39"/>
      <c r="AD425" s="48"/>
      <c r="AE425" s="48"/>
      <c r="AF425" s="57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</row>
    <row r="426" spans="1:51" ht="9.9" customHeight="1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39"/>
      <c r="AD426" s="48"/>
      <c r="AE426" s="48"/>
      <c r="AF426" s="57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</row>
    <row r="427" spans="1:51" ht="9.9" customHeight="1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39"/>
      <c r="AD427" s="48"/>
      <c r="AE427" s="48"/>
      <c r="AF427" s="57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</row>
    <row r="428" spans="1:51" ht="9.9" customHeight="1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39"/>
      <c r="AD428" s="39"/>
      <c r="AE428" s="39"/>
      <c r="AF428" s="57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</row>
    <row r="429" spans="1:51" ht="9.9" customHeight="1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39"/>
      <c r="AD429" s="39"/>
      <c r="AE429" s="39"/>
      <c r="AF429" s="57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</row>
    <row r="430" spans="1:51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39"/>
      <c r="AD430" s="39"/>
      <c r="AE430" s="39"/>
      <c r="AF430" s="57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</row>
    <row r="431" spans="1:51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39"/>
      <c r="AD431" s="39"/>
      <c r="AE431" s="39"/>
      <c r="AF431" s="57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</row>
    <row r="432" spans="1:51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39"/>
      <c r="AD432" s="39"/>
      <c r="AE432" s="39"/>
      <c r="AF432" s="57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</row>
    <row r="433" spans="1:51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39"/>
      <c r="AD433" s="39"/>
      <c r="AE433" s="39"/>
      <c r="AF433" s="57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</row>
    <row r="434" spans="1:51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39"/>
      <c r="AD434" s="39"/>
      <c r="AE434" s="39"/>
      <c r="AF434" s="57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</row>
    <row r="435" spans="1:51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39"/>
      <c r="AD435" s="39"/>
      <c r="AE435" s="39"/>
      <c r="AF435" s="57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</row>
    <row r="436" spans="1:51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57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</row>
    <row r="437" spans="1:51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57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</row>
    <row r="438" spans="1:51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57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</row>
    <row r="439" spans="1:51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57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</row>
    <row r="440" spans="1:51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57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</row>
    <row r="441" spans="1:51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57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</row>
    <row r="442" spans="1:51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57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</row>
    <row r="443" spans="1:51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57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</row>
    <row r="444" spans="1:51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57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</row>
    <row r="445" spans="1:51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57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</row>
    <row r="446" spans="1:51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57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</row>
    <row r="447" spans="1:51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57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</row>
    <row r="448" spans="1:51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57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</row>
    <row r="449" spans="1:51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57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</row>
    <row r="450" spans="1:51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57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</row>
    <row r="451" spans="1:51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57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</row>
    <row r="452" spans="1:51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57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</row>
    <row r="453" spans="1:51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57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</row>
    <row r="454" spans="1:51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57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</row>
    <row r="455" spans="1:51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57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</row>
    <row r="456" spans="1:51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57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</row>
    <row r="457" spans="1:51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57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</row>
    <row r="458" spans="1:51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57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</row>
    <row r="459" spans="1:51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57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</row>
    <row r="460" spans="1:51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57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</row>
    <row r="461" spans="1:51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57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</row>
    <row r="462" spans="1:51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57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</row>
    <row r="463" spans="1:51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57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</row>
    <row r="464" spans="1:51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57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</row>
    <row r="465" spans="1:51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57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</row>
    <row r="466" spans="1:51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57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</row>
    <row r="467" spans="1:51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57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</row>
    <row r="468" spans="1:51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57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</row>
    <row r="469" spans="1:51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57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</row>
    <row r="470" spans="1:51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57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</row>
    <row r="471" spans="1:51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57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</row>
    <row r="472" spans="1:51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57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</row>
    <row r="473" spans="1:51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57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</row>
    <row r="474" spans="1:51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57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</row>
    <row r="475" spans="1:51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57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</row>
    <row r="476" spans="1:51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57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</row>
    <row r="477" spans="1:51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57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</row>
    <row r="478" spans="1:51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57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</row>
    <row r="479" spans="1:51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57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</row>
    <row r="480" spans="1:51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57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</row>
    <row r="481" spans="1:51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57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</row>
    <row r="482" spans="1:51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57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</row>
    <row r="483" spans="1:51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57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</row>
    <row r="484" spans="1:51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57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</row>
    <row r="485" spans="1:51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57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</row>
    <row r="486" spans="1:51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57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</row>
    <row r="487" spans="1:51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57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</row>
    <row r="488" spans="1:51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57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</row>
    <row r="489" spans="1:51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57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</row>
    <row r="490" spans="1:51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57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</row>
    <row r="491" spans="1:51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57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</row>
    <row r="492" spans="1:51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57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</row>
    <row r="493" spans="1:51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57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</row>
    <row r="494" spans="1:51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57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</row>
    <row r="495" spans="1:51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57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</row>
    <row r="496" spans="1:51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57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</row>
    <row r="497" spans="1:51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57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</row>
    <row r="498" spans="1:51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57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</row>
    <row r="499" spans="1:51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57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</row>
    <row r="500" spans="1:51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57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</row>
    <row r="501" spans="1:51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57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</row>
    <row r="502" spans="1:51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57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</row>
    <row r="503" spans="1:51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57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</row>
    <row r="504" spans="1:51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57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</row>
    <row r="505" spans="1:51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57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</row>
    <row r="506" spans="1:51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57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</row>
    <row r="507" spans="1:51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57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</row>
    <row r="508" spans="1:51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57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</row>
    <row r="509" spans="1:51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57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</row>
    <row r="510" spans="1:51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57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</row>
    <row r="511" spans="1:51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57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</row>
    <row r="512" spans="1:51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57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</row>
    <row r="513" spans="1:51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57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</row>
    <row r="514" spans="1:51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57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</row>
    <row r="515" spans="1:51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57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</row>
    <row r="516" spans="1:51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57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</row>
    <row r="517" spans="1:51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57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</row>
    <row r="518" spans="1:51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57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</row>
    <row r="519" spans="1:51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57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</row>
    <row r="520" spans="1:51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57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</row>
    <row r="521" spans="1:51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57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</row>
    <row r="522" spans="1:51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57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</row>
    <row r="523" spans="1:51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57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</row>
    <row r="524" spans="1:51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57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</row>
    <row r="525" spans="1:51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57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</row>
    <row r="526" spans="1:51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57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</row>
    <row r="527" spans="1:51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57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</row>
    <row r="528" spans="1:51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57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</row>
    <row r="529" spans="1:51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57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</row>
    <row r="530" spans="1:51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57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</row>
    <row r="531" spans="1:51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57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</row>
    <row r="532" spans="1:51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57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</row>
    <row r="533" spans="1:51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57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</row>
    <row r="534" spans="1:51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57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</row>
    <row r="535" spans="1:51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57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</row>
    <row r="536" spans="1:51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57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</row>
    <row r="537" spans="1:51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57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</row>
    <row r="538" spans="1:51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57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</row>
    <row r="539" spans="1:51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57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</row>
    <row r="540" spans="1:51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57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</row>
    <row r="541" spans="1:51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57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</row>
    <row r="542" spans="1:51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57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</row>
    <row r="543" spans="1:51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57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</row>
    <row r="544" spans="1:51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57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</row>
    <row r="545" spans="1:51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57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</row>
    <row r="546" spans="1:51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57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</row>
    <row r="547" spans="1:51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57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</row>
    <row r="548" spans="1:51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57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</row>
    <row r="549" spans="1:51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57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</row>
    <row r="550" spans="1:51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57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</row>
    <row r="551" spans="1:51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57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</row>
    <row r="552" spans="1:51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57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</row>
    <row r="553" spans="1:51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57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</row>
    <row r="554" spans="1:51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57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</row>
    <row r="555" spans="1:51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57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</row>
    <row r="556" spans="1:51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57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</row>
    <row r="557" spans="1:51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57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</row>
    <row r="558" spans="1:51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57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</row>
    <row r="559" spans="1:51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57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</row>
    <row r="560" spans="1:51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57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</row>
    <row r="561" spans="1:51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57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</row>
    <row r="562" spans="1:51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57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</row>
    <row r="563" spans="1:51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57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</row>
    <row r="564" spans="1:51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57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</row>
    <row r="565" spans="1:51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57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</row>
    <row r="566" spans="1:51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57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</row>
    <row r="567" spans="1:51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57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</row>
    <row r="568" spans="1:51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57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</row>
    <row r="569" spans="1:51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57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</row>
    <row r="570" spans="1:51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57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</row>
    <row r="571" spans="1:51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57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</row>
    <row r="572" spans="1:51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57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</row>
    <row r="573" spans="1:51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57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</row>
    <row r="574" spans="1:51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57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</row>
    <row r="575" spans="1:51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57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</row>
    <row r="576" spans="1:51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57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</row>
    <row r="577" spans="1:51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57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</row>
    <row r="578" spans="1:51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57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</row>
    <row r="579" spans="1:51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57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</row>
    <row r="580" spans="1:51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57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</row>
    <row r="581" spans="1:51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57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</row>
    <row r="582" spans="1:51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57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</row>
    <row r="583" spans="1:51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57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</row>
    <row r="584" spans="1:51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57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</row>
    <row r="585" spans="1:51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57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</row>
    <row r="586" spans="1:51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57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</row>
    <row r="587" spans="1:51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57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</row>
    <row r="588" spans="1:51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57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</row>
    <row r="589" spans="1:51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57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</row>
    <row r="590" spans="1:51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57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</row>
    <row r="591" spans="1:51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57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</row>
    <row r="592" spans="1:51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57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</row>
    <row r="593" spans="1:51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57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</row>
    <row r="594" spans="1:51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</row>
    <row r="595" spans="1:51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</row>
    <row r="596" spans="1:51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</row>
    <row r="597" spans="1:51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</row>
    <row r="598" spans="1:51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</row>
    <row r="599" spans="1:51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</row>
    <row r="600" spans="1:51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</row>
    <row r="601" spans="1:51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</row>
    <row r="602" spans="1:51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</row>
    <row r="603" spans="1:51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</row>
    <row r="604" spans="1:51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</row>
    <row r="605" spans="1:51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</row>
    <row r="606" spans="1:51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</row>
    <row r="607" spans="1:51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</row>
    <row r="608" spans="1:51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</row>
    <row r="609" spans="1:51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</row>
    <row r="610" spans="1:51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</row>
    <row r="611" spans="1:51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</row>
    <row r="612" spans="1:51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</row>
    <row r="613" spans="1:51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</row>
    <row r="614" spans="1:51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</row>
    <row r="615" spans="1:51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</row>
    <row r="616" spans="1:51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</row>
    <row r="617" spans="1:51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</row>
    <row r="618" spans="1:51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</row>
    <row r="619" spans="1:51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</row>
    <row r="620" spans="1:51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</row>
    <row r="621" spans="1:51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</row>
    <row r="622" spans="1:51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</row>
    <row r="623" spans="1:51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</row>
    <row r="624" spans="1:51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</row>
    <row r="625" spans="1:51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</row>
    <row r="626" spans="1:51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</row>
    <row r="627" spans="1:51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</row>
    <row r="628" spans="1:51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</row>
    <row r="629" spans="1:51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</row>
    <row r="630" spans="1:51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</row>
    <row r="631" spans="1:51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</row>
    <row r="632" spans="1:51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</row>
    <row r="633" spans="1:51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</row>
    <row r="634" spans="1:51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</row>
    <row r="635" spans="1:51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</row>
    <row r="636" spans="1:51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</row>
    <row r="637" spans="1:51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</row>
    <row r="638" spans="1:51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</row>
    <row r="639" spans="1:51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</row>
    <row r="640" spans="1:51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</row>
    <row r="641" spans="1:51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</row>
    <row r="642" spans="1:51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</row>
    <row r="643" spans="1:51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</row>
    <row r="644" spans="1:51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</row>
    <row r="645" spans="1:51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</row>
    <row r="646" spans="1:51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</row>
    <row r="647" spans="1:51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</row>
    <row r="648" spans="1:51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</row>
    <row r="649" spans="1:51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</row>
    <row r="650" spans="1:51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</row>
    <row r="651" spans="1:51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</row>
    <row r="652" spans="1:51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</row>
    <row r="653" spans="1:51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</row>
    <row r="654" spans="1:51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</row>
    <row r="655" spans="1:51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</row>
    <row r="656" spans="1:51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</row>
    <row r="657" spans="1:51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</row>
    <row r="658" spans="1:51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</row>
    <row r="659" spans="1:51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</row>
    <row r="660" spans="1:51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</row>
    <row r="661" spans="1:51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</row>
    <row r="662" spans="1:51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</row>
    <row r="663" spans="1:51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</row>
    <row r="664" spans="1:51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</row>
    <row r="665" spans="1:51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</row>
    <row r="666" spans="1:51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</row>
    <row r="667" spans="1:51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</row>
    <row r="668" spans="1:51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</row>
    <row r="669" spans="1:51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</row>
    <row r="670" spans="1:51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</row>
    <row r="671" spans="1:51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</row>
    <row r="672" spans="1:51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</row>
    <row r="673" spans="1:51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</row>
    <row r="674" spans="1:51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</row>
    <row r="675" spans="1:51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</row>
    <row r="676" spans="1:51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</row>
    <row r="677" spans="1:51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</row>
    <row r="678" spans="1:51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</row>
    <row r="679" spans="1:51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</row>
    <row r="680" spans="1:51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</row>
    <row r="681" spans="1:51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</row>
    <row r="682" spans="1:51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</row>
    <row r="683" spans="1:51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</row>
    <row r="684" spans="1:51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</row>
    <row r="685" spans="1:51" x14ac:dyDescent="0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</row>
    <row r="686" spans="1:51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</row>
    <row r="687" spans="1:51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</row>
    <row r="688" spans="1:51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</row>
    <row r="689" spans="1:51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</row>
    <row r="690" spans="1:51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</row>
    <row r="691" spans="1:51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</row>
    <row r="692" spans="1:51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</row>
    <row r="693" spans="1:51" x14ac:dyDescent="0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</row>
    <row r="694" spans="1:51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</row>
    <row r="695" spans="1:51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</row>
    <row r="696" spans="1:51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</row>
    <row r="697" spans="1:51" x14ac:dyDescent="0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</row>
    <row r="698" spans="1:51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</row>
    <row r="699" spans="1:51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</row>
    <row r="700" spans="1:51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</row>
    <row r="701" spans="1:51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</row>
    <row r="702" spans="1:51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</row>
    <row r="703" spans="1:51" x14ac:dyDescent="0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</row>
    <row r="704" spans="1:51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</row>
    <row r="705" spans="1:51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</row>
    <row r="706" spans="1:51" x14ac:dyDescent="0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</row>
    <row r="707" spans="1:51" x14ac:dyDescent="0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</row>
    <row r="708" spans="1:51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</row>
    <row r="709" spans="1:51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</row>
    <row r="710" spans="1:51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</row>
    <row r="711" spans="1:51" x14ac:dyDescent="0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</row>
    <row r="712" spans="1:51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</row>
    <row r="713" spans="1:51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</row>
    <row r="714" spans="1:51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</row>
    <row r="715" spans="1:51" x14ac:dyDescent="0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</row>
    <row r="716" spans="1:51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</row>
    <row r="717" spans="1:51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</row>
    <row r="718" spans="1:51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</row>
    <row r="719" spans="1:51" x14ac:dyDescent="0.2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</row>
    <row r="720" spans="1:51" x14ac:dyDescent="0.2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</row>
    <row r="721" spans="1:51" x14ac:dyDescent="0.2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</row>
    <row r="722" spans="1:51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</row>
    <row r="723" spans="1:51" x14ac:dyDescent="0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</row>
    <row r="724" spans="1:51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</row>
    <row r="725" spans="1:51" x14ac:dyDescent="0.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</row>
    <row r="726" spans="1:51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</row>
    <row r="727" spans="1:51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</row>
    <row r="728" spans="1:51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</row>
  </sheetData>
  <mergeCells count="6">
    <mergeCell ref="AE5:AE6"/>
    <mergeCell ref="A3:F3"/>
    <mergeCell ref="AC5:AC6"/>
    <mergeCell ref="A5:A6"/>
    <mergeCell ref="AD5:AD6"/>
    <mergeCell ref="B5:S5"/>
  </mergeCells>
  <phoneticPr fontId="0" type="noConversion"/>
  <conditionalFormatting sqref="B7:H371">
    <cfRule type="cellIs" dxfId="1" priority="1" stopIfTrue="1" operator="greaterThanOrEqual">
      <formula>60</formula>
    </cfRule>
  </conditionalFormatting>
  <conditionalFormatting sqref="I7:AB371">
    <cfRule type="cellIs" dxfId="0" priority="2" stopIfTrue="1" operator="greaterThan">
      <formula>59.86</formula>
    </cfRule>
  </conditionalFormatting>
  <printOptions horizontalCentered="1" gridLinesSet="0"/>
  <pageMargins left="0.55118110236220497" right="0.23622047244094499" top="0.45" bottom="0.31496062992126" header="0.28000000000000003" footer="0.118110236220472"/>
  <pageSetup paperSize="9" scale="90" orientation="landscape" horizontalDpi="300" verticalDpi="300" r:id="rId1"/>
  <headerFooter alignWithMargins="0">
    <oddHeader>&amp;R&amp;8Halaman &amp;P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3:AD367"/>
  <sheetViews>
    <sheetView tabSelected="1" zoomScale="70" zoomScaleNormal="70" workbookViewId="0">
      <selection activeCell="Y30" sqref="Y30"/>
    </sheetView>
  </sheetViews>
  <sheetFormatPr defaultRowHeight="13.2" x14ac:dyDescent="0.25"/>
  <cols>
    <col min="2" max="2" width="7" customWidth="1"/>
    <col min="16" max="16" width="10.88671875" customWidth="1"/>
    <col min="17" max="17" width="7.44140625" style="227" bestFit="1" customWidth="1"/>
    <col min="18" max="18" width="4" style="227" bestFit="1" customWidth="1"/>
    <col min="19" max="19" width="9.109375" style="227" customWidth="1"/>
    <col min="20" max="20" width="5.88671875" customWidth="1"/>
    <col min="28" max="28" width="11.5546875" customWidth="1"/>
  </cols>
  <sheetData>
    <row r="3" spans="17:19" x14ac:dyDescent="0.25">
      <c r="Q3" s="225">
        <v>39083</v>
      </c>
      <c r="R3" s="226">
        <v>1</v>
      </c>
      <c r="S3" s="227">
        <v>59.86</v>
      </c>
    </row>
    <row r="4" spans="17:19" x14ac:dyDescent="0.25">
      <c r="Q4" s="225">
        <v>39084</v>
      </c>
      <c r="R4" s="226">
        <v>2</v>
      </c>
      <c r="S4" s="227">
        <v>59.86</v>
      </c>
    </row>
    <row r="5" spans="17:19" x14ac:dyDescent="0.25">
      <c r="Q5" s="225">
        <v>39085</v>
      </c>
      <c r="R5" s="226">
        <v>3</v>
      </c>
      <c r="S5" s="227">
        <v>59.86</v>
      </c>
    </row>
    <row r="6" spans="17:19" x14ac:dyDescent="0.25">
      <c r="Q6" s="225">
        <v>39086</v>
      </c>
      <c r="R6" s="226">
        <v>4</v>
      </c>
    </row>
    <row r="7" spans="17:19" x14ac:dyDescent="0.25">
      <c r="Q7" s="225">
        <v>39087</v>
      </c>
      <c r="R7" s="226">
        <v>5</v>
      </c>
      <c r="S7" s="227">
        <v>59.86</v>
      </c>
    </row>
    <row r="8" spans="17:19" x14ac:dyDescent="0.25">
      <c r="Q8" s="225">
        <v>39088</v>
      </c>
      <c r="R8" s="226">
        <v>6</v>
      </c>
      <c r="S8" s="227">
        <v>59.86</v>
      </c>
    </row>
    <row r="9" spans="17:19" x14ac:dyDescent="0.25">
      <c r="Q9" s="225">
        <v>39089</v>
      </c>
      <c r="R9" s="226">
        <v>7</v>
      </c>
      <c r="S9" s="227">
        <v>59.86</v>
      </c>
    </row>
    <row r="10" spans="17:19" x14ac:dyDescent="0.25">
      <c r="Q10" s="225">
        <v>39090</v>
      </c>
      <c r="R10" s="226">
        <v>8</v>
      </c>
      <c r="S10" s="227">
        <v>59.86</v>
      </c>
    </row>
    <row r="11" spans="17:19" x14ac:dyDescent="0.25">
      <c r="Q11" s="225">
        <v>39091</v>
      </c>
      <c r="R11" s="226">
        <v>9</v>
      </c>
      <c r="S11" s="227">
        <v>59.86</v>
      </c>
    </row>
    <row r="12" spans="17:19" x14ac:dyDescent="0.25">
      <c r="Q12" s="225">
        <v>39092</v>
      </c>
      <c r="R12" s="226">
        <v>10</v>
      </c>
      <c r="S12" s="227">
        <v>59.86</v>
      </c>
    </row>
    <row r="13" spans="17:19" x14ac:dyDescent="0.25">
      <c r="Q13" s="225">
        <v>39093</v>
      </c>
      <c r="R13" s="226">
        <v>11</v>
      </c>
      <c r="S13" s="227">
        <v>59.86</v>
      </c>
    </row>
    <row r="14" spans="17:19" x14ac:dyDescent="0.25">
      <c r="Q14" s="225">
        <v>39094</v>
      </c>
      <c r="R14" s="226">
        <v>12</v>
      </c>
      <c r="S14" s="227">
        <v>59.86</v>
      </c>
    </row>
    <row r="15" spans="17:19" x14ac:dyDescent="0.25">
      <c r="Q15" s="225">
        <v>39095</v>
      </c>
      <c r="R15" s="226">
        <v>13</v>
      </c>
      <c r="S15" s="227">
        <v>59.86</v>
      </c>
    </row>
    <row r="16" spans="17:19" x14ac:dyDescent="0.25">
      <c r="Q16" s="225">
        <v>39096</v>
      </c>
      <c r="R16" s="226">
        <v>14</v>
      </c>
      <c r="S16" s="227">
        <v>59.86</v>
      </c>
    </row>
    <row r="17" spans="17:30" ht="13.8" x14ac:dyDescent="0.25">
      <c r="Q17" s="225">
        <v>39097</v>
      </c>
      <c r="R17" s="226">
        <v>15</v>
      </c>
      <c r="S17" s="227">
        <v>59.86</v>
      </c>
      <c r="AB17" s="233" t="s">
        <v>57</v>
      </c>
    </row>
    <row r="18" spans="17:30" ht="15.6" x14ac:dyDescent="0.3">
      <c r="Q18" s="225">
        <v>39098</v>
      </c>
      <c r="R18" s="226">
        <v>16</v>
      </c>
      <c r="S18" s="227">
        <v>59.86</v>
      </c>
      <c r="AB18" s="232" t="s">
        <v>50</v>
      </c>
    </row>
    <row r="19" spans="17:30" x14ac:dyDescent="0.25">
      <c r="Q19" s="225">
        <v>39099</v>
      </c>
      <c r="R19" s="226">
        <v>17</v>
      </c>
      <c r="S19" s="227">
        <v>59.86</v>
      </c>
      <c r="AA19">
        <v>1</v>
      </c>
      <c r="AB19" t="s">
        <v>56</v>
      </c>
    </row>
    <row r="20" spans="17:30" x14ac:dyDescent="0.25">
      <c r="Q20" s="225">
        <v>39100</v>
      </c>
      <c r="R20" s="226">
        <v>18</v>
      </c>
      <c r="S20" s="227">
        <v>59.86</v>
      </c>
      <c r="AA20">
        <v>2</v>
      </c>
      <c r="AB20" t="s">
        <v>51</v>
      </c>
      <c r="AD20" t="s">
        <v>58</v>
      </c>
    </row>
    <row r="21" spans="17:30" x14ac:dyDescent="0.25">
      <c r="Q21" s="225">
        <v>39101</v>
      </c>
      <c r="R21" s="226">
        <v>19</v>
      </c>
      <c r="S21" s="227">
        <v>59.86</v>
      </c>
      <c r="AA21">
        <v>3</v>
      </c>
      <c r="AB21" t="s">
        <v>53</v>
      </c>
      <c r="AC21" t="s">
        <v>59</v>
      </c>
    </row>
    <row r="22" spans="17:30" x14ac:dyDescent="0.25">
      <c r="Q22" s="225">
        <v>39102</v>
      </c>
      <c r="R22" s="226">
        <v>20</v>
      </c>
      <c r="S22" s="227">
        <v>59.86</v>
      </c>
      <c r="AA22">
        <v>4</v>
      </c>
      <c r="AB22" t="s">
        <v>54</v>
      </c>
      <c r="AD22" t="s">
        <v>52</v>
      </c>
    </row>
    <row r="23" spans="17:30" x14ac:dyDescent="0.25">
      <c r="Q23" s="225">
        <v>39103</v>
      </c>
      <c r="R23" s="226">
        <v>21</v>
      </c>
      <c r="S23" s="227">
        <v>59.86</v>
      </c>
      <c r="AA23">
        <v>5</v>
      </c>
      <c r="AB23" t="s">
        <v>55</v>
      </c>
    </row>
    <row r="24" spans="17:30" x14ac:dyDescent="0.25">
      <c r="Q24" s="225">
        <v>39104</v>
      </c>
      <c r="R24" s="226">
        <v>22</v>
      </c>
      <c r="S24" s="227">
        <v>59.86</v>
      </c>
    </row>
    <row r="25" spans="17:30" x14ac:dyDescent="0.25">
      <c r="Q25" s="225">
        <v>39105</v>
      </c>
      <c r="R25" s="226">
        <v>23</v>
      </c>
      <c r="S25" s="227">
        <v>59.86</v>
      </c>
    </row>
    <row r="26" spans="17:30" x14ac:dyDescent="0.25">
      <c r="Q26" s="225">
        <v>39106</v>
      </c>
      <c r="R26" s="226">
        <v>24</v>
      </c>
      <c r="S26" s="227">
        <v>59.86</v>
      </c>
    </row>
    <row r="27" spans="17:30" x14ac:dyDescent="0.25">
      <c r="Q27" s="225">
        <v>39107</v>
      </c>
      <c r="R27" s="226">
        <v>25</v>
      </c>
      <c r="S27" s="227">
        <v>59.86</v>
      </c>
    </row>
    <row r="28" spans="17:30" x14ac:dyDescent="0.25">
      <c r="Q28" s="225">
        <v>39108</v>
      </c>
      <c r="R28" s="226">
        <v>26</v>
      </c>
      <c r="S28" s="227">
        <v>59.86</v>
      </c>
    </row>
    <row r="29" spans="17:30" x14ac:dyDescent="0.25">
      <c r="Q29" s="225">
        <v>39109</v>
      </c>
      <c r="R29" s="226">
        <v>27</v>
      </c>
      <c r="S29" s="227">
        <v>59.86</v>
      </c>
    </row>
    <row r="30" spans="17:30" x14ac:dyDescent="0.25">
      <c r="Q30" s="225">
        <v>39110</v>
      </c>
      <c r="R30" s="226">
        <v>28</v>
      </c>
      <c r="S30" s="227">
        <v>59.86</v>
      </c>
    </row>
    <row r="31" spans="17:30" x14ac:dyDescent="0.25">
      <c r="Q31" s="225">
        <v>39111</v>
      </c>
      <c r="R31" s="226">
        <v>29</v>
      </c>
      <c r="S31" s="227">
        <v>59.86</v>
      </c>
    </row>
    <row r="32" spans="17:30" x14ac:dyDescent="0.25">
      <c r="Q32" s="225">
        <v>39112</v>
      </c>
      <c r="R32" s="226">
        <v>30</v>
      </c>
      <c r="S32" s="227">
        <v>59.86</v>
      </c>
    </row>
    <row r="33" spans="17:19" x14ac:dyDescent="0.25">
      <c r="Q33" s="225">
        <v>39113</v>
      </c>
      <c r="R33" s="226">
        <v>31</v>
      </c>
      <c r="S33" s="227">
        <v>59.86</v>
      </c>
    </row>
    <row r="34" spans="17:19" x14ac:dyDescent="0.25">
      <c r="Q34" s="225">
        <v>39114</v>
      </c>
      <c r="R34" s="226">
        <v>32</v>
      </c>
      <c r="S34" s="227">
        <v>59.86</v>
      </c>
    </row>
    <row r="35" spans="17:19" x14ac:dyDescent="0.25">
      <c r="Q35" s="225">
        <v>39115</v>
      </c>
      <c r="R35" s="226">
        <v>33</v>
      </c>
      <c r="S35" s="227">
        <v>59.86</v>
      </c>
    </row>
    <row r="36" spans="17:19" x14ac:dyDescent="0.25">
      <c r="Q36" s="225">
        <v>39116</v>
      </c>
      <c r="R36" s="226">
        <v>34</v>
      </c>
      <c r="S36" s="227">
        <v>59.86</v>
      </c>
    </row>
    <row r="37" spans="17:19" x14ac:dyDescent="0.25">
      <c r="Q37" s="225">
        <v>39117</v>
      </c>
      <c r="R37" s="226">
        <v>35</v>
      </c>
      <c r="S37" s="227">
        <v>59.86</v>
      </c>
    </row>
    <row r="38" spans="17:19" x14ac:dyDescent="0.25">
      <c r="Q38" s="225">
        <v>39118</v>
      </c>
      <c r="R38" s="226">
        <v>36</v>
      </c>
      <c r="S38" s="227">
        <v>59.86</v>
      </c>
    </row>
    <row r="39" spans="17:19" x14ac:dyDescent="0.25">
      <c r="Q39" s="225">
        <v>39119</v>
      </c>
      <c r="R39" s="226">
        <v>37</v>
      </c>
      <c r="S39" s="227">
        <v>59.86</v>
      </c>
    </row>
    <row r="40" spans="17:19" x14ac:dyDescent="0.25">
      <c r="Q40" s="225">
        <v>39120</v>
      </c>
      <c r="R40" s="226">
        <v>38</v>
      </c>
      <c r="S40" s="227">
        <v>59.86</v>
      </c>
    </row>
    <row r="41" spans="17:19" x14ac:dyDescent="0.25">
      <c r="Q41" s="225">
        <v>39121</v>
      </c>
      <c r="R41" s="226">
        <v>39</v>
      </c>
      <c r="S41" s="227">
        <v>59.86</v>
      </c>
    </row>
    <row r="42" spans="17:19" x14ac:dyDescent="0.25">
      <c r="Q42" s="225">
        <v>39122</v>
      </c>
      <c r="R42" s="226">
        <v>40</v>
      </c>
      <c r="S42" s="227">
        <v>59.86</v>
      </c>
    </row>
    <row r="43" spans="17:19" x14ac:dyDescent="0.25">
      <c r="Q43" s="225">
        <v>39123</v>
      </c>
      <c r="R43" s="226">
        <v>41</v>
      </c>
      <c r="S43" s="227">
        <v>59.86</v>
      </c>
    </row>
    <row r="44" spans="17:19" x14ac:dyDescent="0.25">
      <c r="Q44" s="225">
        <v>39124</v>
      </c>
      <c r="R44" s="226">
        <v>42</v>
      </c>
      <c r="S44" s="227">
        <v>59.86</v>
      </c>
    </row>
    <row r="45" spans="17:19" x14ac:dyDescent="0.25">
      <c r="Q45" s="225">
        <v>39125</v>
      </c>
      <c r="R45" s="226">
        <v>43</v>
      </c>
      <c r="S45" s="227">
        <v>59.86</v>
      </c>
    </row>
    <row r="46" spans="17:19" x14ac:dyDescent="0.25">
      <c r="Q46" s="225">
        <v>39126</v>
      </c>
      <c r="R46" s="226">
        <v>44</v>
      </c>
      <c r="S46" s="227">
        <v>59.86</v>
      </c>
    </row>
    <row r="47" spans="17:19" x14ac:dyDescent="0.25">
      <c r="Q47" s="225">
        <v>39127</v>
      </c>
      <c r="R47" s="226">
        <v>45</v>
      </c>
      <c r="S47" s="227">
        <v>59.86</v>
      </c>
    </row>
    <row r="48" spans="17:19" x14ac:dyDescent="0.25">
      <c r="Q48" s="225">
        <v>39128</v>
      </c>
      <c r="R48" s="226">
        <v>46</v>
      </c>
      <c r="S48" s="227">
        <v>59.86</v>
      </c>
    </row>
    <row r="49" spans="17:19" x14ac:dyDescent="0.25">
      <c r="Q49" s="225">
        <v>39129</v>
      </c>
      <c r="R49" s="226">
        <v>47</v>
      </c>
      <c r="S49" s="227">
        <v>59.86</v>
      </c>
    </row>
    <row r="50" spans="17:19" x14ac:dyDescent="0.25">
      <c r="Q50" s="225">
        <v>39130</v>
      </c>
      <c r="R50" s="226">
        <v>48</v>
      </c>
      <c r="S50" s="227">
        <v>59.86</v>
      </c>
    </row>
    <row r="51" spans="17:19" x14ac:dyDescent="0.25">
      <c r="Q51" s="225">
        <v>39131</v>
      </c>
      <c r="R51" s="226">
        <v>49</v>
      </c>
      <c r="S51" s="227">
        <v>59.86</v>
      </c>
    </row>
    <row r="52" spans="17:19" x14ac:dyDescent="0.25">
      <c r="Q52" s="225">
        <v>39132</v>
      </c>
      <c r="R52" s="226">
        <v>50</v>
      </c>
      <c r="S52" s="227">
        <v>59.86</v>
      </c>
    </row>
    <row r="53" spans="17:19" x14ac:dyDescent="0.25">
      <c r="Q53" s="225">
        <v>39133</v>
      </c>
      <c r="R53" s="226">
        <v>51</v>
      </c>
      <c r="S53" s="227">
        <v>59.86</v>
      </c>
    </row>
    <row r="54" spans="17:19" x14ac:dyDescent="0.25">
      <c r="Q54" s="225">
        <v>39134</v>
      </c>
      <c r="R54" s="226">
        <v>52</v>
      </c>
      <c r="S54" s="227">
        <v>59.86</v>
      </c>
    </row>
    <row r="55" spans="17:19" x14ac:dyDescent="0.25">
      <c r="Q55" s="225">
        <v>39135</v>
      </c>
      <c r="R55" s="226">
        <v>53</v>
      </c>
      <c r="S55" s="227">
        <v>59.86</v>
      </c>
    </row>
    <row r="56" spans="17:19" x14ac:dyDescent="0.25">
      <c r="Q56" s="225">
        <v>39136</v>
      </c>
      <c r="R56" s="226">
        <v>54</v>
      </c>
      <c r="S56" s="227">
        <v>59.86</v>
      </c>
    </row>
    <row r="57" spans="17:19" x14ac:dyDescent="0.25">
      <c r="Q57" s="225">
        <v>39137</v>
      </c>
      <c r="R57" s="226">
        <v>55</v>
      </c>
      <c r="S57" s="227">
        <v>59.86</v>
      </c>
    </row>
    <row r="58" spans="17:19" x14ac:dyDescent="0.25">
      <c r="Q58" s="225">
        <v>39138</v>
      </c>
      <c r="R58" s="226">
        <v>56</v>
      </c>
      <c r="S58" s="227">
        <v>59.86</v>
      </c>
    </row>
    <row r="59" spans="17:19" x14ac:dyDescent="0.25">
      <c r="Q59" s="225">
        <v>39139</v>
      </c>
      <c r="R59" s="226">
        <v>57</v>
      </c>
      <c r="S59" s="227">
        <v>59.86</v>
      </c>
    </row>
    <row r="60" spans="17:19" x14ac:dyDescent="0.25">
      <c r="Q60" s="225">
        <v>39140</v>
      </c>
      <c r="R60" s="226">
        <v>58</v>
      </c>
      <c r="S60" s="227">
        <v>59.86</v>
      </c>
    </row>
    <row r="61" spans="17:19" x14ac:dyDescent="0.25">
      <c r="Q61" s="225">
        <v>39141</v>
      </c>
      <c r="R61" s="226">
        <v>59</v>
      </c>
      <c r="S61" s="227">
        <v>59.86</v>
      </c>
    </row>
    <row r="62" spans="17:19" x14ac:dyDescent="0.25">
      <c r="Q62" s="225">
        <v>39142</v>
      </c>
      <c r="R62" s="226">
        <v>60</v>
      </c>
      <c r="S62" s="227">
        <v>59.86</v>
      </c>
    </row>
    <row r="63" spans="17:19" x14ac:dyDescent="0.25">
      <c r="Q63" s="225">
        <v>39143</v>
      </c>
      <c r="R63" s="226">
        <v>61</v>
      </c>
      <c r="S63" s="227">
        <v>59.86</v>
      </c>
    </row>
    <row r="64" spans="17:19" x14ac:dyDescent="0.25">
      <c r="Q64" s="225">
        <v>39144</v>
      </c>
      <c r="R64" s="226">
        <v>62</v>
      </c>
      <c r="S64" s="227">
        <v>59.86</v>
      </c>
    </row>
    <row r="65" spans="17:19" x14ac:dyDescent="0.25">
      <c r="Q65" s="225">
        <v>39145</v>
      </c>
      <c r="R65" s="226">
        <v>63</v>
      </c>
      <c r="S65" s="227">
        <v>59.86</v>
      </c>
    </row>
    <row r="66" spans="17:19" x14ac:dyDescent="0.25">
      <c r="Q66" s="225">
        <v>39146</v>
      </c>
      <c r="R66" s="226">
        <v>64</v>
      </c>
      <c r="S66" s="227">
        <v>59.86</v>
      </c>
    </row>
    <row r="67" spans="17:19" x14ac:dyDescent="0.25">
      <c r="Q67" s="225">
        <v>39147</v>
      </c>
      <c r="R67" s="226">
        <v>65</v>
      </c>
      <c r="S67" s="227">
        <v>59.86</v>
      </c>
    </row>
    <row r="68" spans="17:19" x14ac:dyDescent="0.25">
      <c r="Q68" s="225">
        <v>39148</v>
      </c>
      <c r="R68" s="226">
        <v>66</v>
      </c>
      <c r="S68" s="227">
        <v>59.86</v>
      </c>
    </row>
    <row r="69" spans="17:19" x14ac:dyDescent="0.25">
      <c r="Q69" s="225">
        <v>39149</v>
      </c>
      <c r="R69" s="226">
        <v>67</v>
      </c>
      <c r="S69" s="227">
        <v>59.86</v>
      </c>
    </row>
    <row r="70" spans="17:19" x14ac:dyDescent="0.25">
      <c r="Q70" s="225">
        <v>39150</v>
      </c>
      <c r="R70" s="226">
        <v>68</v>
      </c>
      <c r="S70" s="227">
        <v>59.86</v>
      </c>
    </row>
    <row r="71" spans="17:19" x14ac:dyDescent="0.25">
      <c r="Q71" s="225">
        <v>39151</v>
      </c>
      <c r="R71" s="226">
        <v>69</v>
      </c>
      <c r="S71" s="227">
        <v>59.86</v>
      </c>
    </row>
    <row r="72" spans="17:19" x14ac:dyDescent="0.25">
      <c r="Q72" s="225">
        <v>39152</v>
      </c>
      <c r="R72" s="226">
        <v>70</v>
      </c>
      <c r="S72" s="227">
        <v>59.86</v>
      </c>
    </row>
    <row r="73" spans="17:19" x14ac:dyDescent="0.25">
      <c r="Q73" s="225">
        <v>39153</v>
      </c>
      <c r="R73" s="226">
        <v>71</v>
      </c>
      <c r="S73" s="227">
        <v>59.86</v>
      </c>
    </row>
    <row r="74" spans="17:19" x14ac:dyDescent="0.25">
      <c r="Q74" s="225">
        <v>39154</v>
      </c>
      <c r="R74" s="226">
        <v>72</v>
      </c>
      <c r="S74" s="227">
        <v>59.86</v>
      </c>
    </row>
    <row r="75" spans="17:19" x14ac:dyDescent="0.25">
      <c r="Q75" s="225">
        <v>39155</v>
      </c>
      <c r="R75" s="226">
        <v>73</v>
      </c>
      <c r="S75" s="227">
        <v>59.86</v>
      </c>
    </row>
    <row r="76" spans="17:19" x14ac:dyDescent="0.25">
      <c r="Q76" s="225">
        <v>39156</v>
      </c>
      <c r="R76" s="226">
        <v>74</v>
      </c>
      <c r="S76" s="227">
        <v>59.86</v>
      </c>
    </row>
    <row r="77" spans="17:19" x14ac:dyDescent="0.25">
      <c r="Q77" s="225">
        <v>39157</v>
      </c>
      <c r="R77" s="226">
        <v>75</v>
      </c>
      <c r="S77" s="227">
        <v>59.86</v>
      </c>
    </row>
    <row r="78" spans="17:19" x14ac:dyDescent="0.25">
      <c r="Q78" s="225">
        <v>39158</v>
      </c>
      <c r="R78" s="226">
        <v>76</v>
      </c>
      <c r="S78" s="227">
        <v>59.86</v>
      </c>
    </row>
    <row r="79" spans="17:19" x14ac:dyDescent="0.25">
      <c r="Q79" s="225">
        <v>39159</v>
      </c>
      <c r="R79" s="226">
        <v>77</v>
      </c>
      <c r="S79" s="227">
        <v>59.86</v>
      </c>
    </row>
    <row r="80" spans="17:19" x14ac:dyDescent="0.25">
      <c r="Q80" s="225">
        <v>39160</v>
      </c>
      <c r="R80" s="226">
        <v>78</v>
      </c>
      <c r="S80" s="227">
        <v>59.86</v>
      </c>
    </row>
    <row r="81" spans="17:19" x14ac:dyDescent="0.25">
      <c r="Q81" s="225">
        <v>39161</v>
      </c>
      <c r="R81" s="226">
        <v>79</v>
      </c>
      <c r="S81" s="227">
        <v>59.86</v>
      </c>
    </row>
    <row r="82" spans="17:19" x14ac:dyDescent="0.25">
      <c r="Q82" s="225">
        <v>39162</v>
      </c>
      <c r="R82" s="226">
        <v>80</v>
      </c>
      <c r="S82" s="227">
        <v>59.86</v>
      </c>
    </row>
    <row r="83" spans="17:19" x14ac:dyDescent="0.25">
      <c r="Q83" s="225">
        <v>39163</v>
      </c>
      <c r="R83" s="226">
        <v>81</v>
      </c>
      <c r="S83" s="227">
        <v>59.86</v>
      </c>
    </row>
    <row r="84" spans="17:19" x14ac:dyDescent="0.25">
      <c r="Q84" s="225">
        <v>39164</v>
      </c>
      <c r="R84" s="226">
        <v>82</v>
      </c>
      <c r="S84" s="227">
        <v>59.86</v>
      </c>
    </row>
    <row r="85" spans="17:19" x14ac:dyDescent="0.25">
      <c r="Q85" s="225">
        <v>39165</v>
      </c>
      <c r="R85" s="226">
        <v>83</v>
      </c>
      <c r="S85" s="227">
        <v>59.86</v>
      </c>
    </row>
    <row r="86" spans="17:19" x14ac:dyDescent="0.25">
      <c r="Q86" s="225">
        <v>39166</v>
      </c>
      <c r="R86" s="226">
        <v>84</v>
      </c>
      <c r="S86" s="227">
        <v>59.86</v>
      </c>
    </row>
    <row r="87" spans="17:19" x14ac:dyDescent="0.25">
      <c r="Q87" s="225">
        <v>39167</v>
      </c>
      <c r="R87" s="226">
        <v>85</v>
      </c>
      <c r="S87" s="227">
        <v>59.86</v>
      </c>
    </row>
    <row r="88" spans="17:19" x14ac:dyDescent="0.25">
      <c r="Q88" s="225">
        <v>39168</v>
      </c>
      <c r="R88" s="226">
        <v>86</v>
      </c>
      <c r="S88" s="227">
        <v>59.86</v>
      </c>
    </row>
    <row r="89" spans="17:19" x14ac:dyDescent="0.25">
      <c r="Q89" s="225">
        <v>39169</v>
      </c>
      <c r="R89" s="226">
        <v>87</v>
      </c>
      <c r="S89" s="227">
        <v>59.86</v>
      </c>
    </row>
    <row r="90" spans="17:19" x14ac:dyDescent="0.25">
      <c r="Q90" s="225">
        <v>39170</v>
      </c>
      <c r="R90" s="226">
        <v>88</v>
      </c>
      <c r="S90" s="227">
        <v>59.86</v>
      </c>
    </row>
    <row r="91" spans="17:19" x14ac:dyDescent="0.25">
      <c r="Q91" s="225">
        <v>39171</v>
      </c>
      <c r="R91" s="226">
        <v>89</v>
      </c>
      <c r="S91" s="227">
        <v>59.86</v>
      </c>
    </row>
    <row r="92" spans="17:19" x14ac:dyDescent="0.25">
      <c r="Q92" s="225">
        <v>39172</v>
      </c>
      <c r="R92" s="226">
        <v>90</v>
      </c>
      <c r="S92" s="227">
        <v>59.86</v>
      </c>
    </row>
    <row r="93" spans="17:19" x14ac:dyDescent="0.25">
      <c r="Q93" s="225">
        <v>39173</v>
      </c>
      <c r="R93" s="226">
        <v>91</v>
      </c>
      <c r="S93" s="227">
        <v>59.86</v>
      </c>
    </row>
    <row r="94" spans="17:19" x14ac:dyDescent="0.25">
      <c r="Q94" s="225">
        <v>39174</v>
      </c>
      <c r="R94" s="226">
        <v>92</v>
      </c>
      <c r="S94" s="227">
        <v>59.86</v>
      </c>
    </row>
    <row r="95" spans="17:19" x14ac:dyDescent="0.25">
      <c r="Q95" s="225">
        <v>39175</v>
      </c>
      <c r="R95" s="226">
        <v>93</v>
      </c>
      <c r="S95" s="227">
        <v>59.86</v>
      </c>
    </row>
    <row r="96" spans="17:19" x14ac:dyDescent="0.25">
      <c r="Q96" s="225">
        <v>39176</v>
      </c>
      <c r="R96" s="226">
        <v>94</v>
      </c>
      <c r="S96" s="227">
        <v>59.86</v>
      </c>
    </row>
    <row r="97" spans="17:19" x14ac:dyDescent="0.25">
      <c r="Q97" s="225">
        <v>39177</v>
      </c>
      <c r="R97" s="226">
        <v>95</v>
      </c>
      <c r="S97" s="227">
        <v>59.86</v>
      </c>
    </row>
    <row r="98" spans="17:19" x14ac:dyDescent="0.25">
      <c r="Q98" s="225">
        <v>39178</v>
      </c>
      <c r="R98" s="226">
        <v>96</v>
      </c>
      <c r="S98" s="227">
        <v>59.86</v>
      </c>
    </row>
    <row r="99" spans="17:19" x14ac:dyDescent="0.25">
      <c r="Q99" s="225">
        <v>39179</v>
      </c>
      <c r="R99" s="226">
        <v>97</v>
      </c>
      <c r="S99" s="227">
        <v>59.86</v>
      </c>
    </row>
    <row r="100" spans="17:19" x14ac:dyDescent="0.25">
      <c r="Q100" s="225">
        <v>39180</v>
      </c>
      <c r="R100" s="226">
        <v>98</v>
      </c>
      <c r="S100" s="227">
        <v>59.86</v>
      </c>
    </row>
    <row r="101" spans="17:19" x14ac:dyDescent="0.25">
      <c r="Q101" s="225">
        <v>39181</v>
      </c>
      <c r="R101" s="226">
        <v>99</v>
      </c>
      <c r="S101" s="227">
        <v>59.86</v>
      </c>
    </row>
    <row r="102" spans="17:19" x14ac:dyDescent="0.25">
      <c r="Q102" s="225">
        <v>39182</v>
      </c>
      <c r="R102" s="226">
        <v>100</v>
      </c>
      <c r="S102" s="227">
        <v>59.86</v>
      </c>
    </row>
    <row r="103" spans="17:19" x14ac:dyDescent="0.25">
      <c r="Q103" s="225">
        <v>39183</v>
      </c>
      <c r="R103" s="226">
        <v>101</v>
      </c>
      <c r="S103" s="227">
        <v>59.86</v>
      </c>
    </row>
    <row r="104" spans="17:19" x14ac:dyDescent="0.25">
      <c r="Q104" s="225">
        <v>39184</v>
      </c>
      <c r="R104" s="226">
        <v>102</v>
      </c>
      <c r="S104" s="227">
        <v>59.86</v>
      </c>
    </row>
    <row r="105" spans="17:19" x14ac:dyDescent="0.25">
      <c r="Q105" s="225">
        <v>39185</v>
      </c>
      <c r="R105" s="226">
        <v>103</v>
      </c>
      <c r="S105" s="227">
        <v>59.86</v>
      </c>
    </row>
    <row r="106" spans="17:19" x14ac:dyDescent="0.25">
      <c r="Q106" s="225">
        <v>39186</v>
      </c>
      <c r="R106" s="226">
        <v>104</v>
      </c>
      <c r="S106" s="227">
        <v>59.86</v>
      </c>
    </row>
    <row r="107" spans="17:19" x14ac:dyDescent="0.25">
      <c r="Q107" s="225">
        <v>39187</v>
      </c>
      <c r="R107" s="226">
        <v>105</v>
      </c>
      <c r="S107" s="227">
        <v>59.86</v>
      </c>
    </row>
    <row r="108" spans="17:19" x14ac:dyDescent="0.25">
      <c r="Q108" s="225">
        <v>39188</v>
      </c>
      <c r="R108" s="226">
        <v>106</v>
      </c>
      <c r="S108" s="227">
        <v>59.86</v>
      </c>
    </row>
    <row r="109" spans="17:19" x14ac:dyDescent="0.25">
      <c r="Q109" s="225">
        <v>39189</v>
      </c>
      <c r="R109" s="226">
        <v>107</v>
      </c>
      <c r="S109" s="227">
        <v>59.86</v>
      </c>
    </row>
    <row r="110" spans="17:19" x14ac:dyDescent="0.25">
      <c r="Q110" s="225">
        <v>39190</v>
      </c>
      <c r="R110" s="226">
        <v>108</v>
      </c>
      <c r="S110" s="227">
        <v>59.86</v>
      </c>
    </row>
    <row r="111" spans="17:19" x14ac:dyDescent="0.25">
      <c r="Q111" s="225">
        <v>39191</v>
      </c>
      <c r="R111" s="226">
        <v>109</v>
      </c>
      <c r="S111" s="227">
        <v>59.86</v>
      </c>
    </row>
    <row r="112" spans="17:19" x14ac:dyDescent="0.25">
      <c r="Q112" s="225">
        <v>39192</v>
      </c>
      <c r="R112" s="226">
        <v>110</v>
      </c>
      <c r="S112" s="227">
        <v>59.86</v>
      </c>
    </row>
    <row r="113" spans="17:19" x14ac:dyDescent="0.25">
      <c r="Q113" s="225">
        <v>39193</v>
      </c>
      <c r="R113" s="226">
        <v>111</v>
      </c>
      <c r="S113" s="227">
        <v>59.86</v>
      </c>
    </row>
    <row r="114" spans="17:19" x14ac:dyDescent="0.25">
      <c r="Q114" s="225">
        <v>39194</v>
      </c>
      <c r="R114" s="226">
        <v>112</v>
      </c>
      <c r="S114" s="227">
        <v>59.86</v>
      </c>
    </row>
    <row r="115" spans="17:19" x14ac:dyDescent="0.25">
      <c r="Q115" s="225">
        <v>39195</v>
      </c>
      <c r="R115" s="226">
        <v>113</v>
      </c>
      <c r="S115" s="227">
        <v>59.86</v>
      </c>
    </row>
    <row r="116" spans="17:19" x14ac:dyDescent="0.25">
      <c r="Q116" s="225">
        <v>39196</v>
      </c>
      <c r="R116" s="226">
        <v>114</v>
      </c>
      <c r="S116" s="227">
        <v>59.86</v>
      </c>
    </row>
    <row r="117" spans="17:19" x14ac:dyDescent="0.25">
      <c r="Q117" s="225">
        <v>39197</v>
      </c>
      <c r="R117" s="226">
        <v>115</v>
      </c>
      <c r="S117" s="227">
        <v>59.86</v>
      </c>
    </row>
    <row r="118" spans="17:19" x14ac:dyDescent="0.25">
      <c r="Q118" s="225">
        <v>39198</v>
      </c>
      <c r="R118" s="226">
        <v>116</v>
      </c>
      <c r="S118" s="227">
        <v>59.86</v>
      </c>
    </row>
    <row r="119" spans="17:19" x14ac:dyDescent="0.25">
      <c r="Q119" s="225">
        <v>39199</v>
      </c>
      <c r="R119" s="226">
        <v>117</v>
      </c>
      <c r="S119" s="227">
        <v>59.86</v>
      </c>
    </row>
    <row r="120" spans="17:19" x14ac:dyDescent="0.25">
      <c r="Q120" s="225">
        <v>39200</v>
      </c>
      <c r="R120" s="226">
        <v>118</v>
      </c>
      <c r="S120" s="227">
        <v>59.86</v>
      </c>
    </row>
    <row r="121" spans="17:19" x14ac:dyDescent="0.25">
      <c r="Q121" s="225">
        <v>39201</v>
      </c>
      <c r="R121" s="226">
        <v>119</v>
      </c>
      <c r="S121" s="227">
        <v>59.86</v>
      </c>
    </row>
    <row r="122" spans="17:19" x14ac:dyDescent="0.25">
      <c r="Q122" s="225">
        <v>39202</v>
      </c>
      <c r="R122" s="226">
        <v>120</v>
      </c>
      <c r="S122" s="227">
        <v>59.86</v>
      </c>
    </row>
    <row r="123" spans="17:19" x14ac:dyDescent="0.25">
      <c r="Q123" s="225">
        <v>39203</v>
      </c>
      <c r="R123" s="226">
        <v>121</v>
      </c>
      <c r="S123" s="227">
        <v>59.86</v>
      </c>
    </row>
    <row r="124" spans="17:19" x14ac:dyDescent="0.25">
      <c r="Q124" s="225">
        <v>39204</v>
      </c>
      <c r="R124" s="226">
        <v>122</v>
      </c>
      <c r="S124" s="227">
        <v>59.86</v>
      </c>
    </row>
    <row r="125" spans="17:19" x14ac:dyDescent="0.25">
      <c r="Q125" s="225">
        <v>39205</v>
      </c>
      <c r="R125" s="226">
        <v>123</v>
      </c>
      <c r="S125" s="227">
        <v>59.86</v>
      </c>
    </row>
    <row r="126" spans="17:19" x14ac:dyDescent="0.25">
      <c r="Q126" s="225">
        <v>39206</v>
      </c>
      <c r="R126" s="226">
        <v>124</v>
      </c>
      <c r="S126" s="227">
        <v>59.86</v>
      </c>
    </row>
    <row r="127" spans="17:19" x14ac:dyDescent="0.25">
      <c r="Q127" s="225">
        <v>39207</v>
      </c>
      <c r="R127" s="226">
        <v>125</v>
      </c>
      <c r="S127" s="227">
        <v>59.86</v>
      </c>
    </row>
    <row r="128" spans="17:19" x14ac:dyDescent="0.25">
      <c r="Q128" s="225">
        <v>39208</v>
      </c>
      <c r="R128" s="226">
        <v>126</v>
      </c>
      <c r="S128" s="227">
        <v>59.86</v>
      </c>
    </row>
    <row r="129" spans="17:19" x14ac:dyDescent="0.25">
      <c r="Q129" s="225">
        <v>39209</v>
      </c>
      <c r="R129" s="226">
        <v>127</v>
      </c>
      <c r="S129" s="227">
        <v>59.86</v>
      </c>
    </row>
    <row r="130" spans="17:19" x14ac:dyDescent="0.25">
      <c r="Q130" s="225">
        <v>39210</v>
      </c>
      <c r="R130" s="226">
        <v>128</v>
      </c>
      <c r="S130" s="227">
        <v>59.86</v>
      </c>
    </row>
    <row r="131" spans="17:19" x14ac:dyDescent="0.25">
      <c r="Q131" s="225">
        <v>39211</v>
      </c>
      <c r="R131" s="226">
        <v>129</v>
      </c>
      <c r="S131" s="227">
        <v>59.86</v>
      </c>
    </row>
    <row r="132" spans="17:19" x14ac:dyDescent="0.25">
      <c r="Q132" s="225">
        <v>39212</v>
      </c>
      <c r="R132" s="226">
        <v>130</v>
      </c>
      <c r="S132" s="227">
        <v>59.86</v>
      </c>
    </row>
    <row r="133" spans="17:19" x14ac:dyDescent="0.25">
      <c r="Q133" s="225">
        <v>39213</v>
      </c>
      <c r="R133" s="226">
        <v>131</v>
      </c>
      <c r="S133" s="227">
        <v>59.86</v>
      </c>
    </row>
    <row r="134" spans="17:19" x14ac:dyDescent="0.25">
      <c r="Q134" s="225">
        <v>39214</v>
      </c>
      <c r="R134" s="226">
        <v>132</v>
      </c>
      <c r="S134" s="227">
        <v>59.86</v>
      </c>
    </row>
    <row r="135" spans="17:19" x14ac:dyDescent="0.25">
      <c r="Q135" s="225">
        <v>39215</v>
      </c>
      <c r="R135" s="226">
        <v>133</v>
      </c>
      <c r="S135" s="227">
        <v>59.86</v>
      </c>
    </row>
    <row r="136" spans="17:19" x14ac:dyDescent="0.25">
      <c r="Q136" s="225">
        <v>39216</v>
      </c>
      <c r="R136" s="226">
        <v>134</v>
      </c>
      <c r="S136" s="227">
        <v>59.86</v>
      </c>
    </row>
    <row r="137" spans="17:19" x14ac:dyDescent="0.25">
      <c r="Q137" s="225">
        <v>39217</v>
      </c>
      <c r="R137" s="226">
        <v>135</v>
      </c>
      <c r="S137" s="227">
        <v>59.86</v>
      </c>
    </row>
    <row r="138" spans="17:19" x14ac:dyDescent="0.25">
      <c r="Q138" s="225">
        <v>39218</v>
      </c>
      <c r="R138" s="226">
        <v>136</v>
      </c>
      <c r="S138" s="227">
        <v>59.86</v>
      </c>
    </row>
    <row r="139" spans="17:19" x14ac:dyDescent="0.25">
      <c r="Q139" s="225">
        <v>39219</v>
      </c>
      <c r="R139" s="226">
        <v>137</v>
      </c>
      <c r="S139" s="227">
        <v>59.86</v>
      </c>
    </row>
    <row r="140" spans="17:19" x14ac:dyDescent="0.25">
      <c r="Q140" s="225">
        <v>39220</v>
      </c>
      <c r="R140" s="226">
        <v>138</v>
      </c>
      <c r="S140" s="227">
        <v>59.86</v>
      </c>
    </row>
    <row r="141" spans="17:19" x14ac:dyDescent="0.25">
      <c r="Q141" s="225">
        <v>39221</v>
      </c>
      <c r="R141" s="226">
        <v>139</v>
      </c>
      <c r="S141" s="227">
        <v>59.86</v>
      </c>
    </row>
    <row r="142" spans="17:19" x14ac:dyDescent="0.25">
      <c r="Q142" s="225">
        <v>39222</v>
      </c>
      <c r="R142" s="226">
        <v>140</v>
      </c>
      <c r="S142" s="227">
        <v>59.86</v>
      </c>
    </row>
    <row r="143" spans="17:19" x14ac:dyDescent="0.25">
      <c r="Q143" s="225">
        <v>39223</v>
      </c>
      <c r="R143" s="226">
        <v>141</v>
      </c>
      <c r="S143" s="227">
        <v>59.86</v>
      </c>
    </row>
    <row r="144" spans="17:19" x14ac:dyDescent="0.25">
      <c r="Q144" s="225">
        <v>39224</v>
      </c>
      <c r="R144" s="226">
        <v>142</v>
      </c>
      <c r="S144" s="227">
        <v>59.86</v>
      </c>
    </row>
    <row r="145" spans="17:19" x14ac:dyDescent="0.25">
      <c r="Q145" s="225">
        <v>39225</v>
      </c>
      <c r="R145" s="226">
        <v>143</v>
      </c>
      <c r="S145" s="227">
        <v>59.86</v>
      </c>
    </row>
    <row r="146" spans="17:19" x14ac:dyDescent="0.25">
      <c r="Q146" s="225">
        <v>39226</v>
      </c>
      <c r="R146" s="226">
        <v>144</v>
      </c>
      <c r="S146" s="227">
        <v>59.86</v>
      </c>
    </row>
    <row r="147" spans="17:19" x14ac:dyDescent="0.25">
      <c r="Q147" s="225">
        <v>39227</v>
      </c>
      <c r="R147" s="226">
        <v>145</v>
      </c>
      <c r="S147" s="227">
        <v>59.86</v>
      </c>
    </row>
    <row r="148" spans="17:19" x14ac:dyDescent="0.25">
      <c r="Q148" s="225">
        <v>39228</v>
      </c>
      <c r="R148" s="226">
        <v>146</v>
      </c>
      <c r="S148" s="227">
        <v>59.86</v>
      </c>
    </row>
    <row r="149" spans="17:19" x14ac:dyDescent="0.25">
      <c r="Q149" s="225">
        <v>39229</v>
      </c>
      <c r="R149" s="226">
        <v>147</v>
      </c>
      <c r="S149" s="227">
        <v>59.86</v>
      </c>
    </row>
    <row r="150" spans="17:19" x14ac:dyDescent="0.25">
      <c r="Q150" s="225">
        <v>39230</v>
      </c>
      <c r="R150" s="226">
        <v>148</v>
      </c>
      <c r="S150" s="227">
        <v>59.86</v>
      </c>
    </row>
    <row r="151" spans="17:19" x14ac:dyDescent="0.25">
      <c r="Q151" s="225">
        <v>39231</v>
      </c>
      <c r="R151" s="226">
        <v>149</v>
      </c>
      <c r="S151" s="227">
        <v>59.86</v>
      </c>
    </row>
    <row r="152" spans="17:19" x14ac:dyDescent="0.25">
      <c r="Q152" s="225">
        <v>39232</v>
      </c>
      <c r="R152" s="226">
        <v>150</v>
      </c>
      <c r="S152" s="227">
        <v>59.86</v>
      </c>
    </row>
    <row r="153" spans="17:19" x14ac:dyDescent="0.25">
      <c r="Q153" s="225">
        <v>39233</v>
      </c>
      <c r="R153" s="226">
        <v>151</v>
      </c>
      <c r="S153" s="227">
        <v>59.86</v>
      </c>
    </row>
    <row r="154" spans="17:19" x14ac:dyDescent="0.25">
      <c r="Q154" s="225">
        <v>39234</v>
      </c>
      <c r="R154" s="226">
        <v>152</v>
      </c>
      <c r="S154" s="227">
        <v>59.86</v>
      </c>
    </row>
    <row r="155" spans="17:19" x14ac:dyDescent="0.25">
      <c r="Q155" s="225">
        <v>39235</v>
      </c>
      <c r="R155" s="226">
        <v>153</v>
      </c>
      <c r="S155" s="227">
        <v>59.86</v>
      </c>
    </row>
    <row r="156" spans="17:19" x14ac:dyDescent="0.25">
      <c r="Q156" s="225">
        <v>39236</v>
      </c>
      <c r="R156" s="226">
        <v>154</v>
      </c>
      <c r="S156" s="227">
        <v>59.86</v>
      </c>
    </row>
    <row r="157" spans="17:19" x14ac:dyDescent="0.25">
      <c r="Q157" s="225">
        <v>39237</v>
      </c>
      <c r="R157" s="226">
        <v>155</v>
      </c>
      <c r="S157" s="227">
        <v>59.86</v>
      </c>
    </row>
    <row r="158" spans="17:19" x14ac:dyDescent="0.25">
      <c r="Q158" s="225">
        <v>39238</v>
      </c>
      <c r="R158" s="226">
        <v>156</v>
      </c>
      <c r="S158" s="227">
        <v>59.86</v>
      </c>
    </row>
    <row r="159" spans="17:19" x14ac:dyDescent="0.25">
      <c r="Q159" s="225">
        <v>39239</v>
      </c>
      <c r="R159" s="226">
        <v>157</v>
      </c>
      <c r="S159" s="227">
        <v>59.86</v>
      </c>
    </row>
    <row r="160" spans="17:19" x14ac:dyDescent="0.25">
      <c r="Q160" s="225">
        <v>39240</v>
      </c>
      <c r="R160" s="226">
        <v>158</v>
      </c>
      <c r="S160" s="227">
        <v>59.86</v>
      </c>
    </row>
    <row r="161" spans="17:19" x14ac:dyDescent="0.25">
      <c r="Q161" s="225">
        <v>39241</v>
      </c>
      <c r="R161" s="226">
        <v>159</v>
      </c>
      <c r="S161" s="227">
        <v>59.86</v>
      </c>
    </row>
    <row r="162" spans="17:19" x14ac:dyDescent="0.25">
      <c r="Q162" s="225">
        <v>39242</v>
      </c>
      <c r="R162" s="226">
        <v>160</v>
      </c>
      <c r="S162" s="227">
        <v>59.86</v>
      </c>
    </row>
    <row r="163" spans="17:19" x14ac:dyDescent="0.25">
      <c r="Q163" s="225">
        <v>39243</v>
      </c>
      <c r="R163" s="226">
        <v>161</v>
      </c>
      <c r="S163" s="227">
        <v>59.86</v>
      </c>
    </row>
    <row r="164" spans="17:19" x14ac:dyDescent="0.25">
      <c r="Q164" s="225">
        <v>39244</v>
      </c>
      <c r="R164" s="226">
        <v>162</v>
      </c>
      <c r="S164" s="227">
        <v>59.86</v>
      </c>
    </row>
    <row r="165" spans="17:19" x14ac:dyDescent="0.25">
      <c r="Q165" s="225">
        <v>39245</v>
      </c>
      <c r="R165" s="226">
        <v>163</v>
      </c>
      <c r="S165" s="227">
        <v>59.86</v>
      </c>
    </row>
    <row r="166" spans="17:19" x14ac:dyDescent="0.25">
      <c r="Q166" s="225">
        <v>39246</v>
      </c>
      <c r="R166" s="226">
        <v>164</v>
      </c>
      <c r="S166" s="227">
        <v>59.86</v>
      </c>
    </row>
    <row r="167" spans="17:19" x14ac:dyDescent="0.25">
      <c r="Q167" s="225">
        <v>39247</v>
      </c>
      <c r="R167" s="226">
        <v>165</v>
      </c>
      <c r="S167" s="227">
        <v>59.86</v>
      </c>
    </row>
    <row r="168" spans="17:19" x14ac:dyDescent="0.25">
      <c r="Q168" s="225">
        <v>39248</v>
      </c>
      <c r="R168" s="226">
        <v>166</v>
      </c>
      <c r="S168" s="227">
        <v>59.86</v>
      </c>
    </row>
    <row r="169" spans="17:19" x14ac:dyDescent="0.25">
      <c r="Q169" s="225">
        <v>39249</v>
      </c>
      <c r="R169" s="226">
        <v>167</v>
      </c>
      <c r="S169" s="227">
        <v>59.86</v>
      </c>
    </row>
    <row r="170" spans="17:19" x14ac:dyDescent="0.25">
      <c r="Q170" s="225">
        <v>39250</v>
      </c>
      <c r="R170" s="226">
        <v>168</v>
      </c>
      <c r="S170" s="227">
        <v>59.86</v>
      </c>
    </row>
    <row r="171" spans="17:19" x14ac:dyDescent="0.25">
      <c r="Q171" s="225">
        <v>39251</v>
      </c>
      <c r="R171" s="226">
        <v>169</v>
      </c>
      <c r="S171" s="227">
        <v>59.86</v>
      </c>
    </row>
    <row r="172" spans="17:19" x14ac:dyDescent="0.25">
      <c r="Q172" s="225">
        <v>39252</v>
      </c>
      <c r="R172" s="226">
        <v>170</v>
      </c>
      <c r="S172" s="227">
        <v>59.86</v>
      </c>
    </row>
    <row r="173" spans="17:19" x14ac:dyDescent="0.25">
      <c r="Q173" s="225">
        <v>39253</v>
      </c>
      <c r="R173" s="226">
        <v>171</v>
      </c>
      <c r="S173" s="227">
        <v>59.86</v>
      </c>
    </row>
    <row r="174" spans="17:19" x14ac:dyDescent="0.25">
      <c r="Q174" s="225">
        <v>39254</v>
      </c>
      <c r="R174" s="226">
        <v>172</v>
      </c>
      <c r="S174" s="227">
        <v>59.86</v>
      </c>
    </row>
    <row r="175" spans="17:19" x14ac:dyDescent="0.25">
      <c r="Q175" s="225">
        <v>39255</v>
      </c>
      <c r="R175" s="226">
        <v>173</v>
      </c>
      <c r="S175" s="227">
        <v>59.86</v>
      </c>
    </row>
    <row r="176" spans="17:19" x14ac:dyDescent="0.25">
      <c r="Q176" s="225">
        <v>39256</v>
      </c>
      <c r="R176" s="226">
        <v>174</v>
      </c>
      <c r="S176" s="227">
        <v>59.86</v>
      </c>
    </row>
    <row r="177" spans="17:19" x14ac:dyDescent="0.25">
      <c r="Q177" s="225">
        <v>39257</v>
      </c>
      <c r="R177" s="226">
        <v>175</v>
      </c>
      <c r="S177" s="227">
        <v>59.86</v>
      </c>
    </row>
    <row r="178" spans="17:19" x14ac:dyDescent="0.25">
      <c r="Q178" s="225">
        <v>39258</v>
      </c>
      <c r="R178" s="226">
        <v>176</v>
      </c>
      <c r="S178" s="227">
        <v>59.86</v>
      </c>
    </row>
    <row r="179" spans="17:19" x14ac:dyDescent="0.25">
      <c r="Q179" s="225">
        <v>39259</v>
      </c>
      <c r="R179" s="226">
        <v>177</v>
      </c>
      <c r="S179" s="227">
        <v>59.86</v>
      </c>
    </row>
    <row r="180" spans="17:19" x14ac:dyDescent="0.25">
      <c r="Q180" s="225">
        <v>39260</v>
      </c>
      <c r="R180" s="226">
        <v>178</v>
      </c>
      <c r="S180" s="227">
        <v>59.86</v>
      </c>
    </row>
    <row r="181" spans="17:19" x14ac:dyDescent="0.25">
      <c r="Q181" s="225">
        <v>39261</v>
      </c>
      <c r="R181" s="226">
        <v>179</v>
      </c>
      <c r="S181" s="227">
        <v>59.86</v>
      </c>
    </row>
    <row r="182" spans="17:19" x14ac:dyDescent="0.25">
      <c r="Q182" s="225">
        <v>39262</v>
      </c>
      <c r="R182" s="226">
        <v>180</v>
      </c>
      <c r="S182" s="227">
        <v>59.86</v>
      </c>
    </row>
    <row r="183" spans="17:19" x14ac:dyDescent="0.25">
      <c r="Q183" s="225">
        <v>39263</v>
      </c>
      <c r="R183" s="226">
        <v>181</v>
      </c>
      <c r="S183" s="227">
        <v>59.86</v>
      </c>
    </row>
    <row r="184" spans="17:19" x14ac:dyDescent="0.25">
      <c r="Q184" s="225">
        <v>39264</v>
      </c>
      <c r="R184" s="226">
        <v>182</v>
      </c>
      <c r="S184" s="227">
        <v>59.86</v>
      </c>
    </row>
    <row r="185" spans="17:19" x14ac:dyDescent="0.25">
      <c r="Q185" s="225">
        <v>39265</v>
      </c>
      <c r="R185" s="226">
        <v>183</v>
      </c>
      <c r="S185" s="227">
        <v>59.86</v>
      </c>
    </row>
    <row r="186" spans="17:19" x14ac:dyDescent="0.25">
      <c r="Q186" s="225">
        <v>39266</v>
      </c>
      <c r="R186" s="226">
        <v>184</v>
      </c>
      <c r="S186" s="227">
        <v>59.86</v>
      </c>
    </row>
    <row r="187" spans="17:19" x14ac:dyDescent="0.25">
      <c r="Q187" s="225">
        <v>39267</v>
      </c>
      <c r="R187" s="226">
        <v>185</v>
      </c>
      <c r="S187" s="227">
        <v>59.86</v>
      </c>
    </row>
    <row r="188" spans="17:19" x14ac:dyDescent="0.25">
      <c r="Q188" s="225">
        <v>39268</v>
      </c>
      <c r="R188" s="226">
        <v>186</v>
      </c>
      <c r="S188" s="227">
        <v>59.86</v>
      </c>
    </row>
    <row r="189" spans="17:19" x14ac:dyDescent="0.25">
      <c r="Q189" s="225">
        <v>39269</v>
      </c>
      <c r="R189" s="226">
        <v>187</v>
      </c>
      <c r="S189" s="227">
        <v>59.86</v>
      </c>
    </row>
    <row r="190" spans="17:19" x14ac:dyDescent="0.25">
      <c r="Q190" s="225">
        <v>39270</v>
      </c>
      <c r="R190" s="226">
        <v>188</v>
      </c>
      <c r="S190" s="227">
        <v>59.86</v>
      </c>
    </row>
    <row r="191" spans="17:19" x14ac:dyDescent="0.25">
      <c r="Q191" s="225">
        <v>39271</v>
      </c>
      <c r="R191" s="226">
        <v>189</v>
      </c>
      <c r="S191" s="227">
        <v>59.86</v>
      </c>
    </row>
    <row r="192" spans="17:19" x14ac:dyDescent="0.25">
      <c r="Q192" s="225">
        <v>39272</v>
      </c>
      <c r="R192" s="226">
        <v>190</v>
      </c>
      <c r="S192" s="227">
        <v>59.86</v>
      </c>
    </row>
    <row r="193" spans="17:19" x14ac:dyDescent="0.25">
      <c r="Q193" s="225">
        <v>39273</v>
      </c>
      <c r="R193" s="226">
        <v>191</v>
      </c>
      <c r="S193" s="227">
        <v>59.86</v>
      </c>
    </row>
    <row r="194" spans="17:19" x14ac:dyDescent="0.25">
      <c r="Q194" s="225">
        <v>39274</v>
      </c>
      <c r="R194" s="226">
        <v>192</v>
      </c>
      <c r="S194" s="227">
        <v>59.86</v>
      </c>
    </row>
    <row r="195" spans="17:19" x14ac:dyDescent="0.25">
      <c r="Q195" s="225">
        <v>39275</v>
      </c>
      <c r="R195" s="226">
        <v>193</v>
      </c>
      <c r="S195" s="227">
        <v>59.86</v>
      </c>
    </row>
    <row r="196" spans="17:19" x14ac:dyDescent="0.25">
      <c r="Q196" s="225">
        <v>39276</v>
      </c>
      <c r="R196" s="226">
        <v>194</v>
      </c>
      <c r="S196" s="227">
        <v>59.86</v>
      </c>
    </row>
    <row r="197" spans="17:19" x14ac:dyDescent="0.25">
      <c r="Q197" s="225">
        <v>39277</v>
      </c>
      <c r="R197" s="226">
        <v>195</v>
      </c>
      <c r="S197" s="227">
        <v>59.86</v>
      </c>
    </row>
    <row r="198" spans="17:19" x14ac:dyDescent="0.25">
      <c r="Q198" s="225">
        <v>39278</v>
      </c>
      <c r="R198" s="226">
        <v>196</v>
      </c>
      <c r="S198" s="227">
        <v>59.86</v>
      </c>
    </row>
    <row r="199" spans="17:19" x14ac:dyDescent="0.25">
      <c r="Q199" s="225">
        <v>39279</v>
      </c>
      <c r="R199" s="226">
        <v>197</v>
      </c>
      <c r="S199" s="227">
        <v>59.86</v>
      </c>
    </row>
    <row r="200" spans="17:19" x14ac:dyDescent="0.25">
      <c r="Q200" s="225">
        <v>39280</v>
      </c>
      <c r="R200" s="226">
        <v>198</v>
      </c>
      <c r="S200" s="227">
        <v>59.86</v>
      </c>
    </row>
    <row r="201" spans="17:19" x14ac:dyDescent="0.25">
      <c r="Q201" s="225">
        <v>39281</v>
      </c>
      <c r="R201" s="226">
        <v>199</v>
      </c>
      <c r="S201" s="227">
        <v>59.86</v>
      </c>
    </row>
    <row r="202" spans="17:19" x14ac:dyDescent="0.25">
      <c r="Q202" s="225">
        <v>39282</v>
      </c>
      <c r="R202" s="226">
        <v>200</v>
      </c>
      <c r="S202" s="227">
        <v>59.86</v>
      </c>
    </row>
    <row r="203" spans="17:19" x14ac:dyDescent="0.25">
      <c r="Q203" s="225">
        <v>39283</v>
      </c>
      <c r="R203" s="226">
        <v>201</v>
      </c>
      <c r="S203" s="227">
        <v>59.86</v>
      </c>
    </row>
    <row r="204" spans="17:19" x14ac:dyDescent="0.25">
      <c r="Q204" s="225">
        <v>39284</v>
      </c>
      <c r="R204" s="226">
        <v>202</v>
      </c>
      <c r="S204" s="227">
        <v>59.86</v>
      </c>
    </row>
    <row r="205" spans="17:19" x14ac:dyDescent="0.25">
      <c r="Q205" s="225">
        <v>39285</v>
      </c>
      <c r="R205" s="226">
        <v>203</v>
      </c>
      <c r="S205" s="227">
        <v>59.86</v>
      </c>
    </row>
    <row r="206" spans="17:19" x14ac:dyDescent="0.25">
      <c r="Q206" s="225">
        <v>39286</v>
      </c>
      <c r="R206" s="226">
        <v>204</v>
      </c>
      <c r="S206" s="227">
        <v>59.86</v>
      </c>
    </row>
    <row r="207" spans="17:19" x14ac:dyDescent="0.25">
      <c r="Q207" s="225">
        <v>39287</v>
      </c>
      <c r="R207" s="226">
        <v>205</v>
      </c>
      <c r="S207" s="227">
        <v>59.86</v>
      </c>
    </row>
    <row r="208" spans="17:19" x14ac:dyDescent="0.25">
      <c r="Q208" s="225">
        <v>39288</v>
      </c>
      <c r="R208" s="226">
        <v>206</v>
      </c>
      <c r="S208" s="227">
        <v>59.86</v>
      </c>
    </row>
    <row r="209" spans="17:19" x14ac:dyDescent="0.25">
      <c r="Q209" s="225">
        <v>39289</v>
      </c>
      <c r="R209" s="226">
        <v>207</v>
      </c>
      <c r="S209" s="227">
        <v>59.86</v>
      </c>
    </row>
    <row r="210" spans="17:19" x14ac:dyDescent="0.25">
      <c r="Q210" s="225">
        <v>39290</v>
      </c>
      <c r="R210" s="226">
        <v>208</v>
      </c>
      <c r="S210" s="227">
        <v>59.86</v>
      </c>
    </row>
    <row r="211" spans="17:19" x14ac:dyDescent="0.25">
      <c r="Q211" s="225">
        <v>39291</v>
      </c>
      <c r="R211" s="226">
        <v>209</v>
      </c>
      <c r="S211" s="227">
        <v>59.86</v>
      </c>
    </row>
    <row r="212" spans="17:19" x14ac:dyDescent="0.25">
      <c r="Q212" s="225">
        <v>39292</v>
      </c>
      <c r="R212" s="226">
        <v>210</v>
      </c>
      <c r="S212" s="227">
        <v>59.86</v>
      </c>
    </row>
    <row r="213" spans="17:19" x14ac:dyDescent="0.25">
      <c r="Q213" s="225">
        <v>39293</v>
      </c>
      <c r="R213" s="226">
        <v>211</v>
      </c>
      <c r="S213" s="227">
        <v>59.86</v>
      </c>
    </row>
    <row r="214" spans="17:19" x14ac:dyDescent="0.25">
      <c r="Q214" s="225">
        <v>39294</v>
      </c>
      <c r="R214" s="226">
        <v>212</v>
      </c>
      <c r="S214" s="227">
        <v>59.86</v>
      </c>
    </row>
    <row r="215" spans="17:19" x14ac:dyDescent="0.25">
      <c r="Q215" s="225">
        <v>39295</v>
      </c>
      <c r="R215" s="226">
        <v>213</v>
      </c>
      <c r="S215" s="227">
        <v>59.86</v>
      </c>
    </row>
    <row r="216" spans="17:19" x14ac:dyDescent="0.25">
      <c r="Q216" s="225">
        <v>39296</v>
      </c>
      <c r="R216" s="226">
        <v>214</v>
      </c>
      <c r="S216" s="227">
        <v>59.86</v>
      </c>
    </row>
    <row r="217" spans="17:19" x14ac:dyDescent="0.25">
      <c r="Q217" s="225">
        <v>39297</v>
      </c>
      <c r="R217" s="226">
        <v>215</v>
      </c>
      <c r="S217" s="227">
        <v>59.86</v>
      </c>
    </row>
    <row r="218" spans="17:19" x14ac:dyDescent="0.25">
      <c r="Q218" s="225">
        <v>39298</v>
      </c>
      <c r="R218" s="226">
        <v>216</v>
      </c>
      <c r="S218" s="227">
        <v>59.86</v>
      </c>
    </row>
    <row r="219" spans="17:19" x14ac:dyDescent="0.25">
      <c r="Q219" s="225">
        <v>39299</v>
      </c>
      <c r="R219" s="226">
        <v>217</v>
      </c>
      <c r="S219" s="227">
        <v>59.86</v>
      </c>
    </row>
    <row r="220" spans="17:19" x14ac:dyDescent="0.25">
      <c r="Q220" s="225">
        <v>39300</v>
      </c>
      <c r="R220" s="226">
        <v>218</v>
      </c>
      <c r="S220" s="227">
        <v>59.86</v>
      </c>
    </row>
    <row r="221" spans="17:19" x14ac:dyDescent="0.25">
      <c r="Q221" s="225">
        <v>39301</v>
      </c>
      <c r="R221" s="226">
        <v>219</v>
      </c>
      <c r="S221" s="227">
        <v>59.86</v>
      </c>
    </row>
    <row r="222" spans="17:19" x14ac:dyDescent="0.25">
      <c r="Q222" s="225">
        <v>39302</v>
      </c>
      <c r="R222" s="226">
        <v>220</v>
      </c>
      <c r="S222" s="227">
        <v>59.86</v>
      </c>
    </row>
    <row r="223" spans="17:19" x14ac:dyDescent="0.25">
      <c r="Q223" s="225">
        <v>39303</v>
      </c>
      <c r="R223" s="226">
        <v>221</v>
      </c>
      <c r="S223" s="227">
        <v>59.86</v>
      </c>
    </row>
    <row r="224" spans="17:19" x14ac:dyDescent="0.25">
      <c r="Q224" s="225">
        <v>39304</v>
      </c>
      <c r="R224" s="226">
        <v>222</v>
      </c>
      <c r="S224" s="227">
        <v>59.86</v>
      </c>
    </row>
    <row r="225" spans="17:19" x14ac:dyDescent="0.25">
      <c r="Q225" s="225">
        <v>39305</v>
      </c>
      <c r="R225" s="226">
        <v>223</v>
      </c>
      <c r="S225" s="227">
        <v>59.86</v>
      </c>
    </row>
    <row r="226" spans="17:19" x14ac:dyDescent="0.25">
      <c r="Q226" s="225">
        <v>39306</v>
      </c>
      <c r="R226" s="226">
        <v>224</v>
      </c>
      <c r="S226" s="227">
        <v>59.86</v>
      </c>
    </row>
    <row r="227" spans="17:19" x14ac:dyDescent="0.25">
      <c r="Q227" s="225">
        <v>39307</v>
      </c>
      <c r="R227" s="226">
        <v>225</v>
      </c>
      <c r="S227" s="227">
        <v>59.86</v>
      </c>
    </row>
    <row r="228" spans="17:19" x14ac:dyDescent="0.25">
      <c r="Q228" s="225">
        <v>39308</v>
      </c>
      <c r="R228" s="226">
        <v>226</v>
      </c>
      <c r="S228" s="227">
        <v>59.86</v>
      </c>
    </row>
    <row r="229" spans="17:19" x14ac:dyDescent="0.25">
      <c r="Q229" s="225">
        <v>39309</v>
      </c>
      <c r="R229" s="226">
        <v>227</v>
      </c>
      <c r="S229" s="227">
        <v>59.86</v>
      </c>
    </row>
    <row r="230" spans="17:19" x14ac:dyDescent="0.25">
      <c r="Q230" s="225">
        <v>39310</v>
      </c>
      <c r="R230" s="226">
        <v>228</v>
      </c>
      <c r="S230" s="227">
        <v>59.86</v>
      </c>
    </row>
    <row r="231" spans="17:19" x14ac:dyDescent="0.25">
      <c r="Q231" s="225">
        <v>39311</v>
      </c>
      <c r="R231" s="226">
        <v>229</v>
      </c>
      <c r="S231" s="227">
        <v>59.86</v>
      </c>
    </row>
    <row r="232" spans="17:19" x14ac:dyDescent="0.25">
      <c r="Q232" s="225">
        <v>39312</v>
      </c>
      <c r="R232" s="226">
        <v>230</v>
      </c>
      <c r="S232" s="227">
        <v>59.86</v>
      </c>
    </row>
    <row r="233" spans="17:19" x14ac:dyDescent="0.25">
      <c r="Q233" s="225">
        <v>39313</v>
      </c>
      <c r="R233" s="226">
        <v>231</v>
      </c>
      <c r="S233" s="227">
        <v>59.86</v>
      </c>
    </row>
    <row r="234" spans="17:19" x14ac:dyDescent="0.25">
      <c r="Q234" s="225">
        <v>39314</v>
      </c>
      <c r="R234" s="226">
        <v>232</v>
      </c>
      <c r="S234" s="227">
        <v>59.86</v>
      </c>
    </row>
    <row r="235" spans="17:19" x14ac:dyDescent="0.25">
      <c r="Q235" s="225">
        <v>39315</v>
      </c>
      <c r="R235" s="226">
        <v>233</v>
      </c>
      <c r="S235" s="227">
        <v>59.86</v>
      </c>
    </row>
    <row r="236" spans="17:19" x14ac:dyDescent="0.25">
      <c r="Q236" s="225">
        <v>39316</v>
      </c>
      <c r="R236" s="226">
        <v>234</v>
      </c>
      <c r="S236" s="227">
        <v>59.86</v>
      </c>
    </row>
    <row r="237" spans="17:19" x14ac:dyDescent="0.25">
      <c r="Q237" s="225">
        <v>39317</v>
      </c>
      <c r="R237" s="226">
        <v>235</v>
      </c>
      <c r="S237" s="227">
        <v>59.86</v>
      </c>
    </row>
    <row r="238" spans="17:19" x14ac:dyDescent="0.25">
      <c r="Q238" s="225">
        <v>39318</v>
      </c>
      <c r="R238" s="226">
        <v>236</v>
      </c>
      <c r="S238" s="227">
        <v>59.86</v>
      </c>
    </row>
    <row r="239" spans="17:19" x14ac:dyDescent="0.25">
      <c r="Q239" s="225">
        <v>39319</v>
      </c>
      <c r="R239" s="226">
        <v>237</v>
      </c>
      <c r="S239" s="227">
        <v>59.86</v>
      </c>
    </row>
    <row r="240" spans="17:19" x14ac:dyDescent="0.25">
      <c r="Q240" s="225">
        <v>39320</v>
      </c>
      <c r="R240" s="226">
        <v>238</v>
      </c>
      <c r="S240" s="227">
        <v>59.86</v>
      </c>
    </row>
    <row r="241" spans="17:19" x14ac:dyDescent="0.25">
      <c r="Q241" s="225">
        <v>39321</v>
      </c>
      <c r="R241" s="226">
        <v>239</v>
      </c>
      <c r="S241" s="227">
        <v>59.86</v>
      </c>
    </row>
    <row r="242" spans="17:19" x14ac:dyDescent="0.25">
      <c r="Q242" s="225">
        <v>39322</v>
      </c>
      <c r="R242" s="226">
        <v>240</v>
      </c>
      <c r="S242" s="227">
        <v>59.86</v>
      </c>
    </row>
    <row r="243" spans="17:19" x14ac:dyDescent="0.25">
      <c r="Q243" s="225">
        <v>39323</v>
      </c>
      <c r="R243" s="226">
        <v>241</v>
      </c>
      <c r="S243" s="227">
        <v>59.86</v>
      </c>
    </row>
    <row r="244" spans="17:19" x14ac:dyDescent="0.25">
      <c r="Q244" s="225">
        <v>39324</v>
      </c>
      <c r="R244" s="226">
        <v>242</v>
      </c>
      <c r="S244" s="227">
        <v>59.86</v>
      </c>
    </row>
    <row r="245" spans="17:19" x14ac:dyDescent="0.25">
      <c r="Q245" s="225">
        <v>39325</v>
      </c>
      <c r="R245" s="226">
        <v>243</v>
      </c>
      <c r="S245" s="227">
        <v>59.86</v>
      </c>
    </row>
    <row r="246" spans="17:19" x14ac:dyDescent="0.25">
      <c r="Q246" s="225">
        <v>39326</v>
      </c>
      <c r="R246" s="226">
        <v>244</v>
      </c>
      <c r="S246" s="227">
        <v>59.86</v>
      </c>
    </row>
    <row r="247" spans="17:19" x14ac:dyDescent="0.25">
      <c r="Q247" s="225">
        <v>39327</v>
      </c>
      <c r="R247" s="226">
        <v>245</v>
      </c>
      <c r="S247" s="227">
        <v>59.86</v>
      </c>
    </row>
    <row r="248" spans="17:19" x14ac:dyDescent="0.25">
      <c r="Q248" s="225">
        <v>39328</v>
      </c>
      <c r="R248" s="226">
        <v>246</v>
      </c>
      <c r="S248" s="227">
        <v>59.86</v>
      </c>
    </row>
    <row r="249" spans="17:19" x14ac:dyDescent="0.25">
      <c r="Q249" s="225">
        <v>39329</v>
      </c>
      <c r="R249" s="226">
        <v>247</v>
      </c>
      <c r="S249" s="227">
        <v>59.86</v>
      </c>
    </row>
    <row r="250" spans="17:19" x14ac:dyDescent="0.25">
      <c r="Q250" s="225">
        <v>39330</v>
      </c>
      <c r="R250" s="226">
        <v>248</v>
      </c>
      <c r="S250" s="227">
        <v>59.86</v>
      </c>
    </row>
    <row r="251" spans="17:19" x14ac:dyDescent="0.25">
      <c r="Q251" s="225">
        <v>39331</v>
      </c>
      <c r="R251" s="226">
        <v>249</v>
      </c>
      <c r="S251" s="227">
        <v>59.86</v>
      </c>
    </row>
    <row r="252" spans="17:19" x14ac:dyDescent="0.25">
      <c r="Q252" s="225">
        <v>39332</v>
      </c>
      <c r="R252" s="226">
        <v>250</v>
      </c>
      <c r="S252" s="227">
        <v>59.86</v>
      </c>
    </row>
    <row r="253" spans="17:19" x14ac:dyDescent="0.25">
      <c r="Q253" s="225">
        <v>39333</v>
      </c>
      <c r="R253" s="226">
        <v>251</v>
      </c>
      <c r="S253" s="227">
        <v>59.86</v>
      </c>
    </row>
    <row r="254" spans="17:19" x14ac:dyDescent="0.25">
      <c r="Q254" s="225">
        <v>39334</v>
      </c>
      <c r="R254" s="226">
        <v>252</v>
      </c>
      <c r="S254" s="227">
        <v>59.86</v>
      </c>
    </row>
    <row r="255" spans="17:19" x14ac:dyDescent="0.25">
      <c r="Q255" s="225">
        <v>39335</v>
      </c>
      <c r="R255" s="226">
        <v>253</v>
      </c>
      <c r="S255" s="227">
        <v>59.86</v>
      </c>
    </row>
    <row r="256" spans="17:19" x14ac:dyDescent="0.25">
      <c r="Q256" s="225">
        <v>39336</v>
      </c>
      <c r="R256" s="226">
        <v>254</v>
      </c>
      <c r="S256" s="227">
        <v>59.86</v>
      </c>
    </row>
    <row r="257" spans="17:19" x14ac:dyDescent="0.25">
      <c r="Q257" s="225">
        <v>39337</v>
      </c>
      <c r="R257" s="226">
        <v>255</v>
      </c>
      <c r="S257" s="227">
        <v>59.86</v>
      </c>
    </row>
    <row r="258" spans="17:19" x14ac:dyDescent="0.25">
      <c r="Q258" s="225">
        <v>39338</v>
      </c>
      <c r="R258" s="226">
        <v>256</v>
      </c>
      <c r="S258" s="227">
        <v>59.86</v>
      </c>
    </row>
    <row r="259" spans="17:19" x14ac:dyDescent="0.25">
      <c r="Q259" s="225">
        <v>39339</v>
      </c>
      <c r="R259" s="226">
        <v>257</v>
      </c>
      <c r="S259" s="227">
        <v>59.86</v>
      </c>
    </row>
    <row r="260" spans="17:19" x14ac:dyDescent="0.25">
      <c r="Q260" s="225">
        <v>39340</v>
      </c>
      <c r="R260" s="226">
        <v>258</v>
      </c>
      <c r="S260" s="227">
        <v>59.86</v>
      </c>
    </row>
    <row r="261" spans="17:19" x14ac:dyDescent="0.25">
      <c r="Q261" s="225">
        <v>39341</v>
      </c>
      <c r="R261" s="226">
        <v>259</v>
      </c>
      <c r="S261" s="227">
        <v>59.86</v>
      </c>
    </row>
    <row r="262" spans="17:19" x14ac:dyDescent="0.25">
      <c r="Q262" s="225">
        <v>39342</v>
      </c>
      <c r="R262" s="226">
        <v>260</v>
      </c>
      <c r="S262" s="227">
        <v>59.86</v>
      </c>
    </row>
    <row r="263" spans="17:19" x14ac:dyDescent="0.25">
      <c r="Q263" s="225">
        <v>39343</v>
      </c>
      <c r="R263" s="226">
        <v>261</v>
      </c>
      <c r="S263" s="227">
        <v>59.86</v>
      </c>
    </row>
    <row r="264" spans="17:19" x14ac:dyDescent="0.25">
      <c r="Q264" s="225">
        <v>39344</v>
      </c>
      <c r="R264" s="226">
        <v>262</v>
      </c>
      <c r="S264" s="227">
        <v>59.86</v>
      </c>
    </row>
    <row r="265" spans="17:19" x14ac:dyDescent="0.25">
      <c r="Q265" s="225">
        <v>39345</v>
      </c>
      <c r="R265" s="226">
        <v>263</v>
      </c>
      <c r="S265" s="227">
        <v>59.86</v>
      </c>
    </row>
    <row r="266" spans="17:19" x14ac:dyDescent="0.25">
      <c r="Q266" s="225">
        <v>39346</v>
      </c>
      <c r="R266" s="226">
        <v>264</v>
      </c>
      <c r="S266" s="227">
        <v>59.86</v>
      </c>
    </row>
    <row r="267" spans="17:19" x14ac:dyDescent="0.25">
      <c r="Q267" s="225">
        <v>39347</v>
      </c>
      <c r="R267" s="226">
        <v>265</v>
      </c>
      <c r="S267" s="227">
        <v>59.86</v>
      </c>
    </row>
    <row r="268" spans="17:19" x14ac:dyDescent="0.25">
      <c r="Q268" s="225">
        <v>39348</v>
      </c>
      <c r="R268" s="226">
        <v>266</v>
      </c>
      <c r="S268" s="227">
        <v>59.86</v>
      </c>
    </row>
    <row r="269" spans="17:19" x14ac:dyDescent="0.25">
      <c r="Q269" s="225">
        <v>39349</v>
      </c>
      <c r="R269" s="226">
        <v>267</v>
      </c>
      <c r="S269" s="227">
        <v>59.86</v>
      </c>
    </row>
    <row r="270" spans="17:19" x14ac:dyDescent="0.25">
      <c r="Q270" s="225">
        <v>39350</v>
      </c>
      <c r="R270" s="226">
        <v>268</v>
      </c>
      <c r="S270" s="227">
        <v>59.86</v>
      </c>
    </row>
    <row r="271" spans="17:19" x14ac:dyDescent="0.25">
      <c r="Q271" s="225">
        <v>39351</v>
      </c>
      <c r="R271" s="226">
        <v>269</v>
      </c>
      <c r="S271" s="227">
        <v>59.86</v>
      </c>
    </row>
    <row r="272" spans="17:19" x14ac:dyDescent="0.25">
      <c r="Q272" s="225">
        <v>39352</v>
      </c>
      <c r="R272" s="226">
        <v>270</v>
      </c>
      <c r="S272" s="227">
        <v>59.86</v>
      </c>
    </row>
    <row r="273" spans="17:19" x14ac:dyDescent="0.25">
      <c r="Q273" s="225">
        <v>39353</v>
      </c>
      <c r="R273" s="226">
        <v>271</v>
      </c>
      <c r="S273" s="227">
        <v>59.86</v>
      </c>
    </row>
    <row r="274" spans="17:19" x14ac:dyDescent="0.25">
      <c r="Q274" s="225">
        <v>39354</v>
      </c>
      <c r="R274" s="226">
        <v>272</v>
      </c>
      <c r="S274" s="227">
        <v>59.86</v>
      </c>
    </row>
    <row r="275" spans="17:19" x14ac:dyDescent="0.25">
      <c r="Q275" s="225">
        <v>39355</v>
      </c>
      <c r="R275" s="226">
        <v>273</v>
      </c>
      <c r="S275" s="227">
        <v>59.86</v>
      </c>
    </row>
    <row r="276" spans="17:19" x14ac:dyDescent="0.25">
      <c r="Q276" s="225">
        <v>39356</v>
      </c>
      <c r="R276" s="226">
        <v>274</v>
      </c>
      <c r="S276" s="227">
        <v>59.86</v>
      </c>
    </row>
    <row r="277" spans="17:19" x14ac:dyDescent="0.25">
      <c r="Q277" s="225">
        <v>39357</v>
      </c>
      <c r="R277" s="226">
        <v>275</v>
      </c>
      <c r="S277" s="227">
        <v>59.86</v>
      </c>
    </row>
    <row r="278" spans="17:19" x14ac:dyDescent="0.25">
      <c r="Q278" s="225">
        <v>39358</v>
      </c>
      <c r="R278" s="226">
        <v>276</v>
      </c>
      <c r="S278" s="227">
        <v>59.86</v>
      </c>
    </row>
    <row r="279" spans="17:19" x14ac:dyDescent="0.25">
      <c r="Q279" s="225">
        <v>39359</v>
      </c>
      <c r="R279" s="226">
        <v>277</v>
      </c>
      <c r="S279" s="227">
        <v>59.86</v>
      </c>
    </row>
    <row r="280" spans="17:19" x14ac:dyDescent="0.25">
      <c r="Q280" s="225">
        <v>39360</v>
      </c>
      <c r="R280" s="226">
        <v>278</v>
      </c>
      <c r="S280" s="227">
        <v>59.86</v>
      </c>
    </row>
    <row r="281" spans="17:19" x14ac:dyDescent="0.25">
      <c r="Q281" s="225">
        <v>39361</v>
      </c>
      <c r="R281" s="226">
        <v>279</v>
      </c>
      <c r="S281" s="227">
        <v>59.86</v>
      </c>
    </row>
    <row r="282" spans="17:19" x14ac:dyDescent="0.25">
      <c r="Q282" s="225">
        <v>39362</v>
      </c>
      <c r="R282" s="226">
        <v>280</v>
      </c>
      <c r="S282" s="227">
        <v>59.86</v>
      </c>
    </row>
    <row r="283" spans="17:19" x14ac:dyDescent="0.25">
      <c r="Q283" s="225">
        <v>39363</v>
      </c>
      <c r="R283" s="226">
        <v>281</v>
      </c>
      <c r="S283" s="227">
        <v>59.86</v>
      </c>
    </row>
    <row r="284" spans="17:19" x14ac:dyDescent="0.25">
      <c r="Q284" s="225">
        <v>39364</v>
      </c>
      <c r="R284" s="226">
        <v>282</v>
      </c>
      <c r="S284" s="227">
        <v>59.86</v>
      </c>
    </row>
    <row r="285" spans="17:19" x14ac:dyDescent="0.25">
      <c r="Q285" s="225">
        <v>39365</v>
      </c>
      <c r="R285" s="226">
        <v>283</v>
      </c>
      <c r="S285" s="227">
        <v>59.86</v>
      </c>
    </row>
    <row r="286" spans="17:19" x14ac:dyDescent="0.25">
      <c r="Q286" s="225">
        <v>39366</v>
      </c>
      <c r="R286" s="226">
        <v>284</v>
      </c>
      <c r="S286" s="227">
        <v>59.86</v>
      </c>
    </row>
    <row r="287" spans="17:19" x14ac:dyDescent="0.25">
      <c r="Q287" s="225">
        <v>39367</v>
      </c>
      <c r="R287" s="226">
        <v>285</v>
      </c>
      <c r="S287" s="227">
        <v>59.86</v>
      </c>
    </row>
    <row r="288" spans="17:19" x14ac:dyDescent="0.25">
      <c r="Q288" s="225">
        <v>39368</v>
      </c>
      <c r="R288" s="226">
        <v>286</v>
      </c>
      <c r="S288" s="227">
        <v>59.86</v>
      </c>
    </row>
    <row r="289" spans="17:19" x14ac:dyDescent="0.25">
      <c r="Q289" s="225">
        <v>39369</v>
      </c>
      <c r="R289" s="226">
        <v>287</v>
      </c>
      <c r="S289" s="227">
        <v>59.86</v>
      </c>
    </row>
    <row r="290" spans="17:19" x14ac:dyDescent="0.25">
      <c r="Q290" s="225">
        <v>39370</v>
      </c>
      <c r="R290" s="226">
        <v>288</v>
      </c>
      <c r="S290" s="227">
        <v>59.86</v>
      </c>
    </row>
    <row r="291" spans="17:19" x14ac:dyDescent="0.25">
      <c r="Q291" s="225">
        <v>39371</v>
      </c>
      <c r="R291" s="226">
        <v>289</v>
      </c>
      <c r="S291" s="227">
        <v>59.86</v>
      </c>
    </row>
    <row r="292" spans="17:19" x14ac:dyDescent="0.25">
      <c r="Q292" s="225">
        <v>39372</v>
      </c>
      <c r="R292" s="226">
        <v>290</v>
      </c>
      <c r="S292" s="227">
        <v>59.86</v>
      </c>
    </row>
    <row r="293" spans="17:19" x14ac:dyDescent="0.25">
      <c r="Q293" s="225">
        <v>39373</v>
      </c>
      <c r="R293" s="226">
        <v>291</v>
      </c>
      <c r="S293" s="227">
        <v>59.86</v>
      </c>
    </row>
    <row r="294" spans="17:19" x14ac:dyDescent="0.25">
      <c r="Q294" s="225">
        <v>39374</v>
      </c>
      <c r="R294" s="226">
        <v>292</v>
      </c>
      <c r="S294" s="227">
        <v>59.86</v>
      </c>
    </row>
    <row r="295" spans="17:19" x14ac:dyDescent="0.25">
      <c r="Q295" s="225">
        <v>39375</v>
      </c>
      <c r="R295" s="226">
        <v>293</v>
      </c>
      <c r="S295" s="227">
        <v>59.86</v>
      </c>
    </row>
    <row r="296" spans="17:19" x14ac:dyDescent="0.25">
      <c r="Q296" s="225">
        <v>39376</v>
      </c>
      <c r="R296" s="226">
        <v>294</v>
      </c>
      <c r="S296" s="227">
        <v>59.86</v>
      </c>
    </row>
    <row r="297" spans="17:19" x14ac:dyDescent="0.25">
      <c r="Q297" s="225">
        <v>39377</v>
      </c>
      <c r="R297" s="226">
        <v>295</v>
      </c>
      <c r="S297" s="227">
        <v>59.86</v>
      </c>
    </row>
    <row r="298" spans="17:19" x14ac:dyDescent="0.25">
      <c r="Q298" s="225">
        <v>39378</v>
      </c>
      <c r="R298" s="226">
        <v>296</v>
      </c>
      <c r="S298" s="227">
        <v>59.86</v>
      </c>
    </row>
    <row r="299" spans="17:19" x14ac:dyDescent="0.25">
      <c r="Q299" s="225">
        <v>39379</v>
      </c>
      <c r="R299" s="226">
        <v>297</v>
      </c>
      <c r="S299" s="227">
        <v>59.86</v>
      </c>
    </row>
    <row r="300" spans="17:19" x14ac:dyDescent="0.25">
      <c r="Q300" s="225">
        <v>39380</v>
      </c>
      <c r="R300" s="226">
        <v>298</v>
      </c>
      <c r="S300" s="227">
        <v>59.86</v>
      </c>
    </row>
    <row r="301" spans="17:19" x14ac:dyDescent="0.25">
      <c r="Q301" s="225">
        <v>39381</v>
      </c>
      <c r="R301" s="226">
        <v>299</v>
      </c>
      <c r="S301" s="227">
        <v>59.86</v>
      </c>
    </row>
    <row r="302" spans="17:19" x14ac:dyDescent="0.25">
      <c r="Q302" s="225">
        <v>39382</v>
      </c>
      <c r="R302" s="226">
        <v>300</v>
      </c>
      <c r="S302" s="227">
        <v>59.86</v>
      </c>
    </row>
    <row r="303" spans="17:19" x14ac:dyDescent="0.25">
      <c r="Q303" s="225">
        <v>39383</v>
      </c>
      <c r="R303" s="226">
        <v>301</v>
      </c>
      <c r="S303" s="227">
        <v>59.86</v>
      </c>
    </row>
    <row r="304" spans="17:19" x14ac:dyDescent="0.25">
      <c r="Q304" s="225">
        <v>39384</v>
      </c>
      <c r="R304" s="226">
        <v>302</v>
      </c>
      <c r="S304" s="227">
        <v>59.86</v>
      </c>
    </row>
    <row r="305" spans="17:19" x14ac:dyDescent="0.25">
      <c r="Q305" s="225">
        <v>39385</v>
      </c>
      <c r="R305" s="226">
        <v>303</v>
      </c>
      <c r="S305" s="227">
        <v>59.86</v>
      </c>
    </row>
    <row r="306" spans="17:19" x14ac:dyDescent="0.25">
      <c r="Q306" s="225">
        <v>39386</v>
      </c>
      <c r="R306" s="226">
        <v>304</v>
      </c>
      <c r="S306" s="227">
        <v>59.86</v>
      </c>
    </row>
    <row r="307" spans="17:19" x14ac:dyDescent="0.25">
      <c r="Q307" s="225">
        <v>39387</v>
      </c>
      <c r="R307" s="226">
        <v>305</v>
      </c>
      <c r="S307" s="227">
        <v>59.86</v>
      </c>
    </row>
    <row r="308" spans="17:19" x14ac:dyDescent="0.25">
      <c r="Q308" s="225">
        <v>39388</v>
      </c>
      <c r="R308" s="226">
        <v>306</v>
      </c>
      <c r="S308" s="227">
        <v>59.86</v>
      </c>
    </row>
    <row r="309" spans="17:19" x14ac:dyDescent="0.25">
      <c r="Q309" s="225">
        <v>39389</v>
      </c>
      <c r="R309" s="226">
        <v>307</v>
      </c>
      <c r="S309" s="227">
        <v>59.86</v>
      </c>
    </row>
    <row r="310" spans="17:19" x14ac:dyDescent="0.25">
      <c r="Q310" s="225">
        <v>39390</v>
      </c>
      <c r="R310" s="226">
        <v>308</v>
      </c>
      <c r="S310" s="227">
        <v>59.86</v>
      </c>
    </row>
    <row r="311" spans="17:19" x14ac:dyDescent="0.25">
      <c r="Q311" s="225">
        <v>39391</v>
      </c>
      <c r="R311" s="226">
        <v>309</v>
      </c>
      <c r="S311" s="227">
        <v>59.86</v>
      </c>
    </row>
    <row r="312" spans="17:19" x14ac:dyDescent="0.25">
      <c r="Q312" s="225">
        <v>39392</v>
      </c>
      <c r="R312" s="226">
        <v>310</v>
      </c>
      <c r="S312" s="227">
        <v>59.86</v>
      </c>
    </row>
    <row r="313" spans="17:19" x14ac:dyDescent="0.25">
      <c r="Q313" s="225">
        <v>39393</v>
      </c>
      <c r="R313" s="226">
        <v>311</v>
      </c>
      <c r="S313" s="227">
        <v>59.86</v>
      </c>
    </row>
    <row r="314" spans="17:19" x14ac:dyDescent="0.25">
      <c r="Q314" s="225">
        <v>39394</v>
      </c>
      <c r="R314" s="226">
        <v>312</v>
      </c>
      <c r="S314" s="227">
        <v>59.86</v>
      </c>
    </row>
    <row r="315" spans="17:19" x14ac:dyDescent="0.25">
      <c r="Q315" s="225">
        <v>39395</v>
      </c>
      <c r="R315" s="226">
        <v>313</v>
      </c>
      <c r="S315" s="227">
        <v>59.86</v>
      </c>
    </row>
    <row r="316" spans="17:19" x14ac:dyDescent="0.25">
      <c r="Q316" s="225">
        <v>39396</v>
      </c>
      <c r="R316" s="226">
        <v>314</v>
      </c>
      <c r="S316" s="227">
        <v>59.86</v>
      </c>
    </row>
    <row r="317" spans="17:19" x14ac:dyDescent="0.25">
      <c r="Q317" s="225">
        <v>39397</v>
      </c>
      <c r="R317" s="226">
        <v>315</v>
      </c>
      <c r="S317" s="227">
        <v>59.86</v>
      </c>
    </row>
    <row r="318" spans="17:19" x14ac:dyDescent="0.25">
      <c r="Q318" s="225">
        <v>39398</v>
      </c>
      <c r="R318" s="226">
        <v>316</v>
      </c>
      <c r="S318" s="227">
        <v>59.86</v>
      </c>
    </row>
    <row r="319" spans="17:19" x14ac:dyDescent="0.25">
      <c r="Q319" s="225">
        <v>39399</v>
      </c>
      <c r="R319" s="226">
        <v>317</v>
      </c>
      <c r="S319" s="227">
        <v>59.86</v>
      </c>
    </row>
    <row r="320" spans="17:19" x14ac:dyDescent="0.25">
      <c r="Q320" s="225">
        <v>39400</v>
      </c>
      <c r="R320" s="226">
        <v>318</v>
      </c>
      <c r="S320" s="227">
        <v>59.86</v>
      </c>
    </row>
    <row r="321" spans="17:19" x14ac:dyDescent="0.25">
      <c r="Q321" s="225">
        <v>39401</v>
      </c>
      <c r="R321" s="226">
        <v>319</v>
      </c>
      <c r="S321" s="227">
        <v>59.86</v>
      </c>
    </row>
    <row r="322" spans="17:19" x14ac:dyDescent="0.25">
      <c r="Q322" s="225">
        <v>39402</v>
      </c>
      <c r="R322" s="226">
        <v>320</v>
      </c>
      <c r="S322" s="227">
        <v>59.86</v>
      </c>
    </row>
    <row r="323" spans="17:19" x14ac:dyDescent="0.25">
      <c r="Q323" s="225">
        <v>39403</v>
      </c>
      <c r="R323" s="226">
        <v>321</v>
      </c>
      <c r="S323" s="227">
        <v>59.86</v>
      </c>
    </row>
    <row r="324" spans="17:19" x14ac:dyDescent="0.25">
      <c r="Q324" s="225">
        <v>39404</v>
      </c>
      <c r="R324" s="226">
        <v>322</v>
      </c>
      <c r="S324" s="227">
        <v>59.86</v>
      </c>
    </row>
    <row r="325" spans="17:19" x14ac:dyDescent="0.25">
      <c r="Q325" s="225">
        <v>39405</v>
      </c>
      <c r="R325" s="226">
        <v>323</v>
      </c>
      <c r="S325" s="227">
        <v>59.86</v>
      </c>
    </row>
    <row r="326" spans="17:19" x14ac:dyDescent="0.25">
      <c r="Q326" s="225">
        <v>39406</v>
      </c>
      <c r="R326" s="226">
        <v>324</v>
      </c>
      <c r="S326" s="227">
        <v>59.86</v>
      </c>
    </row>
    <row r="327" spans="17:19" x14ac:dyDescent="0.25">
      <c r="Q327" s="225">
        <v>39407</v>
      </c>
      <c r="R327" s="226">
        <v>325</v>
      </c>
      <c r="S327" s="227">
        <v>59.86</v>
      </c>
    </row>
    <row r="328" spans="17:19" x14ac:dyDescent="0.25">
      <c r="Q328" s="225">
        <v>39408</v>
      </c>
      <c r="R328" s="226">
        <v>326</v>
      </c>
      <c r="S328" s="227">
        <v>59.86</v>
      </c>
    </row>
    <row r="329" spans="17:19" x14ac:dyDescent="0.25">
      <c r="Q329" s="225">
        <v>39409</v>
      </c>
      <c r="R329" s="226">
        <v>327</v>
      </c>
      <c r="S329" s="227">
        <v>59.86</v>
      </c>
    </row>
    <row r="330" spans="17:19" x14ac:dyDescent="0.25">
      <c r="Q330" s="225">
        <v>39410</v>
      </c>
      <c r="R330" s="226">
        <v>328</v>
      </c>
      <c r="S330" s="227">
        <v>59.86</v>
      </c>
    </row>
    <row r="331" spans="17:19" x14ac:dyDescent="0.25">
      <c r="Q331" s="225">
        <v>39411</v>
      </c>
      <c r="R331" s="226">
        <v>329</v>
      </c>
      <c r="S331" s="227">
        <v>59.86</v>
      </c>
    </row>
    <row r="332" spans="17:19" x14ac:dyDescent="0.25">
      <c r="Q332" s="225">
        <v>39412</v>
      </c>
      <c r="R332" s="226">
        <v>330</v>
      </c>
      <c r="S332" s="227">
        <v>59.86</v>
      </c>
    </row>
    <row r="333" spans="17:19" x14ac:dyDescent="0.25">
      <c r="Q333" s="225">
        <v>39413</v>
      </c>
      <c r="R333" s="226">
        <v>331</v>
      </c>
      <c r="S333" s="227">
        <v>59.86</v>
      </c>
    </row>
    <row r="334" spans="17:19" x14ac:dyDescent="0.25">
      <c r="Q334" s="225">
        <v>39414</v>
      </c>
      <c r="R334" s="226">
        <v>332</v>
      </c>
      <c r="S334" s="227">
        <v>59.86</v>
      </c>
    </row>
    <row r="335" spans="17:19" x14ac:dyDescent="0.25">
      <c r="Q335" s="225">
        <v>39415</v>
      </c>
      <c r="R335" s="226">
        <v>333</v>
      </c>
      <c r="S335" s="227">
        <v>59.86</v>
      </c>
    </row>
    <row r="336" spans="17:19" x14ac:dyDescent="0.25">
      <c r="Q336" s="225">
        <v>39416</v>
      </c>
      <c r="R336" s="226">
        <v>334</v>
      </c>
      <c r="S336" s="227">
        <v>59.86</v>
      </c>
    </row>
    <row r="337" spans="17:19" x14ac:dyDescent="0.25">
      <c r="Q337" s="225">
        <v>39417</v>
      </c>
      <c r="R337" s="226">
        <v>335</v>
      </c>
      <c r="S337" s="227">
        <v>59.86</v>
      </c>
    </row>
    <row r="338" spans="17:19" x14ac:dyDescent="0.25">
      <c r="Q338" s="225">
        <v>39418</v>
      </c>
      <c r="R338" s="226">
        <v>336</v>
      </c>
      <c r="S338" s="227">
        <v>59.86</v>
      </c>
    </row>
    <row r="339" spans="17:19" x14ac:dyDescent="0.25">
      <c r="Q339" s="225">
        <v>39419</v>
      </c>
      <c r="R339" s="226">
        <v>337</v>
      </c>
      <c r="S339" s="227">
        <v>59.86</v>
      </c>
    </row>
    <row r="340" spans="17:19" x14ac:dyDescent="0.25">
      <c r="Q340" s="225">
        <v>39420</v>
      </c>
      <c r="R340" s="226">
        <v>338</v>
      </c>
      <c r="S340" s="227">
        <v>59.86</v>
      </c>
    </row>
    <row r="341" spans="17:19" x14ac:dyDescent="0.25">
      <c r="Q341" s="225">
        <v>39421</v>
      </c>
      <c r="R341" s="226">
        <v>339</v>
      </c>
      <c r="S341" s="227">
        <v>59.86</v>
      </c>
    </row>
    <row r="342" spans="17:19" x14ac:dyDescent="0.25">
      <c r="Q342" s="225">
        <v>39422</v>
      </c>
      <c r="R342" s="226">
        <v>340</v>
      </c>
      <c r="S342" s="227">
        <v>59.86</v>
      </c>
    </row>
    <row r="343" spans="17:19" x14ac:dyDescent="0.25">
      <c r="Q343" s="225">
        <v>39423</v>
      </c>
      <c r="R343" s="226">
        <v>341</v>
      </c>
      <c r="S343" s="227">
        <v>59.86</v>
      </c>
    </row>
    <row r="344" spans="17:19" x14ac:dyDescent="0.25">
      <c r="Q344" s="225">
        <v>39424</v>
      </c>
      <c r="R344" s="226">
        <v>342</v>
      </c>
      <c r="S344" s="227">
        <v>59.86</v>
      </c>
    </row>
    <row r="345" spans="17:19" x14ac:dyDescent="0.25">
      <c r="Q345" s="225">
        <v>39425</v>
      </c>
      <c r="R345" s="226">
        <v>343</v>
      </c>
      <c r="S345" s="227">
        <v>59.86</v>
      </c>
    </row>
    <row r="346" spans="17:19" x14ac:dyDescent="0.25">
      <c r="Q346" s="225">
        <v>39426</v>
      </c>
      <c r="R346" s="226">
        <v>344</v>
      </c>
      <c r="S346" s="227">
        <v>59.86</v>
      </c>
    </row>
    <row r="347" spans="17:19" x14ac:dyDescent="0.25">
      <c r="Q347" s="225">
        <v>39427</v>
      </c>
      <c r="R347" s="226">
        <v>345</v>
      </c>
      <c r="S347" s="227">
        <v>59.86</v>
      </c>
    </row>
    <row r="348" spans="17:19" x14ac:dyDescent="0.25">
      <c r="Q348" s="225">
        <v>39428</v>
      </c>
      <c r="R348" s="226">
        <v>346</v>
      </c>
      <c r="S348" s="227">
        <v>59.86</v>
      </c>
    </row>
    <row r="349" spans="17:19" x14ac:dyDescent="0.25">
      <c r="Q349" s="225">
        <v>39429</v>
      </c>
      <c r="R349" s="226">
        <v>347</v>
      </c>
      <c r="S349" s="227">
        <v>59.86</v>
      </c>
    </row>
    <row r="350" spans="17:19" x14ac:dyDescent="0.25">
      <c r="Q350" s="225">
        <v>39430</v>
      </c>
      <c r="R350" s="226">
        <v>348</v>
      </c>
      <c r="S350" s="227">
        <v>59.86</v>
      </c>
    </row>
    <row r="351" spans="17:19" x14ac:dyDescent="0.25">
      <c r="Q351" s="225">
        <v>39431</v>
      </c>
      <c r="R351" s="226">
        <v>349</v>
      </c>
      <c r="S351" s="227">
        <v>59.86</v>
      </c>
    </row>
    <row r="352" spans="17:19" x14ac:dyDescent="0.25">
      <c r="Q352" s="225">
        <v>39432</v>
      </c>
      <c r="R352" s="226">
        <v>350</v>
      </c>
      <c r="S352" s="227">
        <v>59.86</v>
      </c>
    </row>
    <row r="353" spans="17:19" x14ac:dyDescent="0.25">
      <c r="Q353" s="225">
        <v>39433</v>
      </c>
      <c r="R353" s="226">
        <v>351</v>
      </c>
      <c r="S353" s="227">
        <v>59.86</v>
      </c>
    </row>
    <row r="354" spans="17:19" x14ac:dyDescent="0.25">
      <c r="Q354" s="225">
        <v>39434</v>
      </c>
      <c r="R354" s="226">
        <v>352</v>
      </c>
      <c r="S354" s="227">
        <v>59.86</v>
      </c>
    </row>
    <row r="355" spans="17:19" x14ac:dyDescent="0.25">
      <c r="Q355" s="225">
        <v>39435</v>
      </c>
      <c r="R355" s="226">
        <v>353</v>
      </c>
      <c r="S355" s="227">
        <v>59.86</v>
      </c>
    </row>
    <row r="356" spans="17:19" x14ac:dyDescent="0.25">
      <c r="Q356" s="225">
        <v>39436</v>
      </c>
      <c r="R356" s="226">
        <v>354</v>
      </c>
      <c r="S356" s="227">
        <v>59.86</v>
      </c>
    </row>
    <row r="357" spans="17:19" x14ac:dyDescent="0.25">
      <c r="Q357" s="225">
        <v>39437</v>
      </c>
      <c r="R357" s="226">
        <v>355</v>
      </c>
      <c r="S357" s="227">
        <v>59.86</v>
      </c>
    </row>
    <row r="358" spans="17:19" x14ac:dyDescent="0.25">
      <c r="Q358" s="225">
        <v>39438</v>
      </c>
      <c r="R358" s="226">
        <v>356</v>
      </c>
      <c r="S358" s="227">
        <v>59.86</v>
      </c>
    </row>
    <row r="359" spans="17:19" x14ac:dyDescent="0.25">
      <c r="Q359" s="225">
        <v>39439</v>
      </c>
      <c r="R359" s="226">
        <v>357</v>
      </c>
      <c r="S359" s="227">
        <v>59.86</v>
      </c>
    </row>
    <row r="360" spans="17:19" x14ac:dyDescent="0.25">
      <c r="Q360" s="225">
        <v>39440</v>
      </c>
      <c r="R360" s="226">
        <v>358</v>
      </c>
      <c r="S360" s="227">
        <v>59.86</v>
      </c>
    </row>
    <row r="361" spans="17:19" x14ac:dyDescent="0.25">
      <c r="Q361" s="225">
        <v>39441</v>
      </c>
      <c r="R361" s="226">
        <v>359</v>
      </c>
      <c r="S361" s="227">
        <v>59.86</v>
      </c>
    </row>
    <row r="362" spans="17:19" x14ac:dyDescent="0.25">
      <c r="Q362" s="225">
        <v>39442</v>
      </c>
      <c r="R362" s="226">
        <v>360</v>
      </c>
      <c r="S362" s="227">
        <v>59.86</v>
      </c>
    </row>
    <row r="363" spans="17:19" x14ac:dyDescent="0.25">
      <c r="Q363" s="225">
        <v>39443</v>
      </c>
      <c r="R363" s="226">
        <v>361</v>
      </c>
      <c r="S363" s="227">
        <v>59.86</v>
      </c>
    </row>
    <row r="364" spans="17:19" x14ac:dyDescent="0.25">
      <c r="Q364" s="225">
        <v>39444</v>
      </c>
      <c r="R364" s="226">
        <v>362</v>
      </c>
      <c r="S364" s="227">
        <v>59.86</v>
      </c>
    </row>
    <row r="365" spans="17:19" x14ac:dyDescent="0.25">
      <c r="Q365" s="225">
        <v>39445</v>
      </c>
      <c r="R365" s="226">
        <v>363</v>
      </c>
      <c r="S365" s="227">
        <v>59.86</v>
      </c>
    </row>
    <row r="366" spans="17:19" x14ac:dyDescent="0.25">
      <c r="Q366" s="225">
        <v>39446</v>
      </c>
      <c r="R366" s="226">
        <v>364</v>
      </c>
      <c r="S366" s="227">
        <v>59.86</v>
      </c>
    </row>
    <row r="367" spans="17:19" x14ac:dyDescent="0.25">
      <c r="Q367" s="225">
        <v>39447</v>
      </c>
      <c r="R367" s="226">
        <v>365</v>
      </c>
      <c r="S367" s="227">
        <v>59.86</v>
      </c>
    </row>
  </sheetData>
  <phoneticPr fontId="0" type="noConversion"/>
  <printOptions horizontalCentered="1" verticalCentered="1"/>
  <pageMargins left="0.35433070866141736" right="0" top="0.19685039370078741" bottom="0" header="0" footer="0"/>
  <pageSetup paperSize="9" scale="8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7:E13"/>
  <sheetViews>
    <sheetView workbookViewId="0">
      <selection activeCell="F20" sqref="F20"/>
    </sheetView>
  </sheetViews>
  <sheetFormatPr defaultRowHeight="13.2" x14ac:dyDescent="0.25"/>
  <sheetData>
    <row r="7" spans="2:5" ht="13.8" x14ac:dyDescent="0.25">
      <c r="C7" s="233" t="s">
        <v>57</v>
      </c>
    </row>
    <row r="8" spans="2:5" ht="15.6" x14ac:dyDescent="0.3">
      <c r="C8" s="232" t="s">
        <v>50</v>
      </c>
    </row>
    <row r="9" spans="2:5" x14ac:dyDescent="0.25">
      <c r="B9">
        <v>1</v>
      </c>
      <c r="C9" t="s">
        <v>56</v>
      </c>
    </row>
    <row r="10" spans="2:5" x14ac:dyDescent="0.25">
      <c r="B10">
        <v>2</v>
      </c>
      <c r="C10" t="s">
        <v>51</v>
      </c>
      <c r="E10" t="s">
        <v>58</v>
      </c>
    </row>
    <row r="11" spans="2:5" x14ac:dyDescent="0.25">
      <c r="B11">
        <v>3</v>
      </c>
      <c r="C11" t="s">
        <v>53</v>
      </c>
      <c r="D11" t="s">
        <v>59</v>
      </c>
    </row>
    <row r="12" spans="2:5" x14ac:dyDescent="0.25">
      <c r="B12">
        <v>4</v>
      </c>
      <c r="C12" t="s">
        <v>54</v>
      </c>
      <c r="E12" t="s">
        <v>52</v>
      </c>
    </row>
    <row r="13" spans="2:5" x14ac:dyDescent="0.25">
      <c r="B13">
        <v>5</v>
      </c>
      <c r="C13" t="s">
        <v>55</v>
      </c>
    </row>
  </sheetData>
  <phoneticPr fontId="2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PIRAMIDE</vt:lpstr>
      <vt:lpstr>DATA</vt:lpstr>
      <vt:lpstr>CHART</vt:lpstr>
      <vt:lpstr>formula</vt:lpstr>
      <vt:lpstr>CHART!Print_Area</vt:lpstr>
      <vt:lpstr>DATA!Print_Area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DELL</cp:lastModifiedBy>
  <cp:lastPrinted>2016-01-14T04:33:41Z</cp:lastPrinted>
  <dcterms:created xsi:type="dcterms:W3CDTF">1997-01-15T01:38:22Z</dcterms:created>
  <dcterms:modified xsi:type="dcterms:W3CDTF">2025-03-09T05:14:05Z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4FB426E">
    <vt:lpwstr/>
  </property>
  <property fmtid="{D5CDD505-2E9C-101B-9397-08002B2CF9AE}" pid="3" name="IVID14F40C40">
    <vt:lpwstr/>
  </property>
  <property fmtid="{D5CDD505-2E9C-101B-9397-08002B2CF9AE}" pid="4" name="IVID25286650">
    <vt:lpwstr/>
  </property>
  <property fmtid="{D5CDD505-2E9C-101B-9397-08002B2CF9AE}" pid="5" name="IVID305D14E1">
    <vt:lpwstr/>
  </property>
  <property fmtid="{D5CDD505-2E9C-101B-9397-08002B2CF9AE}" pid="6" name="IVID27571106">
    <vt:lpwstr/>
  </property>
  <property fmtid="{D5CDD505-2E9C-101B-9397-08002B2CF9AE}" pid="7" name="IVID364613D0">
    <vt:lpwstr/>
  </property>
  <property fmtid="{D5CDD505-2E9C-101B-9397-08002B2CF9AE}" pid="8" name="IVID1C4C15DC">
    <vt:lpwstr/>
  </property>
  <property fmtid="{D5CDD505-2E9C-101B-9397-08002B2CF9AE}" pid="9" name="IVID111217F5">
    <vt:lpwstr/>
  </property>
  <property fmtid="{D5CDD505-2E9C-101B-9397-08002B2CF9AE}" pid="10" name="IVID73816F1">
    <vt:lpwstr/>
  </property>
  <property fmtid="{D5CDD505-2E9C-101B-9397-08002B2CF9AE}" pid="11" name="IVID25361BEC">
    <vt:lpwstr/>
  </property>
  <property fmtid="{D5CDD505-2E9C-101B-9397-08002B2CF9AE}" pid="12" name="IVID215E17F3">
    <vt:lpwstr/>
  </property>
  <property fmtid="{D5CDD505-2E9C-101B-9397-08002B2CF9AE}" pid="13" name="IVID66713DC">
    <vt:lpwstr/>
  </property>
  <property fmtid="{D5CDD505-2E9C-101B-9397-08002B2CF9AE}" pid="14" name="IVID14D11A2B">
    <vt:lpwstr/>
  </property>
  <property fmtid="{D5CDD505-2E9C-101B-9397-08002B2CF9AE}" pid="15" name="IVID1C1D07D0">
    <vt:lpwstr/>
  </property>
  <property fmtid="{D5CDD505-2E9C-101B-9397-08002B2CF9AE}" pid="16" name="IVID135416FC">
    <vt:lpwstr/>
  </property>
  <property fmtid="{D5CDD505-2E9C-101B-9397-08002B2CF9AE}" pid="17" name="IVID411717DB">
    <vt:lpwstr/>
  </property>
  <property fmtid="{D5CDD505-2E9C-101B-9397-08002B2CF9AE}" pid="18" name="IVID204418F6">
    <vt:lpwstr/>
  </property>
  <property fmtid="{D5CDD505-2E9C-101B-9397-08002B2CF9AE}" pid="19" name="IVID156913DF">
    <vt:lpwstr/>
  </property>
  <property fmtid="{D5CDD505-2E9C-101B-9397-08002B2CF9AE}" pid="20" name="IVIDE0D19EE">
    <vt:lpwstr/>
  </property>
  <property fmtid="{D5CDD505-2E9C-101B-9397-08002B2CF9AE}" pid="21" name="IVID211F12D7">
    <vt:lpwstr/>
  </property>
</Properties>
</file>