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haleh\Documents\School\UW\Research\Jeffery Herron\Mood Variation Decoding\Coding and Analysis\"/>
    </mc:Choice>
  </mc:AlternateContent>
  <xr:revisionPtr revIDLastSave="0" documentId="13_ncr:1_{8ED5A438-B3A4-46E6-A020-E0F3088AEEA0}" xr6:coauthVersionLast="47" xr6:coauthVersionMax="47" xr10:uidLastSave="{00000000-0000-0000-0000-000000000000}"/>
  <bookViews>
    <workbookView xWindow="35160" yWindow="3315" windowWidth="13230" windowHeight="9000" xr2:uid="{00000000-000D-0000-FFFF-FFFF00000000}"/>
  </bookViews>
  <sheets>
    <sheet name="IMS-12" sheetId="1" r:id="rId1"/>
    <sheet name="music data" sheetId="7" r:id="rId2"/>
    <sheet name="music data (raw)" sheetId="6" r:id="rId3"/>
    <sheet name="Sheet1" sheetId="5" r:id="rId4"/>
    <sheet name="SF-MPQ-2" sheetId="2" r:id="rId5"/>
    <sheet name="SF-MPQ-2 (raw)" sheetId="3" r:id="rId6"/>
    <sheet name="IMS-12 (raw)" sheetId="4" r:id="rId7"/>
  </sheets>
  <definedNames>
    <definedName name="_xlnm._FilterDatabase" localSheetId="1" hidden="1">'music data'!$A$1:$L$23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9" i="7" l="1"/>
  <c r="J26" i="7"/>
  <c r="J25" i="7"/>
  <c r="K30" i="7"/>
  <c r="J30" i="7"/>
  <c r="K29" i="7"/>
  <c r="K28" i="7"/>
  <c r="J28" i="7"/>
  <c r="K27" i="7"/>
  <c r="J27" i="7"/>
  <c r="K26" i="7"/>
  <c r="K25" i="7"/>
  <c r="B2" i="1"/>
  <c r="G5" i="7"/>
  <c r="C19" i="7"/>
  <c r="D19" i="7"/>
  <c r="E19" i="7"/>
  <c r="F19" i="7"/>
  <c r="G19" i="7"/>
  <c r="H19" i="7"/>
  <c r="I19" i="7"/>
  <c r="J19" i="7"/>
  <c r="K19" i="7"/>
  <c r="L19" i="7"/>
  <c r="C20" i="7"/>
  <c r="D20" i="7"/>
  <c r="E20" i="7"/>
  <c r="F20" i="7"/>
  <c r="G20" i="7"/>
  <c r="H20" i="7"/>
  <c r="I20" i="7"/>
  <c r="J20" i="7"/>
  <c r="K20" i="7"/>
  <c r="L20" i="7"/>
  <c r="C21" i="7"/>
  <c r="D21" i="7"/>
  <c r="E21" i="7"/>
  <c r="F21" i="7"/>
  <c r="G21" i="7"/>
  <c r="H21" i="7"/>
  <c r="I21" i="7"/>
  <c r="J21" i="7"/>
  <c r="K21" i="7"/>
  <c r="L21" i="7"/>
  <c r="C22" i="7"/>
  <c r="D22" i="7"/>
  <c r="E22" i="7"/>
  <c r="F22" i="7"/>
  <c r="G22" i="7"/>
  <c r="H22" i="7"/>
  <c r="I22" i="7"/>
  <c r="J22" i="7"/>
  <c r="K22" i="7"/>
  <c r="L22" i="7"/>
  <c r="C23" i="7"/>
  <c r="D23" i="7"/>
  <c r="E23" i="7"/>
  <c r="F23" i="7"/>
  <c r="G23" i="7"/>
  <c r="H23" i="7"/>
  <c r="I23" i="7"/>
  <c r="J23" i="7"/>
  <c r="K23" i="7"/>
  <c r="L23" i="7"/>
  <c r="B19" i="7"/>
  <c r="B20" i="7"/>
  <c r="B21" i="7"/>
  <c r="B22" i="7"/>
  <c r="B23" i="7"/>
  <c r="C108" i="1"/>
  <c r="D108" i="1"/>
  <c r="R108" i="1" s="1"/>
  <c r="E108" i="1"/>
  <c r="P108" i="1" s="1"/>
  <c r="F108" i="1"/>
  <c r="G108" i="1"/>
  <c r="H108" i="1"/>
  <c r="I108" i="1"/>
  <c r="J108" i="1"/>
  <c r="K108" i="1"/>
  <c r="Q108" i="1" s="1"/>
  <c r="L108" i="1"/>
  <c r="M108" i="1"/>
  <c r="N108" i="1"/>
  <c r="O108" i="1"/>
  <c r="C109" i="1"/>
  <c r="D109" i="1"/>
  <c r="E109" i="1"/>
  <c r="F109" i="1"/>
  <c r="P109" i="1" s="1"/>
  <c r="G109" i="1"/>
  <c r="R109" i="1" s="1"/>
  <c r="H109" i="1"/>
  <c r="I109" i="1"/>
  <c r="J109" i="1"/>
  <c r="K109" i="1"/>
  <c r="L109" i="1"/>
  <c r="M109" i="1"/>
  <c r="N109" i="1"/>
  <c r="O109" i="1"/>
  <c r="C110" i="1"/>
  <c r="D110" i="1"/>
  <c r="E110" i="1"/>
  <c r="P110" i="1" s="1"/>
  <c r="F110" i="1"/>
  <c r="G110" i="1"/>
  <c r="H110" i="1"/>
  <c r="I110" i="1"/>
  <c r="J110" i="1"/>
  <c r="K110" i="1"/>
  <c r="L110" i="1"/>
  <c r="M110" i="1"/>
  <c r="N110" i="1"/>
  <c r="O110" i="1"/>
  <c r="Q110" i="1" s="1"/>
  <c r="C111" i="1"/>
  <c r="D111" i="1"/>
  <c r="R111" i="1" s="1"/>
  <c r="E111" i="1"/>
  <c r="P111" i="1" s="1"/>
  <c r="F111" i="1"/>
  <c r="G111" i="1"/>
  <c r="H111" i="1"/>
  <c r="I111" i="1"/>
  <c r="J111" i="1"/>
  <c r="K111" i="1"/>
  <c r="Q111" i="1" s="1"/>
  <c r="L111" i="1"/>
  <c r="M111" i="1"/>
  <c r="N111" i="1"/>
  <c r="O111" i="1"/>
  <c r="C112" i="1"/>
  <c r="D112" i="1"/>
  <c r="E112" i="1"/>
  <c r="P112" i="1" s="1"/>
  <c r="F112" i="1"/>
  <c r="Q112" i="1" s="1"/>
  <c r="G112" i="1"/>
  <c r="R112" i="1" s="1"/>
  <c r="H112" i="1"/>
  <c r="I112" i="1"/>
  <c r="J112" i="1"/>
  <c r="K112" i="1"/>
  <c r="L112" i="1"/>
  <c r="M112" i="1"/>
  <c r="N112" i="1"/>
  <c r="O112" i="1"/>
  <c r="C113" i="1"/>
  <c r="D113" i="1"/>
  <c r="E113" i="1"/>
  <c r="P113" i="1" s="1"/>
  <c r="F113" i="1"/>
  <c r="G113" i="1"/>
  <c r="H113" i="1"/>
  <c r="I113" i="1"/>
  <c r="J113" i="1"/>
  <c r="K113" i="1"/>
  <c r="L113" i="1"/>
  <c r="M113" i="1"/>
  <c r="N113" i="1"/>
  <c r="O113" i="1"/>
  <c r="Q113" i="1" s="1"/>
  <c r="C114" i="1"/>
  <c r="D114" i="1"/>
  <c r="R114" i="1" s="1"/>
  <c r="E114" i="1"/>
  <c r="P114" i="1" s="1"/>
  <c r="F114" i="1"/>
  <c r="G114" i="1"/>
  <c r="H114" i="1"/>
  <c r="I114" i="1"/>
  <c r="J114" i="1"/>
  <c r="K114" i="1"/>
  <c r="Q114" i="1" s="1"/>
  <c r="L114" i="1"/>
  <c r="M114" i="1"/>
  <c r="N114" i="1"/>
  <c r="O114" i="1"/>
  <c r="C88" i="1"/>
  <c r="D88" i="1"/>
  <c r="E88" i="1"/>
  <c r="Q88" i="1" s="1"/>
  <c r="F88" i="1"/>
  <c r="R88" i="1" s="1"/>
  <c r="G88" i="1"/>
  <c r="H88" i="1"/>
  <c r="I88" i="1"/>
  <c r="J88" i="1"/>
  <c r="K88" i="1"/>
  <c r="L88" i="1"/>
  <c r="M88" i="1"/>
  <c r="N88" i="1"/>
  <c r="O88" i="1"/>
  <c r="C89" i="1"/>
  <c r="D89" i="1"/>
  <c r="E89" i="1"/>
  <c r="F89" i="1"/>
  <c r="G89" i="1"/>
  <c r="H89" i="1"/>
  <c r="I89" i="1"/>
  <c r="J89" i="1"/>
  <c r="K89" i="1"/>
  <c r="L89" i="1"/>
  <c r="M89" i="1"/>
  <c r="N89" i="1"/>
  <c r="O89" i="1"/>
  <c r="C90" i="1"/>
  <c r="D90" i="1"/>
  <c r="E90" i="1"/>
  <c r="F90" i="1"/>
  <c r="G90" i="1"/>
  <c r="H90" i="1"/>
  <c r="I90" i="1"/>
  <c r="J90" i="1"/>
  <c r="K90" i="1"/>
  <c r="L90" i="1"/>
  <c r="M90" i="1"/>
  <c r="N90" i="1"/>
  <c r="O90" i="1"/>
  <c r="C91" i="1"/>
  <c r="D91" i="1"/>
  <c r="E91" i="1"/>
  <c r="F91" i="1"/>
  <c r="G91" i="1"/>
  <c r="H91" i="1"/>
  <c r="I91" i="1"/>
  <c r="J91" i="1"/>
  <c r="K91" i="1"/>
  <c r="L91" i="1"/>
  <c r="M91" i="1"/>
  <c r="N91" i="1"/>
  <c r="O91" i="1"/>
  <c r="C92" i="1"/>
  <c r="D92" i="1"/>
  <c r="E92" i="1"/>
  <c r="R92" i="1" s="1"/>
  <c r="F92" i="1"/>
  <c r="G92" i="1"/>
  <c r="H92" i="1"/>
  <c r="I92" i="1"/>
  <c r="J92" i="1"/>
  <c r="K92" i="1"/>
  <c r="L92" i="1"/>
  <c r="M92" i="1"/>
  <c r="N92" i="1"/>
  <c r="O92" i="1"/>
  <c r="C93" i="1"/>
  <c r="D93" i="1"/>
  <c r="E93" i="1"/>
  <c r="F93" i="1"/>
  <c r="G93" i="1"/>
  <c r="H93" i="1"/>
  <c r="I93" i="1"/>
  <c r="J93" i="1"/>
  <c r="K93" i="1"/>
  <c r="L93" i="1"/>
  <c r="M93" i="1"/>
  <c r="N93" i="1"/>
  <c r="O93" i="1"/>
  <c r="C94" i="1"/>
  <c r="D94" i="1"/>
  <c r="E94" i="1"/>
  <c r="F94" i="1"/>
  <c r="G94" i="1"/>
  <c r="H94" i="1"/>
  <c r="I94" i="1"/>
  <c r="J94" i="1"/>
  <c r="R94" i="1" s="1"/>
  <c r="K94" i="1"/>
  <c r="L94" i="1"/>
  <c r="M94" i="1"/>
  <c r="N94" i="1"/>
  <c r="O94" i="1"/>
  <c r="C95" i="1"/>
  <c r="D95" i="1"/>
  <c r="E95" i="1"/>
  <c r="F95" i="1"/>
  <c r="G95" i="1"/>
  <c r="H95" i="1"/>
  <c r="I95" i="1"/>
  <c r="J95" i="1"/>
  <c r="K95" i="1"/>
  <c r="L95" i="1"/>
  <c r="M95" i="1"/>
  <c r="N95" i="1"/>
  <c r="O95" i="1"/>
  <c r="C96" i="1"/>
  <c r="D96" i="1"/>
  <c r="E96" i="1"/>
  <c r="F96" i="1"/>
  <c r="G96" i="1"/>
  <c r="H96" i="1"/>
  <c r="I96" i="1"/>
  <c r="J96" i="1"/>
  <c r="K96" i="1"/>
  <c r="L96" i="1"/>
  <c r="M96" i="1"/>
  <c r="N96" i="1"/>
  <c r="O96" i="1"/>
  <c r="C97" i="1"/>
  <c r="D97" i="1"/>
  <c r="E97" i="1"/>
  <c r="F97" i="1"/>
  <c r="G97" i="1"/>
  <c r="H97" i="1"/>
  <c r="I97" i="1"/>
  <c r="J97" i="1"/>
  <c r="K97" i="1"/>
  <c r="L97" i="1"/>
  <c r="M97" i="1"/>
  <c r="N97" i="1"/>
  <c r="O97" i="1"/>
  <c r="C98" i="1"/>
  <c r="D98" i="1"/>
  <c r="E98" i="1"/>
  <c r="F98" i="1"/>
  <c r="Q98" i="1" s="1"/>
  <c r="G98" i="1"/>
  <c r="H98" i="1"/>
  <c r="I98" i="1"/>
  <c r="J98" i="1"/>
  <c r="K98" i="1"/>
  <c r="L98" i="1"/>
  <c r="M98" i="1"/>
  <c r="N98" i="1"/>
  <c r="O98" i="1"/>
  <c r="C99" i="1"/>
  <c r="D99" i="1"/>
  <c r="E99" i="1"/>
  <c r="F99" i="1"/>
  <c r="G99" i="1"/>
  <c r="H99" i="1"/>
  <c r="I99" i="1"/>
  <c r="J99" i="1"/>
  <c r="K99" i="1"/>
  <c r="L99" i="1"/>
  <c r="M99" i="1"/>
  <c r="N99" i="1"/>
  <c r="O99" i="1"/>
  <c r="C100" i="1"/>
  <c r="D100" i="1"/>
  <c r="E100" i="1"/>
  <c r="F100" i="1"/>
  <c r="G100" i="1"/>
  <c r="H100" i="1"/>
  <c r="I100" i="1"/>
  <c r="J100" i="1"/>
  <c r="K100" i="1"/>
  <c r="L100" i="1"/>
  <c r="M100" i="1"/>
  <c r="N100" i="1"/>
  <c r="O100" i="1"/>
  <c r="C101" i="1"/>
  <c r="D101" i="1"/>
  <c r="E101" i="1"/>
  <c r="F101" i="1"/>
  <c r="G101" i="1"/>
  <c r="H101" i="1"/>
  <c r="I101" i="1"/>
  <c r="J101" i="1"/>
  <c r="K101" i="1"/>
  <c r="L101" i="1"/>
  <c r="M101" i="1"/>
  <c r="N101" i="1"/>
  <c r="O101" i="1"/>
  <c r="C102" i="1"/>
  <c r="D102" i="1"/>
  <c r="E102" i="1"/>
  <c r="F102" i="1"/>
  <c r="G102" i="1"/>
  <c r="H102" i="1"/>
  <c r="I102" i="1"/>
  <c r="J102" i="1"/>
  <c r="K102" i="1"/>
  <c r="L102" i="1"/>
  <c r="M102" i="1"/>
  <c r="N102" i="1"/>
  <c r="O102" i="1"/>
  <c r="C103" i="1"/>
  <c r="D103" i="1"/>
  <c r="E103" i="1"/>
  <c r="F103" i="1"/>
  <c r="G103" i="1"/>
  <c r="H103" i="1"/>
  <c r="I103" i="1"/>
  <c r="J103" i="1"/>
  <c r="K103" i="1"/>
  <c r="L103" i="1"/>
  <c r="M103" i="1"/>
  <c r="N103" i="1"/>
  <c r="O103" i="1"/>
  <c r="C104" i="1"/>
  <c r="D104" i="1"/>
  <c r="E104" i="1"/>
  <c r="F104" i="1"/>
  <c r="G104" i="1"/>
  <c r="H104" i="1"/>
  <c r="I104" i="1"/>
  <c r="J104" i="1"/>
  <c r="K104" i="1"/>
  <c r="L104" i="1"/>
  <c r="M104" i="1"/>
  <c r="N104" i="1"/>
  <c r="O104" i="1"/>
  <c r="C105" i="1"/>
  <c r="D105" i="1"/>
  <c r="E105" i="1"/>
  <c r="F105" i="1"/>
  <c r="G105" i="1"/>
  <c r="H105" i="1"/>
  <c r="I105" i="1"/>
  <c r="J105" i="1"/>
  <c r="K105" i="1"/>
  <c r="L105" i="1"/>
  <c r="M105" i="1"/>
  <c r="N105" i="1"/>
  <c r="O105" i="1"/>
  <c r="C106" i="1"/>
  <c r="D106" i="1"/>
  <c r="E106" i="1"/>
  <c r="F106" i="1"/>
  <c r="G106" i="1"/>
  <c r="H106" i="1"/>
  <c r="I106" i="1"/>
  <c r="J106" i="1"/>
  <c r="K106" i="1"/>
  <c r="L106" i="1"/>
  <c r="M106" i="1"/>
  <c r="N106" i="1"/>
  <c r="O106" i="1"/>
  <c r="C107" i="1"/>
  <c r="D107" i="1"/>
  <c r="E107" i="1"/>
  <c r="F107" i="1"/>
  <c r="G107" i="1"/>
  <c r="H107" i="1"/>
  <c r="R107" i="1" s="1"/>
  <c r="I107" i="1"/>
  <c r="J107" i="1"/>
  <c r="K107" i="1"/>
  <c r="L107" i="1"/>
  <c r="M107" i="1"/>
  <c r="N107" i="1"/>
  <c r="O107"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88"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Q67" i="1"/>
  <c r="O68" i="1"/>
  <c r="O69" i="1"/>
  <c r="O70" i="1"/>
  <c r="Q70" i="1"/>
  <c r="O71" i="1"/>
  <c r="O72" i="1"/>
  <c r="O73" i="1"/>
  <c r="Q73" i="1"/>
  <c r="O74" i="1"/>
  <c r="O75" i="1"/>
  <c r="O76" i="1"/>
  <c r="O77" i="1"/>
  <c r="O78" i="1"/>
  <c r="O79" i="1"/>
  <c r="O80" i="1"/>
  <c r="O81" i="1"/>
  <c r="O82" i="1"/>
  <c r="Q82" i="1"/>
  <c r="O83" i="1"/>
  <c r="O84" i="1"/>
  <c r="O85" i="1"/>
  <c r="Q85" i="1"/>
  <c r="O86" i="1"/>
  <c r="O87" i="1"/>
  <c r="B18" i="7"/>
  <c r="C18" i="7"/>
  <c r="D18" i="7"/>
  <c r="E18" i="7"/>
  <c r="F18" i="7"/>
  <c r="G18" i="7"/>
  <c r="H18" i="7"/>
  <c r="I18" i="7"/>
  <c r="J18" i="7"/>
  <c r="K18" i="7"/>
  <c r="L18" i="7"/>
  <c r="B8" i="7"/>
  <c r="C8" i="7"/>
  <c r="D8" i="7"/>
  <c r="E8" i="7"/>
  <c r="F8" i="7"/>
  <c r="G8" i="7"/>
  <c r="H8" i="7"/>
  <c r="I8" i="7"/>
  <c r="J8" i="7"/>
  <c r="K8" i="7"/>
  <c r="L8" i="7"/>
  <c r="B9" i="7"/>
  <c r="C9" i="7"/>
  <c r="D9" i="7"/>
  <c r="E9" i="7"/>
  <c r="F9" i="7"/>
  <c r="G9" i="7"/>
  <c r="H9" i="7"/>
  <c r="I9" i="7"/>
  <c r="J9" i="7"/>
  <c r="K9" i="7"/>
  <c r="L9" i="7"/>
  <c r="B10" i="7"/>
  <c r="C10" i="7"/>
  <c r="D10" i="7"/>
  <c r="E10" i="7"/>
  <c r="F10" i="7"/>
  <c r="G10" i="7"/>
  <c r="H10" i="7"/>
  <c r="I10" i="7"/>
  <c r="J10" i="7"/>
  <c r="K10" i="7"/>
  <c r="L10" i="7"/>
  <c r="B11" i="7"/>
  <c r="C11" i="7"/>
  <c r="D11" i="7"/>
  <c r="E11" i="7"/>
  <c r="F11" i="7"/>
  <c r="G11" i="7"/>
  <c r="H11" i="7"/>
  <c r="I11" i="7"/>
  <c r="J11" i="7"/>
  <c r="K11" i="7"/>
  <c r="L11" i="7"/>
  <c r="B12" i="7"/>
  <c r="C12" i="7"/>
  <c r="D12" i="7"/>
  <c r="E12" i="7"/>
  <c r="F12" i="7"/>
  <c r="G12" i="7"/>
  <c r="H12" i="7"/>
  <c r="I12" i="7"/>
  <c r="J12" i="7"/>
  <c r="K12" i="7"/>
  <c r="L12" i="7"/>
  <c r="B13" i="7"/>
  <c r="C13" i="7"/>
  <c r="D13" i="7"/>
  <c r="E13" i="7"/>
  <c r="F13" i="7"/>
  <c r="G13" i="7"/>
  <c r="H13" i="7"/>
  <c r="I13" i="7"/>
  <c r="J13" i="7"/>
  <c r="K13" i="7"/>
  <c r="L13" i="7"/>
  <c r="B14" i="7"/>
  <c r="C14" i="7"/>
  <c r="D14" i="7"/>
  <c r="E14" i="7"/>
  <c r="F14" i="7"/>
  <c r="G14" i="7"/>
  <c r="H14" i="7"/>
  <c r="I14" i="7"/>
  <c r="J14" i="7"/>
  <c r="K14" i="7"/>
  <c r="L14" i="7"/>
  <c r="B15" i="7"/>
  <c r="C15" i="7"/>
  <c r="D15" i="7"/>
  <c r="E15" i="7"/>
  <c r="F15" i="7"/>
  <c r="G15" i="7"/>
  <c r="H15" i="7"/>
  <c r="I15" i="7"/>
  <c r="J15" i="7"/>
  <c r="K15" i="7"/>
  <c r="L15" i="7"/>
  <c r="B16" i="7"/>
  <c r="C16" i="7"/>
  <c r="D16" i="7"/>
  <c r="E16" i="7"/>
  <c r="F16" i="7"/>
  <c r="G16" i="7"/>
  <c r="H16" i="7"/>
  <c r="I16" i="7"/>
  <c r="J16" i="7"/>
  <c r="K16" i="7"/>
  <c r="L16" i="7"/>
  <c r="B17" i="7"/>
  <c r="C17" i="7"/>
  <c r="D17" i="7"/>
  <c r="E17" i="7"/>
  <c r="F17" i="7"/>
  <c r="G17" i="7"/>
  <c r="H17" i="7"/>
  <c r="I17" i="7"/>
  <c r="J17" i="7"/>
  <c r="K17" i="7"/>
  <c r="L17" i="7"/>
  <c r="B81" i="1"/>
  <c r="C81" i="1"/>
  <c r="D81" i="1"/>
  <c r="P81" i="1" s="1"/>
  <c r="E81" i="1"/>
  <c r="F81" i="1"/>
  <c r="G81" i="1"/>
  <c r="Q81" i="1" s="1"/>
  <c r="H81" i="1"/>
  <c r="I81" i="1"/>
  <c r="J81" i="1"/>
  <c r="K81" i="1"/>
  <c r="L81" i="1"/>
  <c r="M81" i="1"/>
  <c r="N81" i="1"/>
  <c r="B82" i="1"/>
  <c r="C82" i="1"/>
  <c r="D82" i="1"/>
  <c r="P82" i="1" s="1"/>
  <c r="E82" i="1"/>
  <c r="F82" i="1"/>
  <c r="G82" i="1"/>
  <c r="H82" i="1"/>
  <c r="I82" i="1"/>
  <c r="J82" i="1"/>
  <c r="K82" i="1"/>
  <c r="L82" i="1"/>
  <c r="M82" i="1"/>
  <c r="N82" i="1"/>
  <c r="B83" i="1"/>
  <c r="C83" i="1"/>
  <c r="D83" i="1"/>
  <c r="P83" i="1" s="1"/>
  <c r="E83" i="1"/>
  <c r="Q83" i="1" s="1"/>
  <c r="F83" i="1"/>
  <c r="G83" i="1"/>
  <c r="H83" i="1"/>
  <c r="I83" i="1"/>
  <c r="J83" i="1"/>
  <c r="K83" i="1"/>
  <c r="L83" i="1"/>
  <c r="M83" i="1"/>
  <c r="N83" i="1"/>
  <c r="B84" i="1"/>
  <c r="C84" i="1"/>
  <c r="D84" i="1"/>
  <c r="P84" i="1" s="1"/>
  <c r="E84" i="1"/>
  <c r="F84" i="1"/>
  <c r="G84" i="1"/>
  <c r="H84" i="1"/>
  <c r="I84" i="1"/>
  <c r="J84" i="1"/>
  <c r="K84" i="1"/>
  <c r="L84" i="1"/>
  <c r="M84" i="1"/>
  <c r="N84" i="1"/>
  <c r="B85" i="1"/>
  <c r="C85" i="1"/>
  <c r="D85" i="1"/>
  <c r="P85" i="1" s="1"/>
  <c r="E85" i="1"/>
  <c r="F85" i="1"/>
  <c r="G85" i="1"/>
  <c r="H85" i="1"/>
  <c r="I85" i="1"/>
  <c r="J85" i="1"/>
  <c r="K85" i="1"/>
  <c r="L85" i="1"/>
  <c r="M85" i="1"/>
  <c r="N85" i="1"/>
  <c r="B86" i="1"/>
  <c r="C86" i="1"/>
  <c r="D86" i="1"/>
  <c r="P86" i="1" s="1"/>
  <c r="E86" i="1"/>
  <c r="F86" i="1"/>
  <c r="G86" i="1"/>
  <c r="H86" i="1"/>
  <c r="Q86" i="1" s="1"/>
  <c r="I86" i="1"/>
  <c r="J86" i="1"/>
  <c r="K86" i="1"/>
  <c r="L86" i="1"/>
  <c r="M86" i="1"/>
  <c r="N86" i="1"/>
  <c r="B87" i="1"/>
  <c r="C87" i="1"/>
  <c r="D87" i="1"/>
  <c r="P87" i="1" s="1"/>
  <c r="E87" i="1"/>
  <c r="Q87" i="1" s="1"/>
  <c r="F87" i="1"/>
  <c r="G87" i="1"/>
  <c r="H87" i="1"/>
  <c r="I87" i="1"/>
  <c r="J87" i="1"/>
  <c r="K87" i="1"/>
  <c r="L87" i="1"/>
  <c r="M87" i="1"/>
  <c r="N87" i="1"/>
  <c r="B66" i="1"/>
  <c r="C66" i="1"/>
  <c r="D66" i="1"/>
  <c r="P66" i="1" s="1"/>
  <c r="E66" i="1"/>
  <c r="F66" i="1"/>
  <c r="G66" i="1"/>
  <c r="H66" i="1"/>
  <c r="I66" i="1"/>
  <c r="J66" i="1"/>
  <c r="K66" i="1"/>
  <c r="L66" i="1"/>
  <c r="M66" i="1"/>
  <c r="N66" i="1"/>
  <c r="B67" i="1"/>
  <c r="C67" i="1"/>
  <c r="D67" i="1"/>
  <c r="P67" i="1" s="1"/>
  <c r="E67" i="1"/>
  <c r="F67" i="1"/>
  <c r="G67" i="1"/>
  <c r="H67" i="1"/>
  <c r="I67" i="1"/>
  <c r="J67" i="1"/>
  <c r="K67" i="1"/>
  <c r="L67" i="1"/>
  <c r="M67" i="1"/>
  <c r="N67" i="1"/>
  <c r="B68" i="1"/>
  <c r="C68" i="1"/>
  <c r="D68" i="1"/>
  <c r="P68" i="1" s="1"/>
  <c r="E68" i="1"/>
  <c r="F68" i="1"/>
  <c r="G68" i="1"/>
  <c r="H68" i="1"/>
  <c r="I68" i="1"/>
  <c r="J68" i="1"/>
  <c r="K68" i="1"/>
  <c r="L68" i="1"/>
  <c r="M68" i="1"/>
  <c r="N68" i="1"/>
  <c r="B69" i="1"/>
  <c r="C69" i="1"/>
  <c r="D69" i="1"/>
  <c r="P69" i="1" s="1"/>
  <c r="E69" i="1"/>
  <c r="Q69" i="1" s="1"/>
  <c r="F69" i="1"/>
  <c r="G69" i="1"/>
  <c r="H69" i="1"/>
  <c r="I69" i="1"/>
  <c r="J69" i="1"/>
  <c r="K69" i="1"/>
  <c r="L69" i="1"/>
  <c r="M69" i="1"/>
  <c r="N69" i="1"/>
  <c r="B70" i="1"/>
  <c r="C70" i="1"/>
  <c r="D70" i="1"/>
  <c r="P70" i="1" s="1"/>
  <c r="E70" i="1"/>
  <c r="F70" i="1"/>
  <c r="G70" i="1"/>
  <c r="H70" i="1"/>
  <c r="I70" i="1"/>
  <c r="J70" i="1"/>
  <c r="K70" i="1"/>
  <c r="L70" i="1"/>
  <c r="M70" i="1"/>
  <c r="N70" i="1"/>
  <c r="B71" i="1"/>
  <c r="C71" i="1"/>
  <c r="D71" i="1"/>
  <c r="P71" i="1" s="1"/>
  <c r="E71" i="1"/>
  <c r="F71" i="1"/>
  <c r="G71" i="1"/>
  <c r="Q71" i="1" s="1"/>
  <c r="H71" i="1"/>
  <c r="I71" i="1"/>
  <c r="J71" i="1"/>
  <c r="K71" i="1"/>
  <c r="L71" i="1"/>
  <c r="M71" i="1"/>
  <c r="N71" i="1"/>
  <c r="B72" i="1"/>
  <c r="C72" i="1"/>
  <c r="D72" i="1"/>
  <c r="P72" i="1" s="1"/>
  <c r="E72" i="1"/>
  <c r="F72" i="1"/>
  <c r="Q72" i="1" s="1"/>
  <c r="G72" i="1"/>
  <c r="H72" i="1"/>
  <c r="I72" i="1"/>
  <c r="J72" i="1"/>
  <c r="K72" i="1"/>
  <c r="L72" i="1"/>
  <c r="M72" i="1"/>
  <c r="N72" i="1"/>
  <c r="B73" i="1"/>
  <c r="C73" i="1"/>
  <c r="D73" i="1"/>
  <c r="P73" i="1" s="1"/>
  <c r="E73" i="1"/>
  <c r="F73" i="1"/>
  <c r="G73" i="1"/>
  <c r="H73" i="1"/>
  <c r="I73" i="1"/>
  <c r="J73" i="1"/>
  <c r="K73" i="1"/>
  <c r="L73" i="1"/>
  <c r="M73" i="1"/>
  <c r="N73" i="1"/>
  <c r="B74" i="1"/>
  <c r="C74" i="1"/>
  <c r="D74" i="1"/>
  <c r="P74" i="1" s="1"/>
  <c r="E74" i="1"/>
  <c r="F74" i="1"/>
  <c r="G74" i="1"/>
  <c r="H74" i="1"/>
  <c r="I74" i="1"/>
  <c r="J74" i="1"/>
  <c r="K74" i="1"/>
  <c r="L74" i="1"/>
  <c r="M74" i="1"/>
  <c r="N74" i="1"/>
  <c r="B75" i="1"/>
  <c r="C75" i="1"/>
  <c r="D75" i="1"/>
  <c r="P75" i="1" s="1"/>
  <c r="E75" i="1"/>
  <c r="F75" i="1"/>
  <c r="G75" i="1"/>
  <c r="R75" i="1" s="1"/>
  <c r="H75" i="1"/>
  <c r="I75" i="1"/>
  <c r="J75" i="1"/>
  <c r="K75" i="1"/>
  <c r="L75" i="1"/>
  <c r="M75" i="1"/>
  <c r="N75" i="1"/>
  <c r="B76" i="1"/>
  <c r="C76" i="1"/>
  <c r="D76" i="1"/>
  <c r="P76" i="1" s="1"/>
  <c r="E76" i="1"/>
  <c r="F76" i="1"/>
  <c r="G76" i="1"/>
  <c r="H76" i="1"/>
  <c r="I76" i="1"/>
  <c r="J76" i="1"/>
  <c r="Q76" i="1" s="1"/>
  <c r="K76" i="1"/>
  <c r="L76" i="1"/>
  <c r="M76" i="1"/>
  <c r="N76" i="1"/>
  <c r="B77" i="1"/>
  <c r="C77" i="1"/>
  <c r="D77" i="1"/>
  <c r="P77" i="1" s="1"/>
  <c r="E77" i="1"/>
  <c r="Q77" i="1" s="1"/>
  <c r="F77" i="1"/>
  <c r="G77" i="1"/>
  <c r="H77" i="1"/>
  <c r="I77" i="1"/>
  <c r="J77" i="1"/>
  <c r="K77" i="1"/>
  <c r="L77" i="1"/>
  <c r="M77" i="1"/>
  <c r="N77" i="1"/>
  <c r="B78" i="1"/>
  <c r="C78" i="1"/>
  <c r="D78" i="1"/>
  <c r="P78" i="1" s="1"/>
  <c r="E78" i="1"/>
  <c r="F78" i="1"/>
  <c r="G78" i="1"/>
  <c r="H78" i="1"/>
  <c r="I78" i="1"/>
  <c r="J78" i="1"/>
  <c r="K78" i="1"/>
  <c r="L78" i="1"/>
  <c r="M78" i="1"/>
  <c r="N78" i="1"/>
  <c r="B79" i="1"/>
  <c r="C79" i="1"/>
  <c r="D79" i="1"/>
  <c r="P79" i="1" s="1"/>
  <c r="E79" i="1"/>
  <c r="F79" i="1"/>
  <c r="G79" i="1"/>
  <c r="Q79" i="1" s="1"/>
  <c r="H79" i="1"/>
  <c r="I79" i="1"/>
  <c r="J79" i="1"/>
  <c r="K79" i="1"/>
  <c r="L79" i="1"/>
  <c r="M79" i="1"/>
  <c r="N79" i="1"/>
  <c r="B80" i="1"/>
  <c r="C80" i="1"/>
  <c r="D80" i="1"/>
  <c r="P80" i="1" s="1"/>
  <c r="E80" i="1"/>
  <c r="F80" i="1"/>
  <c r="G80" i="1"/>
  <c r="H80" i="1"/>
  <c r="I80" i="1"/>
  <c r="J80" i="1"/>
  <c r="K80" i="1"/>
  <c r="L80" i="1"/>
  <c r="M80" i="1"/>
  <c r="N80" i="1"/>
  <c r="B37" i="1"/>
  <c r="C37" i="1"/>
  <c r="D37" i="1"/>
  <c r="E37" i="1"/>
  <c r="F37" i="1"/>
  <c r="G37" i="1"/>
  <c r="H37" i="1"/>
  <c r="I37" i="1"/>
  <c r="J37" i="1"/>
  <c r="K37" i="1"/>
  <c r="L37" i="1"/>
  <c r="M37" i="1"/>
  <c r="N37" i="1"/>
  <c r="B38" i="1"/>
  <c r="C38" i="1"/>
  <c r="D38" i="1"/>
  <c r="E38" i="1"/>
  <c r="F38" i="1"/>
  <c r="G38" i="1"/>
  <c r="H38" i="1"/>
  <c r="I38" i="1"/>
  <c r="J38" i="1"/>
  <c r="K38" i="1"/>
  <c r="L38" i="1"/>
  <c r="M38" i="1"/>
  <c r="N38" i="1"/>
  <c r="B39" i="1"/>
  <c r="C39" i="1"/>
  <c r="D39" i="1"/>
  <c r="P39" i="1" s="1"/>
  <c r="E39" i="1"/>
  <c r="F39" i="1"/>
  <c r="G39" i="1"/>
  <c r="H39" i="1"/>
  <c r="I39" i="1"/>
  <c r="J39" i="1"/>
  <c r="K39" i="1"/>
  <c r="L39" i="1"/>
  <c r="M39" i="1"/>
  <c r="N39" i="1"/>
  <c r="B40" i="1"/>
  <c r="C40" i="1"/>
  <c r="D40" i="1"/>
  <c r="P40" i="1" s="1"/>
  <c r="E40" i="1"/>
  <c r="F40" i="1"/>
  <c r="G40" i="1"/>
  <c r="H40" i="1"/>
  <c r="I40" i="1"/>
  <c r="J40" i="1"/>
  <c r="K40" i="1"/>
  <c r="L40" i="1"/>
  <c r="M40" i="1"/>
  <c r="N40" i="1"/>
  <c r="B41" i="1"/>
  <c r="C41" i="1"/>
  <c r="D41" i="1"/>
  <c r="P41" i="1" s="1"/>
  <c r="E41" i="1"/>
  <c r="F41" i="1"/>
  <c r="G41" i="1"/>
  <c r="H41" i="1"/>
  <c r="I41" i="1"/>
  <c r="J41" i="1"/>
  <c r="K41" i="1"/>
  <c r="L41" i="1"/>
  <c r="M41" i="1"/>
  <c r="N41" i="1"/>
  <c r="B42" i="1"/>
  <c r="C42" i="1"/>
  <c r="D42" i="1"/>
  <c r="Q42" i="1" s="1"/>
  <c r="E42" i="1"/>
  <c r="F42" i="1"/>
  <c r="G42" i="1"/>
  <c r="H42" i="1"/>
  <c r="I42" i="1"/>
  <c r="J42" i="1"/>
  <c r="P42" i="1" s="1"/>
  <c r="K42" i="1"/>
  <c r="L42" i="1"/>
  <c r="M42" i="1"/>
  <c r="N42" i="1"/>
  <c r="B43" i="1"/>
  <c r="C43" i="1"/>
  <c r="D43" i="1"/>
  <c r="P43" i="1" s="1"/>
  <c r="E43" i="1"/>
  <c r="F43" i="1"/>
  <c r="G43" i="1"/>
  <c r="H43" i="1"/>
  <c r="I43" i="1"/>
  <c r="J43" i="1"/>
  <c r="K43" i="1"/>
  <c r="L43" i="1"/>
  <c r="M43" i="1"/>
  <c r="N43" i="1"/>
  <c r="B44" i="1"/>
  <c r="C44" i="1"/>
  <c r="D44" i="1"/>
  <c r="P44" i="1" s="1"/>
  <c r="E44" i="1"/>
  <c r="F44" i="1"/>
  <c r="G44" i="1"/>
  <c r="H44" i="1"/>
  <c r="I44" i="1"/>
  <c r="J44" i="1"/>
  <c r="K44" i="1"/>
  <c r="L44" i="1"/>
  <c r="M44" i="1"/>
  <c r="N44" i="1"/>
  <c r="B45" i="1"/>
  <c r="C45" i="1"/>
  <c r="D45" i="1"/>
  <c r="P45" i="1" s="1"/>
  <c r="E45" i="1"/>
  <c r="F45" i="1"/>
  <c r="G45" i="1"/>
  <c r="Q45" i="1" s="1"/>
  <c r="H45" i="1"/>
  <c r="I45" i="1"/>
  <c r="J45" i="1"/>
  <c r="K45" i="1"/>
  <c r="L45" i="1"/>
  <c r="M45" i="1"/>
  <c r="N45" i="1"/>
  <c r="B46" i="1"/>
  <c r="C46" i="1"/>
  <c r="D46" i="1"/>
  <c r="Q46" i="1" s="1"/>
  <c r="E46" i="1"/>
  <c r="F46" i="1"/>
  <c r="G46" i="1"/>
  <c r="H46" i="1"/>
  <c r="I46" i="1"/>
  <c r="J46" i="1"/>
  <c r="K46" i="1"/>
  <c r="L46" i="1"/>
  <c r="M46" i="1"/>
  <c r="N46" i="1"/>
  <c r="B47" i="1"/>
  <c r="C47" i="1"/>
  <c r="D47" i="1"/>
  <c r="P47" i="1" s="1"/>
  <c r="E47" i="1"/>
  <c r="F47" i="1"/>
  <c r="G47" i="1"/>
  <c r="H47" i="1"/>
  <c r="I47" i="1"/>
  <c r="J47" i="1"/>
  <c r="K47" i="1"/>
  <c r="L47" i="1"/>
  <c r="M47" i="1"/>
  <c r="N47" i="1"/>
  <c r="B48" i="1"/>
  <c r="C48" i="1"/>
  <c r="D48" i="1"/>
  <c r="R48" i="1" s="1"/>
  <c r="E48" i="1"/>
  <c r="F48" i="1"/>
  <c r="G48" i="1"/>
  <c r="H48" i="1"/>
  <c r="I48" i="1"/>
  <c r="J48" i="1"/>
  <c r="K48" i="1"/>
  <c r="L48" i="1"/>
  <c r="M48" i="1"/>
  <c r="N48" i="1"/>
  <c r="B49" i="1"/>
  <c r="C49" i="1"/>
  <c r="D49" i="1"/>
  <c r="Q49" i="1" s="1"/>
  <c r="E49" i="1"/>
  <c r="P49" i="1" s="1"/>
  <c r="F49" i="1"/>
  <c r="G49" i="1"/>
  <c r="H49" i="1"/>
  <c r="I49" i="1"/>
  <c r="J49" i="1"/>
  <c r="K49" i="1"/>
  <c r="L49" i="1"/>
  <c r="M49" i="1"/>
  <c r="N49" i="1"/>
  <c r="B50" i="1"/>
  <c r="C50" i="1"/>
  <c r="D50" i="1"/>
  <c r="P50" i="1" s="1"/>
  <c r="E50" i="1"/>
  <c r="F50" i="1"/>
  <c r="G50" i="1"/>
  <c r="H50" i="1"/>
  <c r="I50" i="1"/>
  <c r="J50" i="1"/>
  <c r="K50" i="1"/>
  <c r="L50" i="1"/>
  <c r="M50" i="1"/>
  <c r="N50" i="1"/>
  <c r="B51" i="1"/>
  <c r="C51" i="1"/>
  <c r="D51" i="1"/>
  <c r="P51" i="1" s="1"/>
  <c r="E51" i="1"/>
  <c r="F51" i="1"/>
  <c r="G51" i="1"/>
  <c r="H51" i="1"/>
  <c r="I51" i="1"/>
  <c r="J51" i="1"/>
  <c r="K51" i="1"/>
  <c r="L51" i="1"/>
  <c r="M51" i="1"/>
  <c r="N51" i="1"/>
  <c r="B52" i="1"/>
  <c r="C52" i="1"/>
  <c r="D52" i="1"/>
  <c r="P52" i="1" s="1"/>
  <c r="E52" i="1"/>
  <c r="F52" i="1"/>
  <c r="G52" i="1"/>
  <c r="H52" i="1"/>
  <c r="I52" i="1"/>
  <c r="J52" i="1"/>
  <c r="K52" i="1"/>
  <c r="L52" i="1"/>
  <c r="Q52" i="1" s="1"/>
  <c r="M52" i="1"/>
  <c r="N52" i="1"/>
  <c r="B53" i="1"/>
  <c r="C53" i="1"/>
  <c r="D53" i="1"/>
  <c r="P53" i="1" s="1"/>
  <c r="E53" i="1"/>
  <c r="F53" i="1"/>
  <c r="G53" i="1"/>
  <c r="H53" i="1"/>
  <c r="I53" i="1"/>
  <c r="J53" i="1"/>
  <c r="K53" i="1"/>
  <c r="L53" i="1"/>
  <c r="M53" i="1"/>
  <c r="N53" i="1"/>
  <c r="B54" i="1"/>
  <c r="C54" i="1"/>
  <c r="D54" i="1"/>
  <c r="P54" i="1" s="1"/>
  <c r="E54" i="1"/>
  <c r="F54" i="1"/>
  <c r="G54" i="1"/>
  <c r="H54" i="1"/>
  <c r="I54" i="1"/>
  <c r="J54" i="1"/>
  <c r="K54" i="1"/>
  <c r="L54" i="1"/>
  <c r="M54" i="1"/>
  <c r="N54" i="1"/>
  <c r="B55" i="1"/>
  <c r="C55" i="1"/>
  <c r="D55" i="1"/>
  <c r="P55" i="1" s="1"/>
  <c r="E55" i="1"/>
  <c r="F55" i="1"/>
  <c r="G55" i="1"/>
  <c r="H55" i="1"/>
  <c r="I55" i="1"/>
  <c r="J55" i="1"/>
  <c r="K55" i="1"/>
  <c r="Q55" i="1" s="1"/>
  <c r="L55" i="1"/>
  <c r="M55" i="1"/>
  <c r="N55" i="1"/>
  <c r="B56" i="1"/>
  <c r="C56" i="1"/>
  <c r="D56" i="1"/>
  <c r="P56" i="1" s="1"/>
  <c r="E56" i="1"/>
  <c r="F56" i="1"/>
  <c r="G56" i="1"/>
  <c r="H56" i="1"/>
  <c r="I56" i="1"/>
  <c r="J56" i="1"/>
  <c r="K56" i="1"/>
  <c r="L56" i="1"/>
  <c r="M56" i="1"/>
  <c r="N56" i="1"/>
  <c r="B57" i="1"/>
  <c r="C57" i="1"/>
  <c r="D57" i="1"/>
  <c r="P57" i="1" s="1"/>
  <c r="E57" i="1"/>
  <c r="F57" i="1"/>
  <c r="G57" i="1"/>
  <c r="H57" i="1"/>
  <c r="I57" i="1"/>
  <c r="J57" i="1"/>
  <c r="K57" i="1"/>
  <c r="L57" i="1"/>
  <c r="M57" i="1"/>
  <c r="N57" i="1"/>
  <c r="B58" i="1"/>
  <c r="C58" i="1"/>
  <c r="D58" i="1"/>
  <c r="P58" i="1" s="1"/>
  <c r="E58" i="1"/>
  <c r="F58" i="1"/>
  <c r="G58" i="1"/>
  <c r="H58" i="1"/>
  <c r="Q58" i="1" s="1"/>
  <c r="I58" i="1"/>
  <c r="J58" i="1"/>
  <c r="K58" i="1"/>
  <c r="L58" i="1"/>
  <c r="M58" i="1"/>
  <c r="N58" i="1"/>
  <c r="B59" i="1"/>
  <c r="C59" i="1"/>
  <c r="D59" i="1"/>
  <c r="P59" i="1" s="1"/>
  <c r="E59" i="1"/>
  <c r="F59" i="1"/>
  <c r="G59" i="1"/>
  <c r="H59" i="1"/>
  <c r="I59" i="1"/>
  <c r="J59" i="1"/>
  <c r="K59" i="1"/>
  <c r="L59" i="1"/>
  <c r="M59" i="1"/>
  <c r="N59" i="1"/>
  <c r="B60" i="1"/>
  <c r="C60" i="1"/>
  <c r="D60" i="1"/>
  <c r="P60" i="1" s="1"/>
  <c r="E60" i="1"/>
  <c r="F60" i="1"/>
  <c r="G60" i="1"/>
  <c r="H60" i="1"/>
  <c r="I60" i="1"/>
  <c r="J60" i="1"/>
  <c r="K60" i="1"/>
  <c r="L60" i="1"/>
  <c r="M60" i="1"/>
  <c r="N60" i="1"/>
  <c r="B61" i="1"/>
  <c r="C61" i="1"/>
  <c r="D61" i="1"/>
  <c r="P61" i="1" s="1"/>
  <c r="E61" i="1"/>
  <c r="Q61" i="1" s="1"/>
  <c r="F61" i="1"/>
  <c r="G61" i="1"/>
  <c r="H61" i="1"/>
  <c r="I61" i="1"/>
  <c r="J61" i="1"/>
  <c r="K61" i="1"/>
  <c r="L61" i="1"/>
  <c r="M61" i="1"/>
  <c r="N61" i="1"/>
  <c r="B62" i="1"/>
  <c r="C62" i="1"/>
  <c r="D62" i="1"/>
  <c r="P62" i="1" s="1"/>
  <c r="E62" i="1"/>
  <c r="F62" i="1"/>
  <c r="G62" i="1"/>
  <c r="H62" i="1"/>
  <c r="I62" i="1"/>
  <c r="J62" i="1"/>
  <c r="K62" i="1"/>
  <c r="L62" i="1"/>
  <c r="M62" i="1"/>
  <c r="N62" i="1"/>
  <c r="B63" i="1"/>
  <c r="C63" i="1"/>
  <c r="D63" i="1"/>
  <c r="P63" i="1" s="1"/>
  <c r="E63" i="1"/>
  <c r="F63" i="1"/>
  <c r="G63" i="1"/>
  <c r="H63" i="1"/>
  <c r="I63" i="1"/>
  <c r="J63" i="1"/>
  <c r="K63" i="1"/>
  <c r="L63" i="1"/>
  <c r="M63" i="1"/>
  <c r="N63" i="1"/>
  <c r="B64" i="1"/>
  <c r="C64" i="1"/>
  <c r="D64" i="1"/>
  <c r="P64" i="1" s="1"/>
  <c r="E64" i="1"/>
  <c r="F64" i="1"/>
  <c r="G64" i="1"/>
  <c r="H64" i="1"/>
  <c r="I64" i="1"/>
  <c r="J64" i="1"/>
  <c r="K64" i="1"/>
  <c r="L64" i="1"/>
  <c r="M64" i="1"/>
  <c r="N64" i="1"/>
  <c r="Q64" i="1" s="1"/>
  <c r="B65" i="1"/>
  <c r="C65" i="1"/>
  <c r="D65" i="1"/>
  <c r="P65" i="1" s="1"/>
  <c r="E65" i="1"/>
  <c r="F65" i="1"/>
  <c r="G65" i="1"/>
  <c r="H65" i="1"/>
  <c r="I65" i="1"/>
  <c r="J65" i="1"/>
  <c r="K65" i="1"/>
  <c r="L65" i="1"/>
  <c r="M65" i="1"/>
  <c r="N65" i="1"/>
  <c r="D3" i="7"/>
  <c r="E3" i="7"/>
  <c r="F3" i="7"/>
  <c r="G3" i="7"/>
  <c r="H3" i="7"/>
  <c r="I3" i="7"/>
  <c r="J3" i="7"/>
  <c r="K3" i="7"/>
  <c r="L3" i="7"/>
  <c r="D4" i="7"/>
  <c r="E4" i="7"/>
  <c r="F4" i="7"/>
  <c r="G4" i="7"/>
  <c r="H4" i="7"/>
  <c r="I4" i="7"/>
  <c r="J4" i="7"/>
  <c r="K4" i="7"/>
  <c r="L4" i="7"/>
  <c r="D5" i="7"/>
  <c r="E5" i="7"/>
  <c r="F5" i="7"/>
  <c r="H5" i="7"/>
  <c r="I5" i="7"/>
  <c r="J5" i="7"/>
  <c r="K5" i="7"/>
  <c r="L5" i="7"/>
  <c r="D6" i="7"/>
  <c r="E6" i="7"/>
  <c r="F6" i="7"/>
  <c r="G6" i="7"/>
  <c r="H6" i="7"/>
  <c r="I6" i="7"/>
  <c r="J6" i="7"/>
  <c r="K6" i="7"/>
  <c r="L6" i="7"/>
  <c r="D7" i="7"/>
  <c r="E7" i="7"/>
  <c r="F7" i="7"/>
  <c r="G7" i="7"/>
  <c r="H7" i="7"/>
  <c r="I7" i="7"/>
  <c r="J7" i="7"/>
  <c r="K7" i="7"/>
  <c r="L7" i="7"/>
  <c r="E2" i="7"/>
  <c r="F2" i="7"/>
  <c r="G2" i="7"/>
  <c r="H2" i="7"/>
  <c r="I2" i="7"/>
  <c r="J2" i="7"/>
  <c r="K2" i="7"/>
  <c r="L2" i="7"/>
  <c r="D2" i="7"/>
  <c r="B3" i="7"/>
  <c r="C3" i="7"/>
  <c r="B4" i="7"/>
  <c r="C4" i="7"/>
  <c r="B5" i="7"/>
  <c r="C5" i="7"/>
  <c r="B6" i="7"/>
  <c r="C6" i="7"/>
  <c r="B7" i="7"/>
  <c r="C7" i="7"/>
  <c r="C2" i="7"/>
  <c r="B2" i="7"/>
  <c r="C16" i="1"/>
  <c r="B16" i="1"/>
  <c r="B36" i="1"/>
  <c r="C36" i="1"/>
  <c r="D36" i="1"/>
  <c r="E36" i="1"/>
  <c r="F36" i="1"/>
  <c r="G36" i="1"/>
  <c r="H36" i="1"/>
  <c r="I36" i="1"/>
  <c r="J36" i="1"/>
  <c r="K36" i="1"/>
  <c r="L36" i="1"/>
  <c r="M36" i="1"/>
  <c r="N36" i="1"/>
  <c r="O36" i="1"/>
  <c r="B32" i="1"/>
  <c r="C32" i="1"/>
  <c r="D32" i="1"/>
  <c r="E32" i="1"/>
  <c r="F32" i="1"/>
  <c r="G32" i="1"/>
  <c r="H32" i="1"/>
  <c r="I32" i="1"/>
  <c r="J32" i="1"/>
  <c r="K32" i="1"/>
  <c r="L32" i="1"/>
  <c r="M32" i="1"/>
  <c r="N32" i="1"/>
  <c r="O32" i="1"/>
  <c r="B33" i="1"/>
  <c r="C33" i="1"/>
  <c r="D33" i="1"/>
  <c r="E33" i="1"/>
  <c r="F33" i="1"/>
  <c r="G33" i="1"/>
  <c r="H33" i="1"/>
  <c r="I33" i="1"/>
  <c r="J33" i="1"/>
  <c r="K33" i="1"/>
  <c r="L33" i="1"/>
  <c r="M33" i="1"/>
  <c r="N33" i="1"/>
  <c r="O33" i="1"/>
  <c r="B34" i="1"/>
  <c r="C34" i="1"/>
  <c r="D34" i="1"/>
  <c r="E34" i="1"/>
  <c r="F34" i="1"/>
  <c r="G34" i="1"/>
  <c r="H34" i="1"/>
  <c r="I34" i="1"/>
  <c r="J34" i="1"/>
  <c r="K34" i="1"/>
  <c r="L34" i="1"/>
  <c r="M34" i="1"/>
  <c r="N34" i="1"/>
  <c r="O34" i="1"/>
  <c r="B35" i="1"/>
  <c r="C35" i="1"/>
  <c r="D35" i="1"/>
  <c r="E35" i="1"/>
  <c r="F35" i="1"/>
  <c r="G35" i="1"/>
  <c r="H35" i="1"/>
  <c r="I35" i="1"/>
  <c r="J35" i="1"/>
  <c r="K35" i="1"/>
  <c r="L35" i="1"/>
  <c r="M35" i="1"/>
  <c r="N35" i="1"/>
  <c r="O35" i="1"/>
  <c r="B27" i="1"/>
  <c r="C27" i="1"/>
  <c r="D27" i="1"/>
  <c r="E27" i="1"/>
  <c r="F27" i="1"/>
  <c r="G27" i="1"/>
  <c r="H27" i="1"/>
  <c r="I27" i="1"/>
  <c r="J27" i="1"/>
  <c r="K27" i="1"/>
  <c r="L27" i="1"/>
  <c r="M27" i="1"/>
  <c r="N27" i="1"/>
  <c r="O27" i="1"/>
  <c r="B28" i="1"/>
  <c r="C28" i="1"/>
  <c r="D28" i="1"/>
  <c r="E28" i="1"/>
  <c r="F28" i="1"/>
  <c r="G28" i="1"/>
  <c r="H28" i="1"/>
  <c r="I28" i="1"/>
  <c r="J28" i="1"/>
  <c r="K28" i="1"/>
  <c r="L28" i="1"/>
  <c r="M28" i="1"/>
  <c r="N28" i="1"/>
  <c r="O28" i="1"/>
  <c r="B29" i="1"/>
  <c r="C29" i="1"/>
  <c r="D29" i="1"/>
  <c r="E29" i="1"/>
  <c r="F29" i="1"/>
  <c r="G29" i="1"/>
  <c r="H29" i="1"/>
  <c r="I29" i="1"/>
  <c r="J29" i="1"/>
  <c r="K29" i="1"/>
  <c r="L29" i="1"/>
  <c r="M29" i="1"/>
  <c r="N29" i="1"/>
  <c r="O29" i="1"/>
  <c r="B30" i="1"/>
  <c r="C30" i="1"/>
  <c r="D30" i="1"/>
  <c r="E30" i="1"/>
  <c r="F30" i="1"/>
  <c r="G30" i="1"/>
  <c r="H30" i="1"/>
  <c r="I30" i="1"/>
  <c r="J30" i="1"/>
  <c r="K30" i="1"/>
  <c r="L30" i="1"/>
  <c r="M30" i="1"/>
  <c r="N30" i="1"/>
  <c r="O30" i="1"/>
  <c r="B31" i="1"/>
  <c r="C31" i="1"/>
  <c r="D31" i="1"/>
  <c r="E31" i="1"/>
  <c r="F31" i="1"/>
  <c r="G31" i="1"/>
  <c r="H31" i="1"/>
  <c r="I31" i="1"/>
  <c r="J31" i="1"/>
  <c r="K31" i="1"/>
  <c r="L31" i="1"/>
  <c r="M31" i="1"/>
  <c r="N31" i="1"/>
  <c r="O31" i="1"/>
  <c r="D16" i="1"/>
  <c r="E16" i="1"/>
  <c r="F16" i="1"/>
  <c r="G16" i="1"/>
  <c r="H16" i="1"/>
  <c r="I16" i="1"/>
  <c r="J16" i="1"/>
  <c r="K16" i="1"/>
  <c r="L16" i="1"/>
  <c r="M16" i="1"/>
  <c r="N16" i="1"/>
  <c r="O16" i="1"/>
  <c r="B17" i="1"/>
  <c r="C17" i="1"/>
  <c r="D17" i="1"/>
  <c r="E17" i="1"/>
  <c r="F17" i="1"/>
  <c r="G17" i="1"/>
  <c r="H17" i="1"/>
  <c r="I17" i="1"/>
  <c r="J17" i="1"/>
  <c r="K17" i="1"/>
  <c r="L17" i="1"/>
  <c r="M17" i="1"/>
  <c r="N17" i="1"/>
  <c r="O17" i="1"/>
  <c r="B18" i="1"/>
  <c r="C18" i="1"/>
  <c r="D18" i="1"/>
  <c r="E18" i="1"/>
  <c r="F18" i="1"/>
  <c r="G18" i="1"/>
  <c r="H18" i="1"/>
  <c r="I18" i="1"/>
  <c r="J18" i="1"/>
  <c r="K18" i="1"/>
  <c r="L18" i="1"/>
  <c r="M18" i="1"/>
  <c r="N18" i="1"/>
  <c r="O18" i="1"/>
  <c r="B19" i="1"/>
  <c r="C19" i="1"/>
  <c r="D19" i="1"/>
  <c r="E19" i="1"/>
  <c r="F19" i="1"/>
  <c r="G19" i="1"/>
  <c r="H19" i="1"/>
  <c r="I19" i="1"/>
  <c r="J19" i="1"/>
  <c r="K19" i="1"/>
  <c r="L19" i="1"/>
  <c r="M19" i="1"/>
  <c r="N19" i="1"/>
  <c r="O19" i="1"/>
  <c r="B20" i="1"/>
  <c r="C20" i="1"/>
  <c r="D20" i="1"/>
  <c r="E20" i="1"/>
  <c r="F20" i="1"/>
  <c r="G20" i="1"/>
  <c r="H20" i="1"/>
  <c r="I20" i="1"/>
  <c r="J20" i="1"/>
  <c r="K20" i="1"/>
  <c r="L20" i="1"/>
  <c r="M20" i="1"/>
  <c r="N20" i="1"/>
  <c r="O20" i="1"/>
  <c r="B21" i="1"/>
  <c r="C21" i="1"/>
  <c r="D21" i="1"/>
  <c r="E21" i="1"/>
  <c r="F21" i="1"/>
  <c r="G21" i="1"/>
  <c r="H21" i="1"/>
  <c r="I21" i="1"/>
  <c r="J21" i="1"/>
  <c r="K21" i="1"/>
  <c r="L21" i="1"/>
  <c r="M21" i="1"/>
  <c r="N21" i="1"/>
  <c r="O21" i="1"/>
  <c r="B22" i="1"/>
  <c r="C22" i="1"/>
  <c r="D22" i="1"/>
  <c r="E22" i="1"/>
  <c r="F22" i="1"/>
  <c r="G22" i="1"/>
  <c r="H22" i="1"/>
  <c r="I22" i="1"/>
  <c r="J22" i="1"/>
  <c r="K22" i="1"/>
  <c r="L22" i="1"/>
  <c r="M22" i="1"/>
  <c r="N22" i="1"/>
  <c r="O22" i="1"/>
  <c r="B23" i="1"/>
  <c r="C23" i="1"/>
  <c r="D23" i="1"/>
  <c r="E23" i="1"/>
  <c r="F23" i="1"/>
  <c r="G23" i="1"/>
  <c r="H23" i="1"/>
  <c r="I23" i="1"/>
  <c r="J23" i="1"/>
  <c r="K23" i="1"/>
  <c r="L23" i="1"/>
  <c r="M23" i="1"/>
  <c r="N23" i="1"/>
  <c r="O23" i="1"/>
  <c r="B24" i="1"/>
  <c r="C24" i="1"/>
  <c r="D24" i="1"/>
  <c r="E24" i="1"/>
  <c r="F24" i="1"/>
  <c r="G24" i="1"/>
  <c r="H24" i="1"/>
  <c r="I24" i="1"/>
  <c r="J24" i="1"/>
  <c r="K24" i="1"/>
  <c r="L24" i="1"/>
  <c r="M24" i="1"/>
  <c r="N24" i="1"/>
  <c r="O24" i="1"/>
  <c r="B25" i="1"/>
  <c r="C25" i="1"/>
  <c r="D25" i="1"/>
  <c r="E25" i="1"/>
  <c r="F25" i="1"/>
  <c r="G25" i="1"/>
  <c r="H25" i="1"/>
  <c r="I25" i="1"/>
  <c r="J25" i="1"/>
  <c r="K25" i="1"/>
  <c r="L25" i="1"/>
  <c r="M25" i="1"/>
  <c r="N25" i="1"/>
  <c r="O25" i="1"/>
  <c r="B26" i="1"/>
  <c r="C26" i="1"/>
  <c r="D26" i="1"/>
  <c r="E26" i="1"/>
  <c r="F26" i="1"/>
  <c r="G26" i="1"/>
  <c r="H26" i="1"/>
  <c r="I26" i="1"/>
  <c r="J26" i="1"/>
  <c r="K26" i="1"/>
  <c r="L26" i="1"/>
  <c r="M26" i="1"/>
  <c r="N26" i="1"/>
  <c r="O26" i="1"/>
  <c r="L8" i="1"/>
  <c r="C2" i="1"/>
  <c r="B15" i="1"/>
  <c r="B13" i="1"/>
  <c r="AC16" i="2"/>
  <c r="AA16" i="2"/>
  <c r="AE16" i="2" s="1"/>
  <c r="Y16" i="2"/>
  <c r="X16" i="2"/>
  <c r="W16" i="2"/>
  <c r="V16" i="2"/>
  <c r="U16" i="2"/>
  <c r="T16" i="2"/>
  <c r="S16" i="2"/>
  <c r="R16" i="2"/>
  <c r="Q16" i="2"/>
  <c r="P16" i="2"/>
  <c r="O16" i="2"/>
  <c r="AD16" i="2" s="1"/>
  <c r="N16" i="2"/>
  <c r="M16" i="2"/>
  <c r="L16" i="2"/>
  <c r="K16" i="2"/>
  <c r="J16" i="2"/>
  <c r="I16" i="2"/>
  <c r="H16" i="2"/>
  <c r="G16" i="2"/>
  <c r="F16" i="2"/>
  <c r="E16" i="2"/>
  <c r="AB16" i="2" s="1"/>
  <c r="D16" i="2"/>
  <c r="Z16" i="2" s="1"/>
  <c r="C16" i="2"/>
  <c r="B16" i="2"/>
  <c r="Y15" i="2"/>
  <c r="X15" i="2"/>
  <c r="W15" i="2"/>
  <c r="AC15" i="2" s="1"/>
  <c r="V15" i="2"/>
  <c r="U15" i="2"/>
  <c r="T15" i="2"/>
  <c r="S15" i="2"/>
  <c r="R15" i="2"/>
  <c r="Q15" i="2"/>
  <c r="P15" i="2"/>
  <c r="O15" i="2"/>
  <c r="AD15" i="2" s="1"/>
  <c r="N15" i="2"/>
  <c r="M15" i="2"/>
  <c r="L15" i="2"/>
  <c r="K15" i="2"/>
  <c r="J15" i="2"/>
  <c r="I15" i="2"/>
  <c r="AA15" i="2" s="1"/>
  <c r="AE15" i="2" s="1"/>
  <c r="H15" i="2"/>
  <c r="G15" i="2"/>
  <c r="F15" i="2"/>
  <c r="E15" i="2"/>
  <c r="AB15" i="2" s="1"/>
  <c r="D15" i="2"/>
  <c r="Z15" i="2" s="1"/>
  <c r="C15" i="2"/>
  <c r="B15" i="2"/>
  <c r="AC14" i="2"/>
  <c r="AA14" i="2"/>
  <c r="Y14" i="2"/>
  <c r="X14" i="2"/>
  <c r="W14" i="2"/>
  <c r="V14" i="2"/>
  <c r="U14" i="2"/>
  <c r="T14" i="2"/>
  <c r="S14" i="2"/>
  <c r="R14" i="2"/>
  <c r="Q14" i="2"/>
  <c r="P14" i="2"/>
  <c r="O14" i="2"/>
  <c r="AD14" i="2" s="1"/>
  <c r="N14" i="2"/>
  <c r="M14" i="2"/>
  <c r="L14" i="2"/>
  <c r="K14" i="2"/>
  <c r="J14" i="2"/>
  <c r="I14" i="2"/>
  <c r="H14" i="2"/>
  <c r="G14" i="2"/>
  <c r="F14" i="2"/>
  <c r="E14" i="2"/>
  <c r="AB14" i="2" s="1"/>
  <c r="D14" i="2"/>
  <c r="Z14" i="2" s="1"/>
  <c r="C14" i="2"/>
  <c r="B14" i="2"/>
  <c r="Y13" i="2"/>
  <c r="X13" i="2"/>
  <c r="W13" i="2"/>
  <c r="AC13" i="2" s="1"/>
  <c r="V13" i="2"/>
  <c r="U13" i="2"/>
  <c r="T13" i="2"/>
  <c r="S13" i="2"/>
  <c r="R13" i="2"/>
  <c r="Q13" i="2"/>
  <c r="P13" i="2"/>
  <c r="O13" i="2"/>
  <c r="AD13" i="2" s="1"/>
  <c r="N13" i="2"/>
  <c r="M13" i="2"/>
  <c r="L13" i="2"/>
  <c r="K13" i="2"/>
  <c r="J13" i="2"/>
  <c r="I13" i="2"/>
  <c r="AA13" i="2" s="1"/>
  <c r="AE13" i="2" s="1"/>
  <c r="H13" i="2"/>
  <c r="G13" i="2"/>
  <c r="F13" i="2"/>
  <c r="E13" i="2"/>
  <c r="AB13" i="2" s="1"/>
  <c r="D13" i="2"/>
  <c r="Z13" i="2" s="1"/>
  <c r="C13" i="2"/>
  <c r="B13" i="2"/>
  <c r="AC12" i="2"/>
  <c r="AA12" i="2"/>
  <c r="AE12" i="2" s="1"/>
  <c r="Y12" i="2"/>
  <c r="X12" i="2"/>
  <c r="W12" i="2"/>
  <c r="V12" i="2"/>
  <c r="U12" i="2"/>
  <c r="T12" i="2"/>
  <c r="S12" i="2"/>
  <c r="R12" i="2"/>
  <c r="Q12" i="2"/>
  <c r="P12" i="2"/>
  <c r="O12" i="2"/>
  <c r="AD12" i="2" s="1"/>
  <c r="N12" i="2"/>
  <c r="M12" i="2"/>
  <c r="L12" i="2"/>
  <c r="K12" i="2"/>
  <c r="J12" i="2"/>
  <c r="I12" i="2"/>
  <c r="H12" i="2"/>
  <c r="G12" i="2"/>
  <c r="F12" i="2"/>
  <c r="E12" i="2"/>
  <c r="AB12" i="2" s="1"/>
  <c r="D12" i="2"/>
  <c r="Z12" i="2" s="1"/>
  <c r="C12" i="2"/>
  <c r="B12" i="2"/>
  <c r="Y11" i="2"/>
  <c r="X11" i="2"/>
  <c r="W11" i="2"/>
  <c r="AC11" i="2" s="1"/>
  <c r="V11" i="2"/>
  <c r="U11" i="2"/>
  <c r="T11" i="2"/>
  <c r="S11" i="2"/>
  <c r="R11" i="2"/>
  <c r="Q11" i="2"/>
  <c r="P11" i="2"/>
  <c r="O11" i="2"/>
  <c r="AD11" i="2" s="1"/>
  <c r="N11" i="2"/>
  <c r="M11" i="2"/>
  <c r="L11" i="2"/>
  <c r="K11" i="2"/>
  <c r="J11" i="2"/>
  <c r="I11" i="2"/>
  <c r="AA11" i="2" s="1"/>
  <c r="H11" i="2"/>
  <c r="G11" i="2"/>
  <c r="F11" i="2"/>
  <c r="E11" i="2"/>
  <c r="AB11" i="2" s="1"/>
  <c r="D11" i="2"/>
  <c r="Z11" i="2" s="1"/>
  <c r="C11" i="2"/>
  <c r="B11" i="2"/>
  <c r="AC10" i="2"/>
  <c r="AA10" i="2"/>
  <c r="AE10" i="2" s="1"/>
  <c r="Y10" i="2"/>
  <c r="X10" i="2"/>
  <c r="W10" i="2"/>
  <c r="V10" i="2"/>
  <c r="U10" i="2"/>
  <c r="T10" i="2"/>
  <c r="S10" i="2"/>
  <c r="R10" i="2"/>
  <c r="Q10" i="2"/>
  <c r="P10" i="2"/>
  <c r="O10" i="2"/>
  <c r="AD10" i="2" s="1"/>
  <c r="N10" i="2"/>
  <c r="M10" i="2"/>
  <c r="L10" i="2"/>
  <c r="K10" i="2"/>
  <c r="J10" i="2"/>
  <c r="I10" i="2"/>
  <c r="H10" i="2"/>
  <c r="G10" i="2"/>
  <c r="F10" i="2"/>
  <c r="E10" i="2"/>
  <c r="AB10" i="2" s="1"/>
  <c r="D10" i="2"/>
  <c r="Z10" i="2" s="1"/>
  <c r="C10" i="2"/>
  <c r="B10" i="2"/>
  <c r="Y9" i="2"/>
  <c r="X9" i="2"/>
  <c r="W9" i="2"/>
  <c r="AC9" i="2" s="1"/>
  <c r="V9" i="2"/>
  <c r="U9" i="2"/>
  <c r="T9" i="2"/>
  <c r="S9" i="2"/>
  <c r="R9" i="2"/>
  <c r="Q9" i="2"/>
  <c r="P9" i="2"/>
  <c r="O9" i="2"/>
  <c r="AD9" i="2" s="1"/>
  <c r="N9" i="2"/>
  <c r="M9" i="2"/>
  <c r="L9" i="2"/>
  <c r="K9" i="2"/>
  <c r="J9" i="2"/>
  <c r="I9" i="2"/>
  <c r="AA9" i="2" s="1"/>
  <c r="AE9" i="2" s="1"/>
  <c r="H9" i="2"/>
  <c r="G9" i="2"/>
  <c r="F9" i="2"/>
  <c r="E9" i="2"/>
  <c r="AB9" i="2" s="1"/>
  <c r="D9" i="2"/>
  <c r="Z9" i="2" s="1"/>
  <c r="C9" i="2"/>
  <c r="B9" i="2"/>
  <c r="AC8" i="2"/>
  <c r="AA8" i="2"/>
  <c r="Y8" i="2"/>
  <c r="X8" i="2"/>
  <c r="W8" i="2"/>
  <c r="V8" i="2"/>
  <c r="U8" i="2"/>
  <c r="T8" i="2"/>
  <c r="S8" i="2"/>
  <c r="R8" i="2"/>
  <c r="Q8" i="2"/>
  <c r="P8" i="2"/>
  <c r="O8" i="2"/>
  <c r="AD8" i="2" s="1"/>
  <c r="N8" i="2"/>
  <c r="M8" i="2"/>
  <c r="L8" i="2"/>
  <c r="K8" i="2"/>
  <c r="J8" i="2"/>
  <c r="I8" i="2"/>
  <c r="H8" i="2"/>
  <c r="G8" i="2"/>
  <c r="F8" i="2"/>
  <c r="E8" i="2"/>
  <c r="AB8" i="2" s="1"/>
  <c r="D8" i="2"/>
  <c r="Z8" i="2" s="1"/>
  <c r="C8" i="2"/>
  <c r="B8" i="2"/>
  <c r="Y7" i="2"/>
  <c r="X7" i="2"/>
  <c r="W7" i="2"/>
  <c r="AC7" i="2" s="1"/>
  <c r="V7" i="2"/>
  <c r="U7" i="2"/>
  <c r="T7" i="2"/>
  <c r="S7" i="2"/>
  <c r="R7" i="2"/>
  <c r="Q7" i="2"/>
  <c r="P7" i="2"/>
  <c r="O7" i="2"/>
  <c r="AD7" i="2" s="1"/>
  <c r="N7" i="2"/>
  <c r="M7" i="2"/>
  <c r="L7" i="2"/>
  <c r="K7" i="2"/>
  <c r="J7" i="2"/>
  <c r="I7" i="2"/>
  <c r="AA7" i="2" s="1"/>
  <c r="H7" i="2"/>
  <c r="G7" i="2"/>
  <c r="F7" i="2"/>
  <c r="E7" i="2"/>
  <c r="AB7" i="2" s="1"/>
  <c r="D7" i="2"/>
  <c r="Z7" i="2" s="1"/>
  <c r="C7" i="2"/>
  <c r="B7" i="2"/>
  <c r="AC6" i="2"/>
  <c r="AA6" i="2"/>
  <c r="Y6" i="2"/>
  <c r="X6" i="2"/>
  <c r="W6" i="2"/>
  <c r="V6" i="2"/>
  <c r="U6" i="2"/>
  <c r="T6" i="2"/>
  <c r="S6" i="2"/>
  <c r="R6" i="2"/>
  <c r="Q6" i="2"/>
  <c r="P6" i="2"/>
  <c r="O6" i="2"/>
  <c r="AD6" i="2" s="1"/>
  <c r="N6" i="2"/>
  <c r="M6" i="2"/>
  <c r="L6" i="2"/>
  <c r="K6" i="2"/>
  <c r="J6" i="2"/>
  <c r="I6" i="2"/>
  <c r="H6" i="2"/>
  <c r="G6" i="2"/>
  <c r="F6" i="2"/>
  <c r="E6" i="2"/>
  <c r="AB6" i="2" s="1"/>
  <c r="D6" i="2"/>
  <c r="Z6" i="2" s="1"/>
  <c r="C6" i="2"/>
  <c r="B6" i="2"/>
  <c r="Y5" i="2"/>
  <c r="X5" i="2"/>
  <c r="W5" i="2"/>
  <c r="AC5" i="2" s="1"/>
  <c r="V5" i="2"/>
  <c r="U5" i="2"/>
  <c r="T5" i="2"/>
  <c r="S5" i="2"/>
  <c r="R5" i="2"/>
  <c r="Q5" i="2"/>
  <c r="P5" i="2"/>
  <c r="O5" i="2"/>
  <c r="AD5" i="2" s="1"/>
  <c r="N5" i="2"/>
  <c r="M5" i="2"/>
  <c r="L5" i="2"/>
  <c r="K5" i="2"/>
  <c r="J5" i="2"/>
  <c r="I5" i="2"/>
  <c r="AA5" i="2" s="1"/>
  <c r="H5" i="2"/>
  <c r="G5" i="2"/>
  <c r="F5" i="2"/>
  <c r="E5" i="2"/>
  <c r="AB5" i="2" s="1"/>
  <c r="D5" i="2"/>
  <c r="Z5" i="2" s="1"/>
  <c r="C5" i="2"/>
  <c r="B5" i="2"/>
  <c r="AC4" i="2"/>
  <c r="AA4" i="2"/>
  <c r="AE4" i="2" s="1"/>
  <c r="Y4" i="2"/>
  <c r="X4" i="2"/>
  <c r="W4" i="2"/>
  <c r="V4" i="2"/>
  <c r="U4" i="2"/>
  <c r="T4" i="2"/>
  <c r="S4" i="2"/>
  <c r="R4" i="2"/>
  <c r="Q4" i="2"/>
  <c r="P4" i="2"/>
  <c r="O4" i="2"/>
  <c r="AD4" i="2" s="1"/>
  <c r="N4" i="2"/>
  <c r="M4" i="2"/>
  <c r="L4" i="2"/>
  <c r="K4" i="2"/>
  <c r="J4" i="2"/>
  <c r="I4" i="2"/>
  <c r="H4" i="2"/>
  <c r="G4" i="2"/>
  <c r="F4" i="2"/>
  <c r="E4" i="2"/>
  <c r="AB4" i="2" s="1"/>
  <c r="D4" i="2"/>
  <c r="Z4" i="2" s="1"/>
  <c r="C4" i="2"/>
  <c r="B4" i="2"/>
  <c r="O15" i="1"/>
  <c r="N15" i="1"/>
  <c r="M15" i="1"/>
  <c r="L15" i="1"/>
  <c r="K15" i="1"/>
  <c r="J15" i="1"/>
  <c r="I15" i="1"/>
  <c r="H15" i="1"/>
  <c r="G15" i="1"/>
  <c r="F15" i="1"/>
  <c r="E15" i="1"/>
  <c r="D15" i="1"/>
  <c r="C15" i="1"/>
  <c r="O14" i="1"/>
  <c r="N14" i="1"/>
  <c r="M14" i="1"/>
  <c r="L14" i="1"/>
  <c r="K14" i="1"/>
  <c r="J14" i="1"/>
  <c r="I14" i="1"/>
  <c r="H14" i="1"/>
  <c r="G14" i="1"/>
  <c r="F14" i="1"/>
  <c r="E14" i="1"/>
  <c r="D14" i="1"/>
  <c r="C14" i="1"/>
  <c r="B14" i="1"/>
  <c r="O13" i="1"/>
  <c r="N13" i="1"/>
  <c r="M13" i="1"/>
  <c r="L13" i="1"/>
  <c r="K13" i="1"/>
  <c r="J13" i="1"/>
  <c r="I13" i="1"/>
  <c r="H13" i="1"/>
  <c r="G13" i="1"/>
  <c r="F13" i="1"/>
  <c r="E13" i="1"/>
  <c r="D13" i="1"/>
  <c r="C13" i="1"/>
  <c r="O12" i="1"/>
  <c r="N12" i="1"/>
  <c r="M12" i="1"/>
  <c r="L12" i="1"/>
  <c r="K12" i="1"/>
  <c r="J12" i="1"/>
  <c r="I12" i="1"/>
  <c r="H12" i="1"/>
  <c r="G12" i="1"/>
  <c r="F12" i="1"/>
  <c r="E12" i="1"/>
  <c r="D12" i="1"/>
  <c r="C12" i="1"/>
  <c r="B12" i="1"/>
  <c r="O11" i="1"/>
  <c r="N11" i="1"/>
  <c r="M11" i="1"/>
  <c r="L11" i="1"/>
  <c r="K11" i="1"/>
  <c r="J11" i="1"/>
  <c r="I11" i="1"/>
  <c r="H11" i="1"/>
  <c r="G11" i="1"/>
  <c r="F11" i="1"/>
  <c r="E11" i="1"/>
  <c r="D11" i="1"/>
  <c r="C11" i="1"/>
  <c r="B11" i="1"/>
  <c r="O10" i="1"/>
  <c r="N10" i="1"/>
  <c r="M10" i="1"/>
  <c r="L10" i="1"/>
  <c r="K10" i="1"/>
  <c r="J10" i="1"/>
  <c r="I10" i="1"/>
  <c r="H10" i="1"/>
  <c r="G10" i="1"/>
  <c r="F10" i="1"/>
  <c r="E10" i="1"/>
  <c r="D10" i="1"/>
  <c r="C10" i="1"/>
  <c r="B10" i="1"/>
  <c r="O9" i="1"/>
  <c r="N9" i="1"/>
  <c r="M9" i="1"/>
  <c r="L9" i="1"/>
  <c r="K9" i="1"/>
  <c r="J9" i="1"/>
  <c r="I9" i="1"/>
  <c r="H9" i="1"/>
  <c r="G9" i="1"/>
  <c r="F9" i="1"/>
  <c r="E9" i="1"/>
  <c r="D9" i="1"/>
  <c r="C9" i="1"/>
  <c r="B9" i="1"/>
  <c r="O8" i="1"/>
  <c r="N8" i="1"/>
  <c r="M8" i="1"/>
  <c r="K8" i="1"/>
  <c r="J8" i="1"/>
  <c r="I8" i="1"/>
  <c r="H8" i="1"/>
  <c r="G8" i="1"/>
  <c r="F8" i="1"/>
  <c r="E8" i="1"/>
  <c r="D8" i="1"/>
  <c r="C8" i="1"/>
  <c r="B8" i="1"/>
  <c r="O7" i="1"/>
  <c r="N7" i="1"/>
  <c r="M7" i="1"/>
  <c r="L7" i="1"/>
  <c r="K7" i="1"/>
  <c r="J7" i="1"/>
  <c r="I7" i="1"/>
  <c r="H7" i="1"/>
  <c r="G7" i="1"/>
  <c r="F7" i="1"/>
  <c r="E7" i="1"/>
  <c r="D7" i="1"/>
  <c r="C7" i="1"/>
  <c r="B7" i="1"/>
  <c r="O6" i="1"/>
  <c r="N6" i="1"/>
  <c r="M6" i="1"/>
  <c r="L6" i="1"/>
  <c r="K6" i="1"/>
  <c r="J6" i="1"/>
  <c r="I6" i="1"/>
  <c r="H6" i="1"/>
  <c r="G6" i="1"/>
  <c r="F6" i="1"/>
  <c r="E6" i="1"/>
  <c r="D6" i="1"/>
  <c r="C6" i="1"/>
  <c r="B6" i="1"/>
  <c r="O5" i="1"/>
  <c r="N5" i="1"/>
  <c r="M5" i="1"/>
  <c r="L5" i="1"/>
  <c r="K5" i="1"/>
  <c r="J5" i="1"/>
  <c r="I5" i="1"/>
  <c r="H5" i="1"/>
  <c r="G5" i="1"/>
  <c r="F5" i="1"/>
  <c r="E5" i="1"/>
  <c r="D5" i="1"/>
  <c r="C5" i="1"/>
  <c r="B5" i="1"/>
  <c r="O4" i="1"/>
  <c r="N4" i="1"/>
  <c r="M4" i="1"/>
  <c r="L4" i="1"/>
  <c r="K4" i="1"/>
  <c r="J4" i="1"/>
  <c r="I4" i="1"/>
  <c r="H4" i="1"/>
  <c r="G4" i="1"/>
  <c r="F4" i="1"/>
  <c r="E4" i="1"/>
  <c r="D4" i="1"/>
  <c r="C4" i="1"/>
  <c r="B4" i="1"/>
  <c r="O3" i="1"/>
  <c r="N3" i="1"/>
  <c r="M3" i="1"/>
  <c r="L3" i="1"/>
  <c r="K3" i="1"/>
  <c r="J3" i="1"/>
  <c r="I3" i="1"/>
  <c r="H3" i="1"/>
  <c r="G3" i="1"/>
  <c r="F3" i="1"/>
  <c r="E3" i="1"/>
  <c r="D3" i="1"/>
  <c r="C3" i="1"/>
  <c r="B3" i="1"/>
  <c r="O2" i="1"/>
  <c r="N2" i="1"/>
  <c r="M2" i="1"/>
  <c r="L2" i="1"/>
  <c r="K2" i="1"/>
  <c r="J2" i="1"/>
  <c r="I2" i="1"/>
  <c r="H2" i="1"/>
  <c r="G2" i="1"/>
  <c r="F2" i="1"/>
  <c r="E2" i="1"/>
  <c r="D2" i="1"/>
  <c r="R85" i="1" l="1"/>
  <c r="R82" i="1"/>
  <c r="R79" i="1"/>
  <c r="R76" i="1"/>
  <c r="R73" i="1"/>
  <c r="R70" i="1"/>
  <c r="R67" i="1"/>
  <c r="R64" i="1"/>
  <c r="R61" i="1"/>
  <c r="R58" i="1"/>
  <c r="R55" i="1"/>
  <c r="R52" i="1"/>
  <c r="P46" i="1"/>
  <c r="R43" i="1"/>
  <c r="P101" i="1"/>
  <c r="R97" i="1"/>
  <c r="P91" i="1"/>
  <c r="R113" i="1"/>
  <c r="R110" i="1"/>
  <c r="R46" i="1"/>
  <c r="R42" i="1"/>
  <c r="Q39" i="1"/>
  <c r="R104" i="1"/>
  <c r="P100" i="1"/>
  <c r="Q99" i="1"/>
  <c r="P90" i="1"/>
  <c r="P89" i="1"/>
  <c r="R49" i="1"/>
  <c r="R45" i="1"/>
  <c r="P38" i="1"/>
  <c r="R106" i="1"/>
  <c r="P99" i="1"/>
  <c r="R96" i="1"/>
  <c r="P37" i="1"/>
  <c r="R87" i="1"/>
  <c r="R84" i="1"/>
  <c r="R81" i="1"/>
  <c r="R78" i="1"/>
  <c r="R72" i="1"/>
  <c r="R69" i="1"/>
  <c r="R66" i="1"/>
  <c r="R63" i="1"/>
  <c r="R60" i="1"/>
  <c r="R57" i="1"/>
  <c r="R54" i="1"/>
  <c r="R51" i="1"/>
  <c r="Q48" i="1"/>
  <c r="R105" i="1"/>
  <c r="R101" i="1"/>
  <c r="P98" i="1"/>
  <c r="Q97" i="1"/>
  <c r="R93" i="1"/>
  <c r="Q84" i="1"/>
  <c r="Q78" i="1"/>
  <c r="Q75" i="1"/>
  <c r="Q66" i="1"/>
  <c r="Q63" i="1"/>
  <c r="Q60" i="1"/>
  <c r="Q57" i="1"/>
  <c r="Q54" i="1"/>
  <c r="Q51" i="1"/>
  <c r="P48" i="1"/>
  <c r="R41" i="1"/>
  <c r="Q107" i="1"/>
  <c r="R103" i="1"/>
  <c r="R98" i="1"/>
  <c r="P97" i="1"/>
  <c r="Q96" i="1"/>
  <c r="Q89" i="1"/>
  <c r="Q109" i="1"/>
  <c r="R44" i="1"/>
  <c r="Q41" i="1"/>
  <c r="P107" i="1"/>
  <c r="Q106" i="1"/>
  <c r="P96" i="1"/>
  <c r="Q95" i="1"/>
  <c r="R47" i="1"/>
  <c r="Q44" i="1"/>
  <c r="P106" i="1"/>
  <c r="Q105" i="1"/>
  <c r="R102" i="1"/>
  <c r="P95" i="1"/>
  <c r="Q94" i="1"/>
  <c r="R91" i="1"/>
  <c r="R86" i="1"/>
  <c r="R83" i="1"/>
  <c r="R80" i="1"/>
  <c r="R77" i="1"/>
  <c r="R74" i="1"/>
  <c r="R71" i="1"/>
  <c r="R68" i="1"/>
  <c r="R65" i="1"/>
  <c r="R62" i="1"/>
  <c r="R59" i="1"/>
  <c r="R56" i="1"/>
  <c r="R53" i="1"/>
  <c r="R50" i="1"/>
  <c r="Q47" i="1"/>
  <c r="P105" i="1"/>
  <c r="Q104" i="1"/>
  <c r="R100" i="1"/>
  <c r="P94" i="1"/>
  <c r="Q93" i="1"/>
  <c r="Q90" i="1"/>
  <c r="Q80" i="1"/>
  <c r="Q74" i="1"/>
  <c r="Q68" i="1"/>
  <c r="Q65" i="1"/>
  <c r="Q62" i="1"/>
  <c r="Q59" i="1"/>
  <c r="Q56" i="1"/>
  <c r="Q53" i="1"/>
  <c r="Q50" i="1"/>
  <c r="Q40" i="1"/>
  <c r="P104" i="1"/>
  <c r="Q103" i="1"/>
  <c r="P93" i="1"/>
  <c r="Q43" i="1"/>
  <c r="P103" i="1"/>
  <c r="Q102" i="1"/>
  <c r="R99" i="1"/>
  <c r="Q92" i="1"/>
  <c r="P88" i="1"/>
  <c r="R40" i="1"/>
  <c r="P102" i="1"/>
  <c r="Q101" i="1"/>
  <c r="P92" i="1"/>
  <c r="Q91" i="1"/>
  <c r="R90" i="1"/>
  <c r="Q100" i="1"/>
  <c r="R95" i="1"/>
  <c r="R89" i="1"/>
  <c r="R39" i="1"/>
  <c r="R38" i="1"/>
  <c r="Q38" i="1"/>
  <c r="R37" i="1"/>
  <c r="Q37" i="1"/>
  <c r="P31" i="1"/>
  <c r="P35" i="1"/>
  <c r="Q34" i="1"/>
  <c r="Q16" i="1"/>
  <c r="R20" i="1"/>
  <c r="Q25" i="1"/>
  <c r="P24" i="1"/>
  <c r="Q30" i="1"/>
  <c r="P33" i="1"/>
  <c r="Q32" i="1"/>
  <c r="Q18" i="1"/>
  <c r="P23" i="1"/>
  <c r="P18" i="1"/>
  <c r="Q17" i="1"/>
  <c r="R31" i="1"/>
  <c r="R32" i="1"/>
  <c r="Q24" i="1"/>
  <c r="P20" i="1"/>
  <c r="P17" i="1"/>
  <c r="P30" i="1"/>
  <c r="Q29" i="1"/>
  <c r="P22" i="1"/>
  <c r="P34" i="1"/>
  <c r="R23" i="1"/>
  <c r="P29" i="1"/>
  <c r="R28" i="1"/>
  <c r="P32" i="1"/>
  <c r="P25" i="1"/>
  <c r="Q21" i="1"/>
  <c r="P16" i="1"/>
  <c r="Q28" i="1"/>
  <c r="R27" i="1"/>
  <c r="R26" i="1"/>
  <c r="Q22" i="1"/>
  <c r="P28" i="1"/>
  <c r="P21" i="1"/>
  <c r="Q27" i="1"/>
  <c r="P36" i="1"/>
  <c r="Q26" i="1"/>
  <c r="R21" i="1"/>
  <c r="P27" i="1"/>
  <c r="R35" i="1"/>
  <c r="P26" i="1"/>
  <c r="R24" i="1"/>
  <c r="R19" i="1"/>
  <c r="Q35" i="1"/>
  <c r="R36" i="1"/>
  <c r="Q36" i="1"/>
  <c r="R33" i="1"/>
  <c r="Q33" i="1"/>
  <c r="R34" i="1"/>
  <c r="Q31" i="1"/>
  <c r="R30" i="1"/>
  <c r="R29" i="1"/>
  <c r="Q19" i="1"/>
  <c r="P19" i="1"/>
  <c r="R16" i="1"/>
  <c r="Q23" i="1"/>
  <c r="R18" i="1"/>
  <c r="R25" i="1"/>
  <c r="Q20" i="1"/>
  <c r="R22" i="1"/>
  <c r="R17" i="1"/>
  <c r="Q6" i="1"/>
  <c r="R6" i="1"/>
  <c r="P4" i="1"/>
  <c r="R7" i="1"/>
  <c r="R10" i="1"/>
  <c r="R11" i="1"/>
  <c r="P11" i="1"/>
  <c r="R12" i="1"/>
  <c r="P7" i="1"/>
  <c r="Q2" i="1"/>
  <c r="Q13" i="1"/>
  <c r="R13" i="1"/>
  <c r="R8" i="1"/>
  <c r="Q9" i="1"/>
  <c r="P3" i="1"/>
  <c r="R9" i="1"/>
  <c r="Q14" i="1"/>
  <c r="R3" i="1"/>
  <c r="R4" i="1"/>
  <c r="Q10" i="1"/>
  <c r="Q12" i="1"/>
  <c r="P15" i="1"/>
  <c r="P2" i="1"/>
  <c r="Q3" i="1"/>
  <c r="R5" i="1"/>
  <c r="R15" i="1"/>
  <c r="AE6" i="2"/>
  <c r="AE11" i="2"/>
  <c r="AE8" i="2"/>
  <c r="AE5" i="2"/>
  <c r="AE14" i="2"/>
  <c r="AE7" i="2"/>
  <c r="R2" i="1"/>
  <c r="Q7" i="1"/>
  <c r="P12" i="1"/>
  <c r="R14" i="1"/>
  <c r="P5" i="1"/>
  <c r="Q5" i="1"/>
  <c r="P10" i="1"/>
  <c r="P8" i="1"/>
  <c r="Q15" i="1"/>
  <c r="Q8" i="1"/>
  <c r="P13" i="1"/>
  <c r="P6" i="1"/>
  <c r="Q11" i="1"/>
  <c r="Q4" i="1"/>
  <c r="P9" i="1"/>
  <c r="P14" i="1"/>
</calcChain>
</file>

<file path=xl/sharedStrings.xml><?xml version="1.0" encoding="utf-8"?>
<sst xmlns="http://schemas.openxmlformats.org/spreadsheetml/2006/main" count="1029" uniqueCount="114">
  <si>
    <t>Values from 1-7, 4 is neutral</t>
  </si>
  <si>
    <t>depression weight</t>
  </si>
  <si>
    <t>anxiety weight</t>
  </si>
  <si>
    <t>Subject ID</t>
  </si>
  <si>
    <t>Date</t>
  </si>
  <si>
    <t>Timestamp</t>
  </si>
  <si>
    <t>Q1</t>
  </si>
  <si>
    <t>Q2</t>
  </si>
  <si>
    <t>Q3</t>
  </si>
  <si>
    <t>Q4</t>
  </si>
  <si>
    <t>Q5</t>
  </si>
  <si>
    <t>Q6</t>
  </si>
  <si>
    <t>Q7</t>
  </si>
  <si>
    <t>Q8</t>
  </si>
  <si>
    <t>Q9</t>
  </si>
  <si>
    <t>Q10</t>
  </si>
  <si>
    <t>Q11</t>
  </si>
  <si>
    <t>Q12</t>
  </si>
  <si>
    <t>sum</t>
  </si>
  <si>
    <t>depression score</t>
  </si>
  <si>
    <t>anxiety score</t>
  </si>
  <si>
    <t>36aa4f</t>
  </si>
  <si>
    <t>ddfac4</t>
  </si>
  <si>
    <t>7b2ac8</t>
  </si>
  <si>
    <t>Values from 0-10, 0 being none, 10 being worst possible</t>
  </si>
  <si>
    <t>Throbbing pain</t>
  </si>
  <si>
    <t>Shooting pain</t>
  </si>
  <si>
    <t>Stabbing pain</t>
  </si>
  <si>
    <t>Sharp pain</t>
  </si>
  <si>
    <t>Cramping pain</t>
  </si>
  <si>
    <t>Gnawing pain</t>
  </si>
  <si>
    <t>Hot burning pain</t>
  </si>
  <si>
    <t>Aching pain</t>
  </si>
  <si>
    <t>Heavy pain</t>
  </si>
  <si>
    <t>Tender</t>
  </si>
  <si>
    <t>Splitting pain</t>
  </si>
  <si>
    <t>Tiring-exhausting</t>
  </si>
  <si>
    <t>Sickening</t>
  </si>
  <si>
    <t>Fearful</t>
  </si>
  <si>
    <t>Punishing-cruel</t>
  </si>
  <si>
    <t>Electric-shock pain</t>
  </si>
  <si>
    <t>Cold-freezing pain</t>
  </si>
  <si>
    <t>Piercing</t>
  </si>
  <si>
    <t>Pain caused by light touch</t>
  </si>
  <si>
    <t>Itching</t>
  </si>
  <si>
    <t>Tingling or 'pins and needles'</t>
  </si>
  <si>
    <t>Numbness</t>
  </si>
  <si>
    <t>Total</t>
  </si>
  <si>
    <t>continuous pain subscale</t>
  </si>
  <si>
    <t>intermittent pain subscale</t>
  </si>
  <si>
    <t>predominantly neuropathic pain</t>
  </si>
  <si>
    <t>affective descriptors</t>
  </si>
  <si>
    <t>confirming total</t>
  </si>
  <si>
    <t>Response ID</t>
  </si>
  <si>
    <t>Response Status</t>
  </si>
  <si>
    <t>IP Address</t>
  </si>
  <si>
    <t>Timestamp (mm/dd/yyyy)</t>
  </si>
  <si>
    <t>Duplicate</t>
  </si>
  <si>
    <t>Time Taken to Complete (Seconds)</t>
  </si>
  <si>
    <t>Seq. Number</t>
  </si>
  <si>
    <t>External Reference</t>
  </si>
  <si>
    <t>Custom Variable 1</t>
  </si>
  <si>
    <t>Custom Variable 2</t>
  </si>
  <si>
    <t>Custom Variable 3</t>
  </si>
  <si>
    <t>Custom Variable 4</t>
  </si>
  <si>
    <t>Custom Variable 5</t>
  </si>
  <si>
    <t>Respondent Email</t>
  </si>
  <si>
    <t>Email List</t>
  </si>
  <si>
    <t>Country Code</t>
  </si>
  <si>
    <t>Region</t>
  </si>
  <si>
    <t>The questionnaire provides you with a list of words that describe some of the different qualities of pain and relation symptoms. Please select the numbers that best describe the intensity of each of the pain and related symptoms you feel right now. Use 0 if the word does not describe your pain or related symptoms. </t>
  </si>
  <si>
    <t>Completed</t>
  </si>
  <si>
    <t>205.175.118.14</t>
  </si>
  <si>
    <t>US</t>
  </si>
  <si>
    <t>WA</t>
  </si>
  <si>
    <t>Started</t>
  </si>
  <si>
    <t>136.27.50.13</t>
  </si>
  <si>
    <t>test_response</t>
  </si>
  <si>
    <t>205.175.118.41</t>
  </si>
  <si>
    <t>205.175.118.21</t>
  </si>
  <si>
    <t>205.175.118.223</t>
  </si>
  <si>
    <t>205.175.118.202</t>
  </si>
  <si>
    <t>205.175.118.129</t>
  </si>
  <si>
    <t>Please rate how you're feeling now.</t>
  </si>
  <si>
    <t>⠀</t>
  </si>
  <si>
    <t>⠀⠀</t>
  </si>
  <si>
    <t>205.175.118.84</t>
  </si>
  <si>
    <t>time</t>
  </si>
  <si>
    <t>6c29e3</t>
  </si>
  <si>
    <t>205.175.118.45</t>
  </si>
  <si>
    <t/>
  </si>
  <si>
    <t>205.175.118.126</t>
  </si>
  <si>
    <t>What is the song being rated? - Song1 - Hummingbird</t>
  </si>
  <si>
    <t>What is the song being rated? - Song2 - Prelude</t>
  </si>
  <si>
    <t>What is the song being rated? - Song3 - Playtime</t>
  </si>
  <si>
    <t>What is the song being rated? - Song4 - Night Song</t>
  </si>
  <si>
    <t>What is the song being rated? - Song5 - Dance of Spring</t>
  </si>
  <si>
    <t>What is the song being rated? - Song6 - Whispers in the Dark</t>
  </si>
  <si>
    <t>How happy did you find this song ?</t>
  </si>
  <si>
    <t>How sad did you find this song ?</t>
  </si>
  <si>
    <t>How familiar are you with this song?</t>
  </si>
  <si>
    <t>c2cf04</t>
  </si>
  <si>
    <t>b41bae</t>
  </si>
  <si>
    <t>205.175.118.169</t>
  </si>
  <si>
    <t>53f5b0</t>
  </si>
  <si>
    <t>205.175.118.192</t>
  </si>
  <si>
    <t>205.175.118.18</t>
  </si>
  <si>
    <t>7b2ac9</t>
  </si>
  <si>
    <t xml:space="preserve">Song 1 </t>
  </si>
  <si>
    <t>Song 2</t>
  </si>
  <si>
    <t>Song 3</t>
  </si>
  <si>
    <t>Song 5</t>
  </si>
  <si>
    <t>Song 6</t>
  </si>
  <si>
    <t>Song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</si>
</sst>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h:mm"/>
    <numFmt numFmtId="165" formatCode="[$-F400]h:mm:ss\ AM/PM"/>
    <numFmt numFmtId="166" formatCode="mm/dd/yyyy\ hh:mm"/>
  </numFmts>
  <fonts count="14" x14ac:knownFonts="1">
    <font>
      <sz val="10"/>
      <color rgb="FF000000"/>
      <name val="Arial"/>
    </font>
    <font>
      <sz val="10"/>
      <color theme="1"/>
      <name val="Arial"/>
      <family val="2"/>
    </font>
    <font>
      <b/>
      <sz val="10"/>
      <color theme="1"/>
      <name val="Arial"/>
      <family val="2"/>
    </font>
    <font>
      <sz val="10"/>
      <color rgb="FF000000"/>
      <name val="Roboto"/>
    </font>
    <font>
      <sz val="10"/>
      <color rgb="FF1D1C1D"/>
      <name val="Arial"/>
      <family val="2"/>
    </font>
    <font>
      <sz val="8"/>
      <name val="Arial"/>
    </font>
    <font>
      <sz val="11"/>
      <color indexed="8"/>
      <name val="Arial"/>
      <family val="2"/>
      <scheme val="minor"/>
    </font>
    <font>
      <sz val="8"/>
      <name val="Calibri"/>
    </font>
    <font>
      <b/>
      <sz val="8"/>
      <name val="Calibri"/>
    </font>
    <font>
      <sz val="9"/>
      <color rgb="FF1D1C1D"/>
      <name val="Arial"/>
      <family val="2"/>
    </font>
    <font>
      <sz val="10"/>
      <color rgb="FF000000"/>
      <name val="Arial"/>
      <family val="2"/>
    </font>
    <font>
      <sz val="10"/>
      <name val="Arial"/>
      <family val="2"/>
      <scheme val="minor"/>
    </font>
    <font>
      <sz val="10"/>
      <color rgb="FF000000"/>
      <name val="Arial"/>
      <family val="2"/>
      <scheme val="minor"/>
    </font>
    <font>
      <sz val="8"/>
      <name val="Calibri"/>
      <family val="2"/>
    </font>
  </fonts>
  <fills count="5">
    <fill>
      <patternFill patternType="none"/>
    </fill>
    <fill>
      <patternFill patternType="gray125"/>
    </fill>
    <fill>
      <patternFill patternType="solid">
        <fgColor rgb="FFEFEFEF"/>
        <bgColor rgb="FFEFEFEF"/>
      </patternFill>
    </fill>
    <fill>
      <patternFill patternType="solid">
        <fgColor rgb="FFF4CCCC"/>
        <bgColor rgb="FFF4CCCC"/>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45">
    <xf numFmtId="0" fontId="0" fillId="0" borderId="0" xfId="0"/>
    <xf numFmtId="0" fontId="1" fillId="0" borderId="0" xfId="0" applyFont="1"/>
    <xf numFmtId="0" fontId="1" fillId="0" borderId="0" xfId="0" applyFont="1" applyAlignment="1">
      <alignment horizontal="right"/>
    </xf>
    <xf numFmtId="0" fontId="2" fillId="0" borderId="0" xfId="0" applyFont="1"/>
    <xf numFmtId="0" fontId="1" fillId="2" borderId="0" xfId="0" applyFont="1" applyFill="1"/>
    <xf numFmtId="14" fontId="1" fillId="2" borderId="0" xfId="0" applyNumberFormat="1" applyFont="1" applyFill="1"/>
    <xf numFmtId="19" fontId="3" fillId="2" borderId="0" xfId="0" applyNumberFormat="1" applyFont="1" applyFill="1"/>
    <xf numFmtId="14" fontId="1" fillId="0" borderId="0" xfId="0" applyNumberFormat="1" applyFont="1"/>
    <xf numFmtId="19" fontId="1" fillId="0" borderId="0" xfId="0" applyNumberFormat="1" applyFont="1"/>
    <xf numFmtId="19" fontId="1" fillId="2" borderId="0" xfId="0" applyNumberFormat="1" applyFont="1" applyFill="1"/>
    <xf numFmtId="3" fontId="1" fillId="2" borderId="0" xfId="0" applyNumberFormat="1" applyFont="1" applyFill="1"/>
    <xf numFmtId="3" fontId="1" fillId="0" borderId="0" xfId="0" applyNumberFormat="1" applyFont="1"/>
    <xf numFmtId="164" fontId="1" fillId="0" borderId="0" xfId="0" applyNumberFormat="1" applyFont="1"/>
    <xf numFmtId="0" fontId="1" fillId="3" borderId="0" xfId="0" applyFont="1" applyFill="1"/>
    <xf numFmtId="164" fontId="1" fillId="3" borderId="0" xfId="0" applyNumberFormat="1" applyFont="1" applyFill="1"/>
    <xf numFmtId="22" fontId="1" fillId="3" borderId="0" xfId="0" applyNumberFormat="1" applyFont="1" applyFill="1"/>
    <xf numFmtId="22" fontId="1" fillId="0" borderId="0" xfId="0" applyNumberFormat="1" applyFont="1"/>
    <xf numFmtId="14" fontId="0" fillId="0" borderId="0" xfId="0" applyNumberFormat="1"/>
    <xf numFmtId="22" fontId="0" fillId="0" borderId="0" xfId="0" applyNumberFormat="1"/>
    <xf numFmtId="0" fontId="4" fillId="0" borderId="0" xfId="0" applyFont="1"/>
    <xf numFmtId="0" fontId="6" fillId="0" borderId="0" xfId="1"/>
    <xf numFmtId="0" fontId="7" fillId="0" borderId="0" xfId="1" applyFont="1"/>
    <xf numFmtId="166" fontId="7" fillId="0" borderId="0" xfId="1" applyNumberFormat="1" applyFont="1"/>
    <xf numFmtId="0" fontId="7" fillId="0" borderId="0" xfId="1" applyFont="1" applyAlignment="1">
      <alignment wrapText="1"/>
    </xf>
    <xf numFmtId="165" fontId="0" fillId="0" borderId="0" xfId="0" applyNumberFormat="1"/>
    <xf numFmtId="0" fontId="8" fillId="0" borderId="0" xfId="1" applyFont="1"/>
    <xf numFmtId="0" fontId="9" fillId="0" borderId="0" xfId="0" applyFont="1"/>
    <xf numFmtId="0" fontId="11" fillId="0" borderId="0" xfId="0" applyFont="1"/>
    <xf numFmtId="166" fontId="11" fillId="0" borderId="0" xfId="0" applyNumberFormat="1" applyFont="1"/>
    <xf numFmtId="0" fontId="11" fillId="0" borderId="0" xfId="0" applyFont="1" applyAlignment="1">
      <alignment wrapText="1"/>
    </xf>
    <xf numFmtId="0" fontId="12" fillId="0" borderId="0" xfId="0" applyFont="1"/>
    <xf numFmtId="0" fontId="13" fillId="0" borderId="0" xfId="0" applyFont="1"/>
    <xf numFmtId="166" fontId="13" fillId="0" borderId="0" xfId="0" applyNumberFormat="1" applyFont="1"/>
    <xf numFmtId="0" fontId="13" fillId="0" borderId="0" xfId="0" applyFont="1" applyAlignment="1">
      <alignment wrapText="1"/>
    </xf>
    <xf numFmtId="0" fontId="1" fillId="0" borderId="0" xfId="0" applyFont="1" applyFill="1"/>
    <xf numFmtId="14" fontId="1" fillId="0" borderId="0" xfId="0" applyNumberFormat="1" applyFont="1" applyFill="1"/>
    <xf numFmtId="19" fontId="1" fillId="0" borderId="0" xfId="0" applyNumberFormat="1" applyFont="1" applyFill="1"/>
    <xf numFmtId="0" fontId="0" fillId="0" borderId="0" xfId="0" applyFill="1"/>
    <xf numFmtId="0" fontId="4" fillId="4" borderId="0" xfId="0" applyFont="1" applyFill="1"/>
    <xf numFmtId="14" fontId="1" fillId="4" borderId="0" xfId="0" applyNumberFormat="1" applyFont="1" applyFill="1"/>
    <xf numFmtId="19" fontId="1" fillId="4" borderId="0" xfId="0" applyNumberFormat="1" applyFont="1" applyFill="1"/>
    <xf numFmtId="0" fontId="1" fillId="4" borderId="0" xfId="0" applyFont="1" applyFill="1"/>
    <xf numFmtId="0" fontId="0" fillId="4" borderId="0" xfId="0" applyFill="1"/>
    <xf numFmtId="0" fontId="10" fillId="0" borderId="1" xfId="0" applyFont="1" applyBorder="1"/>
    <xf numFmtId="0" fontId="0" fillId="0" borderId="1" xfId="0" applyBorder="1"/>
  </cellXfs>
  <cellStyles count="2">
    <cellStyle name="Normal" xfId="0" builtinId="0"/>
    <cellStyle name="Normal 2" xfId="1" xr:uid="{2A1FDE51-3B2F-49AD-AB79-C02A928861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5"/>
  <sheetViews>
    <sheetView tabSelected="1" topLeftCell="G1" workbookViewId="0">
      <selection activeCell="Q15" sqref="Q15"/>
    </sheetView>
  </sheetViews>
  <sheetFormatPr defaultColWidth="14.44140625" defaultRowHeight="15.75" customHeight="1" x14ac:dyDescent="0.25"/>
  <cols>
    <col min="2" max="2" width="14.44140625" customWidth="1"/>
    <col min="3" max="3" width="11.88671875" bestFit="1" customWidth="1"/>
    <col min="17" max="17" width="18.109375" customWidth="1"/>
  </cols>
  <sheetData>
    <row r="1" spans="1:26" ht="13.2" x14ac:dyDescent="0.25">
      <c r="A1" s="3" t="s">
        <v>3</v>
      </c>
      <c r="B1" s="3" t="s">
        <v>4</v>
      </c>
      <c r="C1" s="3" t="s">
        <v>87</v>
      </c>
      <c r="D1" s="3"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3"/>
      <c r="T1" s="3"/>
      <c r="U1" s="3"/>
      <c r="V1" s="3"/>
      <c r="W1" s="3"/>
      <c r="X1" s="3"/>
      <c r="Y1" s="3"/>
      <c r="Z1" s="3"/>
    </row>
    <row r="2" spans="1:26" ht="13.2" x14ac:dyDescent="0.25">
      <c r="A2" s="4" t="s">
        <v>21</v>
      </c>
      <c r="B2" s="5">
        <f>'IMS-12 (raw)'!D3</f>
        <v>44296.422222222223</v>
      </c>
      <c r="C2" s="6">
        <f>'IMS-12 (raw)'!D3</f>
        <v>44296.422222222223</v>
      </c>
      <c r="D2" s="4">
        <f>'IMS-12 (raw)'!R3</f>
        <v>4</v>
      </c>
      <c r="E2" s="4">
        <f>'IMS-12 (raw)'!S3</f>
        <v>5</v>
      </c>
      <c r="F2" s="4">
        <f>'IMS-12 (raw)'!T3</f>
        <v>2</v>
      </c>
      <c r="G2" s="4">
        <f>'IMS-12 (raw)'!U3</f>
        <v>4</v>
      </c>
      <c r="H2" s="4">
        <f>'IMS-12 (raw)'!V3</f>
        <v>5</v>
      </c>
      <c r="I2" s="4">
        <f>'IMS-12 (raw)'!W3</f>
        <v>3</v>
      </c>
      <c r="J2" s="4">
        <f>'IMS-12 (raw)'!X3</f>
        <v>5</v>
      </c>
      <c r="K2" s="4">
        <f>'IMS-12 (raw)'!Y3</f>
        <v>3</v>
      </c>
      <c r="L2" s="4">
        <f>'IMS-12 (raw)'!Z3</f>
        <v>3</v>
      </c>
      <c r="M2" s="4">
        <f>'IMS-12 (raw)'!AA3</f>
        <v>4</v>
      </c>
      <c r="N2" s="4">
        <f>'IMS-12 (raw)'!AB3</f>
        <v>4</v>
      </c>
      <c r="O2" s="4">
        <f>'IMS-12 (raw)'!AC3</f>
        <v>3</v>
      </c>
      <c r="P2" s="4">
        <f t="shared" ref="P2:P15" si="0">SUM(D2:O2)</f>
        <v>45</v>
      </c>
      <c r="Q2" s="4">
        <f>SUMPRODUCT(D2:O2,Sheet1!$B$2:$M$2)</f>
        <v>21.23</v>
      </c>
      <c r="R2" s="4">
        <f>SUMPRODUCT(D2:O2,Sheet1!$B$3:$M$3)</f>
        <v>14.95</v>
      </c>
      <c r="S2" s="4"/>
      <c r="T2" s="4"/>
      <c r="U2" s="4"/>
      <c r="V2" s="4"/>
      <c r="W2" s="4"/>
      <c r="X2" s="4"/>
      <c r="Y2" s="4"/>
      <c r="Z2" s="4"/>
    </row>
    <row r="3" spans="1:26" ht="13.2" x14ac:dyDescent="0.25">
      <c r="A3" s="4" t="s">
        <v>21</v>
      </c>
      <c r="B3" s="5">
        <f>'IMS-12 (raw)'!D4</f>
        <v>44296.553472222222</v>
      </c>
      <c r="C3" s="6">
        <f>'IMS-12 (raw)'!D4</f>
        <v>44296.553472222222</v>
      </c>
      <c r="D3" s="4">
        <f>'IMS-12 (raw)'!R4</f>
        <v>4</v>
      </c>
      <c r="E3" s="4">
        <f>'IMS-12 (raw)'!S4</f>
        <v>5</v>
      </c>
      <c r="F3" s="4">
        <f>'IMS-12 (raw)'!T4</f>
        <v>3</v>
      </c>
      <c r="G3" s="4">
        <f>'IMS-12 (raw)'!U4</f>
        <v>4</v>
      </c>
      <c r="H3" s="4">
        <f>'IMS-12 (raw)'!V4</f>
        <v>2</v>
      </c>
      <c r="I3" s="4">
        <f>'IMS-12 (raw)'!W4</f>
        <v>2</v>
      </c>
      <c r="J3" s="4">
        <f>'IMS-12 (raw)'!X4</f>
        <v>4</v>
      </c>
      <c r="K3" s="4">
        <f>'IMS-12 (raw)'!Y4</f>
        <v>3</v>
      </c>
      <c r="L3" s="4">
        <f>'IMS-12 (raw)'!Z4</f>
        <v>3</v>
      </c>
      <c r="M3" s="4">
        <f>'IMS-12 (raw)'!AA4</f>
        <v>4</v>
      </c>
      <c r="N3" s="4">
        <f>'IMS-12 (raw)'!AB4</f>
        <v>3</v>
      </c>
      <c r="O3" s="4">
        <f>'IMS-12 (raw)'!AC4</f>
        <v>3</v>
      </c>
      <c r="P3" s="4">
        <f t="shared" si="0"/>
        <v>40</v>
      </c>
      <c r="Q3" s="4">
        <f>SUMPRODUCT(D3:O3,Sheet1!$B$2:$M$2)</f>
        <v>17.98</v>
      </c>
      <c r="R3" s="4">
        <f>SUMPRODUCT(D3:O3,Sheet1!$B$3:$M$3)</f>
        <v>14.329999999999998</v>
      </c>
      <c r="S3" s="4"/>
      <c r="T3" s="4"/>
      <c r="U3" s="4"/>
      <c r="V3" s="4"/>
      <c r="W3" s="4"/>
      <c r="X3" s="4"/>
      <c r="Y3" s="4"/>
      <c r="Z3" s="4"/>
    </row>
    <row r="4" spans="1:26" ht="13.2" x14ac:dyDescent="0.25">
      <c r="A4" s="1" t="s">
        <v>22</v>
      </c>
      <c r="B4" s="7">
        <f>'IMS-12 (raw)'!D7</f>
        <v>44498.347222222219</v>
      </c>
      <c r="C4" s="8">
        <f>'IMS-12 (raw)'!D7</f>
        <v>44498.347222222219</v>
      </c>
      <c r="D4" s="1">
        <f>'IMS-12 (raw)'!R7</f>
        <v>4</v>
      </c>
      <c r="E4" s="1">
        <f>'IMS-12 (raw)'!S7</f>
        <v>4</v>
      </c>
      <c r="F4" s="1">
        <f>'IMS-12 (raw)'!T7</f>
        <v>5</v>
      </c>
      <c r="G4" s="1">
        <f>'IMS-12 (raw)'!U7</f>
        <v>3</v>
      </c>
      <c r="H4" s="1">
        <f>'IMS-12 (raw)'!V7</f>
        <v>6</v>
      </c>
      <c r="I4" s="1">
        <f>'IMS-12 (raw)'!W7</f>
        <v>6</v>
      </c>
      <c r="J4" s="1">
        <f>'IMS-12 (raw)'!X7</f>
        <v>5</v>
      </c>
      <c r="K4" s="1">
        <f>'IMS-12 (raw)'!Y7</f>
        <v>2</v>
      </c>
      <c r="L4" s="1">
        <f>'IMS-12 (raw)'!Z7</f>
        <v>3</v>
      </c>
      <c r="M4" s="1">
        <f>'IMS-12 (raw)'!AA7</f>
        <v>2</v>
      </c>
      <c r="N4" s="1">
        <f>'IMS-12 (raw)'!AB7</f>
        <v>4</v>
      </c>
      <c r="O4" s="1">
        <f>'IMS-12 (raw)'!AC7</f>
        <v>6</v>
      </c>
      <c r="P4" s="1">
        <f>SUM(D4:O4)</f>
        <v>50</v>
      </c>
      <c r="Q4" s="1">
        <f>SUMPRODUCT(D4:O4,Sheet1!$B$2:$M$2)</f>
        <v>24.740000000000002</v>
      </c>
      <c r="R4" s="1">
        <f>SUMPRODUCT(D4:O4,Sheet1!$B$3:$M$3)</f>
        <v>15.98</v>
      </c>
    </row>
    <row r="5" spans="1:26" ht="13.2" x14ac:dyDescent="0.25">
      <c r="A5" s="1" t="s">
        <v>22</v>
      </c>
      <c r="B5" s="7">
        <f>'IMS-12 (raw)'!D8</f>
        <v>44498.459027777775</v>
      </c>
      <c r="C5" s="8">
        <f>'IMS-12 (raw)'!D8</f>
        <v>44498.459027777775</v>
      </c>
      <c r="D5" s="1">
        <f>'IMS-12 (raw)'!R8</f>
        <v>5</v>
      </c>
      <c r="E5" s="1">
        <f>'IMS-12 (raw)'!S8</f>
        <v>4</v>
      </c>
      <c r="F5" s="1">
        <f>'IMS-12 (raw)'!T8</f>
        <v>4</v>
      </c>
      <c r="G5" s="1">
        <f>'IMS-12 (raw)'!U8</f>
        <v>4</v>
      </c>
      <c r="H5" s="1">
        <f>'IMS-12 (raw)'!V8</f>
        <v>5</v>
      </c>
      <c r="I5" s="1">
        <f>'IMS-12 (raw)'!W8</f>
        <v>4</v>
      </c>
      <c r="J5" s="1">
        <f>'IMS-12 (raw)'!X8</f>
        <v>5</v>
      </c>
      <c r="K5" s="1">
        <f>'IMS-12 (raw)'!Y8</f>
        <v>3</v>
      </c>
      <c r="L5" s="1">
        <f>'IMS-12 (raw)'!Z8</f>
        <v>4</v>
      </c>
      <c r="M5" s="1">
        <f>'IMS-12 (raw)'!AA8</f>
        <v>3</v>
      </c>
      <c r="N5" s="1">
        <f>'IMS-12 (raw)'!AB8</f>
        <v>4</v>
      </c>
      <c r="O5" s="1">
        <f>'IMS-12 (raw)'!AC8</f>
        <v>5</v>
      </c>
      <c r="P5" s="1">
        <f t="shared" si="0"/>
        <v>50</v>
      </c>
      <c r="Q5" s="1">
        <f>SUMPRODUCT(D5:O5,Sheet1!$B$2:$M$2)</f>
        <v>23.250000000000004</v>
      </c>
      <c r="R5" s="1">
        <f>SUMPRODUCT(D5:O5,Sheet1!$B$3:$M$3)</f>
        <v>17.420000000000002</v>
      </c>
    </row>
    <row r="6" spans="1:26" ht="13.2" x14ac:dyDescent="0.25">
      <c r="A6" s="1" t="s">
        <v>22</v>
      </c>
      <c r="B6" s="7">
        <f>'IMS-12 (raw)'!D9</f>
        <v>44499.443055555559</v>
      </c>
      <c r="C6" s="8">
        <f>'IMS-12 (raw)'!D9</f>
        <v>44499.443055555559</v>
      </c>
      <c r="D6" s="1">
        <f>'IMS-12 (raw)'!R9</f>
        <v>4</v>
      </c>
      <c r="E6" s="1">
        <f>'IMS-12 (raw)'!S9</f>
        <v>2</v>
      </c>
      <c r="F6" s="1">
        <f>'IMS-12 (raw)'!T9</f>
        <v>4</v>
      </c>
      <c r="G6" s="1">
        <f>'IMS-12 (raw)'!U9</f>
        <v>3</v>
      </c>
      <c r="H6" s="1">
        <f>'IMS-12 (raw)'!V9</f>
        <v>3</v>
      </c>
      <c r="I6" s="1">
        <f>'IMS-12 (raw)'!W9</f>
        <v>4</v>
      </c>
      <c r="J6" s="1">
        <f>'IMS-12 (raw)'!X9</f>
        <v>3</v>
      </c>
      <c r="K6" s="1">
        <f>'IMS-12 (raw)'!Y9</f>
        <v>3</v>
      </c>
      <c r="L6" s="1">
        <f>'IMS-12 (raw)'!Z9</f>
        <v>2</v>
      </c>
      <c r="M6" s="1">
        <f>'IMS-12 (raw)'!AA9</f>
        <v>4</v>
      </c>
      <c r="N6" s="1">
        <f>'IMS-12 (raw)'!AB9</f>
        <v>3</v>
      </c>
      <c r="O6" s="1">
        <f>'IMS-12 (raw)'!AC9</f>
        <v>4</v>
      </c>
      <c r="P6" s="1">
        <f t="shared" si="0"/>
        <v>39</v>
      </c>
      <c r="Q6" s="1">
        <f>SUMPRODUCT(D6:O6,Sheet1!$B$2:$M$2)</f>
        <v>17.509999999999998</v>
      </c>
      <c r="R6" s="1">
        <f>SUMPRODUCT(D6:O6,Sheet1!$B$3:$M$3)</f>
        <v>14.91</v>
      </c>
    </row>
    <row r="7" spans="1:26" ht="13.2" x14ac:dyDescent="0.25">
      <c r="A7" s="1" t="s">
        <v>22</v>
      </c>
      <c r="B7" s="7">
        <f>'IMS-12 (raw)'!D10</f>
        <v>44499.595833333333</v>
      </c>
      <c r="C7" s="8">
        <f>'IMS-12 (raw)'!D10</f>
        <v>44499.595833333333</v>
      </c>
      <c r="D7" s="1">
        <f>'IMS-12 (raw)'!R10</f>
        <v>5</v>
      </c>
      <c r="E7" s="1">
        <f>'IMS-12 (raw)'!S10</f>
        <v>5</v>
      </c>
      <c r="F7" s="1">
        <f>'IMS-12 (raw)'!T10</f>
        <v>5</v>
      </c>
      <c r="G7" s="1">
        <f>'IMS-12 (raw)'!U10</f>
        <v>3</v>
      </c>
      <c r="H7" s="1">
        <f>'IMS-12 (raw)'!V10</f>
        <v>4</v>
      </c>
      <c r="I7" s="1">
        <f>'IMS-12 (raw)'!W10</f>
        <v>4</v>
      </c>
      <c r="J7" s="1">
        <f>'IMS-12 (raw)'!X10</f>
        <v>3</v>
      </c>
      <c r="K7" s="1">
        <f>'IMS-12 (raw)'!Y10</f>
        <v>3</v>
      </c>
      <c r="L7" s="1">
        <f>'IMS-12 (raw)'!Z10</f>
        <v>1</v>
      </c>
      <c r="M7" s="1">
        <f>'IMS-12 (raw)'!AA10</f>
        <v>1</v>
      </c>
      <c r="N7" s="1">
        <f>'IMS-12 (raw)'!AB10</f>
        <v>2</v>
      </c>
      <c r="O7" s="1">
        <f>'IMS-12 (raw)'!AC10</f>
        <v>4</v>
      </c>
      <c r="P7" s="1">
        <f t="shared" si="0"/>
        <v>40</v>
      </c>
      <c r="Q7" s="1">
        <f>SUMPRODUCT(D7:O7,Sheet1!$B$2:$M$2)</f>
        <v>21.190000000000005</v>
      </c>
      <c r="R7" s="1">
        <f>SUMPRODUCT(D7:O7,Sheet1!$B$3:$M$3)</f>
        <v>11.190000000000001</v>
      </c>
    </row>
    <row r="8" spans="1:26" ht="13.2" x14ac:dyDescent="0.25">
      <c r="A8" s="1" t="s">
        <v>22</v>
      </c>
      <c r="B8" s="7">
        <f>'IMS-12 (raw)'!D11</f>
        <v>44501.62777777778</v>
      </c>
      <c r="C8" s="8">
        <f>'IMS-12 (raw)'!D11</f>
        <v>44501.62777777778</v>
      </c>
      <c r="D8" s="1">
        <f>'IMS-12 (raw)'!R11</f>
        <v>3</v>
      </c>
      <c r="E8" s="1">
        <f>'IMS-12 (raw)'!S11</f>
        <v>2</v>
      </c>
      <c r="F8" s="1">
        <f>'IMS-12 (raw)'!T11</f>
        <v>3</v>
      </c>
      <c r="G8" s="1">
        <f>'IMS-12 (raw)'!U11</f>
        <v>2</v>
      </c>
      <c r="H8" s="1">
        <f>'IMS-12 (raw)'!V11</f>
        <v>3</v>
      </c>
      <c r="I8" s="1">
        <f>'IMS-12 (raw)'!W11</f>
        <v>2</v>
      </c>
      <c r="J8" s="1">
        <f>'IMS-12 (raw)'!X11</f>
        <v>2</v>
      </c>
      <c r="K8" s="1">
        <f>'IMS-12 (raw)'!Y11</f>
        <v>2</v>
      </c>
      <c r="L8" s="1">
        <f>'IMS-12 (raw)'!Z11</f>
        <v>2</v>
      </c>
      <c r="M8" s="1">
        <f>'IMS-12 (raw)'!AA11</f>
        <v>2</v>
      </c>
      <c r="N8" s="1">
        <f>'IMS-12 (raw)'!AB11</f>
        <v>2</v>
      </c>
      <c r="O8" s="1">
        <f>'IMS-12 (raw)'!AC11</f>
        <v>3</v>
      </c>
      <c r="P8" s="1">
        <f t="shared" si="0"/>
        <v>28</v>
      </c>
      <c r="Q8" s="1">
        <f>SUMPRODUCT(D8:O8,Sheet1!$B$2:$M$2)</f>
        <v>12.849999999999998</v>
      </c>
      <c r="R8" s="1">
        <f>SUMPRODUCT(D8:O8,Sheet1!$B$3:$M$3)</f>
        <v>10.23</v>
      </c>
    </row>
    <row r="9" spans="1:26" ht="13.2" x14ac:dyDescent="0.25">
      <c r="A9" s="4" t="s">
        <v>23</v>
      </c>
      <c r="B9" s="5">
        <f>'IMS-12 (raw)'!D13</f>
        <v>44511.443055555559</v>
      </c>
      <c r="C9" s="9">
        <f>'IMS-12 (raw)'!D13</f>
        <v>44511.443055555559</v>
      </c>
      <c r="D9" s="4">
        <f>'IMS-12 (raw)'!R13</f>
        <v>4</v>
      </c>
      <c r="E9" s="4">
        <f>'IMS-12 (raw)'!S13</f>
        <v>4</v>
      </c>
      <c r="F9" s="4">
        <f>'IMS-12 (raw)'!T13</f>
        <v>4</v>
      </c>
      <c r="G9" s="4">
        <f>'IMS-12 (raw)'!U13</f>
        <v>4</v>
      </c>
      <c r="H9" s="4">
        <f>'IMS-12 (raw)'!V13</f>
        <v>4</v>
      </c>
      <c r="I9" s="4">
        <f>'IMS-12 (raw)'!W13</f>
        <v>2</v>
      </c>
      <c r="J9" s="4">
        <f>'IMS-12 (raw)'!X13</f>
        <v>5</v>
      </c>
      <c r="K9" s="4">
        <f>'IMS-12 (raw)'!Y13</f>
        <v>1</v>
      </c>
      <c r="L9" s="4">
        <f>'IMS-12 (raw)'!Z13</f>
        <v>4</v>
      </c>
      <c r="M9" s="4">
        <f>'IMS-12 (raw)'!AA13</f>
        <v>4</v>
      </c>
      <c r="N9" s="4">
        <f>'IMS-12 (raw)'!AB13</f>
        <v>3</v>
      </c>
      <c r="O9" s="4">
        <f>'IMS-12 (raw)'!AC13</f>
        <v>4</v>
      </c>
      <c r="P9" s="4">
        <f t="shared" si="0"/>
        <v>43</v>
      </c>
      <c r="Q9" s="4">
        <f>SUMPRODUCT(D9:O9,Sheet1!$B$2:$M$2)</f>
        <v>20.41</v>
      </c>
      <c r="R9" s="4">
        <f>SUMPRODUCT(D9:O9,Sheet1!$B$3:$M$3)</f>
        <v>14.4</v>
      </c>
      <c r="S9" s="4"/>
      <c r="T9" s="4"/>
      <c r="U9" s="4"/>
      <c r="V9" s="4"/>
      <c r="W9" s="4"/>
      <c r="X9" s="4"/>
      <c r="Y9" s="4"/>
      <c r="Z9" s="4"/>
    </row>
    <row r="10" spans="1:26" ht="13.2" x14ac:dyDescent="0.25">
      <c r="A10" s="4" t="s">
        <v>23</v>
      </c>
      <c r="B10" s="5">
        <f>'IMS-12 (raw)'!D14</f>
        <v>44512.53402777778</v>
      </c>
      <c r="C10" s="9">
        <f>'IMS-12 (raw)'!D14</f>
        <v>44512.53402777778</v>
      </c>
      <c r="D10" s="4">
        <f>'IMS-12 (raw)'!R14</f>
        <v>3</v>
      </c>
      <c r="E10" s="4">
        <f>'IMS-12 (raw)'!S14</f>
        <v>1</v>
      </c>
      <c r="F10" s="4">
        <f>'IMS-12 (raw)'!T14</f>
        <v>4</v>
      </c>
      <c r="G10" s="4">
        <f>'IMS-12 (raw)'!U14</f>
        <v>5</v>
      </c>
      <c r="H10" s="4">
        <f>'IMS-12 (raw)'!V14</f>
        <v>6</v>
      </c>
      <c r="I10" s="4">
        <f>'IMS-12 (raw)'!W14</f>
        <v>2</v>
      </c>
      <c r="J10" s="4">
        <f>'IMS-12 (raw)'!X14</f>
        <v>5</v>
      </c>
      <c r="K10" s="4">
        <f>'IMS-12 (raw)'!Y14</f>
        <v>1</v>
      </c>
      <c r="L10" s="4">
        <f>'IMS-12 (raw)'!Z14</f>
        <v>2</v>
      </c>
      <c r="M10" s="4">
        <f>'IMS-12 (raw)'!AA14</f>
        <v>4</v>
      </c>
      <c r="N10" s="4">
        <f>'IMS-12 (raw)'!AB14</f>
        <v>2</v>
      </c>
      <c r="O10" s="4">
        <f>'IMS-12 (raw)'!AC14</f>
        <v>1</v>
      </c>
      <c r="P10" s="4">
        <f t="shared" si="0"/>
        <v>36</v>
      </c>
      <c r="Q10" s="4">
        <f>SUMPRODUCT(D10:O10,Sheet1!$B$2:$M$2)</f>
        <v>19.91</v>
      </c>
      <c r="R10" s="4">
        <f>SUMPRODUCT(D10:O10,Sheet1!$B$3:$M$3)</f>
        <v>9.74</v>
      </c>
      <c r="S10" s="4"/>
      <c r="T10" s="4"/>
      <c r="U10" s="4"/>
      <c r="V10" s="4"/>
      <c r="W10" s="4"/>
      <c r="X10" s="4"/>
      <c r="Y10" s="4"/>
      <c r="Z10" s="4"/>
    </row>
    <row r="11" spans="1:26" ht="13.2" x14ac:dyDescent="0.25">
      <c r="A11" s="4" t="s">
        <v>23</v>
      </c>
      <c r="B11" s="5">
        <f>'IMS-12 (raw)'!D15</f>
        <v>44512.621527777781</v>
      </c>
      <c r="C11" s="9">
        <f>'IMS-12 (raw)'!D15</f>
        <v>44512.621527777781</v>
      </c>
      <c r="D11" s="4">
        <f>'IMS-12 (raw)'!R15</f>
        <v>3</v>
      </c>
      <c r="E11" s="4">
        <f>'IMS-12 (raw)'!S15</f>
        <v>4</v>
      </c>
      <c r="F11" s="4">
        <f>'IMS-12 (raw)'!T15</f>
        <v>4</v>
      </c>
      <c r="G11" s="4">
        <f>'IMS-12 (raw)'!U15</f>
        <v>5</v>
      </c>
      <c r="H11" s="4">
        <f>'IMS-12 (raw)'!V15</f>
        <v>4</v>
      </c>
      <c r="I11" s="4">
        <f>'IMS-12 (raw)'!W15</f>
        <v>4</v>
      </c>
      <c r="J11" s="4">
        <f>'IMS-12 (raw)'!X15</f>
        <v>4</v>
      </c>
      <c r="K11" s="4">
        <f>'IMS-12 (raw)'!Y15</f>
        <v>3</v>
      </c>
      <c r="L11" s="4">
        <f>'IMS-12 (raw)'!Z15</f>
        <v>3</v>
      </c>
      <c r="M11" s="4">
        <f>'IMS-12 (raw)'!AA15</f>
        <v>4</v>
      </c>
      <c r="N11" s="4">
        <f>'IMS-12 (raw)'!AB15</f>
        <v>3</v>
      </c>
      <c r="O11" s="4">
        <f>'IMS-12 (raw)'!AC15</f>
        <v>3</v>
      </c>
      <c r="P11" s="4">
        <f t="shared" si="0"/>
        <v>44</v>
      </c>
      <c r="Q11" s="4">
        <f>SUMPRODUCT(D11:O11,Sheet1!$B$2:$M$2)</f>
        <v>21.17</v>
      </c>
      <c r="R11" s="4">
        <f>SUMPRODUCT(D11:O11,Sheet1!$B$3:$M$3)</f>
        <v>14.999999999999998</v>
      </c>
      <c r="S11" s="4"/>
      <c r="T11" s="4"/>
      <c r="U11" s="4"/>
      <c r="V11" s="4"/>
      <c r="W11" s="4"/>
      <c r="X11" s="4"/>
      <c r="Y11" s="4"/>
      <c r="Z11" s="4"/>
    </row>
    <row r="12" spans="1:26" ht="13.2" x14ac:dyDescent="0.25">
      <c r="A12" s="4" t="s">
        <v>23</v>
      </c>
      <c r="B12" s="5">
        <f>'IMS-12 (raw)'!D16</f>
        <v>44513.586111111108</v>
      </c>
      <c r="C12" s="9">
        <f>'IMS-12 (raw)'!D16</f>
        <v>44513.586111111108</v>
      </c>
      <c r="D12" s="4">
        <f>'IMS-12 (raw)'!R16</f>
        <v>5</v>
      </c>
      <c r="E12" s="4">
        <f>'IMS-12 (raw)'!S16</f>
        <v>6</v>
      </c>
      <c r="F12" s="4">
        <f>'IMS-12 (raw)'!T16</f>
        <v>4</v>
      </c>
      <c r="G12" s="4">
        <f>'IMS-12 (raw)'!U16</f>
        <v>6</v>
      </c>
      <c r="H12" s="4">
        <f>'IMS-12 (raw)'!V16</f>
        <v>7</v>
      </c>
      <c r="I12" s="4">
        <f>'IMS-12 (raw)'!W16</f>
        <v>4</v>
      </c>
      <c r="J12" s="4">
        <f>'IMS-12 (raw)'!X16</f>
        <v>4</v>
      </c>
      <c r="K12" s="4">
        <f>'IMS-12 (raw)'!Y16</f>
        <v>1</v>
      </c>
      <c r="L12" s="4">
        <f>'IMS-12 (raw)'!Z16</f>
        <v>4</v>
      </c>
      <c r="M12" s="4">
        <f>'IMS-12 (raw)'!AA16</f>
        <v>4</v>
      </c>
      <c r="N12" s="4">
        <f>'IMS-12 (raw)'!AB16</f>
        <v>3</v>
      </c>
      <c r="O12" s="4">
        <f>'IMS-12 (raw)'!AC16</f>
        <v>2</v>
      </c>
      <c r="P12" s="4">
        <f t="shared" si="0"/>
        <v>50</v>
      </c>
      <c r="Q12" s="4">
        <f>SUMPRODUCT(D12:O12,Sheet1!$B$2:$M$2)</f>
        <v>26.99</v>
      </c>
      <c r="R12" s="4">
        <f>SUMPRODUCT(D12:O12,Sheet1!$B$3:$M$3)</f>
        <v>13.71</v>
      </c>
      <c r="S12" s="4"/>
      <c r="T12" s="4"/>
      <c r="U12" s="4"/>
      <c r="V12" s="4"/>
      <c r="W12" s="4"/>
      <c r="X12" s="4"/>
      <c r="Y12" s="4"/>
      <c r="Z12" s="4"/>
    </row>
    <row r="13" spans="1:26" s="37" customFormat="1" ht="13.2" x14ac:dyDescent="0.25">
      <c r="A13" s="34" t="s">
        <v>107</v>
      </c>
      <c r="B13" s="35">
        <f>'IMS-12 (raw)'!D17</f>
        <v>43729.510416666664</v>
      </c>
      <c r="C13" s="36">
        <f>'IMS-12 (raw)'!D17</f>
        <v>43729.510416666664</v>
      </c>
      <c r="D13" s="34">
        <f>'IMS-12 (raw)'!R17</f>
        <v>5</v>
      </c>
      <c r="E13" s="34">
        <f>'IMS-12 (raw)'!S17</f>
        <v>5</v>
      </c>
      <c r="F13" s="34">
        <f>'IMS-12 (raw)'!T17</f>
        <v>4</v>
      </c>
      <c r="G13" s="34">
        <f>'IMS-12 (raw)'!U17</f>
        <v>7</v>
      </c>
      <c r="H13" s="34">
        <f>'IMS-12 (raw)'!V17</f>
        <v>5</v>
      </c>
      <c r="I13" s="34">
        <f>'IMS-12 (raw)'!W17</f>
        <v>3</v>
      </c>
      <c r="J13" s="34">
        <f>'IMS-12 (raw)'!X17</f>
        <v>5</v>
      </c>
      <c r="K13" s="34">
        <f>'IMS-12 (raw)'!Y17</f>
        <v>1</v>
      </c>
      <c r="L13" s="34">
        <f>'IMS-12 (raw)'!Z17</f>
        <v>3</v>
      </c>
      <c r="M13" s="34">
        <f>'IMS-12 (raw)'!AA17</f>
        <v>4</v>
      </c>
      <c r="N13" s="34">
        <f>'IMS-12 (raw)'!AB17</f>
        <v>3</v>
      </c>
      <c r="O13" s="34">
        <f>'IMS-12 (raw)'!AC17</f>
        <v>2</v>
      </c>
      <c r="P13" s="34">
        <f t="shared" si="0"/>
        <v>47</v>
      </c>
      <c r="Q13" s="34">
        <f>SUMPRODUCT(D13:O13,Sheet1!$B$2:$M$2)</f>
        <v>25.32</v>
      </c>
      <c r="R13" s="34">
        <f>SUMPRODUCT(D13:O13,Sheet1!$B$3:$M$3)</f>
        <v>12.89</v>
      </c>
      <c r="S13" s="34"/>
      <c r="T13" s="34"/>
      <c r="U13" s="34"/>
      <c r="V13" s="34"/>
      <c r="W13" s="34"/>
      <c r="X13" s="34"/>
      <c r="Y13" s="34"/>
      <c r="Z13" s="34"/>
    </row>
    <row r="14" spans="1:26" s="37" customFormat="1" ht="13.2" x14ac:dyDescent="0.25">
      <c r="A14" s="34" t="s">
        <v>107</v>
      </c>
      <c r="B14" s="35">
        <f>'IMS-12 (raw)'!D18</f>
        <v>43729.690972222219</v>
      </c>
      <c r="C14" s="36">
        <f>'IMS-12 (raw)'!D18</f>
        <v>43729.690972222219</v>
      </c>
      <c r="D14" s="34">
        <f>'IMS-12 (raw)'!R18</f>
        <v>6</v>
      </c>
      <c r="E14" s="34">
        <f>'IMS-12 (raw)'!S18</f>
        <v>7</v>
      </c>
      <c r="F14" s="34">
        <f>'IMS-12 (raw)'!T18</f>
        <v>4</v>
      </c>
      <c r="G14" s="34">
        <f>'IMS-12 (raw)'!U18</f>
        <v>6</v>
      </c>
      <c r="H14" s="34">
        <f>'IMS-12 (raw)'!V18</f>
        <v>7</v>
      </c>
      <c r="I14" s="34">
        <f>'IMS-12 (raw)'!W18</f>
        <v>4</v>
      </c>
      <c r="J14" s="34">
        <f>'IMS-12 (raw)'!X18</f>
        <v>7</v>
      </c>
      <c r="K14" s="34">
        <f>'IMS-12 (raw)'!Y18</f>
        <v>1</v>
      </c>
      <c r="L14" s="34">
        <f>'IMS-12 (raw)'!Z18</f>
        <v>3</v>
      </c>
      <c r="M14" s="34">
        <f>'IMS-12 (raw)'!AA18</f>
        <v>4</v>
      </c>
      <c r="N14" s="34">
        <f>'IMS-12 (raw)'!AB18</f>
        <v>3</v>
      </c>
      <c r="O14" s="34">
        <f>'IMS-12 (raw)'!AC18</f>
        <v>1</v>
      </c>
      <c r="P14" s="34">
        <f t="shared" si="0"/>
        <v>53</v>
      </c>
      <c r="Q14" s="34">
        <f>SUMPRODUCT(D14:O14,Sheet1!$B$2:$M$2)</f>
        <v>30.43</v>
      </c>
      <c r="R14" s="34">
        <f>SUMPRODUCT(D14:O14,Sheet1!$B$3:$M$3)</f>
        <v>11.69</v>
      </c>
      <c r="S14" s="34"/>
      <c r="T14" s="34"/>
      <c r="U14" s="34"/>
      <c r="V14" s="34"/>
      <c r="W14" s="34"/>
      <c r="X14" s="34"/>
      <c r="Y14" s="34"/>
      <c r="Z14" s="34"/>
    </row>
    <row r="15" spans="1:26" s="37" customFormat="1" ht="13.2" x14ac:dyDescent="0.25">
      <c r="A15" s="34" t="s">
        <v>107</v>
      </c>
      <c r="B15" s="35">
        <f>'IMS-12 (raw)'!D19</f>
        <v>43729.797222222223</v>
      </c>
      <c r="C15" s="36">
        <f>'IMS-12 (raw)'!D19</f>
        <v>43729.797222222223</v>
      </c>
      <c r="D15" s="34">
        <f>'IMS-12 (raw)'!R19</f>
        <v>5</v>
      </c>
      <c r="E15" s="34">
        <f>'IMS-12 (raw)'!S19</f>
        <v>6</v>
      </c>
      <c r="F15" s="34">
        <f>'IMS-12 (raw)'!T19</f>
        <v>4</v>
      </c>
      <c r="G15" s="34">
        <f>'IMS-12 (raw)'!U19</f>
        <v>7</v>
      </c>
      <c r="H15" s="34">
        <f>'IMS-12 (raw)'!V19</f>
        <v>7</v>
      </c>
      <c r="I15" s="34">
        <f>'IMS-12 (raw)'!W19</f>
        <v>4</v>
      </c>
      <c r="J15" s="34">
        <f>'IMS-12 (raw)'!X19</f>
        <v>6</v>
      </c>
      <c r="K15" s="34">
        <f>'IMS-12 (raw)'!Y19</f>
        <v>3</v>
      </c>
      <c r="L15" s="34">
        <f>'IMS-12 (raw)'!Z19</f>
        <v>4</v>
      </c>
      <c r="M15" s="34">
        <f>'IMS-12 (raw)'!AA19</f>
        <v>4</v>
      </c>
      <c r="N15" s="34">
        <f>'IMS-12 (raw)'!AB19</f>
        <v>3</v>
      </c>
      <c r="O15" s="34">
        <f>'IMS-12 (raw)'!AC19</f>
        <v>2</v>
      </c>
      <c r="P15" s="34">
        <f t="shared" si="0"/>
        <v>55</v>
      </c>
      <c r="Q15" s="34">
        <f>SUMPRODUCT(D15:O15,Sheet1!$B$2:$M$2)</f>
        <v>29.119999999999997</v>
      </c>
      <c r="R15" s="34">
        <f>SUMPRODUCT(D15:O15,Sheet1!$B$3:$M$3)</f>
        <v>15.309999999999999</v>
      </c>
      <c r="S15" s="34"/>
      <c r="T15" s="34"/>
      <c r="U15" s="34"/>
      <c r="V15" s="34"/>
      <c r="W15" s="34"/>
      <c r="X15" s="34"/>
      <c r="Y15" s="34"/>
      <c r="Z15" s="34"/>
    </row>
    <row r="16" spans="1:26" s="42" customFormat="1" ht="15.75" customHeight="1" x14ac:dyDescent="0.25">
      <c r="A16" s="38" t="s">
        <v>88</v>
      </c>
      <c r="B16" s="39">
        <f>'IMS-12 (raw)'!D21</f>
        <v>44854.638888888891</v>
      </c>
      <c r="C16" s="40">
        <f>'IMS-12 (raw)'!D21</f>
        <v>44854.638888888891</v>
      </c>
      <c r="D16" s="41">
        <f>'IMS-12 (raw)'!R21</f>
        <v>4</v>
      </c>
      <c r="E16" s="41">
        <f>'IMS-12 (raw)'!S21</f>
        <v>5</v>
      </c>
      <c r="F16" s="41">
        <f>'IMS-12 (raw)'!T21</f>
        <v>6</v>
      </c>
      <c r="G16" s="41">
        <f>'IMS-12 (raw)'!U21</f>
        <v>4</v>
      </c>
      <c r="H16" s="41">
        <f>'IMS-12 (raw)'!V21</f>
        <v>4</v>
      </c>
      <c r="I16" s="41">
        <f>'IMS-12 (raw)'!W21</f>
        <v>5</v>
      </c>
      <c r="J16" s="41">
        <f>'IMS-12 (raw)'!X21</f>
        <v>6</v>
      </c>
      <c r="K16" s="41">
        <f>'IMS-12 (raw)'!Y21</f>
        <v>4</v>
      </c>
      <c r="L16" s="41">
        <f>'IMS-12 (raw)'!Z21</f>
        <v>4</v>
      </c>
      <c r="M16" s="41">
        <f>'IMS-12 (raw)'!AA21</f>
        <v>4</v>
      </c>
      <c r="N16" s="41">
        <f>'IMS-12 (raw)'!AB21</f>
        <v>4</v>
      </c>
      <c r="O16" s="41">
        <f>'IMS-12 (raw)'!AC21</f>
        <v>4</v>
      </c>
      <c r="P16" s="41">
        <f t="shared" ref="P16:P27" si="1">SUM(D16:O16)</f>
        <v>54</v>
      </c>
      <c r="Q16" s="41">
        <f>SUMPRODUCT(D16:O16,Sheet1!$B$2:$M$2)</f>
        <v>25.559999999999995</v>
      </c>
      <c r="R16" s="41">
        <f>SUMPRODUCT(D16:O16,Sheet1!$B$3:$M$3)</f>
        <v>18.399999999999999</v>
      </c>
    </row>
    <row r="17" spans="1:18" s="42" customFormat="1" ht="15.75" customHeight="1" x14ac:dyDescent="0.25">
      <c r="A17" s="38" t="s">
        <v>88</v>
      </c>
      <c r="B17" s="39">
        <f>'IMS-12 (raw)'!D22</f>
        <v>44854.8</v>
      </c>
      <c r="C17" s="40">
        <f>'IMS-12 (raw)'!D22</f>
        <v>44854.8</v>
      </c>
      <c r="D17" s="41">
        <f>'IMS-12 (raw)'!R22</f>
        <v>3</v>
      </c>
      <c r="E17" s="41">
        <f>'IMS-12 (raw)'!S22</f>
        <v>5</v>
      </c>
      <c r="F17" s="41">
        <f>'IMS-12 (raw)'!T22</f>
        <v>4</v>
      </c>
      <c r="G17" s="41">
        <f>'IMS-12 (raw)'!U22</f>
        <v>5</v>
      </c>
      <c r="H17" s="41">
        <f>'IMS-12 (raw)'!V22</f>
        <v>4</v>
      </c>
      <c r="I17" s="41">
        <f>'IMS-12 (raw)'!W22</f>
        <v>4</v>
      </c>
      <c r="J17" s="41">
        <f>'IMS-12 (raw)'!X22</f>
        <v>5</v>
      </c>
      <c r="K17" s="41">
        <f>'IMS-12 (raw)'!Y22</f>
        <v>4</v>
      </c>
      <c r="L17" s="41">
        <f>'IMS-12 (raw)'!Z22</f>
        <v>4</v>
      </c>
      <c r="M17" s="41">
        <f>'IMS-12 (raw)'!AA22</f>
        <v>4</v>
      </c>
      <c r="N17" s="41">
        <f>'IMS-12 (raw)'!AB22</f>
        <v>3</v>
      </c>
      <c r="O17" s="41">
        <f>'IMS-12 (raw)'!AC22</f>
        <v>3</v>
      </c>
      <c r="P17" s="41">
        <f t="shared" si="1"/>
        <v>48</v>
      </c>
      <c r="Q17" s="41">
        <f>SUMPRODUCT(D17:O17,Sheet1!$B$2:$M$2)</f>
        <v>22.589999999999996</v>
      </c>
      <c r="R17" s="41">
        <f>SUMPRODUCT(D17:O17,Sheet1!$B$3:$M$3)</f>
        <v>16.45</v>
      </c>
    </row>
    <row r="18" spans="1:18" s="42" customFormat="1" ht="15.75" customHeight="1" x14ac:dyDescent="0.25">
      <c r="A18" s="38" t="s">
        <v>88</v>
      </c>
      <c r="B18" s="39">
        <f>'IMS-12 (raw)'!D23</f>
        <v>44855.425694444442</v>
      </c>
      <c r="C18" s="40">
        <f>'IMS-12 (raw)'!D23</f>
        <v>44855.425694444442</v>
      </c>
      <c r="D18" s="41">
        <f>'IMS-12 (raw)'!R23</f>
        <v>5</v>
      </c>
      <c r="E18" s="41">
        <f>'IMS-12 (raw)'!S23</f>
        <v>5</v>
      </c>
      <c r="F18" s="41">
        <f>'IMS-12 (raw)'!T23</f>
        <v>4</v>
      </c>
      <c r="G18" s="41">
        <f>'IMS-12 (raw)'!U23</f>
        <v>5</v>
      </c>
      <c r="H18" s="41">
        <f>'IMS-12 (raw)'!V23</f>
        <v>5</v>
      </c>
      <c r="I18" s="41">
        <f>'IMS-12 (raw)'!W23</f>
        <v>5</v>
      </c>
      <c r="J18" s="41">
        <f>'IMS-12 (raw)'!X23</f>
        <v>5</v>
      </c>
      <c r="K18" s="41">
        <f>'IMS-12 (raw)'!Y23</f>
        <v>4</v>
      </c>
      <c r="L18" s="41">
        <f>'IMS-12 (raw)'!Z23</f>
        <v>4</v>
      </c>
      <c r="M18" s="41">
        <f>'IMS-12 (raw)'!AA23</f>
        <v>5</v>
      </c>
      <c r="N18" s="41">
        <f>'IMS-12 (raw)'!AB23</f>
        <v>3</v>
      </c>
      <c r="O18" s="41">
        <f>'IMS-12 (raw)'!AC23</f>
        <v>5</v>
      </c>
      <c r="P18" s="41">
        <f t="shared" si="1"/>
        <v>55</v>
      </c>
      <c r="Q18" s="41">
        <f>SUMPRODUCT(D18:O18,Sheet1!$B$2:$M$2)</f>
        <v>25.6</v>
      </c>
      <c r="R18" s="41">
        <f>SUMPRODUCT(D18:O18,Sheet1!$B$3:$M$3)</f>
        <v>19.21</v>
      </c>
    </row>
    <row r="19" spans="1:18" s="42" customFormat="1" ht="15.75" customHeight="1" x14ac:dyDescent="0.25">
      <c r="A19" s="38" t="s">
        <v>88</v>
      </c>
      <c r="B19" s="39">
        <f>'IMS-12 (raw)'!D24</f>
        <v>44855.429166666669</v>
      </c>
      <c r="C19" s="40">
        <f>'IMS-12 (raw)'!D24</f>
        <v>44855.429166666669</v>
      </c>
      <c r="D19" s="41">
        <f>'IMS-12 (raw)'!R24</f>
        <v>5</v>
      </c>
      <c r="E19" s="41">
        <f>'IMS-12 (raw)'!S24</f>
        <v>4</v>
      </c>
      <c r="F19" s="41">
        <f>'IMS-12 (raw)'!T24</f>
        <v>5</v>
      </c>
      <c r="G19" s="41">
        <f>'IMS-12 (raw)'!U24</f>
        <v>5</v>
      </c>
      <c r="H19" s="41">
        <f>'IMS-12 (raw)'!V24</f>
        <v>6</v>
      </c>
      <c r="I19" s="41">
        <f>'IMS-12 (raw)'!W24</f>
        <v>6</v>
      </c>
      <c r="J19" s="41">
        <f>'IMS-12 (raw)'!X24</f>
        <v>5</v>
      </c>
      <c r="K19" s="41">
        <f>'IMS-12 (raw)'!Y24</f>
        <v>4</v>
      </c>
      <c r="L19" s="41">
        <f>'IMS-12 (raw)'!Z24</f>
        <v>5</v>
      </c>
      <c r="M19" s="41">
        <f>'IMS-12 (raw)'!AA24</f>
        <v>5</v>
      </c>
      <c r="N19" s="41">
        <f>'IMS-12 (raw)'!AB24</f>
        <v>4</v>
      </c>
      <c r="O19" s="41">
        <f>'IMS-12 (raw)'!AC24</f>
        <v>4</v>
      </c>
      <c r="P19" s="41">
        <f t="shared" si="1"/>
        <v>58</v>
      </c>
      <c r="Q19" s="41">
        <f>SUMPRODUCT(D19:O19,Sheet1!$B$2:$M$2)</f>
        <v>27.29</v>
      </c>
      <c r="R19" s="41">
        <f>SUMPRODUCT(D19:O19,Sheet1!$B$3:$M$3)</f>
        <v>20.480000000000004</v>
      </c>
    </row>
    <row r="20" spans="1:18" s="42" customFormat="1" ht="15.75" customHeight="1" x14ac:dyDescent="0.25">
      <c r="A20" s="38" t="s">
        <v>88</v>
      </c>
      <c r="B20" s="39">
        <f>'IMS-12 (raw)'!D25</f>
        <v>44855.544444444444</v>
      </c>
      <c r="C20" s="40">
        <f>'IMS-12 (raw)'!D25</f>
        <v>44855.544444444444</v>
      </c>
      <c r="D20" s="41">
        <f>'IMS-12 (raw)'!R25</f>
        <v>5</v>
      </c>
      <c r="E20" s="41">
        <f>'IMS-12 (raw)'!S25</f>
        <v>5</v>
      </c>
      <c r="F20" s="41">
        <f>'IMS-12 (raw)'!T25</f>
        <v>4</v>
      </c>
      <c r="G20" s="41">
        <f>'IMS-12 (raw)'!U25</f>
        <v>5</v>
      </c>
      <c r="H20" s="41">
        <f>'IMS-12 (raw)'!V25</f>
        <v>5</v>
      </c>
      <c r="I20" s="41">
        <f>'IMS-12 (raw)'!W25</f>
        <v>5</v>
      </c>
      <c r="J20" s="41">
        <f>'IMS-12 (raw)'!X25</f>
        <v>5</v>
      </c>
      <c r="K20" s="41">
        <f>'IMS-12 (raw)'!Y25</f>
        <v>4</v>
      </c>
      <c r="L20" s="41">
        <f>'IMS-12 (raw)'!Z25</f>
        <v>4</v>
      </c>
      <c r="M20" s="41">
        <f>'IMS-12 (raw)'!AA25</f>
        <v>5</v>
      </c>
      <c r="N20" s="41">
        <f>'IMS-12 (raw)'!AB25</f>
        <v>4</v>
      </c>
      <c r="O20" s="41">
        <f>'IMS-12 (raw)'!AC25</f>
        <v>4</v>
      </c>
      <c r="P20" s="41">
        <f t="shared" si="1"/>
        <v>55</v>
      </c>
      <c r="Q20" s="41">
        <f>SUMPRODUCT(D20:O20,Sheet1!$B$2:$M$2)</f>
        <v>25.68</v>
      </c>
      <c r="R20" s="41">
        <f>SUMPRODUCT(D20:O20,Sheet1!$B$3:$M$3)</f>
        <v>19.240000000000002</v>
      </c>
    </row>
    <row r="21" spans="1:18" s="42" customFormat="1" ht="15.75" customHeight="1" x14ac:dyDescent="0.25">
      <c r="A21" s="38" t="s">
        <v>88</v>
      </c>
      <c r="B21" s="39">
        <f>'IMS-12 (raw)'!D26</f>
        <v>44855.54791666667</v>
      </c>
      <c r="C21" s="40">
        <f>'IMS-12 (raw)'!D26</f>
        <v>44855.54791666667</v>
      </c>
      <c r="D21" s="41">
        <f>'IMS-12 (raw)'!R26</f>
        <v>5</v>
      </c>
      <c r="E21" s="41">
        <f>'IMS-12 (raw)'!S26</f>
        <v>5</v>
      </c>
      <c r="F21" s="41">
        <f>'IMS-12 (raw)'!T26</f>
        <v>5</v>
      </c>
      <c r="G21" s="41">
        <f>'IMS-12 (raw)'!U26</f>
        <v>5</v>
      </c>
      <c r="H21" s="41">
        <f>'IMS-12 (raw)'!V26</f>
        <v>6</v>
      </c>
      <c r="I21" s="41">
        <f>'IMS-12 (raw)'!W26</f>
        <v>5</v>
      </c>
      <c r="J21" s="41">
        <f>'IMS-12 (raw)'!X26</f>
        <v>5</v>
      </c>
      <c r="K21" s="41">
        <f>'IMS-12 (raw)'!Y26</f>
        <v>5</v>
      </c>
      <c r="L21" s="41">
        <f>'IMS-12 (raw)'!Z26</f>
        <v>5</v>
      </c>
      <c r="M21" s="41">
        <f>'IMS-12 (raw)'!AA26</f>
        <v>5</v>
      </c>
      <c r="N21" s="41">
        <f>'IMS-12 (raw)'!AB26</f>
        <v>5</v>
      </c>
      <c r="O21" s="41">
        <f>'IMS-12 (raw)'!AC26</f>
        <v>5</v>
      </c>
      <c r="P21" s="41">
        <f t="shared" si="1"/>
        <v>61</v>
      </c>
      <c r="Q21" s="41">
        <f>SUMPRODUCT(D21:O21,Sheet1!$B$2:$M$2)</f>
        <v>27.380000000000003</v>
      </c>
      <c r="R21" s="41">
        <f>SUMPRODUCT(D21:O21,Sheet1!$B$3:$M$3)</f>
        <v>22.740000000000002</v>
      </c>
    </row>
    <row r="22" spans="1:18" s="42" customFormat="1" ht="15.75" customHeight="1" x14ac:dyDescent="0.25">
      <c r="A22" s="38" t="s">
        <v>88</v>
      </c>
      <c r="B22" s="39">
        <f>'IMS-12 (raw)'!D27</f>
        <v>44855.661805555559</v>
      </c>
      <c r="C22" s="40">
        <f>'IMS-12 (raw)'!D27</f>
        <v>44855.661805555559</v>
      </c>
      <c r="D22" s="41">
        <f>'IMS-12 (raw)'!R27</f>
        <v>5</v>
      </c>
      <c r="E22" s="41">
        <f>'IMS-12 (raw)'!S27</f>
        <v>5</v>
      </c>
      <c r="F22" s="41">
        <f>'IMS-12 (raw)'!T27</f>
        <v>5</v>
      </c>
      <c r="G22" s="41">
        <f>'IMS-12 (raw)'!U27</f>
        <v>5</v>
      </c>
      <c r="H22" s="41">
        <f>'IMS-12 (raw)'!V27</f>
        <v>6</v>
      </c>
      <c r="I22" s="41">
        <f>'IMS-12 (raw)'!W27</f>
        <v>5</v>
      </c>
      <c r="J22" s="41">
        <f>'IMS-12 (raw)'!X27</f>
        <v>5</v>
      </c>
      <c r="K22" s="41">
        <f>'IMS-12 (raw)'!Y27</f>
        <v>5</v>
      </c>
      <c r="L22" s="41">
        <f>'IMS-12 (raw)'!Z27</f>
        <v>4</v>
      </c>
      <c r="M22" s="41">
        <f>'IMS-12 (raw)'!AA27</f>
        <v>5</v>
      </c>
      <c r="N22" s="41">
        <f>'IMS-12 (raw)'!AB27</f>
        <v>5</v>
      </c>
      <c r="O22" s="41">
        <f>'IMS-12 (raw)'!AC27</f>
        <v>4</v>
      </c>
      <c r="P22" s="41">
        <f t="shared" si="1"/>
        <v>59</v>
      </c>
      <c r="Q22" s="41">
        <f>SUMPRODUCT(D22:O22,Sheet1!$B$2:$M$2)</f>
        <v>27.36</v>
      </c>
      <c r="R22" s="41">
        <f>SUMPRODUCT(D22:O22,Sheet1!$B$3:$M$3)</f>
        <v>21.1</v>
      </c>
    </row>
    <row r="23" spans="1:18" s="42" customFormat="1" ht="15.75" customHeight="1" x14ac:dyDescent="0.25">
      <c r="A23" s="38" t="s">
        <v>88</v>
      </c>
      <c r="B23" s="39">
        <f>'IMS-12 (raw)'!D28</f>
        <v>44855.665277777778</v>
      </c>
      <c r="C23" s="40">
        <f>'IMS-12 (raw)'!D28</f>
        <v>44855.665277777778</v>
      </c>
      <c r="D23" s="41">
        <f>'IMS-12 (raw)'!R28</f>
        <v>6</v>
      </c>
      <c r="E23" s="41">
        <f>'IMS-12 (raw)'!S28</f>
        <v>5</v>
      </c>
      <c r="F23" s="41">
        <f>'IMS-12 (raw)'!T28</f>
        <v>5</v>
      </c>
      <c r="G23" s="41">
        <f>'IMS-12 (raw)'!U28</f>
        <v>5</v>
      </c>
      <c r="H23" s="41">
        <f>'IMS-12 (raw)'!V28</f>
        <v>5</v>
      </c>
      <c r="I23" s="41">
        <f>'IMS-12 (raw)'!W28</f>
        <v>5</v>
      </c>
      <c r="J23" s="41">
        <f>'IMS-12 (raw)'!X28</f>
        <v>6</v>
      </c>
      <c r="K23" s="41">
        <f>'IMS-12 (raw)'!Y28</f>
        <v>6</v>
      </c>
      <c r="L23" s="41">
        <f>'IMS-12 (raw)'!Z28</f>
        <v>5</v>
      </c>
      <c r="M23" s="41">
        <f>'IMS-12 (raw)'!AA28</f>
        <v>6</v>
      </c>
      <c r="N23" s="41">
        <f>'IMS-12 (raw)'!AB28</f>
        <v>5</v>
      </c>
      <c r="O23" s="41">
        <f>'IMS-12 (raw)'!AC28</f>
        <v>6</v>
      </c>
      <c r="P23" s="41">
        <f t="shared" si="1"/>
        <v>65</v>
      </c>
      <c r="Q23" s="41">
        <f>SUMPRODUCT(D23:O23,Sheet1!$B$2:$M$2)</f>
        <v>28.089999999999993</v>
      </c>
      <c r="R23" s="41">
        <f>SUMPRODUCT(D23:O23,Sheet1!$B$3:$M$3)</f>
        <v>25.099999999999998</v>
      </c>
    </row>
    <row r="24" spans="1:18" s="42" customFormat="1" ht="15.75" customHeight="1" x14ac:dyDescent="0.25">
      <c r="A24" s="38" t="s">
        <v>88</v>
      </c>
      <c r="B24" s="39">
        <f>'IMS-12 (raw)'!D29</f>
        <v>44856.428472222222</v>
      </c>
      <c r="C24" s="40">
        <f>'IMS-12 (raw)'!D29</f>
        <v>44856.428472222222</v>
      </c>
      <c r="D24" s="41">
        <f>'IMS-12 (raw)'!R29</f>
        <v>6</v>
      </c>
      <c r="E24" s="41">
        <f>'IMS-12 (raw)'!S29</f>
        <v>6</v>
      </c>
      <c r="F24" s="41">
        <f>'IMS-12 (raw)'!T29</f>
        <v>6</v>
      </c>
      <c r="G24" s="41">
        <f>'IMS-12 (raw)'!U29</f>
        <v>6</v>
      </c>
      <c r="H24" s="41">
        <f>'IMS-12 (raw)'!V29</f>
        <v>6</v>
      </c>
      <c r="I24" s="41">
        <f>'IMS-12 (raw)'!W29</f>
        <v>6</v>
      </c>
      <c r="J24" s="41">
        <f>'IMS-12 (raw)'!X29</f>
        <v>6</v>
      </c>
      <c r="K24" s="41">
        <f>'IMS-12 (raw)'!Y29</f>
        <v>5</v>
      </c>
      <c r="L24" s="41">
        <f>'IMS-12 (raw)'!Z29</f>
        <v>5</v>
      </c>
      <c r="M24" s="41">
        <f>'IMS-12 (raw)'!AA29</f>
        <v>5</v>
      </c>
      <c r="N24" s="41">
        <f>'IMS-12 (raw)'!AB29</f>
        <v>5</v>
      </c>
      <c r="O24" s="41">
        <f>'IMS-12 (raw)'!AC29</f>
        <v>5</v>
      </c>
      <c r="P24" s="41">
        <f t="shared" si="1"/>
        <v>67</v>
      </c>
      <c r="Q24" s="41">
        <f>SUMPRODUCT(D24:O24,Sheet1!$B$2:$M$2)</f>
        <v>31.57</v>
      </c>
      <c r="R24" s="41">
        <f>SUMPRODUCT(D24:O24,Sheet1!$B$3:$M$3)</f>
        <v>23.26</v>
      </c>
    </row>
    <row r="25" spans="1:18" s="42" customFormat="1" ht="15.75" customHeight="1" x14ac:dyDescent="0.25">
      <c r="A25" s="38" t="s">
        <v>88</v>
      </c>
      <c r="B25" s="39">
        <f>'IMS-12 (raw)'!D30</f>
        <v>44856.503472222219</v>
      </c>
      <c r="C25" s="40">
        <f>'IMS-12 (raw)'!D30</f>
        <v>44856.503472222219</v>
      </c>
      <c r="D25" s="41">
        <f>'IMS-12 (raw)'!R30</f>
        <v>6</v>
      </c>
      <c r="E25" s="41">
        <f>'IMS-12 (raw)'!S30</f>
        <v>6</v>
      </c>
      <c r="F25" s="41">
        <f>'IMS-12 (raw)'!T30</f>
        <v>6</v>
      </c>
      <c r="G25" s="41">
        <f>'IMS-12 (raw)'!U30</f>
        <v>6</v>
      </c>
      <c r="H25" s="41">
        <f>'IMS-12 (raw)'!V30</f>
        <v>6</v>
      </c>
      <c r="I25" s="41">
        <f>'IMS-12 (raw)'!W30</f>
        <v>6</v>
      </c>
      <c r="J25" s="41">
        <f>'IMS-12 (raw)'!X30</f>
        <v>5</v>
      </c>
      <c r="K25" s="41">
        <f>'IMS-12 (raw)'!Y30</f>
        <v>5</v>
      </c>
      <c r="L25" s="41">
        <f>'IMS-12 (raw)'!Z30</f>
        <v>5</v>
      </c>
      <c r="M25" s="41">
        <f>'IMS-12 (raw)'!AA30</f>
        <v>5</v>
      </c>
      <c r="N25" s="41">
        <f>'IMS-12 (raw)'!AB30</f>
        <v>5</v>
      </c>
      <c r="O25" s="41">
        <f>'IMS-12 (raw)'!AC30</f>
        <v>5</v>
      </c>
      <c r="P25" s="41">
        <f t="shared" si="1"/>
        <v>66</v>
      </c>
      <c r="Q25" s="41">
        <f>SUMPRODUCT(D25:O25,Sheet1!$B$2:$M$2)</f>
        <v>30.860000000000003</v>
      </c>
      <c r="R25" s="41">
        <f>SUMPRODUCT(D25:O25,Sheet1!$B$3:$M$3)</f>
        <v>23.41</v>
      </c>
    </row>
    <row r="26" spans="1:18" s="42" customFormat="1" ht="15.75" customHeight="1" x14ac:dyDescent="0.25">
      <c r="A26" s="38" t="s">
        <v>88</v>
      </c>
      <c r="B26" s="39">
        <f>'IMS-12 (raw)'!D31</f>
        <v>44856.589583333334</v>
      </c>
      <c r="C26" s="40">
        <f>'IMS-12 (raw)'!D31</f>
        <v>44856.589583333334</v>
      </c>
      <c r="D26" s="41">
        <f>'IMS-12 (raw)'!R31</f>
        <v>6</v>
      </c>
      <c r="E26" s="41">
        <f>'IMS-12 (raw)'!S31</f>
        <v>6</v>
      </c>
      <c r="F26" s="41">
        <f>'IMS-12 (raw)'!T31</f>
        <v>6</v>
      </c>
      <c r="G26" s="41">
        <f>'IMS-12 (raw)'!U31</f>
        <v>6</v>
      </c>
      <c r="H26" s="41">
        <f>'IMS-12 (raw)'!V31</f>
        <v>6</v>
      </c>
      <c r="I26" s="41">
        <f>'IMS-12 (raw)'!W31</f>
        <v>6</v>
      </c>
      <c r="J26" s="41">
        <f>'IMS-12 (raw)'!X31</f>
        <v>6</v>
      </c>
      <c r="K26" s="41">
        <f>'IMS-12 (raw)'!Y31</f>
        <v>6</v>
      </c>
      <c r="L26" s="41">
        <f>'IMS-12 (raw)'!Z31</f>
        <v>5</v>
      </c>
      <c r="M26" s="41">
        <f>'IMS-12 (raw)'!AA31</f>
        <v>6</v>
      </c>
      <c r="N26" s="41">
        <f>'IMS-12 (raw)'!AB31</f>
        <v>5</v>
      </c>
      <c r="O26" s="41">
        <f>'IMS-12 (raw)'!AC31</f>
        <v>5</v>
      </c>
      <c r="P26" s="41">
        <f t="shared" si="1"/>
        <v>69</v>
      </c>
      <c r="Q26" s="41">
        <f>SUMPRODUCT(D26:O26,Sheet1!$B$2:$M$2)</f>
        <v>31.749999999999996</v>
      </c>
      <c r="R26" s="41">
        <f>SUMPRODUCT(D26:O26,Sheet1!$B$3:$M$3)</f>
        <v>24.819999999999997</v>
      </c>
    </row>
    <row r="27" spans="1:18" s="42" customFormat="1" ht="15.75" customHeight="1" x14ac:dyDescent="0.25">
      <c r="A27" s="38" t="s">
        <v>88</v>
      </c>
      <c r="B27" s="39">
        <f>'IMS-12 (raw)'!D32</f>
        <v>44856.669444444444</v>
      </c>
      <c r="C27" s="40">
        <f>'IMS-12 (raw)'!D32</f>
        <v>44856.669444444444</v>
      </c>
      <c r="D27" s="41">
        <f>'IMS-12 (raw)'!R32</f>
        <v>6</v>
      </c>
      <c r="E27" s="41">
        <f>'IMS-12 (raw)'!S32</f>
        <v>6</v>
      </c>
      <c r="F27" s="41">
        <f>'IMS-12 (raw)'!T32</f>
        <v>6</v>
      </c>
      <c r="G27" s="41">
        <f>'IMS-12 (raw)'!U32</f>
        <v>6</v>
      </c>
      <c r="H27" s="41">
        <f>'IMS-12 (raw)'!V32</f>
        <v>6</v>
      </c>
      <c r="I27" s="41">
        <f>'IMS-12 (raw)'!W32</f>
        <v>6</v>
      </c>
      <c r="J27" s="41">
        <f>'IMS-12 (raw)'!X32</f>
        <v>6</v>
      </c>
      <c r="K27" s="41">
        <f>'IMS-12 (raw)'!Y32</f>
        <v>5</v>
      </c>
      <c r="L27" s="41">
        <f>'IMS-12 (raw)'!Z32</f>
        <v>5</v>
      </c>
      <c r="M27" s="41">
        <f>'IMS-12 (raw)'!AA32</f>
        <v>5</v>
      </c>
      <c r="N27" s="41">
        <f>'IMS-12 (raw)'!AB32</f>
        <v>5</v>
      </c>
      <c r="O27" s="41">
        <f>'IMS-12 (raw)'!AC32</f>
        <v>5</v>
      </c>
      <c r="P27" s="41">
        <f t="shared" si="1"/>
        <v>67</v>
      </c>
      <c r="Q27" s="41">
        <f>SUMPRODUCT(D27:O27,Sheet1!$B$2:$M$2)</f>
        <v>31.57</v>
      </c>
      <c r="R27" s="41">
        <f>SUMPRODUCT(D27:O27,Sheet1!$B$3:$M$3)</f>
        <v>23.26</v>
      </c>
    </row>
    <row r="28" spans="1:18" s="42" customFormat="1" ht="15.75" customHeight="1" x14ac:dyDescent="0.25">
      <c r="A28" s="38" t="s">
        <v>88</v>
      </c>
      <c r="B28" s="39">
        <f>'IMS-12 (raw)'!D33</f>
        <v>44857.433333333334</v>
      </c>
      <c r="C28" s="40">
        <f>'IMS-12 (raw)'!D33</f>
        <v>44857.433333333334</v>
      </c>
      <c r="D28" s="41">
        <f>'IMS-12 (raw)'!R33</f>
        <v>6</v>
      </c>
      <c r="E28" s="41">
        <f>'IMS-12 (raw)'!S33</f>
        <v>6</v>
      </c>
      <c r="F28" s="41">
        <f>'IMS-12 (raw)'!T33</f>
        <v>6</v>
      </c>
      <c r="G28" s="41">
        <f>'IMS-12 (raw)'!U33</f>
        <v>6</v>
      </c>
      <c r="H28" s="41">
        <f>'IMS-12 (raw)'!V33</f>
        <v>6</v>
      </c>
      <c r="I28" s="41">
        <f>'IMS-12 (raw)'!W33</f>
        <v>6</v>
      </c>
      <c r="J28" s="41">
        <f>'IMS-12 (raw)'!X33</f>
        <v>6</v>
      </c>
      <c r="K28" s="41">
        <f>'IMS-12 (raw)'!Y33</f>
        <v>5</v>
      </c>
      <c r="L28" s="41">
        <f>'IMS-12 (raw)'!Z33</f>
        <v>6</v>
      </c>
      <c r="M28" s="41">
        <f>'IMS-12 (raw)'!AA33</f>
        <v>6</v>
      </c>
      <c r="N28" s="41">
        <f>'IMS-12 (raw)'!AB33</f>
        <v>6</v>
      </c>
      <c r="O28" s="41">
        <f>'IMS-12 (raw)'!AC33</f>
        <v>6</v>
      </c>
      <c r="P28" s="41">
        <f t="shared" ref="P28:P36" si="2">SUM(D28:O28)</f>
        <v>71</v>
      </c>
      <c r="Q28" s="41">
        <f>SUMPRODUCT(D28:O28,Sheet1!$B$2:$M$2)</f>
        <v>31.849999999999994</v>
      </c>
      <c r="R28" s="41">
        <f>SUMPRODUCT(D28:O28,Sheet1!$B$3:$M$3)</f>
        <v>26.469999999999995</v>
      </c>
    </row>
    <row r="29" spans="1:18" s="42" customFormat="1" ht="15.75" customHeight="1" x14ac:dyDescent="0.25">
      <c r="A29" s="38" t="s">
        <v>88</v>
      </c>
      <c r="B29" s="39">
        <f>'IMS-12 (raw)'!D34</f>
        <v>44857.436111111114</v>
      </c>
      <c r="C29" s="40">
        <f>'IMS-12 (raw)'!D34</f>
        <v>44857.436111111114</v>
      </c>
      <c r="D29" s="41">
        <f>'IMS-12 (raw)'!R34</f>
        <v>6</v>
      </c>
      <c r="E29" s="41">
        <f>'IMS-12 (raw)'!S34</f>
        <v>6</v>
      </c>
      <c r="F29" s="41">
        <f>'IMS-12 (raw)'!T34</f>
        <v>6</v>
      </c>
      <c r="G29" s="41">
        <f>'IMS-12 (raw)'!U34</f>
        <v>6</v>
      </c>
      <c r="H29" s="41">
        <f>'IMS-12 (raw)'!V34</f>
        <v>6</v>
      </c>
      <c r="I29" s="41">
        <f>'IMS-12 (raw)'!W34</f>
        <v>6</v>
      </c>
      <c r="J29" s="41">
        <f>'IMS-12 (raw)'!X34</f>
        <v>6</v>
      </c>
      <c r="K29" s="41">
        <f>'IMS-12 (raw)'!Y34</f>
        <v>6</v>
      </c>
      <c r="L29" s="41">
        <f>'IMS-12 (raw)'!Z34</f>
        <v>6</v>
      </c>
      <c r="M29" s="41">
        <f>'IMS-12 (raw)'!AA34</f>
        <v>5</v>
      </c>
      <c r="N29" s="41">
        <f>'IMS-12 (raw)'!AB34</f>
        <v>5</v>
      </c>
      <c r="O29" s="41">
        <f>'IMS-12 (raw)'!AC34</f>
        <v>5</v>
      </c>
      <c r="P29" s="41">
        <f t="shared" si="2"/>
        <v>69</v>
      </c>
      <c r="Q29" s="41">
        <f>SUMPRODUCT(D29:O29,Sheet1!$B$2:$M$2)</f>
        <v>31.589999999999996</v>
      </c>
      <c r="R29" s="41">
        <f>SUMPRODUCT(D29:O29,Sheet1!$B$3:$M$3)</f>
        <v>24.919999999999998</v>
      </c>
    </row>
    <row r="30" spans="1:18" s="42" customFormat="1" ht="15.75" customHeight="1" x14ac:dyDescent="0.25">
      <c r="A30" s="38" t="s">
        <v>88</v>
      </c>
      <c r="B30" s="39">
        <f>'IMS-12 (raw)'!D35</f>
        <v>44857.614583333336</v>
      </c>
      <c r="C30" s="40">
        <f>'IMS-12 (raw)'!D35</f>
        <v>44857.614583333336</v>
      </c>
      <c r="D30" s="41">
        <f>'IMS-12 (raw)'!R35</f>
        <v>6</v>
      </c>
      <c r="E30" s="41">
        <f>'IMS-12 (raw)'!S35</f>
        <v>6</v>
      </c>
      <c r="F30" s="41">
        <f>'IMS-12 (raw)'!T35</f>
        <v>6</v>
      </c>
      <c r="G30" s="41">
        <f>'IMS-12 (raw)'!U35</f>
        <v>6</v>
      </c>
      <c r="H30" s="41">
        <f>'IMS-12 (raw)'!V35</f>
        <v>6</v>
      </c>
      <c r="I30" s="41">
        <f>'IMS-12 (raw)'!W35</f>
        <v>6</v>
      </c>
      <c r="J30" s="41">
        <f>'IMS-12 (raw)'!X35</f>
        <v>6</v>
      </c>
      <c r="K30" s="41">
        <f>'IMS-12 (raw)'!Y35</f>
        <v>6</v>
      </c>
      <c r="L30" s="41">
        <f>'IMS-12 (raw)'!Z35</f>
        <v>6</v>
      </c>
      <c r="M30" s="41">
        <f>'IMS-12 (raw)'!AA35</f>
        <v>6</v>
      </c>
      <c r="N30" s="41">
        <f>'IMS-12 (raw)'!AB35</f>
        <v>6</v>
      </c>
      <c r="O30" s="41">
        <f>'IMS-12 (raw)'!AC35</f>
        <v>6</v>
      </c>
      <c r="P30" s="41">
        <f t="shared" si="2"/>
        <v>72</v>
      </c>
      <c r="Q30" s="41">
        <f>SUMPRODUCT(D30:O30,Sheet1!$B$2:$M$2)</f>
        <v>31.859999999999992</v>
      </c>
      <c r="R30" s="41">
        <f>SUMPRODUCT(D30:O30,Sheet1!$B$3:$M$3)</f>
        <v>27.299999999999997</v>
      </c>
    </row>
    <row r="31" spans="1:18" s="42" customFormat="1" ht="15.75" customHeight="1" x14ac:dyDescent="0.25">
      <c r="A31" s="38" t="s">
        <v>88</v>
      </c>
      <c r="B31" s="39">
        <f>'IMS-12 (raw)'!D36</f>
        <v>44857.616666666669</v>
      </c>
      <c r="C31" s="40">
        <f>'IMS-12 (raw)'!D36</f>
        <v>44857.616666666669</v>
      </c>
      <c r="D31" s="41">
        <f>'IMS-12 (raw)'!R36</f>
        <v>6</v>
      </c>
      <c r="E31" s="41">
        <f>'IMS-12 (raw)'!S36</f>
        <v>6</v>
      </c>
      <c r="F31" s="41">
        <f>'IMS-12 (raw)'!T36</f>
        <v>7</v>
      </c>
      <c r="G31" s="41">
        <f>'IMS-12 (raw)'!U36</f>
        <v>6</v>
      </c>
      <c r="H31" s="41">
        <f>'IMS-12 (raw)'!V36</f>
        <v>6</v>
      </c>
      <c r="I31" s="41">
        <f>'IMS-12 (raw)'!W36</f>
        <v>6</v>
      </c>
      <c r="J31" s="41">
        <f>'IMS-12 (raw)'!X36</f>
        <v>6</v>
      </c>
      <c r="K31" s="41">
        <f>'IMS-12 (raw)'!Y36</f>
        <v>7</v>
      </c>
      <c r="L31" s="41">
        <f>'IMS-12 (raw)'!Z36</f>
        <v>6</v>
      </c>
      <c r="M31" s="41">
        <f>'IMS-12 (raw)'!AA36</f>
        <v>6</v>
      </c>
      <c r="N31" s="41">
        <f>'IMS-12 (raw)'!AB36</f>
        <v>6</v>
      </c>
      <c r="O31" s="41">
        <f>'IMS-12 (raw)'!AC36</f>
        <v>6</v>
      </c>
      <c r="P31" s="41">
        <f t="shared" si="2"/>
        <v>74</v>
      </c>
      <c r="Q31" s="41">
        <f>SUMPRODUCT(D31:O31,Sheet1!$B$2:$M$2)</f>
        <v>32.619999999999997</v>
      </c>
      <c r="R31" s="41">
        <f>SUMPRODUCT(D31:O31,Sheet1!$B$3:$M$3)</f>
        <v>28.33</v>
      </c>
    </row>
    <row r="32" spans="1:18" s="42" customFormat="1" ht="15.75" customHeight="1" x14ac:dyDescent="0.25">
      <c r="A32" s="38" t="s">
        <v>88</v>
      </c>
      <c r="B32" s="39">
        <f>'IMS-12 (raw)'!D37</f>
        <v>44857.674305555556</v>
      </c>
      <c r="C32" s="40">
        <f>'IMS-12 (raw)'!D37</f>
        <v>44857.674305555556</v>
      </c>
      <c r="D32" s="41">
        <f>'IMS-12 (raw)'!R37</f>
        <v>6</v>
      </c>
      <c r="E32" s="41">
        <f>'IMS-12 (raw)'!S37</f>
        <v>7</v>
      </c>
      <c r="F32" s="41">
        <f>'IMS-12 (raw)'!T37</f>
        <v>7</v>
      </c>
      <c r="G32" s="41">
        <f>'IMS-12 (raw)'!U37</f>
        <v>6</v>
      </c>
      <c r="H32" s="41">
        <f>'IMS-12 (raw)'!V37</f>
        <v>6</v>
      </c>
      <c r="I32" s="41">
        <f>'IMS-12 (raw)'!W37</f>
        <v>6</v>
      </c>
      <c r="J32" s="41">
        <f>'IMS-12 (raw)'!X37</f>
        <v>6</v>
      </c>
      <c r="K32" s="41">
        <f>'IMS-12 (raw)'!Y37</f>
        <v>6</v>
      </c>
      <c r="L32" s="41">
        <f>'IMS-12 (raw)'!Z37</f>
        <v>6</v>
      </c>
      <c r="M32" s="41">
        <f>'IMS-12 (raw)'!AA37</f>
        <v>6</v>
      </c>
      <c r="N32" s="41">
        <f>'IMS-12 (raw)'!AB37</f>
        <v>6</v>
      </c>
      <c r="O32" s="41">
        <f>'IMS-12 (raw)'!AC37</f>
        <v>6</v>
      </c>
      <c r="P32" s="41">
        <f t="shared" si="2"/>
        <v>74</v>
      </c>
      <c r="Q32" s="41">
        <f>SUMPRODUCT(D32:O32,Sheet1!$B$2:$M$2)</f>
        <v>33.299999999999997</v>
      </c>
      <c r="R32" s="41">
        <f>SUMPRODUCT(D32:O32,Sheet1!$B$3:$M$3)</f>
        <v>27.439999999999998</v>
      </c>
    </row>
    <row r="33" spans="1:18" s="42" customFormat="1" ht="15.75" customHeight="1" x14ac:dyDescent="0.25">
      <c r="A33" s="38" t="s">
        <v>88</v>
      </c>
      <c r="B33" s="39">
        <f>'IMS-12 (raw)'!D38</f>
        <v>44857.677083333336</v>
      </c>
      <c r="C33" s="40">
        <f>'IMS-12 (raw)'!D38</f>
        <v>44857.677083333336</v>
      </c>
      <c r="D33" s="41">
        <f>'IMS-12 (raw)'!R38</f>
        <v>7</v>
      </c>
      <c r="E33" s="41">
        <f>'IMS-12 (raw)'!S38</f>
        <v>7</v>
      </c>
      <c r="F33" s="41">
        <f>'IMS-12 (raw)'!T38</f>
        <v>7</v>
      </c>
      <c r="G33" s="41">
        <f>'IMS-12 (raw)'!U38</f>
        <v>7</v>
      </c>
      <c r="H33" s="41">
        <f>'IMS-12 (raw)'!V38</f>
        <v>6</v>
      </c>
      <c r="I33" s="41">
        <f>'IMS-12 (raw)'!W38</f>
        <v>6</v>
      </c>
      <c r="J33" s="41">
        <f>'IMS-12 (raw)'!X38</f>
        <v>6</v>
      </c>
      <c r="K33" s="41">
        <f>'IMS-12 (raw)'!Y38</f>
        <v>6</v>
      </c>
      <c r="L33" s="41">
        <f>'IMS-12 (raw)'!Z38</f>
        <v>6</v>
      </c>
      <c r="M33" s="41">
        <f>'IMS-12 (raw)'!AA38</f>
        <v>6</v>
      </c>
      <c r="N33" s="41">
        <f>'IMS-12 (raw)'!AB38</f>
        <v>6</v>
      </c>
      <c r="O33" s="41">
        <f>'IMS-12 (raw)'!AC38</f>
        <v>6</v>
      </c>
      <c r="P33" s="41">
        <f t="shared" si="2"/>
        <v>76</v>
      </c>
      <c r="Q33" s="41">
        <f>SUMPRODUCT(D33:O33,Sheet1!$B$2:$M$2)</f>
        <v>34.63000000000001</v>
      </c>
      <c r="R33" s="41">
        <f>SUMPRODUCT(D33:O33,Sheet1!$B$3:$M$3)</f>
        <v>27.81</v>
      </c>
    </row>
    <row r="34" spans="1:18" s="42" customFormat="1" ht="15.75" customHeight="1" x14ac:dyDescent="0.25">
      <c r="A34" s="38" t="s">
        <v>88</v>
      </c>
      <c r="B34" s="39">
        <f>'IMS-12 (raw)'!D39</f>
        <v>44858.530555555553</v>
      </c>
      <c r="C34" s="40">
        <f>'IMS-12 (raw)'!D39</f>
        <v>44858.530555555553</v>
      </c>
      <c r="D34" s="41">
        <f>'IMS-12 (raw)'!R39</f>
        <v>6</v>
      </c>
      <c r="E34" s="41">
        <f>'IMS-12 (raw)'!S39</f>
        <v>6</v>
      </c>
      <c r="F34" s="41">
        <f>'IMS-12 (raw)'!T39</f>
        <v>6</v>
      </c>
      <c r="G34" s="41">
        <f>'IMS-12 (raw)'!U39</f>
        <v>6</v>
      </c>
      <c r="H34" s="41">
        <f>'IMS-12 (raw)'!V39</f>
        <v>6</v>
      </c>
      <c r="I34" s="41">
        <f>'IMS-12 (raw)'!W39</f>
        <v>6</v>
      </c>
      <c r="J34" s="41">
        <f>'IMS-12 (raw)'!X39</f>
        <v>6</v>
      </c>
      <c r="K34" s="41">
        <f>'IMS-12 (raw)'!Y39</f>
        <v>6</v>
      </c>
      <c r="L34" s="41">
        <f>'IMS-12 (raw)'!Z39</f>
        <v>6</v>
      </c>
      <c r="M34" s="41">
        <f>'IMS-12 (raw)'!AA39</f>
        <v>6</v>
      </c>
      <c r="N34" s="41">
        <f>'IMS-12 (raw)'!AB39</f>
        <v>6</v>
      </c>
      <c r="O34" s="41">
        <f>'IMS-12 (raw)'!AC39</f>
        <v>6</v>
      </c>
      <c r="P34" s="41">
        <f t="shared" si="2"/>
        <v>72</v>
      </c>
      <c r="Q34" s="41">
        <f>SUMPRODUCT(D34:O34,Sheet1!$B$2:$M$2)</f>
        <v>31.859999999999992</v>
      </c>
      <c r="R34" s="41">
        <f>SUMPRODUCT(D34:O34,Sheet1!$B$3:$M$3)</f>
        <v>27.299999999999997</v>
      </c>
    </row>
    <row r="35" spans="1:18" s="42" customFormat="1" ht="15.75" customHeight="1" x14ac:dyDescent="0.25">
      <c r="A35" s="38" t="s">
        <v>88</v>
      </c>
      <c r="B35" s="39">
        <f>'IMS-12 (raw)'!D40</f>
        <v>44858.672222222223</v>
      </c>
      <c r="C35" s="40">
        <f>'IMS-12 (raw)'!D40</f>
        <v>44858.672222222223</v>
      </c>
      <c r="D35" s="41">
        <f>'IMS-12 (raw)'!R40</f>
        <v>6</v>
      </c>
      <c r="E35" s="41">
        <f>'IMS-12 (raw)'!S40</f>
        <v>6</v>
      </c>
      <c r="F35" s="41">
        <f>'IMS-12 (raw)'!T40</f>
        <v>6</v>
      </c>
      <c r="G35" s="41">
        <f>'IMS-12 (raw)'!U40</f>
        <v>6</v>
      </c>
      <c r="H35" s="41">
        <f>'IMS-12 (raw)'!V40</f>
        <v>6</v>
      </c>
      <c r="I35" s="41">
        <f>'IMS-12 (raw)'!W40</f>
        <v>6</v>
      </c>
      <c r="J35" s="41">
        <f>'IMS-12 (raw)'!X40</f>
        <v>6</v>
      </c>
      <c r="K35" s="41">
        <f>'IMS-12 (raw)'!Y40</f>
        <v>6</v>
      </c>
      <c r="L35" s="41">
        <f>'IMS-12 (raw)'!Z40</f>
        <v>6</v>
      </c>
      <c r="M35" s="41">
        <f>'IMS-12 (raw)'!AA40</f>
        <v>6</v>
      </c>
      <c r="N35" s="41">
        <f>'IMS-12 (raw)'!AB40</f>
        <v>6</v>
      </c>
      <c r="O35" s="41">
        <f>'IMS-12 (raw)'!AC40</f>
        <v>6</v>
      </c>
      <c r="P35" s="41">
        <f t="shared" si="2"/>
        <v>72</v>
      </c>
      <c r="Q35" s="41">
        <f>SUMPRODUCT(D35:O35,Sheet1!$B$2:$M$2)</f>
        <v>31.859999999999992</v>
      </c>
      <c r="R35" s="41">
        <f>SUMPRODUCT(D35:O35,Sheet1!$B$3:$M$3)</f>
        <v>27.299999999999997</v>
      </c>
    </row>
    <row r="36" spans="1:18" s="42" customFormat="1" ht="15.75" customHeight="1" x14ac:dyDescent="0.25">
      <c r="A36" s="38" t="s">
        <v>88</v>
      </c>
      <c r="B36" s="39">
        <f>'IMS-12 (raw)'!D41</f>
        <v>44858.749305555553</v>
      </c>
      <c r="C36" s="40">
        <f>'IMS-12 (raw)'!D41</f>
        <v>44858.749305555553</v>
      </c>
      <c r="D36" s="41">
        <f>'IMS-12 (raw)'!R41</f>
        <v>6</v>
      </c>
      <c r="E36" s="41">
        <f>'IMS-12 (raw)'!S41</f>
        <v>6</v>
      </c>
      <c r="F36" s="41">
        <f>'IMS-12 (raw)'!T41</f>
        <v>6</v>
      </c>
      <c r="G36" s="41">
        <f>'IMS-12 (raw)'!U41</f>
        <v>6</v>
      </c>
      <c r="H36" s="41">
        <f>'IMS-12 (raw)'!V41</f>
        <v>6</v>
      </c>
      <c r="I36" s="41">
        <f>'IMS-12 (raw)'!W41</f>
        <v>6</v>
      </c>
      <c r="J36" s="41">
        <f>'IMS-12 (raw)'!X41</f>
        <v>6</v>
      </c>
      <c r="K36" s="41">
        <f>'IMS-12 (raw)'!Y41</f>
        <v>6</v>
      </c>
      <c r="L36" s="41">
        <f>'IMS-12 (raw)'!Z41</f>
        <v>6</v>
      </c>
      <c r="M36" s="41">
        <f>'IMS-12 (raw)'!AA41</f>
        <v>6</v>
      </c>
      <c r="N36" s="41">
        <f>'IMS-12 (raw)'!AB41</f>
        <v>6</v>
      </c>
      <c r="O36" s="41">
        <f>'IMS-12 (raw)'!AC41</f>
        <v>6</v>
      </c>
      <c r="P36" s="41">
        <f t="shared" si="2"/>
        <v>72</v>
      </c>
      <c r="Q36" s="41">
        <f>SUMPRODUCT(D36:O36,Sheet1!$B$2:$M$2)</f>
        <v>31.859999999999992</v>
      </c>
      <c r="R36" s="41">
        <f>SUMPRODUCT(D36:O36,Sheet1!$B$3:$M$3)</f>
        <v>27.299999999999997</v>
      </c>
    </row>
    <row r="37" spans="1:18" ht="15.75" customHeight="1" x14ac:dyDescent="0.25">
      <c r="A37" s="19" t="s">
        <v>101</v>
      </c>
      <c r="B37" s="7">
        <f>'IMS-12 (raw)'!D42</f>
        <v>44861.704861111109</v>
      </c>
      <c r="C37" s="8">
        <f>'IMS-12 (raw)'!D42</f>
        <v>44861.704861111109</v>
      </c>
      <c r="D37" s="1">
        <f>'IMS-12 (raw)'!R42</f>
        <v>7</v>
      </c>
      <c r="E37" s="1">
        <f>'IMS-12 (raw)'!S42</f>
        <v>7</v>
      </c>
      <c r="F37" s="1">
        <f>'IMS-12 (raw)'!T42</f>
        <v>7</v>
      </c>
      <c r="G37" s="1">
        <f>'IMS-12 (raw)'!U42</f>
        <v>7</v>
      </c>
      <c r="H37" s="1">
        <f>'IMS-12 (raw)'!V42</f>
        <v>7</v>
      </c>
      <c r="I37" s="1">
        <f>'IMS-12 (raw)'!W42</f>
        <v>7</v>
      </c>
      <c r="J37" s="1">
        <f>'IMS-12 (raw)'!X42</f>
        <v>7</v>
      </c>
      <c r="K37" s="1">
        <f>'IMS-12 (raw)'!Y42</f>
        <v>7</v>
      </c>
      <c r="L37" s="1">
        <f>'IMS-12 (raw)'!Z42</f>
        <v>7</v>
      </c>
      <c r="M37" s="1">
        <f>'IMS-12 (raw)'!AA42</f>
        <v>7</v>
      </c>
      <c r="N37" s="1">
        <f>'IMS-12 (raw)'!AB42</f>
        <v>7</v>
      </c>
      <c r="O37" s="1">
        <f>'IMS-12 (raw)'!AC42</f>
        <v>7</v>
      </c>
      <c r="P37" s="1">
        <f t="shared" ref="P37:P87" si="3">SUM(D37:O37)</f>
        <v>84</v>
      </c>
      <c r="Q37" s="1">
        <f>SUMPRODUCT(D37:O37,Sheet1!$B$2:$M$2)</f>
        <v>37.17</v>
      </c>
      <c r="R37" s="1">
        <f>SUMPRODUCT(D37:O37,Sheet1!$B$3:$M$3)</f>
        <v>31.85</v>
      </c>
    </row>
    <row r="38" spans="1:18" ht="15.75" customHeight="1" x14ac:dyDescent="0.25">
      <c r="A38" s="19" t="s">
        <v>101</v>
      </c>
      <c r="B38" s="7">
        <f>'IMS-12 (raw)'!D43</f>
        <v>44861.73541666667</v>
      </c>
      <c r="C38" s="8">
        <f>'IMS-12 (raw)'!D43</f>
        <v>44861.73541666667</v>
      </c>
      <c r="D38" s="1">
        <f>'IMS-12 (raw)'!R43</f>
        <v>4</v>
      </c>
      <c r="E38" s="1">
        <f>'IMS-12 (raw)'!S43</f>
        <v>5</v>
      </c>
      <c r="F38" s="1">
        <f>'IMS-12 (raw)'!T43</f>
        <v>3</v>
      </c>
      <c r="G38" s="1">
        <f>'IMS-12 (raw)'!U43</f>
        <v>5</v>
      </c>
      <c r="H38" s="1">
        <f>'IMS-12 (raw)'!V43</f>
        <v>4</v>
      </c>
      <c r="I38" s="1">
        <f>'IMS-12 (raw)'!W43</f>
        <v>2</v>
      </c>
      <c r="J38" s="1">
        <f>'IMS-12 (raw)'!X43</f>
        <v>4</v>
      </c>
      <c r="K38" s="1">
        <f>'IMS-12 (raw)'!Y43</f>
        <v>3</v>
      </c>
      <c r="L38" s="1">
        <f>'IMS-12 (raw)'!Z43</f>
        <v>4</v>
      </c>
      <c r="M38" s="1">
        <f>'IMS-12 (raw)'!AA43</f>
        <v>4</v>
      </c>
      <c r="N38" s="1">
        <f>'IMS-12 (raw)'!AB43</f>
        <v>4</v>
      </c>
      <c r="O38" s="1">
        <f>'IMS-12 (raw)'!AC43</f>
        <v>4</v>
      </c>
      <c r="P38" s="1">
        <f t="shared" si="3"/>
        <v>46</v>
      </c>
      <c r="Q38" s="1">
        <f>SUMPRODUCT(D38:O38,Sheet1!$B$2:$M$2)</f>
        <v>20.439999999999998</v>
      </c>
      <c r="R38" s="1">
        <f>SUMPRODUCT(D38:O38,Sheet1!$B$3:$M$3)</f>
        <v>17.03</v>
      </c>
    </row>
    <row r="39" spans="1:18" ht="15.75" customHeight="1" x14ac:dyDescent="0.25">
      <c r="A39" s="19" t="s">
        <v>101</v>
      </c>
      <c r="B39" s="7">
        <f>'IMS-12 (raw)'!D44</f>
        <v>44862.536111111112</v>
      </c>
      <c r="C39" s="8">
        <f>'IMS-12 (raw)'!D44</f>
        <v>44862.536111111112</v>
      </c>
      <c r="D39" s="1">
        <f>'IMS-12 (raw)'!R44</f>
        <v>2</v>
      </c>
      <c r="E39" s="1">
        <f>'IMS-12 (raw)'!S44</f>
        <v>3</v>
      </c>
      <c r="F39" s="1">
        <f>'IMS-12 (raw)'!T44</f>
        <v>2</v>
      </c>
      <c r="G39" s="1">
        <f>'IMS-12 (raw)'!U44</f>
        <v>7</v>
      </c>
      <c r="H39" s="1">
        <f>'IMS-12 (raw)'!V44</f>
        <v>3</v>
      </c>
      <c r="I39" s="1">
        <f>'IMS-12 (raw)'!W44</f>
        <v>3</v>
      </c>
      <c r="J39" s="1">
        <f>'IMS-12 (raw)'!X44</f>
        <v>4</v>
      </c>
      <c r="K39" s="1">
        <f>'IMS-12 (raw)'!Y44</f>
        <v>4</v>
      </c>
      <c r="L39" s="1">
        <f>'IMS-12 (raw)'!Z44</f>
        <v>3</v>
      </c>
      <c r="M39" s="1">
        <f>'IMS-12 (raw)'!AA44</f>
        <v>4</v>
      </c>
      <c r="N39" s="1">
        <f>'IMS-12 (raw)'!AB44</f>
        <v>3</v>
      </c>
      <c r="O39" s="1">
        <f>'IMS-12 (raw)'!AC44</f>
        <v>2</v>
      </c>
      <c r="P39" s="1">
        <f t="shared" si="3"/>
        <v>40</v>
      </c>
      <c r="Q39" s="1">
        <f>SUMPRODUCT(D39:O39,Sheet1!$B$2:$M$2)</f>
        <v>18.18</v>
      </c>
      <c r="R39" s="1">
        <f>SUMPRODUCT(D39:O39,Sheet1!$B$3:$M$3)</f>
        <v>14.879999999999999</v>
      </c>
    </row>
    <row r="40" spans="1:18" ht="15.75" customHeight="1" x14ac:dyDescent="0.25">
      <c r="A40" s="19" t="s">
        <v>101</v>
      </c>
      <c r="B40" s="7">
        <f>'IMS-12 (raw)'!D45</f>
        <v>44862.538888888892</v>
      </c>
      <c r="C40" s="8">
        <f>'IMS-12 (raw)'!D45</f>
        <v>44862.538888888892</v>
      </c>
      <c r="D40" s="1">
        <f>'IMS-12 (raw)'!R45</f>
        <v>3</v>
      </c>
      <c r="E40" s="1">
        <f>'IMS-12 (raw)'!S45</f>
        <v>4</v>
      </c>
      <c r="F40" s="1">
        <f>'IMS-12 (raw)'!T45</f>
        <v>2</v>
      </c>
      <c r="G40" s="1">
        <f>'IMS-12 (raw)'!U45</f>
        <v>7</v>
      </c>
      <c r="H40" s="1">
        <f>'IMS-12 (raw)'!V45</f>
        <v>4</v>
      </c>
      <c r="I40" s="1">
        <f>'IMS-12 (raw)'!W45</f>
        <v>6</v>
      </c>
      <c r="J40" s="1">
        <f>'IMS-12 (raw)'!X45</f>
        <v>4</v>
      </c>
      <c r="K40" s="1">
        <f>'IMS-12 (raw)'!Y45</f>
        <v>6</v>
      </c>
      <c r="L40" s="1">
        <f>'IMS-12 (raw)'!Z45</f>
        <v>5</v>
      </c>
      <c r="M40" s="1">
        <f>'IMS-12 (raw)'!AA45</f>
        <v>4</v>
      </c>
      <c r="N40" s="1">
        <f>'IMS-12 (raw)'!AB45</f>
        <v>3</v>
      </c>
      <c r="O40" s="1">
        <f>'IMS-12 (raw)'!AC45</f>
        <v>2</v>
      </c>
      <c r="P40" s="1">
        <f t="shared" si="3"/>
        <v>50</v>
      </c>
      <c r="Q40" s="1">
        <f>SUMPRODUCT(D40:O40,Sheet1!$B$2:$M$2)</f>
        <v>22.509999999999998</v>
      </c>
      <c r="R40" s="1">
        <f>SUMPRODUCT(D40:O40,Sheet1!$B$3:$M$3)</f>
        <v>18.740000000000002</v>
      </c>
    </row>
    <row r="41" spans="1:18" ht="15.75" customHeight="1" x14ac:dyDescent="0.25">
      <c r="A41" s="19" t="s">
        <v>101</v>
      </c>
      <c r="B41" s="7">
        <f>'IMS-12 (raw)'!D46</f>
        <v>44862.65347222222</v>
      </c>
      <c r="C41" s="8">
        <f>'IMS-12 (raw)'!D46</f>
        <v>44862.65347222222</v>
      </c>
      <c r="D41" s="1">
        <f>'IMS-12 (raw)'!R46</f>
        <v>5</v>
      </c>
      <c r="E41" s="1">
        <f>'IMS-12 (raw)'!S46</f>
        <v>5</v>
      </c>
      <c r="F41" s="1">
        <f>'IMS-12 (raw)'!T46</f>
        <v>3</v>
      </c>
      <c r="G41" s="1">
        <f>'IMS-12 (raw)'!U46</f>
        <v>7</v>
      </c>
      <c r="H41" s="1">
        <f>'IMS-12 (raw)'!V46</f>
        <v>5</v>
      </c>
      <c r="I41" s="1">
        <f>'IMS-12 (raw)'!W46</f>
        <v>5</v>
      </c>
      <c r="J41" s="1">
        <f>'IMS-12 (raw)'!X46</f>
        <v>3</v>
      </c>
      <c r="K41" s="1">
        <f>'IMS-12 (raw)'!Y46</f>
        <v>3</v>
      </c>
      <c r="L41" s="1">
        <f>'IMS-12 (raw)'!Z46</f>
        <v>4</v>
      </c>
      <c r="M41" s="1">
        <f>'IMS-12 (raw)'!AA46</f>
        <v>4</v>
      </c>
      <c r="N41" s="1">
        <f>'IMS-12 (raw)'!AB46</f>
        <v>4</v>
      </c>
      <c r="O41" s="1">
        <f>'IMS-12 (raw)'!AC46</f>
        <v>5</v>
      </c>
      <c r="P41" s="1">
        <f t="shared" si="3"/>
        <v>53</v>
      </c>
      <c r="Q41" s="1">
        <f>SUMPRODUCT(D41:O41,Sheet1!$B$2:$M$2)</f>
        <v>24.72</v>
      </c>
      <c r="R41" s="1">
        <f>SUMPRODUCT(D41:O41,Sheet1!$B$3:$M$3)</f>
        <v>19.07</v>
      </c>
    </row>
    <row r="42" spans="1:18" ht="15.75" customHeight="1" x14ac:dyDescent="0.25">
      <c r="A42" s="19" t="s">
        <v>101</v>
      </c>
      <c r="B42" s="7">
        <f>'IMS-12 (raw)'!D47</f>
        <v>44862.65625</v>
      </c>
      <c r="C42" s="8">
        <f>'IMS-12 (raw)'!D47</f>
        <v>44862.65625</v>
      </c>
      <c r="D42" s="1">
        <f>'IMS-12 (raw)'!R47</f>
        <v>4</v>
      </c>
      <c r="E42" s="1">
        <f>'IMS-12 (raw)'!S47</f>
        <v>4</v>
      </c>
      <c r="F42" s="1">
        <f>'IMS-12 (raw)'!T47</f>
        <v>3</v>
      </c>
      <c r="G42" s="1">
        <f>'IMS-12 (raw)'!U47</f>
        <v>7</v>
      </c>
      <c r="H42" s="1">
        <f>'IMS-12 (raw)'!V47</f>
        <v>5</v>
      </c>
      <c r="I42" s="1">
        <f>'IMS-12 (raw)'!W47</f>
        <v>5</v>
      </c>
      <c r="J42" s="1">
        <f>'IMS-12 (raw)'!X47</f>
        <v>4</v>
      </c>
      <c r="K42" s="1">
        <f>'IMS-12 (raw)'!Y47</f>
        <v>5</v>
      </c>
      <c r="L42" s="1">
        <f>'IMS-12 (raw)'!Z47</f>
        <v>5</v>
      </c>
      <c r="M42" s="1">
        <f>'IMS-12 (raw)'!AA47</f>
        <v>5</v>
      </c>
      <c r="N42" s="1">
        <f>'IMS-12 (raw)'!AB47</f>
        <v>4</v>
      </c>
      <c r="O42" s="1">
        <f>'IMS-12 (raw)'!AC47</f>
        <v>5</v>
      </c>
      <c r="P42" s="1">
        <f t="shared" si="3"/>
        <v>56</v>
      </c>
      <c r="Q42" s="1">
        <f>SUMPRODUCT(D42:O42,Sheet1!$B$2:$M$2)</f>
        <v>24.300000000000004</v>
      </c>
      <c r="R42" s="1">
        <f>SUMPRODUCT(D42:O42,Sheet1!$B$3:$M$3)</f>
        <v>22.07</v>
      </c>
    </row>
    <row r="43" spans="1:18" ht="15.75" customHeight="1" x14ac:dyDescent="0.25">
      <c r="A43" s="19" t="s">
        <v>101</v>
      </c>
      <c r="B43" s="7">
        <f>'IMS-12 (raw)'!D48</f>
        <v>44862.731249999997</v>
      </c>
      <c r="C43" s="8">
        <f>'IMS-12 (raw)'!D48</f>
        <v>44862.731249999997</v>
      </c>
      <c r="D43" s="1">
        <f>'IMS-12 (raw)'!R48</f>
        <v>3</v>
      </c>
      <c r="E43" s="1">
        <f>'IMS-12 (raw)'!S48</f>
        <v>4</v>
      </c>
      <c r="F43" s="1">
        <f>'IMS-12 (raw)'!T48</f>
        <v>5</v>
      </c>
      <c r="G43" s="1">
        <f>'IMS-12 (raw)'!U48</f>
        <v>7</v>
      </c>
      <c r="H43" s="1">
        <f>'IMS-12 (raw)'!V48</f>
        <v>5</v>
      </c>
      <c r="I43" s="1">
        <f>'IMS-12 (raw)'!W48</f>
        <v>4</v>
      </c>
      <c r="J43" s="1">
        <f>'IMS-12 (raw)'!X48</f>
        <v>4</v>
      </c>
      <c r="K43" s="1">
        <f>'IMS-12 (raw)'!Y48</f>
        <v>4</v>
      </c>
      <c r="L43" s="1">
        <f>'IMS-12 (raw)'!Z48</f>
        <v>5</v>
      </c>
      <c r="M43" s="1">
        <f>'IMS-12 (raw)'!AA48</f>
        <v>5</v>
      </c>
      <c r="N43" s="1">
        <f>'IMS-12 (raw)'!AB48</f>
        <v>5</v>
      </c>
      <c r="O43" s="1">
        <f>'IMS-12 (raw)'!AC48</f>
        <v>5</v>
      </c>
      <c r="P43" s="1">
        <f t="shared" si="3"/>
        <v>56</v>
      </c>
      <c r="Q43" s="1">
        <f>SUMPRODUCT(D43:O43,Sheet1!$B$2:$M$2)</f>
        <v>24.53</v>
      </c>
      <c r="R43" s="1">
        <f>SUMPRODUCT(D43:O43,Sheet1!$B$3:$M$3)</f>
        <v>22.19</v>
      </c>
    </row>
    <row r="44" spans="1:18" ht="15.75" customHeight="1" x14ac:dyDescent="0.25">
      <c r="A44" s="19" t="s">
        <v>101</v>
      </c>
      <c r="B44" s="7">
        <f>'IMS-12 (raw)'!D49</f>
        <v>44862.734722222223</v>
      </c>
      <c r="C44" s="8">
        <f>'IMS-12 (raw)'!D49</f>
        <v>44862.734722222223</v>
      </c>
      <c r="D44" s="1">
        <f>'IMS-12 (raw)'!R49</f>
        <v>4</v>
      </c>
      <c r="E44" s="1">
        <f>'IMS-12 (raw)'!S49</f>
        <v>4</v>
      </c>
      <c r="F44" s="1">
        <f>'IMS-12 (raw)'!T49</f>
        <v>5</v>
      </c>
      <c r="G44" s="1">
        <f>'IMS-12 (raw)'!U49</f>
        <v>7</v>
      </c>
      <c r="H44" s="1">
        <f>'IMS-12 (raw)'!V49</f>
        <v>4</v>
      </c>
      <c r="I44" s="1">
        <f>'IMS-12 (raw)'!W49</f>
        <v>4</v>
      </c>
      <c r="J44" s="1">
        <f>'IMS-12 (raw)'!X49</f>
        <v>3</v>
      </c>
      <c r="K44" s="1">
        <f>'IMS-12 (raw)'!Y49</f>
        <v>5</v>
      </c>
      <c r="L44" s="1">
        <f>'IMS-12 (raw)'!Z49</f>
        <v>5</v>
      </c>
      <c r="M44" s="1">
        <f>'IMS-12 (raw)'!AA49</f>
        <v>5</v>
      </c>
      <c r="N44" s="1">
        <f>'IMS-12 (raw)'!AB49</f>
        <v>4</v>
      </c>
      <c r="O44" s="1">
        <f>'IMS-12 (raw)'!AC49</f>
        <v>6</v>
      </c>
      <c r="P44" s="1">
        <f t="shared" si="3"/>
        <v>56</v>
      </c>
      <c r="Q44" s="1">
        <f>SUMPRODUCT(D44:O44,Sheet1!$B$2:$M$2)</f>
        <v>23.56</v>
      </c>
      <c r="R44" s="1">
        <f>SUMPRODUCT(D44:O44,Sheet1!$B$3:$M$3)</f>
        <v>23.28</v>
      </c>
    </row>
    <row r="45" spans="1:18" ht="15.75" customHeight="1" x14ac:dyDescent="0.25">
      <c r="A45" s="19" t="s">
        <v>101</v>
      </c>
      <c r="B45" s="7">
        <f>'IMS-12 (raw)'!D50</f>
        <v>44863.510416666664</v>
      </c>
      <c r="C45" s="8">
        <f>'IMS-12 (raw)'!D50</f>
        <v>44863.510416666664</v>
      </c>
      <c r="D45" s="1">
        <f>'IMS-12 (raw)'!R50</f>
        <v>1</v>
      </c>
      <c r="E45" s="1">
        <f>'IMS-12 (raw)'!S50</f>
        <v>1</v>
      </c>
      <c r="F45" s="1">
        <f>'IMS-12 (raw)'!T50</f>
        <v>1</v>
      </c>
      <c r="G45" s="1">
        <f>'IMS-12 (raw)'!U50</f>
        <v>1</v>
      </c>
      <c r="H45" s="1">
        <f>'IMS-12 (raw)'!V50</f>
        <v>1</v>
      </c>
      <c r="I45" s="1">
        <f>'IMS-12 (raw)'!W50</f>
        <v>1</v>
      </c>
      <c r="J45" s="1">
        <f>'IMS-12 (raw)'!X50</f>
        <v>1</v>
      </c>
      <c r="K45" s="1">
        <f>'IMS-12 (raw)'!Y50</f>
        <v>1</v>
      </c>
      <c r="L45" s="1">
        <f>'IMS-12 (raw)'!Z50</f>
        <v>1</v>
      </c>
      <c r="M45" s="1">
        <f>'IMS-12 (raw)'!AA50</f>
        <v>1</v>
      </c>
      <c r="N45" s="1">
        <f>'IMS-12 (raw)'!AB50</f>
        <v>1</v>
      </c>
      <c r="O45" s="1">
        <f>'IMS-12 (raw)'!AC50</f>
        <v>1</v>
      </c>
      <c r="P45" s="1">
        <f t="shared" si="3"/>
        <v>12</v>
      </c>
      <c r="Q45" s="1">
        <f>SUMPRODUCT(D45:O45,Sheet1!$B$2:$M$2)</f>
        <v>5.31</v>
      </c>
      <c r="R45" s="1">
        <f>SUMPRODUCT(D45:O45,Sheet1!$B$3:$M$3)</f>
        <v>4.55</v>
      </c>
    </row>
    <row r="46" spans="1:18" ht="15.75" customHeight="1" x14ac:dyDescent="0.25">
      <c r="A46" s="19" t="s">
        <v>101</v>
      </c>
      <c r="B46" s="7">
        <f>'IMS-12 (raw)'!D51</f>
        <v>44863.515972222223</v>
      </c>
      <c r="C46" s="8">
        <f>'IMS-12 (raw)'!D51</f>
        <v>44863.515972222223</v>
      </c>
      <c r="D46" s="1">
        <f>'IMS-12 (raw)'!R51</f>
        <v>1</v>
      </c>
      <c r="E46" s="1">
        <f>'IMS-12 (raw)'!S51</f>
        <v>1</v>
      </c>
      <c r="F46" s="1">
        <f>'IMS-12 (raw)'!T51</f>
        <v>3</v>
      </c>
      <c r="G46" s="1">
        <f>'IMS-12 (raw)'!U51</f>
        <v>7</v>
      </c>
      <c r="H46" s="1">
        <f>'IMS-12 (raw)'!V51</f>
        <v>5</v>
      </c>
      <c r="I46" s="1">
        <f>'IMS-12 (raw)'!W51</f>
        <v>3</v>
      </c>
      <c r="J46" s="1">
        <f>'IMS-12 (raw)'!X51</f>
        <v>3</v>
      </c>
      <c r="K46" s="1">
        <f>'IMS-12 (raw)'!Y51</f>
        <v>4</v>
      </c>
      <c r="L46" s="1">
        <f>'IMS-12 (raw)'!Z51</f>
        <v>5</v>
      </c>
      <c r="M46" s="1">
        <f>'IMS-12 (raw)'!AA51</f>
        <v>5</v>
      </c>
      <c r="N46" s="1">
        <f>'IMS-12 (raw)'!AB51</f>
        <v>4</v>
      </c>
      <c r="O46" s="1">
        <f>'IMS-12 (raw)'!AC51</f>
        <v>5</v>
      </c>
      <c r="P46" s="1">
        <f t="shared" si="3"/>
        <v>46</v>
      </c>
      <c r="Q46" s="1">
        <f>SUMPRODUCT(D46:O46,Sheet1!$B$2:$M$2)</f>
        <v>18.169999999999998</v>
      </c>
      <c r="R46" s="1">
        <f>SUMPRODUCT(D46:O46,Sheet1!$B$3:$M$3)</f>
        <v>20.860000000000003</v>
      </c>
    </row>
    <row r="47" spans="1:18" ht="15.75" customHeight="1" x14ac:dyDescent="0.25">
      <c r="A47" s="19" t="s">
        <v>101</v>
      </c>
      <c r="B47" s="7">
        <f>'IMS-12 (raw)'!D52</f>
        <v>44863.595138888886</v>
      </c>
      <c r="C47" s="8">
        <f>'IMS-12 (raw)'!D52</f>
        <v>44863.595138888886</v>
      </c>
      <c r="D47" s="1">
        <f>'IMS-12 (raw)'!R52</f>
        <v>1</v>
      </c>
      <c r="E47" s="1">
        <f>'IMS-12 (raw)'!S52</f>
        <v>1</v>
      </c>
      <c r="F47" s="1">
        <f>'IMS-12 (raw)'!T52</f>
        <v>3</v>
      </c>
      <c r="G47" s="1">
        <f>'IMS-12 (raw)'!U52</f>
        <v>7</v>
      </c>
      <c r="H47" s="1">
        <f>'IMS-12 (raw)'!V52</f>
        <v>5</v>
      </c>
      <c r="I47" s="1">
        <f>'IMS-12 (raw)'!W52</f>
        <v>4</v>
      </c>
      <c r="J47" s="1">
        <f>'IMS-12 (raw)'!X52</f>
        <v>4</v>
      </c>
      <c r="K47" s="1">
        <f>'IMS-12 (raw)'!Y52</f>
        <v>4</v>
      </c>
      <c r="L47" s="1">
        <f>'IMS-12 (raw)'!Z52</f>
        <v>3</v>
      </c>
      <c r="M47" s="1">
        <f>'IMS-12 (raw)'!AA52</f>
        <v>2</v>
      </c>
      <c r="N47" s="1">
        <f>'IMS-12 (raw)'!AB52</f>
        <v>2</v>
      </c>
      <c r="O47" s="1">
        <f>'IMS-12 (raw)'!AC52</f>
        <v>2</v>
      </c>
      <c r="P47" s="1">
        <f t="shared" si="3"/>
        <v>38</v>
      </c>
      <c r="Q47" s="1">
        <f>SUMPRODUCT(D47:O47,Sheet1!$B$2:$M$2)</f>
        <v>18.849999999999998</v>
      </c>
      <c r="R47" s="1">
        <f>SUMPRODUCT(D47:O47,Sheet1!$B$3:$M$3)</f>
        <v>12.91</v>
      </c>
    </row>
    <row r="48" spans="1:18" ht="15.75" customHeight="1" x14ac:dyDescent="0.25">
      <c r="A48" s="19" t="s">
        <v>101</v>
      </c>
      <c r="B48" s="7">
        <f>'IMS-12 (raw)'!D53</f>
        <v>44863.704861111109</v>
      </c>
      <c r="C48" s="8">
        <f>'IMS-12 (raw)'!D53</f>
        <v>44863.704861111109</v>
      </c>
      <c r="D48" s="1">
        <f>'IMS-12 (raw)'!R53</f>
        <v>4</v>
      </c>
      <c r="E48" s="1">
        <f>'IMS-12 (raw)'!S53</f>
        <v>2</v>
      </c>
      <c r="F48" s="1">
        <f>'IMS-12 (raw)'!T53</f>
        <v>2</v>
      </c>
      <c r="G48" s="1">
        <f>'IMS-12 (raw)'!U53</f>
        <v>7</v>
      </c>
      <c r="H48" s="1">
        <f>'IMS-12 (raw)'!V53</f>
        <v>4</v>
      </c>
      <c r="I48" s="1">
        <f>'IMS-12 (raw)'!W53</f>
        <v>2</v>
      </c>
      <c r="J48" s="1">
        <f>'IMS-12 (raw)'!X53</f>
        <v>3</v>
      </c>
      <c r="K48" s="1">
        <f>'IMS-12 (raw)'!Y53</f>
        <v>4</v>
      </c>
      <c r="L48" s="1">
        <f>'IMS-12 (raw)'!Z53</f>
        <v>4</v>
      </c>
      <c r="M48" s="1">
        <f>'IMS-12 (raw)'!AA53</f>
        <v>4</v>
      </c>
      <c r="N48" s="1">
        <f>'IMS-12 (raw)'!AB53</f>
        <v>4</v>
      </c>
      <c r="O48" s="1">
        <f>'IMS-12 (raw)'!AC53</f>
        <v>4</v>
      </c>
      <c r="P48" s="1">
        <f t="shared" si="3"/>
        <v>44</v>
      </c>
      <c r="Q48" s="1">
        <f>SUMPRODUCT(D48:O48,Sheet1!$B$2:$M$2)</f>
        <v>18.299999999999997</v>
      </c>
      <c r="R48" s="1">
        <f>SUMPRODUCT(D48:O48,Sheet1!$B$3:$M$3)</f>
        <v>18.47</v>
      </c>
    </row>
    <row r="49" spans="1:18" ht="15.75" customHeight="1" x14ac:dyDescent="0.25">
      <c r="A49" s="19" t="s">
        <v>101</v>
      </c>
      <c r="B49" s="7">
        <f>'IMS-12 (raw)'!D54</f>
        <v>44864.677777777775</v>
      </c>
      <c r="C49" s="8">
        <f>'IMS-12 (raw)'!D54</f>
        <v>44864.677777777775</v>
      </c>
      <c r="D49" s="1">
        <f>'IMS-12 (raw)'!R54</f>
        <v>4</v>
      </c>
      <c r="E49" s="1">
        <f>'IMS-12 (raw)'!S54</f>
        <v>5</v>
      </c>
      <c r="F49" s="1">
        <f>'IMS-12 (raw)'!T54</f>
        <v>3</v>
      </c>
      <c r="G49" s="1">
        <f>'IMS-12 (raw)'!U54</f>
        <v>7</v>
      </c>
      <c r="H49" s="1">
        <f>'IMS-12 (raw)'!V54</f>
        <v>4</v>
      </c>
      <c r="I49" s="1">
        <f>'IMS-12 (raw)'!W54</f>
        <v>4</v>
      </c>
      <c r="J49" s="1">
        <f>'IMS-12 (raw)'!X54</f>
        <v>5</v>
      </c>
      <c r="K49" s="1">
        <f>'IMS-12 (raw)'!Y54</f>
        <v>3</v>
      </c>
      <c r="L49" s="1">
        <f>'IMS-12 (raw)'!Z54</f>
        <v>3</v>
      </c>
      <c r="M49" s="1">
        <f>'IMS-12 (raw)'!AA54</f>
        <v>3</v>
      </c>
      <c r="N49" s="1">
        <f>'IMS-12 (raw)'!AB54</f>
        <v>4</v>
      </c>
      <c r="O49" s="1">
        <f>'IMS-12 (raw)'!AC54</f>
        <v>4</v>
      </c>
      <c r="P49" s="1">
        <f t="shared" si="3"/>
        <v>49</v>
      </c>
      <c r="Q49" s="1">
        <f>SUMPRODUCT(D49:O49,Sheet1!$B$2:$M$2)</f>
        <v>23.770000000000003</v>
      </c>
      <c r="R49" s="1">
        <f>SUMPRODUCT(D49:O49,Sheet1!$B$3:$M$3)</f>
        <v>16.119999999999997</v>
      </c>
    </row>
    <row r="50" spans="1:18" ht="15.75" customHeight="1" x14ac:dyDescent="0.25">
      <c r="A50" s="19" t="s">
        <v>101</v>
      </c>
      <c r="B50" s="7">
        <f>'IMS-12 (raw)'!D55</f>
        <v>44865.445833333331</v>
      </c>
      <c r="C50" s="8">
        <f>'IMS-12 (raw)'!D55</f>
        <v>44865.445833333331</v>
      </c>
      <c r="D50" s="1">
        <f>'IMS-12 (raw)'!R55</f>
        <v>4</v>
      </c>
      <c r="E50" s="1">
        <f>'IMS-12 (raw)'!S55</f>
        <v>5</v>
      </c>
      <c r="F50" s="1">
        <f>'IMS-12 (raw)'!T55</f>
        <v>5</v>
      </c>
      <c r="G50" s="1">
        <f>'IMS-12 (raw)'!U55</f>
        <v>7</v>
      </c>
      <c r="H50" s="1">
        <f>'IMS-12 (raw)'!V55</f>
        <v>5</v>
      </c>
      <c r="I50" s="1">
        <f>'IMS-12 (raw)'!W55</f>
        <v>5</v>
      </c>
      <c r="J50" s="1">
        <f>'IMS-12 (raw)'!X55</f>
        <v>7</v>
      </c>
      <c r="K50" s="1">
        <f>'IMS-12 (raw)'!Y55</f>
        <v>4</v>
      </c>
      <c r="L50" s="1">
        <f>'IMS-12 (raw)'!Z55</f>
        <v>5</v>
      </c>
      <c r="M50" s="1">
        <f>'IMS-12 (raw)'!AA55</f>
        <v>5</v>
      </c>
      <c r="N50" s="1">
        <f>'IMS-12 (raw)'!AB55</f>
        <v>3</v>
      </c>
      <c r="O50" s="1">
        <f>'IMS-12 (raw)'!AC55</f>
        <v>2</v>
      </c>
      <c r="P50" s="1">
        <f t="shared" si="3"/>
        <v>57</v>
      </c>
      <c r="Q50" s="1">
        <f>SUMPRODUCT(D50:O50,Sheet1!$B$2:$M$2)</f>
        <v>28.49</v>
      </c>
      <c r="R50" s="1">
        <f>SUMPRODUCT(D50:O50,Sheet1!$B$3:$M$3)</f>
        <v>17.860000000000003</v>
      </c>
    </row>
    <row r="51" spans="1:18" ht="15.75" customHeight="1" x14ac:dyDescent="0.25">
      <c r="A51" s="19" t="s">
        <v>101</v>
      </c>
      <c r="B51" s="7">
        <f>'IMS-12 (raw)'!D56</f>
        <v>44865.45</v>
      </c>
      <c r="C51" s="8">
        <f>'IMS-12 (raw)'!D56</f>
        <v>44865.45</v>
      </c>
      <c r="D51" s="1">
        <f>'IMS-12 (raw)'!R56</f>
        <v>4</v>
      </c>
      <c r="E51" s="1">
        <f>'IMS-12 (raw)'!S56</f>
        <v>5</v>
      </c>
      <c r="F51" s="1">
        <f>'IMS-12 (raw)'!T56</f>
        <v>4</v>
      </c>
      <c r="G51" s="1">
        <f>'IMS-12 (raw)'!U56</f>
        <v>7</v>
      </c>
      <c r="H51" s="1">
        <f>'IMS-12 (raw)'!V56</f>
        <v>5</v>
      </c>
      <c r="I51" s="1">
        <f>'IMS-12 (raw)'!W56</f>
        <v>5</v>
      </c>
      <c r="J51" s="1">
        <f>'IMS-12 (raw)'!X56</f>
        <v>5</v>
      </c>
      <c r="K51" s="1">
        <f>'IMS-12 (raw)'!Y56</f>
        <v>5</v>
      </c>
      <c r="L51" s="1">
        <f>'IMS-12 (raw)'!Z56</f>
        <v>4</v>
      </c>
      <c r="M51" s="1">
        <f>'IMS-12 (raw)'!AA56</f>
        <v>5</v>
      </c>
      <c r="N51" s="1">
        <f>'IMS-12 (raw)'!AB56</f>
        <v>3</v>
      </c>
      <c r="O51" s="1">
        <f>'IMS-12 (raw)'!AC56</f>
        <v>4</v>
      </c>
      <c r="P51" s="1">
        <f t="shared" si="3"/>
        <v>56</v>
      </c>
      <c r="Q51" s="1">
        <f>SUMPRODUCT(D51:O51,Sheet1!$B$2:$M$2)</f>
        <v>26.34</v>
      </c>
      <c r="R51" s="1">
        <f>SUMPRODUCT(D51:O51,Sheet1!$B$3:$M$3)</f>
        <v>19.579999999999998</v>
      </c>
    </row>
    <row r="52" spans="1:18" ht="15.75" customHeight="1" x14ac:dyDescent="0.25">
      <c r="A52" s="19" t="s">
        <v>101</v>
      </c>
      <c r="B52" s="7">
        <f>'IMS-12 (raw)'!D57</f>
        <v>44865.521527777775</v>
      </c>
      <c r="C52" s="8">
        <f>'IMS-12 (raw)'!D57</f>
        <v>44865.521527777775</v>
      </c>
      <c r="D52" s="1">
        <f>'IMS-12 (raw)'!R57</f>
        <v>5</v>
      </c>
      <c r="E52" s="1">
        <f>'IMS-12 (raw)'!S57</f>
        <v>2</v>
      </c>
      <c r="F52" s="1">
        <f>'IMS-12 (raw)'!T57</f>
        <v>5</v>
      </c>
      <c r="G52" s="1">
        <f>'IMS-12 (raw)'!U57</f>
        <v>7</v>
      </c>
      <c r="H52" s="1">
        <f>'IMS-12 (raw)'!V57</f>
        <v>4</v>
      </c>
      <c r="I52" s="1">
        <f>'IMS-12 (raw)'!W57</f>
        <v>5</v>
      </c>
      <c r="J52" s="1">
        <f>'IMS-12 (raw)'!X57</f>
        <v>5</v>
      </c>
      <c r="K52" s="1">
        <f>'IMS-12 (raw)'!Y57</f>
        <v>3</v>
      </c>
      <c r="L52" s="1">
        <f>'IMS-12 (raw)'!Z57</f>
        <v>5</v>
      </c>
      <c r="M52" s="1">
        <f>'IMS-12 (raw)'!AA57</f>
        <v>5</v>
      </c>
      <c r="N52" s="1">
        <f>'IMS-12 (raw)'!AB57</f>
        <v>4</v>
      </c>
      <c r="O52" s="1">
        <f>'IMS-12 (raw)'!AC57</f>
        <v>4</v>
      </c>
      <c r="P52" s="1">
        <f t="shared" si="3"/>
        <v>54</v>
      </c>
      <c r="Q52" s="1">
        <f>SUMPRODUCT(D52:O52,Sheet1!$B$2:$M$2)</f>
        <v>24.910000000000004</v>
      </c>
      <c r="R52" s="1">
        <f>SUMPRODUCT(D52:O52,Sheet1!$B$3:$M$3)</f>
        <v>20.11</v>
      </c>
    </row>
    <row r="53" spans="1:18" ht="15.75" customHeight="1" x14ac:dyDescent="0.25">
      <c r="A53" s="19" t="s">
        <v>101</v>
      </c>
      <c r="B53" s="7">
        <f>'IMS-12 (raw)'!D58</f>
        <v>44865.523611111108</v>
      </c>
      <c r="C53" s="8">
        <f>'IMS-12 (raw)'!D58</f>
        <v>44865.523611111108</v>
      </c>
      <c r="D53" s="1">
        <f>'IMS-12 (raw)'!R58</f>
        <v>4</v>
      </c>
      <c r="E53" s="1">
        <f>'IMS-12 (raw)'!S58</f>
        <v>5</v>
      </c>
      <c r="F53" s="1">
        <f>'IMS-12 (raw)'!T58</f>
        <v>4</v>
      </c>
      <c r="G53" s="1">
        <f>'IMS-12 (raw)'!U58</f>
        <v>7</v>
      </c>
      <c r="H53" s="1">
        <f>'IMS-12 (raw)'!V58</f>
        <v>5</v>
      </c>
      <c r="I53" s="1">
        <f>'IMS-12 (raw)'!W58</f>
        <v>5</v>
      </c>
      <c r="J53" s="1">
        <f>'IMS-12 (raw)'!X58</f>
        <v>4</v>
      </c>
      <c r="K53" s="1">
        <f>'IMS-12 (raw)'!Y58</f>
        <v>4</v>
      </c>
      <c r="L53" s="1">
        <f>'IMS-12 (raw)'!Z58</f>
        <v>5</v>
      </c>
      <c r="M53" s="1">
        <f>'IMS-12 (raw)'!AA58</f>
        <v>6</v>
      </c>
      <c r="N53" s="1">
        <f>'IMS-12 (raw)'!AB58</f>
        <v>4</v>
      </c>
      <c r="O53" s="1">
        <f>'IMS-12 (raw)'!AC58</f>
        <v>4</v>
      </c>
      <c r="P53" s="1">
        <f t="shared" si="3"/>
        <v>57</v>
      </c>
      <c r="Q53" s="1">
        <f>SUMPRODUCT(D53:O53,Sheet1!$B$2:$M$2)</f>
        <v>25.889999999999997</v>
      </c>
      <c r="R53" s="1">
        <f>SUMPRODUCT(D53:O53,Sheet1!$B$3:$M$3)</f>
        <v>21.299999999999997</v>
      </c>
    </row>
    <row r="54" spans="1:18" ht="15.75" customHeight="1" x14ac:dyDescent="0.25">
      <c r="A54" s="19" t="s">
        <v>101</v>
      </c>
      <c r="B54" s="7">
        <f>'IMS-12 (raw)'!D59</f>
        <v>44865.582638888889</v>
      </c>
      <c r="C54" s="8">
        <f>'IMS-12 (raw)'!D59</f>
        <v>44865.582638888889</v>
      </c>
      <c r="D54" s="1">
        <f>'IMS-12 (raw)'!R59</f>
        <v>4</v>
      </c>
      <c r="E54" s="1">
        <f>'IMS-12 (raw)'!S59</f>
        <v>5</v>
      </c>
      <c r="F54" s="1">
        <f>'IMS-12 (raw)'!T59</f>
        <v>4</v>
      </c>
      <c r="G54" s="1">
        <f>'IMS-12 (raw)'!U59</f>
        <v>7</v>
      </c>
      <c r="H54" s="1">
        <f>'IMS-12 (raw)'!V59</f>
        <v>5</v>
      </c>
      <c r="I54" s="1">
        <f>'IMS-12 (raw)'!W59</f>
        <v>5</v>
      </c>
      <c r="J54" s="1">
        <f>'IMS-12 (raw)'!X59</f>
        <v>5</v>
      </c>
      <c r="K54" s="1">
        <f>'IMS-12 (raw)'!Y59</f>
        <v>6</v>
      </c>
      <c r="L54" s="1">
        <f>'IMS-12 (raw)'!Z59</f>
        <v>6</v>
      </c>
      <c r="M54" s="1">
        <f>'IMS-12 (raw)'!AA59</f>
        <v>5</v>
      </c>
      <c r="N54" s="1">
        <f>'IMS-12 (raw)'!AB59</f>
        <v>5</v>
      </c>
      <c r="O54" s="1">
        <f>'IMS-12 (raw)'!AC59</f>
        <v>5</v>
      </c>
      <c r="P54" s="1">
        <f t="shared" si="3"/>
        <v>62</v>
      </c>
      <c r="Q54" s="1">
        <f>SUMPRODUCT(D54:O54,Sheet1!$B$2:$M$2)</f>
        <v>26.56</v>
      </c>
      <c r="R54" s="1">
        <f>SUMPRODUCT(D54:O54,Sheet1!$B$3:$M$3)</f>
        <v>24.56</v>
      </c>
    </row>
    <row r="55" spans="1:18" ht="15.75" customHeight="1" x14ac:dyDescent="0.25">
      <c r="A55" s="19" t="s">
        <v>101</v>
      </c>
      <c r="B55" s="7">
        <f>'IMS-12 (raw)'!D60</f>
        <v>44865.585416666669</v>
      </c>
      <c r="C55" s="8">
        <f>'IMS-12 (raw)'!D60</f>
        <v>44865.585416666669</v>
      </c>
      <c r="D55" s="1">
        <f>'IMS-12 (raw)'!R60</f>
        <v>6</v>
      </c>
      <c r="E55" s="1">
        <f>'IMS-12 (raw)'!S60</f>
        <v>6</v>
      </c>
      <c r="F55" s="1">
        <f>'IMS-12 (raw)'!T60</f>
        <v>5</v>
      </c>
      <c r="G55" s="1">
        <f>'IMS-12 (raw)'!U60</f>
        <v>7</v>
      </c>
      <c r="H55" s="1">
        <f>'IMS-12 (raw)'!V60</f>
        <v>5</v>
      </c>
      <c r="I55" s="1">
        <f>'IMS-12 (raw)'!W60</f>
        <v>5</v>
      </c>
      <c r="J55" s="1">
        <f>'IMS-12 (raw)'!X60</f>
        <v>5</v>
      </c>
      <c r="K55" s="1">
        <f>'IMS-12 (raw)'!Y60</f>
        <v>5</v>
      </c>
      <c r="L55" s="1">
        <f>'IMS-12 (raw)'!Z60</f>
        <v>5</v>
      </c>
      <c r="M55" s="1">
        <f>'IMS-12 (raw)'!AA60</f>
        <v>5</v>
      </c>
      <c r="N55" s="1">
        <f>'IMS-12 (raw)'!AB60</f>
        <v>5</v>
      </c>
      <c r="O55" s="1">
        <f>'IMS-12 (raw)'!AC60</f>
        <v>5</v>
      </c>
      <c r="P55" s="1">
        <f t="shared" si="3"/>
        <v>64</v>
      </c>
      <c r="Q55" s="1">
        <f>SUMPRODUCT(D55:O55,Sheet1!$B$2:$M$2)</f>
        <v>29.260000000000005</v>
      </c>
      <c r="R55" s="1">
        <f>SUMPRODUCT(D55:O55,Sheet1!$B$3:$M$3)</f>
        <v>23.3</v>
      </c>
    </row>
    <row r="56" spans="1:18" s="42" customFormat="1" ht="15.75" customHeight="1" x14ac:dyDescent="0.25">
      <c r="A56" s="38" t="s">
        <v>102</v>
      </c>
      <c r="B56" s="39">
        <f>'IMS-12 (raw)'!D61</f>
        <v>44868.548611111109</v>
      </c>
      <c r="C56" s="40">
        <f>'IMS-12 (raw)'!D61</f>
        <v>44868.548611111109</v>
      </c>
      <c r="D56" s="41">
        <f>'IMS-12 (raw)'!R61</f>
        <v>5</v>
      </c>
      <c r="E56" s="41">
        <f>'IMS-12 (raw)'!S61</f>
        <v>4</v>
      </c>
      <c r="F56" s="41">
        <f>'IMS-12 (raw)'!T61</f>
        <v>4</v>
      </c>
      <c r="G56" s="41">
        <f>'IMS-12 (raw)'!U61</f>
        <v>5</v>
      </c>
      <c r="H56" s="41">
        <f>'IMS-12 (raw)'!V61</f>
        <v>2</v>
      </c>
      <c r="I56" s="41">
        <f>'IMS-12 (raw)'!W61</f>
        <v>2</v>
      </c>
      <c r="J56" s="41">
        <f>'IMS-12 (raw)'!X61</f>
        <v>4</v>
      </c>
      <c r="K56" s="41">
        <f>'IMS-12 (raw)'!Y61</f>
        <v>4</v>
      </c>
      <c r="L56" s="41">
        <f>'IMS-12 (raw)'!Z61</f>
        <v>7</v>
      </c>
      <c r="M56" s="41">
        <f>'IMS-12 (raw)'!AA61</f>
        <v>7</v>
      </c>
      <c r="N56" s="41">
        <f>'IMS-12 (raw)'!AB61</f>
        <v>6</v>
      </c>
      <c r="O56" s="41">
        <f>'IMS-12 (raw)'!AC61</f>
        <v>4</v>
      </c>
      <c r="P56" s="41">
        <f t="shared" si="3"/>
        <v>54</v>
      </c>
      <c r="Q56" s="41">
        <f>SUMPRODUCT(D56:O56,Sheet1!$B$2:$M$2)</f>
        <v>20.209999999999997</v>
      </c>
      <c r="R56" s="41">
        <f>SUMPRODUCT(D56:O56,Sheet1!$B$3:$M$3)</f>
        <v>24.629999999999995</v>
      </c>
    </row>
    <row r="57" spans="1:18" s="42" customFormat="1" ht="15.75" customHeight="1" x14ac:dyDescent="0.25">
      <c r="A57" s="38" t="s">
        <v>102</v>
      </c>
      <c r="B57" s="39">
        <f>'IMS-12 (raw)'!D62</f>
        <v>44868.555555555555</v>
      </c>
      <c r="C57" s="40">
        <f>'IMS-12 (raw)'!D62</f>
        <v>44868.555555555555</v>
      </c>
      <c r="D57" s="41">
        <f>'IMS-12 (raw)'!R62</f>
        <v>7</v>
      </c>
      <c r="E57" s="41">
        <f>'IMS-12 (raw)'!S62</f>
        <v>4</v>
      </c>
      <c r="F57" s="41">
        <f>'IMS-12 (raw)'!T62</f>
        <v>4</v>
      </c>
      <c r="G57" s="41">
        <f>'IMS-12 (raw)'!U62</f>
        <v>5</v>
      </c>
      <c r="H57" s="41">
        <f>'IMS-12 (raw)'!V62</f>
        <v>1</v>
      </c>
      <c r="I57" s="41">
        <f>'IMS-12 (raw)'!W62</f>
        <v>3</v>
      </c>
      <c r="J57" s="41">
        <f>'IMS-12 (raw)'!X62</f>
        <v>4</v>
      </c>
      <c r="K57" s="41">
        <f>'IMS-12 (raw)'!Y62</f>
        <v>4</v>
      </c>
      <c r="L57" s="41">
        <f>'IMS-12 (raw)'!Z62</f>
        <v>4</v>
      </c>
      <c r="M57" s="41">
        <f>'IMS-12 (raw)'!AA62</f>
        <v>7</v>
      </c>
      <c r="N57" s="41">
        <f>'IMS-12 (raw)'!AB62</f>
        <v>4</v>
      </c>
      <c r="O57" s="41">
        <f>'IMS-12 (raw)'!AC62</f>
        <v>4</v>
      </c>
      <c r="P57" s="41">
        <f t="shared" si="3"/>
        <v>51</v>
      </c>
      <c r="Q57" s="41">
        <f>SUMPRODUCT(D57:O57,Sheet1!$B$2:$M$2)</f>
        <v>21.159999999999997</v>
      </c>
      <c r="R57" s="41">
        <f>SUMPRODUCT(D57:O57,Sheet1!$B$3:$M$3)</f>
        <v>20.89</v>
      </c>
    </row>
    <row r="58" spans="1:18" s="42" customFormat="1" ht="15.75" customHeight="1" x14ac:dyDescent="0.25">
      <c r="A58" s="38" t="s">
        <v>102</v>
      </c>
      <c r="B58" s="39">
        <f>'IMS-12 (raw)'!D63</f>
        <v>44868.65625</v>
      </c>
      <c r="C58" s="40">
        <f>'IMS-12 (raw)'!D63</f>
        <v>44868.65625</v>
      </c>
      <c r="D58" s="41">
        <f>'IMS-12 (raw)'!R63</f>
        <v>4</v>
      </c>
      <c r="E58" s="41">
        <f>'IMS-12 (raw)'!S63</f>
        <v>4</v>
      </c>
      <c r="F58" s="41">
        <f>'IMS-12 (raw)'!T63</f>
        <v>4</v>
      </c>
      <c r="G58" s="41">
        <f>'IMS-12 (raw)'!U63</f>
        <v>6</v>
      </c>
      <c r="H58" s="41">
        <f>'IMS-12 (raw)'!V63</f>
        <v>1</v>
      </c>
      <c r="I58" s="41">
        <f>'IMS-12 (raw)'!W63</f>
        <v>1</v>
      </c>
      <c r="J58" s="41">
        <f>'IMS-12 (raw)'!X63</f>
        <v>4</v>
      </c>
      <c r="K58" s="41">
        <f>'IMS-12 (raw)'!Y63</f>
        <v>4</v>
      </c>
      <c r="L58" s="41">
        <f>'IMS-12 (raw)'!Z63</f>
        <v>4</v>
      </c>
      <c r="M58" s="41">
        <f>'IMS-12 (raw)'!AA63</f>
        <v>6</v>
      </c>
      <c r="N58" s="41">
        <f>'IMS-12 (raw)'!AB63</f>
        <v>4</v>
      </c>
      <c r="O58" s="41">
        <f>'IMS-12 (raw)'!AC63</f>
        <v>3</v>
      </c>
      <c r="P58" s="41">
        <f t="shared" si="3"/>
        <v>45</v>
      </c>
      <c r="Q58" s="41">
        <f>SUMPRODUCT(D58:O58,Sheet1!$B$2:$M$2)</f>
        <v>18.329999999999998</v>
      </c>
      <c r="R58" s="41">
        <f>SUMPRODUCT(D58:O58,Sheet1!$B$3:$M$3)</f>
        <v>18.88</v>
      </c>
    </row>
    <row r="59" spans="1:18" s="42" customFormat="1" ht="15.75" customHeight="1" x14ac:dyDescent="0.25">
      <c r="A59" s="38" t="s">
        <v>102</v>
      </c>
      <c r="B59" s="39">
        <f>'IMS-12 (raw)'!D64</f>
        <v>44868.663194444445</v>
      </c>
      <c r="C59" s="40">
        <f>'IMS-12 (raw)'!D64</f>
        <v>44868.663194444445</v>
      </c>
      <c r="D59" s="41">
        <f>'IMS-12 (raw)'!R64</f>
        <v>6</v>
      </c>
      <c r="E59" s="41">
        <f>'IMS-12 (raw)'!S64</f>
        <v>4</v>
      </c>
      <c r="F59" s="41">
        <f>'IMS-12 (raw)'!T64</f>
        <v>4</v>
      </c>
      <c r="G59" s="41">
        <f>'IMS-12 (raw)'!U64</f>
        <v>6</v>
      </c>
      <c r="H59" s="41">
        <f>'IMS-12 (raw)'!V64</f>
        <v>1</v>
      </c>
      <c r="I59" s="41">
        <f>'IMS-12 (raw)'!W64</f>
        <v>4</v>
      </c>
      <c r="J59" s="41">
        <f>'IMS-12 (raw)'!X64</f>
        <v>4</v>
      </c>
      <c r="K59" s="41">
        <f>'IMS-12 (raw)'!Y64</f>
        <v>4</v>
      </c>
      <c r="L59" s="41">
        <f>'IMS-12 (raw)'!Z64</f>
        <v>4</v>
      </c>
      <c r="M59" s="41">
        <f>'IMS-12 (raw)'!AA64</f>
        <v>7</v>
      </c>
      <c r="N59" s="41">
        <f>'IMS-12 (raw)'!AB64</f>
        <v>4</v>
      </c>
      <c r="O59" s="41">
        <f>'IMS-12 (raw)'!AC64</f>
        <v>3</v>
      </c>
      <c r="P59" s="41">
        <f t="shared" si="3"/>
        <v>51</v>
      </c>
      <c r="Q59" s="41">
        <f>SUMPRODUCT(D59:O59,Sheet1!$B$2:$M$2)</f>
        <v>21.909999999999997</v>
      </c>
      <c r="R59" s="41">
        <f>SUMPRODUCT(D59:O59,Sheet1!$B$3:$M$3)</f>
        <v>20.350000000000001</v>
      </c>
    </row>
    <row r="60" spans="1:18" s="42" customFormat="1" ht="15.75" customHeight="1" x14ac:dyDescent="0.25">
      <c r="A60" s="38" t="s">
        <v>102</v>
      </c>
      <c r="B60" s="39">
        <f>'IMS-12 (raw)'!D65</f>
        <v>44869.54583333333</v>
      </c>
      <c r="C60" s="40">
        <f>'IMS-12 (raw)'!D65</f>
        <v>44869.54583333333</v>
      </c>
      <c r="D60" s="41">
        <f>'IMS-12 (raw)'!R65</f>
        <v>0</v>
      </c>
      <c r="E60" s="41">
        <f>'IMS-12 (raw)'!S65</f>
        <v>0</v>
      </c>
      <c r="F60" s="41">
        <f>'IMS-12 (raw)'!T65</f>
        <v>0</v>
      </c>
      <c r="G60" s="41">
        <f>'IMS-12 (raw)'!U65</f>
        <v>0</v>
      </c>
      <c r="H60" s="41">
        <f>'IMS-12 (raw)'!V65</f>
        <v>0</v>
      </c>
      <c r="I60" s="41">
        <f>'IMS-12 (raw)'!W65</f>
        <v>0</v>
      </c>
      <c r="J60" s="41">
        <f>'IMS-12 (raw)'!X65</f>
        <v>0</v>
      </c>
      <c r="K60" s="41">
        <f>'IMS-12 (raw)'!Y65</f>
        <v>0</v>
      </c>
      <c r="L60" s="41">
        <f>'IMS-12 (raw)'!Z65</f>
        <v>0</v>
      </c>
      <c r="M60" s="41">
        <f>'IMS-12 (raw)'!AA65</f>
        <v>0</v>
      </c>
      <c r="N60" s="41">
        <f>'IMS-12 (raw)'!AB65</f>
        <v>0</v>
      </c>
      <c r="O60" s="41">
        <f>'IMS-12 (raw)'!AC65</f>
        <v>0</v>
      </c>
      <c r="P60" s="41">
        <f t="shared" si="3"/>
        <v>0</v>
      </c>
      <c r="Q60" s="41">
        <f>SUMPRODUCT(D60:O60,Sheet1!$B$2:$M$2)</f>
        <v>0</v>
      </c>
      <c r="R60" s="41">
        <f>SUMPRODUCT(D60:O60,Sheet1!$B$3:$M$3)</f>
        <v>0</v>
      </c>
    </row>
    <row r="61" spans="1:18" s="42" customFormat="1" ht="15.75" customHeight="1" x14ac:dyDescent="0.25">
      <c r="A61" s="38" t="s">
        <v>102</v>
      </c>
      <c r="B61" s="39">
        <f>'IMS-12 (raw)'!D66</f>
        <v>44869.658333333333</v>
      </c>
      <c r="C61" s="40">
        <f>'IMS-12 (raw)'!D66</f>
        <v>44869.658333333333</v>
      </c>
      <c r="D61" s="41">
        <f>'IMS-12 (raw)'!R66</f>
        <v>6</v>
      </c>
      <c r="E61" s="41">
        <f>'IMS-12 (raw)'!S66</f>
        <v>4</v>
      </c>
      <c r="F61" s="41">
        <f>'IMS-12 (raw)'!T66</f>
        <v>4</v>
      </c>
      <c r="G61" s="41">
        <f>'IMS-12 (raw)'!U66</f>
        <v>4</v>
      </c>
      <c r="H61" s="41">
        <f>'IMS-12 (raw)'!V66</f>
        <v>1</v>
      </c>
      <c r="I61" s="41">
        <f>'IMS-12 (raw)'!W66</f>
        <v>3</v>
      </c>
      <c r="J61" s="41">
        <f>'IMS-12 (raw)'!X66</f>
        <v>4</v>
      </c>
      <c r="K61" s="41">
        <f>'IMS-12 (raw)'!Y66</f>
        <v>4</v>
      </c>
      <c r="L61" s="41">
        <f>'IMS-12 (raw)'!Z66</f>
        <v>4</v>
      </c>
      <c r="M61" s="41">
        <f>'IMS-12 (raw)'!AA66</f>
        <v>6</v>
      </c>
      <c r="N61" s="41">
        <f>'IMS-12 (raw)'!AB66</f>
        <v>4</v>
      </c>
      <c r="O61" s="41">
        <f>'IMS-12 (raw)'!AC66</f>
        <v>2</v>
      </c>
      <c r="P61" s="41">
        <f t="shared" si="3"/>
        <v>46</v>
      </c>
      <c r="Q61" s="41">
        <f>SUMPRODUCT(D61:O61,Sheet1!$B$2:$M$2)</f>
        <v>19.639999999999997</v>
      </c>
      <c r="R61" s="41">
        <f>SUMPRODUCT(D61:O61,Sheet1!$B$3:$M$3)</f>
        <v>18.170000000000002</v>
      </c>
    </row>
    <row r="62" spans="1:18" s="42" customFormat="1" ht="15.75" customHeight="1" x14ac:dyDescent="0.25">
      <c r="A62" s="38" t="s">
        <v>102</v>
      </c>
      <c r="B62" s="39">
        <f>'IMS-12 (raw)'!D67</f>
        <v>44869.661111111112</v>
      </c>
      <c r="C62" s="40">
        <f>'IMS-12 (raw)'!D67</f>
        <v>44869.661111111112</v>
      </c>
      <c r="D62" s="41">
        <f>'IMS-12 (raw)'!R67</f>
        <v>5</v>
      </c>
      <c r="E62" s="41">
        <f>'IMS-12 (raw)'!S67</f>
        <v>4</v>
      </c>
      <c r="F62" s="41">
        <f>'IMS-12 (raw)'!T67</f>
        <v>4</v>
      </c>
      <c r="G62" s="41">
        <f>'IMS-12 (raw)'!U67</f>
        <v>4</v>
      </c>
      <c r="H62" s="41">
        <f>'IMS-12 (raw)'!V67</f>
        <v>1</v>
      </c>
      <c r="I62" s="41">
        <f>'IMS-12 (raw)'!W67</f>
        <v>2</v>
      </c>
      <c r="J62" s="41">
        <f>'IMS-12 (raw)'!X67</f>
        <v>4</v>
      </c>
      <c r="K62" s="41">
        <f>'IMS-12 (raw)'!Y67</f>
        <v>4</v>
      </c>
      <c r="L62" s="41">
        <f>'IMS-12 (raw)'!Z67</f>
        <v>4</v>
      </c>
      <c r="M62" s="41">
        <f>'IMS-12 (raw)'!AA67</f>
        <v>6</v>
      </c>
      <c r="N62" s="41">
        <f>'IMS-12 (raw)'!AB67</f>
        <v>4</v>
      </c>
      <c r="O62" s="41">
        <f>'IMS-12 (raw)'!AC67</f>
        <v>3</v>
      </c>
      <c r="P62" s="41">
        <f t="shared" si="3"/>
        <v>45</v>
      </c>
      <c r="Q62" s="41">
        <f>SUMPRODUCT(D62:O62,Sheet1!$B$2:$M$2)</f>
        <v>18.3</v>
      </c>
      <c r="R62" s="41">
        <f>SUMPRODUCT(D62:O62,Sheet1!$B$3:$M$3)</f>
        <v>18.689999999999998</v>
      </c>
    </row>
    <row r="63" spans="1:18" s="42" customFormat="1" ht="15.75" customHeight="1" x14ac:dyDescent="0.25">
      <c r="A63" s="38" t="s">
        <v>102</v>
      </c>
      <c r="B63" s="39">
        <f>'IMS-12 (raw)'!D68</f>
        <v>44869.728472222225</v>
      </c>
      <c r="C63" s="40">
        <f>'IMS-12 (raw)'!D68</f>
        <v>44869.728472222225</v>
      </c>
      <c r="D63" s="41">
        <f>'IMS-12 (raw)'!R68</f>
        <v>6</v>
      </c>
      <c r="E63" s="41">
        <f>'IMS-12 (raw)'!S68</f>
        <v>4</v>
      </c>
      <c r="F63" s="41">
        <f>'IMS-12 (raw)'!T68</f>
        <v>4</v>
      </c>
      <c r="G63" s="41">
        <f>'IMS-12 (raw)'!U68</f>
        <v>4</v>
      </c>
      <c r="H63" s="41">
        <f>'IMS-12 (raw)'!V68</f>
        <v>1</v>
      </c>
      <c r="I63" s="41">
        <f>'IMS-12 (raw)'!W68</f>
        <v>2</v>
      </c>
      <c r="J63" s="41">
        <f>'IMS-12 (raw)'!X68</f>
        <v>4</v>
      </c>
      <c r="K63" s="41">
        <f>'IMS-12 (raw)'!Y68</f>
        <v>4</v>
      </c>
      <c r="L63" s="41">
        <f>'IMS-12 (raw)'!Z68</f>
        <v>4</v>
      </c>
      <c r="M63" s="41">
        <f>'IMS-12 (raw)'!AA68</f>
        <v>4</v>
      </c>
      <c r="N63" s="41">
        <f>'IMS-12 (raw)'!AB68</f>
        <v>4</v>
      </c>
      <c r="O63" s="41">
        <f>'IMS-12 (raw)'!AC68</f>
        <v>4</v>
      </c>
      <c r="P63" s="41">
        <f t="shared" si="3"/>
        <v>45</v>
      </c>
      <c r="Q63" s="41">
        <f>SUMPRODUCT(D63:O63,Sheet1!$B$2:$M$2)</f>
        <v>18.609999999999996</v>
      </c>
      <c r="R63" s="41">
        <f>SUMPRODUCT(D63:O63,Sheet1!$B$3:$M$3)</f>
        <v>18.170000000000002</v>
      </c>
    </row>
    <row r="64" spans="1:18" s="42" customFormat="1" ht="15.75" customHeight="1" x14ac:dyDescent="0.25">
      <c r="A64" s="38" t="s">
        <v>102</v>
      </c>
      <c r="B64" s="39">
        <f>'IMS-12 (raw)'!D69</f>
        <v>44870.442361111112</v>
      </c>
      <c r="C64" s="40">
        <f>'IMS-12 (raw)'!D69</f>
        <v>44870.442361111112</v>
      </c>
      <c r="D64" s="41">
        <f>'IMS-12 (raw)'!R69</f>
        <v>1</v>
      </c>
      <c r="E64" s="41">
        <f>'IMS-12 (raw)'!S69</f>
        <v>1</v>
      </c>
      <c r="F64" s="41">
        <f>'IMS-12 (raw)'!T69</f>
        <v>1</v>
      </c>
      <c r="G64" s="41">
        <f>'IMS-12 (raw)'!U69</f>
        <v>1</v>
      </c>
      <c r="H64" s="41">
        <f>'IMS-12 (raw)'!V69</f>
        <v>1</v>
      </c>
      <c r="I64" s="41">
        <f>'IMS-12 (raw)'!W69</f>
        <v>1</v>
      </c>
      <c r="J64" s="41">
        <f>'IMS-12 (raw)'!X69</f>
        <v>1</v>
      </c>
      <c r="K64" s="41">
        <f>'IMS-12 (raw)'!Y69</f>
        <v>1</v>
      </c>
      <c r="L64" s="41">
        <f>'IMS-12 (raw)'!Z69</f>
        <v>1</v>
      </c>
      <c r="M64" s="41">
        <f>'IMS-12 (raw)'!AA69</f>
        <v>1</v>
      </c>
      <c r="N64" s="41">
        <f>'IMS-12 (raw)'!AB69</f>
        <v>1</v>
      </c>
      <c r="O64" s="41">
        <f>'IMS-12 (raw)'!AC69</f>
        <v>1</v>
      </c>
      <c r="P64" s="41">
        <f t="shared" si="3"/>
        <v>12</v>
      </c>
      <c r="Q64" s="41">
        <f>SUMPRODUCT(D64:O64,Sheet1!$B$2:$M$2)</f>
        <v>5.31</v>
      </c>
      <c r="R64" s="41">
        <f>SUMPRODUCT(D64:O64,Sheet1!$B$3:$M$3)</f>
        <v>4.55</v>
      </c>
    </row>
    <row r="65" spans="1:18" s="42" customFormat="1" ht="15.75" customHeight="1" x14ac:dyDescent="0.25">
      <c r="A65" s="38" t="s">
        <v>102</v>
      </c>
      <c r="B65" s="39">
        <f>'IMS-12 (raw)'!D70</f>
        <v>44870.444444444445</v>
      </c>
      <c r="C65" s="40">
        <f>'IMS-12 (raw)'!D70</f>
        <v>44870.444444444445</v>
      </c>
      <c r="D65" s="41">
        <f>'IMS-12 (raw)'!R70</f>
        <v>5</v>
      </c>
      <c r="E65" s="41">
        <f>'IMS-12 (raw)'!S70</f>
        <v>4</v>
      </c>
      <c r="F65" s="41">
        <f>'IMS-12 (raw)'!T70</f>
        <v>4</v>
      </c>
      <c r="G65" s="41">
        <f>'IMS-12 (raw)'!U70</f>
        <v>4</v>
      </c>
      <c r="H65" s="41">
        <f>'IMS-12 (raw)'!V70</f>
        <v>1</v>
      </c>
      <c r="I65" s="41">
        <f>'IMS-12 (raw)'!W70</f>
        <v>2</v>
      </c>
      <c r="J65" s="41">
        <f>'IMS-12 (raw)'!X70</f>
        <v>4</v>
      </c>
      <c r="K65" s="41">
        <f>'IMS-12 (raw)'!Y70</f>
        <v>4</v>
      </c>
      <c r="L65" s="41">
        <f>'IMS-12 (raw)'!Z70</f>
        <v>4</v>
      </c>
      <c r="M65" s="41">
        <f>'IMS-12 (raw)'!AA70</f>
        <v>6</v>
      </c>
      <c r="N65" s="41">
        <f>'IMS-12 (raw)'!AB70</f>
        <v>4</v>
      </c>
      <c r="O65" s="41">
        <f>'IMS-12 (raw)'!AC70</f>
        <v>4</v>
      </c>
      <c r="P65" s="41">
        <f t="shared" si="3"/>
        <v>46</v>
      </c>
      <c r="Q65" s="41">
        <f>SUMPRODUCT(D65:O65,Sheet1!$B$2:$M$2)</f>
        <v>18.309999999999999</v>
      </c>
      <c r="R65" s="41">
        <f>SUMPRODUCT(D65:O65,Sheet1!$B$3:$M$3)</f>
        <v>19.5</v>
      </c>
    </row>
    <row r="66" spans="1:18" s="42" customFormat="1" ht="15.75" customHeight="1" x14ac:dyDescent="0.25">
      <c r="A66" s="38" t="s">
        <v>102</v>
      </c>
      <c r="B66" s="39">
        <f>'IMS-12 (raw)'!D71</f>
        <v>44870.53125</v>
      </c>
      <c r="C66" s="40">
        <f>'IMS-12 (raw)'!D71</f>
        <v>44870.53125</v>
      </c>
      <c r="D66" s="41">
        <f>'IMS-12 (raw)'!R71</f>
        <v>0</v>
      </c>
      <c r="E66" s="41">
        <f>'IMS-12 (raw)'!S71</f>
        <v>0</v>
      </c>
      <c r="F66" s="41">
        <f>'IMS-12 (raw)'!T71</f>
        <v>0</v>
      </c>
      <c r="G66" s="41">
        <f>'IMS-12 (raw)'!U71</f>
        <v>0</v>
      </c>
      <c r="H66" s="41">
        <f>'IMS-12 (raw)'!V71</f>
        <v>0</v>
      </c>
      <c r="I66" s="41">
        <f>'IMS-12 (raw)'!W71</f>
        <v>0</v>
      </c>
      <c r="J66" s="41">
        <f>'IMS-12 (raw)'!X71</f>
        <v>0</v>
      </c>
      <c r="K66" s="41">
        <f>'IMS-12 (raw)'!Y71</f>
        <v>0</v>
      </c>
      <c r="L66" s="41">
        <f>'IMS-12 (raw)'!Z71</f>
        <v>0</v>
      </c>
      <c r="M66" s="41">
        <f>'IMS-12 (raw)'!AA71</f>
        <v>0</v>
      </c>
      <c r="N66" s="41">
        <f>'IMS-12 (raw)'!AB71</f>
        <v>0</v>
      </c>
      <c r="O66" s="41">
        <f>'IMS-12 (raw)'!AC71</f>
        <v>0</v>
      </c>
      <c r="P66" s="41">
        <f t="shared" si="3"/>
        <v>0</v>
      </c>
      <c r="Q66" s="41">
        <f>SUMPRODUCT(D66:O66,Sheet1!$B$2:$M$2)</f>
        <v>0</v>
      </c>
      <c r="R66" s="41">
        <f>SUMPRODUCT(D66:O66,Sheet1!$B$3:$M$3)</f>
        <v>0</v>
      </c>
    </row>
    <row r="67" spans="1:18" s="42" customFormat="1" ht="15.75" customHeight="1" x14ac:dyDescent="0.25">
      <c r="A67" s="38" t="s">
        <v>102</v>
      </c>
      <c r="B67" s="39">
        <f>'IMS-12 (raw)'!D72</f>
        <v>44870.53402777778</v>
      </c>
      <c r="C67" s="40">
        <f>'IMS-12 (raw)'!D72</f>
        <v>44870.53402777778</v>
      </c>
      <c r="D67" s="41">
        <f>'IMS-12 (raw)'!R72</f>
        <v>5</v>
      </c>
      <c r="E67" s="41">
        <f>'IMS-12 (raw)'!S72</f>
        <v>4</v>
      </c>
      <c r="F67" s="41">
        <f>'IMS-12 (raw)'!T72</f>
        <v>4</v>
      </c>
      <c r="G67" s="41">
        <f>'IMS-12 (raw)'!U72</f>
        <v>4</v>
      </c>
      <c r="H67" s="41">
        <f>'IMS-12 (raw)'!V72</f>
        <v>1</v>
      </c>
      <c r="I67" s="41">
        <f>'IMS-12 (raw)'!W72</f>
        <v>1</v>
      </c>
      <c r="J67" s="41">
        <f>'IMS-12 (raw)'!X72</f>
        <v>4</v>
      </c>
      <c r="K67" s="41">
        <f>'IMS-12 (raw)'!Y72</f>
        <v>4</v>
      </c>
      <c r="L67" s="41">
        <f>'IMS-12 (raw)'!Z72</f>
        <v>4</v>
      </c>
      <c r="M67" s="41">
        <f>'IMS-12 (raw)'!AA72</f>
        <v>6</v>
      </c>
      <c r="N67" s="41">
        <f>'IMS-12 (raw)'!AB72</f>
        <v>4</v>
      </c>
      <c r="O67" s="41">
        <f>'IMS-12 (raw)'!AC72</f>
        <v>4</v>
      </c>
      <c r="P67" s="41">
        <f t="shared" si="3"/>
        <v>45</v>
      </c>
      <c r="Q67" s="41">
        <f>SUMPRODUCT(D67:O67,Sheet1!$B$2:$M$2)</f>
        <v>17.599999999999998</v>
      </c>
      <c r="R67" s="41">
        <f>SUMPRODUCT(D67:O67,Sheet1!$B$3:$M$3)</f>
        <v>19.339999999999996</v>
      </c>
    </row>
    <row r="68" spans="1:18" s="42" customFormat="1" ht="15.75" customHeight="1" x14ac:dyDescent="0.25">
      <c r="A68" s="38" t="s">
        <v>102</v>
      </c>
      <c r="B68" s="39">
        <f>'IMS-12 (raw)'!D73</f>
        <v>44870.538888888892</v>
      </c>
      <c r="C68" s="40">
        <f>'IMS-12 (raw)'!D73</f>
        <v>44870.538888888892</v>
      </c>
      <c r="D68" s="41">
        <f>'IMS-12 (raw)'!R73</f>
        <v>4</v>
      </c>
      <c r="E68" s="41">
        <f>'IMS-12 (raw)'!S73</f>
        <v>4</v>
      </c>
      <c r="F68" s="41">
        <f>'IMS-12 (raw)'!T73</f>
        <v>4</v>
      </c>
      <c r="G68" s="41">
        <f>'IMS-12 (raw)'!U73</f>
        <v>4</v>
      </c>
      <c r="H68" s="41">
        <f>'IMS-12 (raw)'!V73</f>
        <v>1</v>
      </c>
      <c r="I68" s="41">
        <f>'IMS-12 (raw)'!W73</f>
        <v>1</v>
      </c>
      <c r="J68" s="41">
        <f>'IMS-12 (raw)'!X73</f>
        <v>4</v>
      </c>
      <c r="K68" s="41">
        <f>'IMS-12 (raw)'!Y73</f>
        <v>4</v>
      </c>
      <c r="L68" s="41">
        <f>'IMS-12 (raw)'!Z73</f>
        <v>4</v>
      </c>
      <c r="M68" s="41">
        <f>'IMS-12 (raw)'!AA73</f>
        <v>7</v>
      </c>
      <c r="N68" s="41">
        <f>'IMS-12 (raw)'!AB73</f>
        <v>4</v>
      </c>
      <c r="O68" s="41">
        <f>'IMS-12 (raw)'!AC73</f>
        <v>4</v>
      </c>
      <c r="P68" s="41">
        <f t="shared" si="3"/>
        <v>45</v>
      </c>
      <c r="Q68" s="41">
        <f>SUMPRODUCT(D68:O68,Sheet1!$B$2:$M$2)</f>
        <v>17.13</v>
      </c>
      <c r="R68" s="41">
        <f>SUMPRODUCT(D68:O68,Sheet1!$B$3:$M$3)</f>
        <v>19.939999999999998</v>
      </c>
    </row>
    <row r="69" spans="1:18" s="42" customFormat="1" ht="15.75" customHeight="1" x14ac:dyDescent="0.25">
      <c r="A69" s="38" t="s">
        <v>102</v>
      </c>
      <c r="B69" s="39">
        <f>'IMS-12 (raw)'!D74</f>
        <v>44870.634722222225</v>
      </c>
      <c r="C69" s="40">
        <f>'IMS-12 (raw)'!D74</f>
        <v>44870.634722222225</v>
      </c>
      <c r="D69" s="41">
        <f>'IMS-12 (raw)'!R74</f>
        <v>5</v>
      </c>
      <c r="E69" s="41">
        <f>'IMS-12 (raw)'!S74</f>
        <v>4</v>
      </c>
      <c r="F69" s="41">
        <f>'IMS-12 (raw)'!T74</f>
        <v>4</v>
      </c>
      <c r="G69" s="41">
        <f>'IMS-12 (raw)'!U74</f>
        <v>5</v>
      </c>
      <c r="H69" s="41">
        <f>'IMS-12 (raw)'!V74</f>
        <v>1</v>
      </c>
      <c r="I69" s="41">
        <f>'IMS-12 (raw)'!W74</f>
        <v>2</v>
      </c>
      <c r="J69" s="41">
        <f>'IMS-12 (raw)'!X74</f>
        <v>4</v>
      </c>
      <c r="K69" s="41">
        <f>'IMS-12 (raw)'!Y74</f>
        <v>4</v>
      </c>
      <c r="L69" s="41">
        <f>'IMS-12 (raw)'!Z74</f>
        <v>4</v>
      </c>
      <c r="M69" s="41">
        <f>'IMS-12 (raw)'!AA74</f>
        <v>6</v>
      </c>
      <c r="N69" s="41">
        <f>'IMS-12 (raw)'!AB74</f>
        <v>4</v>
      </c>
      <c r="O69" s="41">
        <f>'IMS-12 (raw)'!AC74</f>
        <v>4</v>
      </c>
      <c r="P69" s="41">
        <f t="shared" si="3"/>
        <v>47</v>
      </c>
      <c r="Q69" s="41">
        <f>SUMPRODUCT(D69:O69,Sheet1!$B$2:$M$2)</f>
        <v>18.999999999999996</v>
      </c>
      <c r="R69" s="41">
        <f>SUMPRODUCT(D69:O69,Sheet1!$B$3:$M$3)</f>
        <v>19.740000000000002</v>
      </c>
    </row>
    <row r="70" spans="1:18" s="42" customFormat="1" ht="15.75" customHeight="1" x14ac:dyDescent="0.25">
      <c r="A70" s="38" t="s">
        <v>102</v>
      </c>
      <c r="B70" s="39">
        <f>'IMS-12 (raw)'!D75</f>
        <v>44870.640277777777</v>
      </c>
      <c r="C70" s="40">
        <f>'IMS-12 (raw)'!D75</f>
        <v>44870.640277777777</v>
      </c>
      <c r="D70" s="41">
        <f>'IMS-12 (raw)'!R75</f>
        <v>4</v>
      </c>
      <c r="E70" s="41">
        <f>'IMS-12 (raw)'!S75</f>
        <v>4</v>
      </c>
      <c r="F70" s="41">
        <f>'IMS-12 (raw)'!T75</f>
        <v>4</v>
      </c>
      <c r="G70" s="41">
        <f>'IMS-12 (raw)'!U75</f>
        <v>5</v>
      </c>
      <c r="H70" s="41">
        <f>'IMS-12 (raw)'!V75</f>
        <v>2</v>
      </c>
      <c r="I70" s="41">
        <f>'IMS-12 (raw)'!W75</f>
        <v>2</v>
      </c>
      <c r="J70" s="41">
        <f>'IMS-12 (raw)'!X75</f>
        <v>4</v>
      </c>
      <c r="K70" s="41">
        <f>'IMS-12 (raw)'!Y75</f>
        <v>4</v>
      </c>
      <c r="L70" s="41">
        <f>'IMS-12 (raw)'!Z75</f>
        <v>4</v>
      </c>
      <c r="M70" s="41">
        <f>'IMS-12 (raw)'!AA75</f>
        <v>6</v>
      </c>
      <c r="N70" s="41">
        <f>'IMS-12 (raw)'!AB75</f>
        <v>4</v>
      </c>
      <c r="O70" s="41">
        <f>'IMS-12 (raw)'!AC75</f>
        <v>1</v>
      </c>
      <c r="P70" s="41">
        <f t="shared" si="3"/>
        <v>44</v>
      </c>
      <c r="Q70" s="41">
        <f>SUMPRODUCT(D70:O70,Sheet1!$B$2:$M$2)</f>
        <v>19.159999999999997</v>
      </c>
      <c r="R70" s="41">
        <f>SUMPRODUCT(D70:O70,Sheet1!$B$3:$M$3)</f>
        <v>17.169999999999998</v>
      </c>
    </row>
    <row r="71" spans="1:18" s="42" customFormat="1" ht="15.75" customHeight="1" x14ac:dyDescent="0.25">
      <c r="A71" s="38" t="s">
        <v>102</v>
      </c>
      <c r="B71" s="39">
        <f>'IMS-12 (raw)'!D76</f>
        <v>44870.727083333331</v>
      </c>
      <c r="C71" s="40">
        <f>'IMS-12 (raw)'!D76</f>
        <v>44870.727083333331</v>
      </c>
      <c r="D71" s="41">
        <f>'IMS-12 (raw)'!R76</f>
        <v>4</v>
      </c>
      <c r="E71" s="41">
        <f>'IMS-12 (raw)'!S76</f>
        <v>4</v>
      </c>
      <c r="F71" s="41">
        <f>'IMS-12 (raw)'!T76</f>
        <v>4</v>
      </c>
      <c r="G71" s="41">
        <f>'IMS-12 (raw)'!U76</f>
        <v>4</v>
      </c>
      <c r="H71" s="41">
        <f>'IMS-12 (raw)'!V76</f>
        <v>1</v>
      </c>
      <c r="I71" s="41">
        <f>'IMS-12 (raw)'!W76</f>
        <v>4</v>
      </c>
      <c r="J71" s="41">
        <f>'IMS-12 (raw)'!X76</f>
        <v>4</v>
      </c>
      <c r="K71" s="41">
        <f>'IMS-12 (raw)'!Y76</f>
        <v>4</v>
      </c>
      <c r="L71" s="41">
        <f>'IMS-12 (raw)'!Z76</f>
        <v>4</v>
      </c>
      <c r="M71" s="41">
        <f>'IMS-12 (raw)'!AA76</f>
        <v>6</v>
      </c>
      <c r="N71" s="41">
        <f>'IMS-12 (raw)'!AB76</f>
        <v>4</v>
      </c>
      <c r="O71" s="41">
        <f>'IMS-12 (raw)'!AC76</f>
        <v>4</v>
      </c>
      <c r="P71" s="41">
        <f t="shared" si="3"/>
        <v>47</v>
      </c>
      <c r="Q71" s="41">
        <f>SUMPRODUCT(D71:O71,Sheet1!$B$2:$M$2)</f>
        <v>19.089999999999996</v>
      </c>
      <c r="R71" s="41">
        <f>SUMPRODUCT(D71:O71,Sheet1!$B$3:$M$3)</f>
        <v>19.689999999999998</v>
      </c>
    </row>
    <row r="72" spans="1:18" s="42" customFormat="1" ht="15.75" customHeight="1" x14ac:dyDescent="0.25">
      <c r="A72" s="38" t="s">
        <v>102</v>
      </c>
      <c r="B72" s="39">
        <f>'IMS-12 (raw)'!D77</f>
        <v>44870.731944444444</v>
      </c>
      <c r="C72" s="40">
        <f>'IMS-12 (raw)'!D77</f>
        <v>44870.731944444444</v>
      </c>
      <c r="D72" s="41">
        <f>'IMS-12 (raw)'!R77</f>
        <v>5</v>
      </c>
      <c r="E72" s="41">
        <f>'IMS-12 (raw)'!S77</f>
        <v>4</v>
      </c>
      <c r="F72" s="41">
        <f>'IMS-12 (raw)'!T77</f>
        <v>4</v>
      </c>
      <c r="G72" s="41">
        <f>'IMS-12 (raw)'!U77</f>
        <v>4</v>
      </c>
      <c r="H72" s="41">
        <f>'IMS-12 (raw)'!V77</f>
        <v>1</v>
      </c>
      <c r="I72" s="41">
        <f>'IMS-12 (raw)'!W77</f>
        <v>2</v>
      </c>
      <c r="J72" s="41">
        <f>'IMS-12 (raw)'!X77</f>
        <v>4</v>
      </c>
      <c r="K72" s="41">
        <f>'IMS-12 (raw)'!Y77</f>
        <v>4</v>
      </c>
      <c r="L72" s="41">
        <f>'IMS-12 (raw)'!Z77</f>
        <v>4</v>
      </c>
      <c r="M72" s="41">
        <f>'IMS-12 (raw)'!AA77</f>
        <v>6</v>
      </c>
      <c r="N72" s="41">
        <f>'IMS-12 (raw)'!AB77</f>
        <v>4</v>
      </c>
      <c r="O72" s="41">
        <f>'IMS-12 (raw)'!AC77</f>
        <v>4</v>
      </c>
      <c r="P72" s="41">
        <f t="shared" si="3"/>
        <v>46</v>
      </c>
      <c r="Q72" s="41">
        <f>SUMPRODUCT(D72:O72,Sheet1!$B$2:$M$2)</f>
        <v>18.309999999999999</v>
      </c>
      <c r="R72" s="41">
        <f>SUMPRODUCT(D72:O72,Sheet1!$B$3:$M$3)</f>
        <v>19.5</v>
      </c>
    </row>
    <row r="73" spans="1:18" s="42" customFormat="1" ht="15.75" customHeight="1" x14ac:dyDescent="0.25">
      <c r="A73" s="38" t="s">
        <v>102</v>
      </c>
      <c r="B73" s="39">
        <f>'IMS-12 (raw)'!D78</f>
        <v>44871.461805555555</v>
      </c>
      <c r="C73" s="40">
        <f>'IMS-12 (raw)'!D78</f>
        <v>44871.461805555555</v>
      </c>
      <c r="D73" s="41">
        <f>'IMS-12 (raw)'!R78</f>
        <v>0</v>
      </c>
      <c r="E73" s="41">
        <f>'IMS-12 (raw)'!S78</f>
        <v>0</v>
      </c>
      <c r="F73" s="41">
        <f>'IMS-12 (raw)'!T78</f>
        <v>0</v>
      </c>
      <c r="G73" s="41">
        <f>'IMS-12 (raw)'!U78</f>
        <v>0</v>
      </c>
      <c r="H73" s="41">
        <f>'IMS-12 (raw)'!V78</f>
        <v>0</v>
      </c>
      <c r="I73" s="41">
        <f>'IMS-12 (raw)'!W78</f>
        <v>0</v>
      </c>
      <c r="J73" s="41">
        <f>'IMS-12 (raw)'!X78</f>
        <v>0</v>
      </c>
      <c r="K73" s="41">
        <f>'IMS-12 (raw)'!Y78</f>
        <v>0</v>
      </c>
      <c r="L73" s="41">
        <f>'IMS-12 (raw)'!Z78</f>
        <v>0</v>
      </c>
      <c r="M73" s="41">
        <f>'IMS-12 (raw)'!AA78</f>
        <v>0</v>
      </c>
      <c r="N73" s="41">
        <f>'IMS-12 (raw)'!AB78</f>
        <v>0</v>
      </c>
      <c r="O73" s="41">
        <f>'IMS-12 (raw)'!AC78</f>
        <v>0</v>
      </c>
      <c r="P73" s="41">
        <f t="shared" si="3"/>
        <v>0</v>
      </c>
      <c r="Q73" s="41">
        <f>SUMPRODUCT(D73:O73,Sheet1!$B$2:$M$2)</f>
        <v>0</v>
      </c>
      <c r="R73" s="41">
        <f>SUMPRODUCT(D73:O73,Sheet1!$B$3:$M$3)</f>
        <v>0</v>
      </c>
    </row>
    <row r="74" spans="1:18" s="42" customFormat="1" ht="15.75" customHeight="1" x14ac:dyDescent="0.25">
      <c r="A74" s="38" t="s">
        <v>102</v>
      </c>
      <c r="B74" s="39">
        <f>'IMS-12 (raw)'!D79</f>
        <v>44871.463888888888</v>
      </c>
      <c r="C74" s="40">
        <f>'IMS-12 (raw)'!D79</f>
        <v>44871.463888888888</v>
      </c>
      <c r="D74" s="41">
        <f>'IMS-12 (raw)'!R79</f>
        <v>4</v>
      </c>
      <c r="E74" s="41">
        <f>'IMS-12 (raw)'!S79</f>
        <v>4</v>
      </c>
      <c r="F74" s="41">
        <f>'IMS-12 (raw)'!T79</f>
        <v>4</v>
      </c>
      <c r="G74" s="41">
        <f>'IMS-12 (raw)'!U79</f>
        <v>4</v>
      </c>
      <c r="H74" s="41">
        <f>'IMS-12 (raw)'!V79</f>
        <v>1</v>
      </c>
      <c r="I74" s="41">
        <f>'IMS-12 (raw)'!W79</f>
        <v>1</v>
      </c>
      <c r="J74" s="41">
        <f>'IMS-12 (raw)'!X79</f>
        <v>4</v>
      </c>
      <c r="K74" s="41">
        <f>'IMS-12 (raw)'!Y79</f>
        <v>4</v>
      </c>
      <c r="L74" s="41">
        <f>'IMS-12 (raw)'!Z79</f>
        <v>4</v>
      </c>
      <c r="M74" s="41">
        <f>'IMS-12 (raw)'!AA79</f>
        <v>6</v>
      </c>
      <c r="N74" s="41">
        <f>'IMS-12 (raw)'!AB79</f>
        <v>4</v>
      </c>
      <c r="O74" s="41">
        <f>'IMS-12 (raw)'!AC79</f>
        <v>4</v>
      </c>
      <c r="P74" s="41">
        <f t="shared" si="3"/>
        <v>44</v>
      </c>
      <c r="Q74" s="41">
        <f>SUMPRODUCT(D74:O74,Sheet1!$B$2:$M$2)</f>
        <v>16.959999999999997</v>
      </c>
      <c r="R74" s="41">
        <f>SUMPRODUCT(D74:O74,Sheet1!$B$3:$M$3)</f>
        <v>19.21</v>
      </c>
    </row>
    <row r="75" spans="1:18" s="42" customFormat="1" ht="15.75" customHeight="1" x14ac:dyDescent="0.25">
      <c r="A75" s="38" t="s">
        <v>102</v>
      </c>
      <c r="B75" s="39">
        <f>'IMS-12 (raw)'!D80</f>
        <v>44871.46875</v>
      </c>
      <c r="C75" s="40">
        <f>'IMS-12 (raw)'!D80</f>
        <v>44871.46875</v>
      </c>
      <c r="D75" s="41">
        <f>'IMS-12 (raw)'!R80</f>
        <v>4</v>
      </c>
      <c r="E75" s="41">
        <f>'IMS-12 (raw)'!S80</f>
        <v>4</v>
      </c>
      <c r="F75" s="41">
        <f>'IMS-12 (raw)'!T80</f>
        <v>4</v>
      </c>
      <c r="G75" s="41">
        <f>'IMS-12 (raw)'!U80</f>
        <v>4</v>
      </c>
      <c r="H75" s="41">
        <f>'IMS-12 (raw)'!V80</f>
        <v>1</v>
      </c>
      <c r="I75" s="41">
        <f>'IMS-12 (raw)'!W80</f>
        <v>1</v>
      </c>
      <c r="J75" s="41">
        <f>'IMS-12 (raw)'!X80</f>
        <v>4</v>
      </c>
      <c r="K75" s="41">
        <f>'IMS-12 (raw)'!Y80</f>
        <v>4</v>
      </c>
      <c r="L75" s="41">
        <f>'IMS-12 (raw)'!Z80</f>
        <v>4</v>
      </c>
      <c r="M75" s="41">
        <f>'IMS-12 (raw)'!AA80</f>
        <v>6</v>
      </c>
      <c r="N75" s="41">
        <f>'IMS-12 (raw)'!AB80</f>
        <v>4</v>
      </c>
      <c r="O75" s="41">
        <f>'IMS-12 (raw)'!AC80</f>
        <v>3</v>
      </c>
      <c r="P75" s="41">
        <f t="shared" si="3"/>
        <v>43</v>
      </c>
      <c r="Q75" s="41">
        <f>SUMPRODUCT(D75:O75,Sheet1!$B$2:$M$2)</f>
        <v>16.95</v>
      </c>
      <c r="R75" s="41">
        <f>SUMPRODUCT(D75:O75,Sheet1!$B$3:$M$3)</f>
        <v>18.399999999999999</v>
      </c>
    </row>
    <row r="76" spans="1:18" s="42" customFormat="1" ht="15.75" customHeight="1" x14ac:dyDescent="0.25">
      <c r="A76" s="38" t="s">
        <v>102</v>
      </c>
      <c r="B76" s="39">
        <f>'IMS-12 (raw)'!D81</f>
        <v>44871.554861111108</v>
      </c>
      <c r="C76" s="40">
        <f>'IMS-12 (raw)'!D81</f>
        <v>44871.554861111108</v>
      </c>
      <c r="D76" s="41">
        <f>'IMS-12 (raw)'!R81</f>
        <v>4</v>
      </c>
      <c r="E76" s="41">
        <f>'IMS-12 (raw)'!S81</f>
        <v>4</v>
      </c>
      <c r="F76" s="41">
        <f>'IMS-12 (raw)'!T81</f>
        <v>4</v>
      </c>
      <c r="G76" s="41">
        <f>'IMS-12 (raw)'!U81</f>
        <v>4</v>
      </c>
      <c r="H76" s="41">
        <f>'IMS-12 (raw)'!V81</f>
        <v>1</v>
      </c>
      <c r="I76" s="41">
        <f>'IMS-12 (raw)'!W81</f>
        <v>1</v>
      </c>
      <c r="J76" s="41">
        <f>'IMS-12 (raw)'!X81</f>
        <v>4</v>
      </c>
      <c r="K76" s="41">
        <f>'IMS-12 (raw)'!Y81</f>
        <v>4</v>
      </c>
      <c r="L76" s="41">
        <f>'IMS-12 (raw)'!Z81</f>
        <v>4</v>
      </c>
      <c r="M76" s="41">
        <f>'IMS-12 (raw)'!AA81</f>
        <v>6</v>
      </c>
      <c r="N76" s="41">
        <f>'IMS-12 (raw)'!AB81</f>
        <v>4</v>
      </c>
      <c r="O76" s="41">
        <f>'IMS-12 (raw)'!AC81</f>
        <v>4</v>
      </c>
      <c r="P76" s="41">
        <f t="shared" si="3"/>
        <v>44</v>
      </c>
      <c r="Q76" s="41">
        <f>SUMPRODUCT(D76:O76,Sheet1!$B$2:$M$2)</f>
        <v>16.959999999999997</v>
      </c>
      <c r="R76" s="41">
        <f>SUMPRODUCT(D76:O76,Sheet1!$B$3:$M$3)</f>
        <v>19.21</v>
      </c>
    </row>
    <row r="77" spans="1:18" s="42" customFormat="1" ht="15.75" customHeight="1" x14ac:dyDescent="0.25">
      <c r="A77" s="38" t="s">
        <v>102</v>
      </c>
      <c r="B77" s="39">
        <f>'IMS-12 (raw)'!D82</f>
        <v>44871.559027777781</v>
      </c>
      <c r="C77" s="40">
        <f>'IMS-12 (raw)'!D82</f>
        <v>44871.559027777781</v>
      </c>
      <c r="D77" s="41">
        <f>'IMS-12 (raw)'!R82</f>
        <v>4</v>
      </c>
      <c r="E77" s="41">
        <f>'IMS-12 (raw)'!S82</f>
        <v>4</v>
      </c>
      <c r="F77" s="41">
        <f>'IMS-12 (raw)'!T82</f>
        <v>4</v>
      </c>
      <c r="G77" s="41">
        <f>'IMS-12 (raw)'!U82</f>
        <v>4</v>
      </c>
      <c r="H77" s="41">
        <f>'IMS-12 (raw)'!V82</f>
        <v>1</v>
      </c>
      <c r="I77" s="41">
        <f>'IMS-12 (raw)'!W82</f>
        <v>1</v>
      </c>
      <c r="J77" s="41">
        <f>'IMS-12 (raw)'!X82</f>
        <v>4</v>
      </c>
      <c r="K77" s="41">
        <f>'IMS-12 (raw)'!Y82</f>
        <v>4</v>
      </c>
      <c r="L77" s="41">
        <f>'IMS-12 (raw)'!Z82</f>
        <v>4</v>
      </c>
      <c r="M77" s="41">
        <f>'IMS-12 (raw)'!AA82</f>
        <v>6</v>
      </c>
      <c r="N77" s="41">
        <f>'IMS-12 (raw)'!AB82</f>
        <v>4</v>
      </c>
      <c r="O77" s="41">
        <f>'IMS-12 (raw)'!AC82</f>
        <v>4</v>
      </c>
      <c r="P77" s="41">
        <f t="shared" si="3"/>
        <v>44</v>
      </c>
      <c r="Q77" s="41">
        <f>SUMPRODUCT(D77:O77,Sheet1!$B$2:$M$2)</f>
        <v>16.959999999999997</v>
      </c>
      <c r="R77" s="41">
        <f>SUMPRODUCT(D77:O77,Sheet1!$B$3:$M$3)</f>
        <v>19.21</v>
      </c>
    </row>
    <row r="78" spans="1:18" s="42" customFormat="1" ht="15.75" customHeight="1" x14ac:dyDescent="0.25">
      <c r="A78" s="38" t="s">
        <v>102</v>
      </c>
      <c r="B78" s="39">
        <f>'IMS-12 (raw)'!D83</f>
        <v>44871.633333333331</v>
      </c>
      <c r="C78" s="40">
        <f>'IMS-12 (raw)'!D83</f>
        <v>44871.633333333331</v>
      </c>
      <c r="D78" s="41">
        <f>'IMS-12 (raw)'!R83</f>
        <v>4</v>
      </c>
      <c r="E78" s="41">
        <f>'IMS-12 (raw)'!S83</f>
        <v>4</v>
      </c>
      <c r="F78" s="41">
        <f>'IMS-12 (raw)'!T83</f>
        <v>4</v>
      </c>
      <c r="G78" s="41">
        <f>'IMS-12 (raw)'!U83</f>
        <v>4</v>
      </c>
      <c r="H78" s="41">
        <f>'IMS-12 (raw)'!V83</f>
        <v>4</v>
      </c>
      <c r="I78" s="41">
        <f>'IMS-12 (raw)'!W83</f>
        <v>4</v>
      </c>
      <c r="J78" s="41">
        <f>'IMS-12 (raw)'!X83</f>
        <v>4</v>
      </c>
      <c r="K78" s="41">
        <f>'IMS-12 (raw)'!Y83</f>
        <v>4</v>
      </c>
      <c r="L78" s="41">
        <f>'IMS-12 (raw)'!Z83</f>
        <v>5</v>
      </c>
      <c r="M78" s="41">
        <f>'IMS-12 (raw)'!AA83</f>
        <v>6</v>
      </c>
      <c r="N78" s="41">
        <f>'IMS-12 (raw)'!AB83</f>
        <v>4</v>
      </c>
      <c r="O78" s="41">
        <f>'IMS-12 (raw)'!AC83</f>
        <v>4</v>
      </c>
      <c r="P78" s="41">
        <f t="shared" si="3"/>
        <v>51</v>
      </c>
      <c r="Q78" s="41">
        <f>SUMPRODUCT(D78:O78,Sheet1!$B$2:$M$2)</f>
        <v>21.59</v>
      </c>
      <c r="R78" s="41">
        <f>SUMPRODUCT(D78:O78,Sheet1!$B$3:$M$3)</f>
        <v>20.489999999999995</v>
      </c>
    </row>
    <row r="79" spans="1:18" s="42" customFormat="1" ht="15.75" customHeight="1" x14ac:dyDescent="0.25">
      <c r="A79" s="38" t="s">
        <v>102</v>
      </c>
      <c r="B79" s="39">
        <f>'IMS-12 (raw)'!D84</f>
        <v>44871.63958333333</v>
      </c>
      <c r="C79" s="40">
        <f>'IMS-12 (raw)'!D84</f>
        <v>44871.63958333333</v>
      </c>
      <c r="D79" s="41">
        <f>'IMS-12 (raw)'!R84</f>
        <v>4</v>
      </c>
      <c r="E79" s="41">
        <f>'IMS-12 (raw)'!S84</f>
        <v>4</v>
      </c>
      <c r="F79" s="41">
        <f>'IMS-12 (raw)'!T84</f>
        <v>4</v>
      </c>
      <c r="G79" s="41">
        <f>'IMS-12 (raw)'!U84</f>
        <v>4</v>
      </c>
      <c r="H79" s="41">
        <f>'IMS-12 (raw)'!V84</f>
        <v>1</v>
      </c>
      <c r="I79" s="41">
        <f>'IMS-12 (raw)'!W84</f>
        <v>1</v>
      </c>
      <c r="J79" s="41">
        <f>'IMS-12 (raw)'!X84</f>
        <v>4</v>
      </c>
      <c r="K79" s="41">
        <f>'IMS-12 (raw)'!Y84</f>
        <v>4</v>
      </c>
      <c r="L79" s="41">
        <f>'IMS-12 (raw)'!Z84</f>
        <v>4</v>
      </c>
      <c r="M79" s="41">
        <f>'IMS-12 (raw)'!AA84</f>
        <v>6</v>
      </c>
      <c r="N79" s="41">
        <f>'IMS-12 (raw)'!AB84</f>
        <v>4</v>
      </c>
      <c r="O79" s="41">
        <f>'IMS-12 (raw)'!AC84</f>
        <v>4</v>
      </c>
      <c r="P79" s="41">
        <f t="shared" si="3"/>
        <v>44</v>
      </c>
      <c r="Q79" s="41">
        <f>SUMPRODUCT(D79:O79,Sheet1!$B$2:$M$2)</f>
        <v>16.959999999999997</v>
      </c>
      <c r="R79" s="41">
        <f>SUMPRODUCT(D79:O79,Sheet1!$B$3:$M$3)</f>
        <v>19.21</v>
      </c>
    </row>
    <row r="80" spans="1:18" s="42" customFormat="1" ht="15.75" customHeight="1" x14ac:dyDescent="0.25">
      <c r="A80" s="38" t="s">
        <v>102</v>
      </c>
      <c r="B80" s="39">
        <f>'IMS-12 (raw)'!D85</f>
        <v>44871.724999999999</v>
      </c>
      <c r="C80" s="40">
        <f>'IMS-12 (raw)'!D85</f>
        <v>44871.724999999999</v>
      </c>
      <c r="D80" s="41">
        <f>'IMS-12 (raw)'!R85</f>
        <v>4</v>
      </c>
      <c r="E80" s="41">
        <f>'IMS-12 (raw)'!S85</f>
        <v>4</v>
      </c>
      <c r="F80" s="41">
        <f>'IMS-12 (raw)'!T85</f>
        <v>4</v>
      </c>
      <c r="G80" s="41">
        <f>'IMS-12 (raw)'!U85</f>
        <v>4</v>
      </c>
      <c r="H80" s="41">
        <f>'IMS-12 (raw)'!V85</f>
        <v>1</v>
      </c>
      <c r="I80" s="41">
        <f>'IMS-12 (raw)'!W85</f>
        <v>1</v>
      </c>
      <c r="J80" s="41">
        <f>'IMS-12 (raw)'!X85</f>
        <v>4</v>
      </c>
      <c r="K80" s="41">
        <f>'IMS-12 (raw)'!Y85</f>
        <v>4</v>
      </c>
      <c r="L80" s="41">
        <f>'IMS-12 (raw)'!Z85</f>
        <v>4</v>
      </c>
      <c r="M80" s="41">
        <f>'IMS-12 (raw)'!AA85</f>
        <v>7</v>
      </c>
      <c r="N80" s="41">
        <f>'IMS-12 (raw)'!AB85</f>
        <v>4</v>
      </c>
      <c r="O80" s="41">
        <f>'IMS-12 (raw)'!AC85</f>
        <v>4</v>
      </c>
      <c r="P80" s="41">
        <f t="shared" si="3"/>
        <v>45</v>
      </c>
      <c r="Q80" s="41">
        <f>SUMPRODUCT(D80:O80,Sheet1!$B$2:$M$2)</f>
        <v>17.13</v>
      </c>
      <c r="R80" s="41">
        <f>SUMPRODUCT(D80:O80,Sheet1!$B$3:$M$3)</f>
        <v>19.939999999999998</v>
      </c>
    </row>
    <row r="81" spans="1:18" s="42" customFormat="1" ht="15.75" customHeight="1" x14ac:dyDescent="0.25">
      <c r="A81" s="38" t="s">
        <v>102</v>
      </c>
      <c r="B81" s="39">
        <f>'IMS-12 (raw)'!D86</f>
        <v>44871.729166666664</v>
      </c>
      <c r="C81" s="40">
        <f>'IMS-12 (raw)'!D86</f>
        <v>44871.729166666664</v>
      </c>
      <c r="D81" s="41">
        <f>'IMS-12 (raw)'!R86</f>
        <v>4</v>
      </c>
      <c r="E81" s="41">
        <f>'IMS-12 (raw)'!S86</f>
        <v>4</v>
      </c>
      <c r="F81" s="41">
        <f>'IMS-12 (raw)'!T86</f>
        <v>4</v>
      </c>
      <c r="G81" s="41">
        <f>'IMS-12 (raw)'!U86</f>
        <v>4</v>
      </c>
      <c r="H81" s="41">
        <f>'IMS-12 (raw)'!V86</f>
        <v>1</v>
      </c>
      <c r="I81" s="41">
        <f>'IMS-12 (raw)'!W86</f>
        <v>1</v>
      </c>
      <c r="J81" s="41">
        <f>'IMS-12 (raw)'!X86</f>
        <v>4</v>
      </c>
      <c r="K81" s="41">
        <f>'IMS-12 (raw)'!Y86</f>
        <v>4</v>
      </c>
      <c r="L81" s="41">
        <f>'IMS-12 (raw)'!Z86</f>
        <v>4</v>
      </c>
      <c r="M81" s="41">
        <f>'IMS-12 (raw)'!AA86</f>
        <v>6</v>
      </c>
      <c r="N81" s="41">
        <f>'IMS-12 (raw)'!AB86</f>
        <v>4</v>
      </c>
      <c r="O81" s="41">
        <f>'IMS-12 (raw)'!AC86</f>
        <v>4</v>
      </c>
      <c r="P81" s="41">
        <f t="shared" si="3"/>
        <v>44</v>
      </c>
      <c r="Q81" s="41">
        <f>SUMPRODUCT(D81:O81,Sheet1!$B$2:$M$2)</f>
        <v>16.959999999999997</v>
      </c>
      <c r="R81" s="41">
        <f>SUMPRODUCT(D81:O81,Sheet1!$B$3:$M$3)</f>
        <v>19.21</v>
      </c>
    </row>
    <row r="82" spans="1:18" s="42" customFormat="1" ht="15.75" customHeight="1" x14ac:dyDescent="0.25">
      <c r="A82" s="38" t="s">
        <v>102</v>
      </c>
      <c r="B82" s="39">
        <f>'IMS-12 (raw)'!D87</f>
        <v>44872.425000000003</v>
      </c>
      <c r="C82" s="40">
        <f>'IMS-12 (raw)'!D87</f>
        <v>44872.425000000003</v>
      </c>
      <c r="D82" s="41">
        <f>'IMS-12 (raw)'!R87</f>
        <v>4</v>
      </c>
      <c r="E82" s="41">
        <f>'IMS-12 (raw)'!S87</f>
        <v>4</v>
      </c>
      <c r="F82" s="41">
        <f>'IMS-12 (raw)'!T87</f>
        <v>4</v>
      </c>
      <c r="G82" s="41">
        <f>'IMS-12 (raw)'!U87</f>
        <v>4</v>
      </c>
      <c r="H82" s="41">
        <f>'IMS-12 (raw)'!V87</f>
        <v>1</v>
      </c>
      <c r="I82" s="41">
        <f>'IMS-12 (raw)'!W87</f>
        <v>2</v>
      </c>
      <c r="J82" s="41">
        <f>'IMS-12 (raw)'!X87</f>
        <v>4</v>
      </c>
      <c r="K82" s="41">
        <f>'IMS-12 (raw)'!Y87</f>
        <v>4</v>
      </c>
      <c r="L82" s="41">
        <f>'IMS-12 (raw)'!Z87</f>
        <v>4</v>
      </c>
      <c r="M82" s="41">
        <f>'IMS-12 (raw)'!AA87</f>
        <v>6</v>
      </c>
      <c r="N82" s="41">
        <f>'IMS-12 (raw)'!AB87</f>
        <v>4</v>
      </c>
      <c r="O82" s="41">
        <f>'IMS-12 (raw)'!AC87</f>
        <v>3</v>
      </c>
      <c r="P82" s="41">
        <f t="shared" si="3"/>
        <v>44</v>
      </c>
      <c r="Q82" s="41">
        <f>SUMPRODUCT(D82:O82,Sheet1!$B$2:$M$2)</f>
        <v>17.66</v>
      </c>
      <c r="R82" s="41">
        <f>SUMPRODUCT(D82:O82,Sheet1!$B$3:$M$3)</f>
        <v>18.559999999999999</v>
      </c>
    </row>
    <row r="83" spans="1:18" s="42" customFormat="1" ht="15.75" customHeight="1" x14ac:dyDescent="0.25">
      <c r="A83" s="38" t="s">
        <v>102</v>
      </c>
      <c r="B83" s="39">
        <f>'IMS-12 (raw)'!D88</f>
        <v>44872.428472222222</v>
      </c>
      <c r="C83" s="40">
        <f>'IMS-12 (raw)'!D88</f>
        <v>44872.428472222222</v>
      </c>
      <c r="D83" s="41">
        <f>'IMS-12 (raw)'!R88</f>
        <v>4</v>
      </c>
      <c r="E83" s="41">
        <f>'IMS-12 (raw)'!S88</f>
        <v>4</v>
      </c>
      <c r="F83" s="41">
        <f>'IMS-12 (raw)'!T88</f>
        <v>4</v>
      </c>
      <c r="G83" s="41">
        <f>'IMS-12 (raw)'!U88</f>
        <v>4</v>
      </c>
      <c r="H83" s="41">
        <f>'IMS-12 (raw)'!V88</f>
        <v>1</v>
      </c>
      <c r="I83" s="41">
        <f>'IMS-12 (raw)'!W88</f>
        <v>1</v>
      </c>
      <c r="J83" s="41">
        <f>'IMS-12 (raw)'!X88</f>
        <v>4</v>
      </c>
      <c r="K83" s="41">
        <f>'IMS-12 (raw)'!Y88</f>
        <v>4</v>
      </c>
      <c r="L83" s="41">
        <f>'IMS-12 (raw)'!Z88</f>
        <v>4</v>
      </c>
      <c r="M83" s="41">
        <f>'IMS-12 (raw)'!AA88</f>
        <v>6</v>
      </c>
      <c r="N83" s="41">
        <f>'IMS-12 (raw)'!AB88</f>
        <v>4</v>
      </c>
      <c r="O83" s="41">
        <f>'IMS-12 (raw)'!AC88</f>
        <v>4</v>
      </c>
      <c r="P83" s="41">
        <f t="shared" si="3"/>
        <v>44</v>
      </c>
      <c r="Q83" s="41">
        <f>SUMPRODUCT(D83:O83,Sheet1!$B$2:$M$2)</f>
        <v>16.959999999999997</v>
      </c>
      <c r="R83" s="41">
        <f>SUMPRODUCT(D83:O83,Sheet1!$B$3:$M$3)</f>
        <v>19.21</v>
      </c>
    </row>
    <row r="84" spans="1:18" s="42" customFormat="1" ht="15.75" customHeight="1" x14ac:dyDescent="0.25">
      <c r="A84" s="38" t="s">
        <v>102</v>
      </c>
      <c r="B84" s="39">
        <f>'IMS-12 (raw)'!D89</f>
        <v>44872.509722222225</v>
      </c>
      <c r="C84" s="40">
        <f>'IMS-12 (raw)'!D89</f>
        <v>44872.509722222225</v>
      </c>
      <c r="D84" s="41">
        <f>'IMS-12 (raw)'!R89</f>
        <v>4</v>
      </c>
      <c r="E84" s="41">
        <f>'IMS-12 (raw)'!S89</f>
        <v>4</v>
      </c>
      <c r="F84" s="41">
        <f>'IMS-12 (raw)'!T89</f>
        <v>4</v>
      </c>
      <c r="G84" s="41">
        <f>'IMS-12 (raw)'!U89</f>
        <v>4</v>
      </c>
      <c r="H84" s="41">
        <f>'IMS-12 (raw)'!V89</f>
        <v>1</v>
      </c>
      <c r="I84" s="41">
        <f>'IMS-12 (raw)'!W89</f>
        <v>1</v>
      </c>
      <c r="J84" s="41">
        <f>'IMS-12 (raw)'!X89</f>
        <v>4</v>
      </c>
      <c r="K84" s="41">
        <f>'IMS-12 (raw)'!Y89</f>
        <v>4</v>
      </c>
      <c r="L84" s="41">
        <f>'IMS-12 (raw)'!Z89</f>
        <v>4</v>
      </c>
      <c r="M84" s="41">
        <f>'IMS-12 (raw)'!AA89</f>
        <v>6</v>
      </c>
      <c r="N84" s="41">
        <f>'IMS-12 (raw)'!AB89</f>
        <v>4</v>
      </c>
      <c r="O84" s="41">
        <f>'IMS-12 (raw)'!AC89</f>
        <v>4</v>
      </c>
      <c r="P84" s="41">
        <f t="shared" si="3"/>
        <v>44</v>
      </c>
      <c r="Q84" s="41">
        <f>SUMPRODUCT(D84:O84,Sheet1!$B$2:$M$2)</f>
        <v>16.959999999999997</v>
      </c>
      <c r="R84" s="41">
        <f>SUMPRODUCT(D84:O84,Sheet1!$B$3:$M$3)</f>
        <v>19.21</v>
      </c>
    </row>
    <row r="85" spans="1:18" s="42" customFormat="1" ht="15.75" customHeight="1" x14ac:dyDescent="0.25">
      <c r="A85" s="38" t="s">
        <v>102</v>
      </c>
      <c r="B85" s="39">
        <f>'IMS-12 (raw)'!D90</f>
        <v>44872.512499999997</v>
      </c>
      <c r="C85" s="40">
        <f>'IMS-12 (raw)'!D90</f>
        <v>44872.512499999997</v>
      </c>
      <c r="D85" s="41">
        <f>'IMS-12 (raw)'!R90</f>
        <v>4</v>
      </c>
      <c r="E85" s="41">
        <f>'IMS-12 (raw)'!S90</f>
        <v>4</v>
      </c>
      <c r="F85" s="41">
        <f>'IMS-12 (raw)'!T90</f>
        <v>4</v>
      </c>
      <c r="G85" s="41">
        <f>'IMS-12 (raw)'!U90</f>
        <v>4</v>
      </c>
      <c r="H85" s="41">
        <f>'IMS-12 (raw)'!V90</f>
        <v>1</v>
      </c>
      <c r="I85" s="41">
        <f>'IMS-12 (raw)'!W90</f>
        <v>1</v>
      </c>
      <c r="J85" s="41">
        <f>'IMS-12 (raw)'!X90</f>
        <v>4</v>
      </c>
      <c r="K85" s="41">
        <f>'IMS-12 (raw)'!Y90</f>
        <v>4</v>
      </c>
      <c r="L85" s="41">
        <f>'IMS-12 (raw)'!Z90</f>
        <v>4</v>
      </c>
      <c r="M85" s="41">
        <f>'IMS-12 (raw)'!AA90</f>
        <v>6</v>
      </c>
      <c r="N85" s="41">
        <f>'IMS-12 (raw)'!AB90</f>
        <v>4</v>
      </c>
      <c r="O85" s="41">
        <f>'IMS-12 (raw)'!AC90</f>
        <v>4</v>
      </c>
      <c r="P85" s="41">
        <f t="shared" si="3"/>
        <v>44</v>
      </c>
      <c r="Q85" s="41">
        <f>SUMPRODUCT(D85:O85,Sheet1!$B$2:$M$2)</f>
        <v>16.959999999999997</v>
      </c>
      <c r="R85" s="41">
        <f>SUMPRODUCT(D85:O85,Sheet1!$B$3:$M$3)</f>
        <v>19.21</v>
      </c>
    </row>
    <row r="86" spans="1:18" s="42" customFormat="1" ht="15.75" customHeight="1" x14ac:dyDescent="0.25">
      <c r="A86" s="38" t="s">
        <v>102</v>
      </c>
      <c r="B86" s="39">
        <f>'IMS-12 (raw)'!D91</f>
        <v>44872.677083333336</v>
      </c>
      <c r="C86" s="40">
        <f>'IMS-12 (raw)'!D91</f>
        <v>44872.677083333336</v>
      </c>
      <c r="D86" s="41">
        <f>'IMS-12 (raw)'!R91</f>
        <v>4</v>
      </c>
      <c r="E86" s="41">
        <f>'IMS-12 (raw)'!S91</f>
        <v>4</v>
      </c>
      <c r="F86" s="41">
        <f>'IMS-12 (raw)'!T91</f>
        <v>4</v>
      </c>
      <c r="G86" s="41">
        <f>'IMS-12 (raw)'!U91</f>
        <v>4</v>
      </c>
      <c r="H86" s="41">
        <f>'IMS-12 (raw)'!V91</f>
        <v>1</v>
      </c>
      <c r="I86" s="41">
        <f>'IMS-12 (raw)'!W91</f>
        <v>1</v>
      </c>
      <c r="J86" s="41">
        <f>'IMS-12 (raw)'!X91</f>
        <v>4</v>
      </c>
      <c r="K86" s="41">
        <f>'IMS-12 (raw)'!Y91</f>
        <v>4</v>
      </c>
      <c r="L86" s="41">
        <f>'IMS-12 (raw)'!Z91</f>
        <v>4</v>
      </c>
      <c r="M86" s="41">
        <f>'IMS-12 (raw)'!AA91</f>
        <v>6</v>
      </c>
      <c r="N86" s="41">
        <f>'IMS-12 (raw)'!AB91</f>
        <v>4</v>
      </c>
      <c r="O86" s="41">
        <f>'IMS-12 (raw)'!AC91</f>
        <v>4</v>
      </c>
      <c r="P86" s="41">
        <f t="shared" si="3"/>
        <v>44</v>
      </c>
      <c r="Q86" s="41">
        <f>SUMPRODUCT(D86:O86,Sheet1!$B$2:$M$2)</f>
        <v>16.959999999999997</v>
      </c>
      <c r="R86" s="41">
        <f>SUMPRODUCT(D86:O86,Sheet1!$B$3:$M$3)</f>
        <v>19.21</v>
      </c>
    </row>
    <row r="87" spans="1:18" s="42" customFormat="1" ht="15.75" customHeight="1" x14ac:dyDescent="0.25">
      <c r="A87" s="38" t="s">
        <v>102</v>
      </c>
      <c r="B87" s="39">
        <f>'IMS-12 (raw)'!D92</f>
        <v>44872.679166666669</v>
      </c>
      <c r="C87" s="40">
        <f>'IMS-12 (raw)'!D92</f>
        <v>44872.679166666669</v>
      </c>
      <c r="D87" s="41">
        <f>'IMS-12 (raw)'!R92</f>
        <v>4</v>
      </c>
      <c r="E87" s="41">
        <f>'IMS-12 (raw)'!S92</f>
        <v>4</v>
      </c>
      <c r="F87" s="41">
        <f>'IMS-12 (raw)'!T92</f>
        <v>4</v>
      </c>
      <c r="G87" s="41">
        <f>'IMS-12 (raw)'!U92</f>
        <v>4</v>
      </c>
      <c r="H87" s="41">
        <f>'IMS-12 (raw)'!V92</f>
        <v>1</v>
      </c>
      <c r="I87" s="41">
        <f>'IMS-12 (raw)'!W92</f>
        <v>1</v>
      </c>
      <c r="J87" s="41">
        <f>'IMS-12 (raw)'!X92</f>
        <v>4</v>
      </c>
      <c r="K87" s="41">
        <f>'IMS-12 (raw)'!Y92</f>
        <v>4</v>
      </c>
      <c r="L87" s="41">
        <f>'IMS-12 (raw)'!Z92</f>
        <v>4</v>
      </c>
      <c r="M87" s="41">
        <f>'IMS-12 (raw)'!AA92</f>
        <v>6</v>
      </c>
      <c r="N87" s="41">
        <f>'IMS-12 (raw)'!AB92</f>
        <v>4</v>
      </c>
      <c r="O87" s="41">
        <f>'IMS-12 (raw)'!AC92</f>
        <v>4</v>
      </c>
      <c r="P87" s="41">
        <f t="shared" si="3"/>
        <v>44</v>
      </c>
      <c r="Q87" s="41">
        <f>SUMPRODUCT(D87:O87,Sheet1!$B$2:$M$2)</f>
        <v>16.959999999999997</v>
      </c>
      <c r="R87" s="41">
        <f>SUMPRODUCT(D87:O87,Sheet1!$B$3:$M$3)</f>
        <v>19.21</v>
      </c>
    </row>
    <row r="88" spans="1:18" ht="15.75" customHeight="1" x14ac:dyDescent="0.25">
      <c r="A88" s="19" t="s">
        <v>104</v>
      </c>
      <c r="B88" s="7">
        <f>'IMS-12 (raw)'!D93</f>
        <v>44903.438391203701</v>
      </c>
      <c r="C88" s="8">
        <f>'IMS-12 (raw)'!D93</f>
        <v>44903.438391203701</v>
      </c>
      <c r="D88" s="1">
        <f>'IMS-12 (raw)'!R93</f>
        <v>6</v>
      </c>
      <c r="E88" s="1">
        <f>'IMS-12 (raw)'!S93</f>
        <v>6</v>
      </c>
      <c r="F88" s="1">
        <f>'IMS-12 (raw)'!T93</f>
        <v>6</v>
      </c>
      <c r="G88" s="1">
        <f>'IMS-12 (raw)'!U93</f>
        <v>5</v>
      </c>
      <c r="H88" s="1">
        <f>'IMS-12 (raw)'!V93</f>
        <v>6</v>
      </c>
      <c r="I88" s="1">
        <f>'IMS-12 (raw)'!W93</f>
        <v>6</v>
      </c>
      <c r="J88" s="1">
        <f>'IMS-12 (raw)'!X93</f>
        <v>6</v>
      </c>
      <c r="K88" s="1">
        <f>'IMS-12 (raw)'!Y93</f>
        <v>3</v>
      </c>
      <c r="L88" s="1">
        <f>'IMS-12 (raw)'!Z93</f>
        <v>3</v>
      </c>
      <c r="M88" s="1">
        <f>'IMS-12 (raw)'!AA93</f>
        <v>5</v>
      </c>
      <c r="N88" s="1">
        <f>'IMS-12 (raw)'!AB93</f>
        <v>5</v>
      </c>
      <c r="O88" s="1">
        <f>'IMS-12 (raw)'!AC93</f>
        <v>5</v>
      </c>
      <c r="P88" s="1">
        <f t="shared" ref="P88:P108" si="4">SUM(D88:O88)</f>
        <v>62</v>
      </c>
      <c r="Q88" s="1">
        <f>SUMPRODUCT(D88:O88,Sheet1!$B$2:$M$2)</f>
        <v>30.840000000000003</v>
      </c>
      <c r="R88" s="1">
        <f>SUMPRODUCT(D88:O88,Sheet1!$B$3:$M$3)</f>
        <v>19.700000000000003</v>
      </c>
    </row>
    <row r="89" spans="1:18" ht="15.75" customHeight="1" x14ac:dyDescent="0.25">
      <c r="A89" s="19" t="s">
        <v>104</v>
      </c>
      <c r="B89" s="7">
        <f>'IMS-12 (raw)'!D94</f>
        <v>44903.442199074074</v>
      </c>
      <c r="C89" s="8">
        <f>'IMS-12 (raw)'!D94</f>
        <v>44903.442199074074</v>
      </c>
      <c r="D89" s="1">
        <f>'IMS-12 (raw)'!R94</f>
        <v>6</v>
      </c>
      <c r="E89" s="1">
        <f>'IMS-12 (raw)'!S94</f>
        <v>6</v>
      </c>
      <c r="F89" s="1">
        <f>'IMS-12 (raw)'!T94</f>
        <v>6</v>
      </c>
      <c r="G89" s="1">
        <f>'IMS-12 (raw)'!U94</f>
        <v>5</v>
      </c>
      <c r="H89" s="1">
        <f>'IMS-12 (raw)'!V94</f>
        <v>6</v>
      </c>
      <c r="I89" s="1">
        <f>'IMS-12 (raw)'!W94</f>
        <v>6</v>
      </c>
      <c r="J89" s="1">
        <f>'IMS-12 (raw)'!X94</f>
        <v>6</v>
      </c>
      <c r="K89" s="1">
        <f>'IMS-12 (raw)'!Y94</f>
        <v>5</v>
      </c>
      <c r="L89" s="1">
        <f>'IMS-12 (raw)'!Z94</f>
        <v>3</v>
      </c>
      <c r="M89" s="1">
        <f>'IMS-12 (raw)'!AA94</f>
        <v>3</v>
      </c>
      <c r="N89" s="1">
        <f>'IMS-12 (raw)'!AB94</f>
        <v>3</v>
      </c>
      <c r="O89" s="1">
        <f>'IMS-12 (raw)'!AC94</f>
        <v>5</v>
      </c>
      <c r="P89" s="1">
        <f t="shared" si="4"/>
        <v>60</v>
      </c>
      <c r="Q89" s="1">
        <f>SUMPRODUCT(D89:O89,Sheet1!$B$2:$M$2)</f>
        <v>30.340000000000003</v>
      </c>
      <c r="R89" s="1">
        <f>SUMPRODUCT(D89:O89,Sheet1!$B$3:$M$3)</f>
        <v>18.22</v>
      </c>
    </row>
    <row r="90" spans="1:18" ht="15.75" customHeight="1" x14ac:dyDescent="0.25">
      <c r="A90" s="19" t="s">
        <v>104</v>
      </c>
      <c r="B90" s="7">
        <f>'IMS-12 (raw)'!D95</f>
        <v>44903.585324074076</v>
      </c>
      <c r="C90" s="8">
        <f>'IMS-12 (raw)'!D95</f>
        <v>44903.585324074076</v>
      </c>
      <c r="D90" s="1">
        <f>'IMS-12 (raw)'!R95</f>
        <v>6</v>
      </c>
      <c r="E90" s="1">
        <f>'IMS-12 (raw)'!S95</f>
        <v>6</v>
      </c>
      <c r="F90" s="1">
        <f>'IMS-12 (raw)'!T95</f>
        <v>7</v>
      </c>
      <c r="G90" s="1">
        <f>'IMS-12 (raw)'!U95</f>
        <v>5</v>
      </c>
      <c r="H90" s="1">
        <f>'IMS-12 (raw)'!V95</f>
        <v>6</v>
      </c>
      <c r="I90" s="1">
        <f>'IMS-12 (raw)'!W95</f>
        <v>6</v>
      </c>
      <c r="J90" s="1">
        <f>'IMS-12 (raw)'!X95</f>
        <v>6</v>
      </c>
      <c r="K90" s="1">
        <f>'IMS-12 (raw)'!Y95</f>
        <v>7</v>
      </c>
      <c r="L90" s="1">
        <f>'IMS-12 (raw)'!Z95</f>
        <v>5</v>
      </c>
      <c r="M90" s="1">
        <f>'IMS-12 (raw)'!AA95</f>
        <v>5</v>
      </c>
      <c r="N90" s="1">
        <f>'IMS-12 (raw)'!AB95</f>
        <v>6</v>
      </c>
      <c r="O90" s="1">
        <f>'IMS-12 (raw)'!AC95</f>
        <v>6</v>
      </c>
      <c r="P90" s="1">
        <f t="shared" si="4"/>
        <v>71</v>
      </c>
      <c r="Q90" s="1">
        <f>SUMPRODUCT(D90:O90,Sheet1!$B$2:$M$2)</f>
        <v>31.75</v>
      </c>
      <c r="R90" s="1">
        <f>SUMPRODUCT(D90:O90,Sheet1!$B$3:$M$3)</f>
        <v>26.529999999999998</v>
      </c>
    </row>
    <row r="91" spans="1:18" ht="15.75" customHeight="1" x14ac:dyDescent="0.25">
      <c r="A91" s="19" t="s">
        <v>104</v>
      </c>
      <c r="B91" s="7">
        <f>'IMS-12 (raw)'!D96</f>
        <v>44903.58898148148</v>
      </c>
      <c r="C91" s="8">
        <f>'IMS-12 (raw)'!D96</f>
        <v>44903.58898148148</v>
      </c>
      <c r="D91" s="1">
        <f>'IMS-12 (raw)'!R96</f>
        <v>6</v>
      </c>
      <c r="E91" s="1">
        <f>'IMS-12 (raw)'!S96</f>
        <v>7</v>
      </c>
      <c r="F91" s="1">
        <f>'IMS-12 (raw)'!T96</f>
        <v>6</v>
      </c>
      <c r="G91" s="1">
        <f>'IMS-12 (raw)'!U96</f>
        <v>5</v>
      </c>
      <c r="H91" s="1">
        <f>'IMS-12 (raw)'!V96</f>
        <v>6</v>
      </c>
      <c r="I91" s="1">
        <f>'IMS-12 (raw)'!W96</f>
        <v>6</v>
      </c>
      <c r="J91" s="1">
        <f>'IMS-12 (raw)'!X96</f>
        <v>6</v>
      </c>
      <c r="K91" s="1">
        <f>'IMS-12 (raw)'!Y96</f>
        <v>5</v>
      </c>
      <c r="L91" s="1">
        <f>'IMS-12 (raw)'!Z96</f>
        <v>5</v>
      </c>
      <c r="M91" s="1">
        <f>'IMS-12 (raw)'!AA96</f>
        <v>5</v>
      </c>
      <c r="N91" s="1">
        <f>'IMS-12 (raw)'!AB96</f>
        <v>5</v>
      </c>
      <c r="O91" s="1">
        <f>'IMS-12 (raw)'!AC96</f>
        <v>6</v>
      </c>
      <c r="P91" s="1">
        <f t="shared" si="4"/>
        <v>68</v>
      </c>
      <c r="Q91" s="1">
        <f>SUMPRODUCT(D91:O91,Sheet1!$B$2:$M$2)</f>
        <v>31.58</v>
      </c>
      <c r="R91" s="1">
        <f>SUMPRODUCT(D91:O91,Sheet1!$B$3:$M$3)</f>
        <v>23.77</v>
      </c>
    </row>
    <row r="92" spans="1:18" ht="15.75" customHeight="1" x14ac:dyDescent="0.25">
      <c r="A92" s="19" t="s">
        <v>104</v>
      </c>
      <c r="B92" s="7">
        <f>'IMS-12 (raw)'!D97</f>
        <v>44903.697500000002</v>
      </c>
      <c r="C92" s="8">
        <f>'IMS-12 (raw)'!D97</f>
        <v>44903.697500000002</v>
      </c>
      <c r="D92" s="1">
        <f>'IMS-12 (raw)'!R97</f>
        <v>6</v>
      </c>
      <c r="E92" s="1">
        <f>'IMS-12 (raw)'!S97</f>
        <v>6</v>
      </c>
      <c r="F92" s="1">
        <f>'IMS-12 (raw)'!T97</f>
        <v>6</v>
      </c>
      <c r="G92" s="1">
        <f>'IMS-12 (raw)'!U97</f>
        <v>7</v>
      </c>
      <c r="H92" s="1">
        <f>'IMS-12 (raw)'!V97</f>
        <v>6</v>
      </c>
      <c r="I92" s="1">
        <f>'IMS-12 (raw)'!W97</f>
        <v>6</v>
      </c>
      <c r="J92" s="1">
        <f>'IMS-12 (raw)'!X97</f>
        <v>6</v>
      </c>
      <c r="K92" s="1">
        <f>'IMS-12 (raw)'!Y97</f>
        <v>7</v>
      </c>
      <c r="L92" s="1">
        <f>'IMS-12 (raw)'!Z97</f>
        <v>5</v>
      </c>
      <c r="M92" s="1">
        <f>'IMS-12 (raw)'!AA97</f>
        <v>6</v>
      </c>
      <c r="N92" s="1">
        <f>'IMS-12 (raw)'!AB97</f>
        <v>6</v>
      </c>
      <c r="O92" s="1">
        <f>'IMS-12 (raw)'!AC97</f>
        <v>6</v>
      </c>
      <c r="P92" s="1">
        <f t="shared" si="4"/>
        <v>73</v>
      </c>
      <c r="Q92" s="1">
        <f>SUMPRODUCT(D92:O92,Sheet1!$B$2:$M$2)</f>
        <v>32.550000000000004</v>
      </c>
      <c r="R92" s="1">
        <f>SUMPRODUCT(D92:O92,Sheet1!$B$3:$M$3)</f>
        <v>27.539999999999996</v>
      </c>
    </row>
    <row r="93" spans="1:18" ht="15.75" customHeight="1" x14ac:dyDescent="0.25">
      <c r="A93" s="19" t="s">
        <v>104</v>
      </c>
      <c r="B93" s="7">
        <f>'IMS-12 (raw)'!D98</f>
        <v>44903.701874999999</v>
      </c>
      <c r="C93" s="8">
        <f>'IMS-12 (raw)'!D98</f>
        <v>44903.701874999999</v>
      </c>
      <c r="D93" s="1">
        <f>'IMS-12 (raw)'!R98</f>
        <v>5</v>
      </c>
      <c r="E93" s="1">
        <f>'IMS-12 (raw)'!S98</f>
        <v>5</v>
      </c>
      <c r="F93" s="1">
        <f>'IMS-12 (raw)'!T98</f>
        <v>5</v>
      </c>
      <c r="G93" s="1">
        <f>'IMS-12 (raw)'!U98</f>
        <v>5</v>
      </c>
      <c r="H93" s="1">
        <f>'IMS-12 (raw)'!V98</f>
        <v>5</v>
      </c>
      <c r="I93" s="1">
        <f>'IMS-12 (raw)'!W98</f>
        <v>5</v>
      </c>
      <c r="J93" s="1">
        <f>'IMS-12 (raw)'!X98</f>
        <v>5</v>
      </c>
      <c r="K93" s="1">
        <f>'IMS-12 (raw)'!Y98</f>
        <v>5</v>
      </c>
      <c r="L93" s="1">
        <f>'IMS-12 (raw)'!Z98</f>
        <v>5</v>
      </c>
      <c r="M93" s="1">
        <f>'IMS-12 (raw)'!AA98</f>
        <v>5</v>
      </c>
      <c r="N93" s="1">
        <f>'IMS-12 (raw)'!AB98</f>
        <v>5</v>
      </c>
      <c r="O93" s="1">
        <f>'IMS-12 (raw)'!AC98</f>
        <v>5</v>
      </c>
      <c r="P93" s="1">
        <f t="shared" si="4"/>
        <v>60</v>
      </c>
      <c r="Q93" s="1">
        <f>SUMPRODUCT(D93:O93,Sheet1!$B$2:$M$2)</f>
        <v>26.550000000000004</v>
      </c>
      <c r="R93" s="1">
        <f>SUMPRODUCT(D93:O93,Sheet1!$B$3:$M$3)</f>
        <v>22.75</v>
      </c>
    </row>
    <row r="94" spans="1:18" ht="15.75" customHeight="1" x14ac:dyDescent="0.25">
      <c r="A94" s="19" t="s">
        <v>104</v>
      </c>
      <c r="B94" s="7">
        <f>'IMS-12 (raw)'!D99</f>
        <v>44904.423680555556</v>
      </c>
      <c r="C94" s="8">
        <f>'IMS-12 (raw)'!D99</f>
        <v>44904.423680555556</v>
      </c>
      <c r="D94" s="1">
        <f>'IMS-12 (raw)'!R99</f>
        <v>6</v>
      </c>
      <c r="E94" s="1">
        <f>'IMS-12 (raw)'!S99</f>
        <v>6</v>
      </c>
      <c r="F94" s="1">
        <f>'IMS-12 (raw)'!T99</f>
        <v>7</v>
      </c>
      <c r="G94" s="1">
        <f>'IMS-12 (raw)'!U99</f>
        <v>6</v>
      </c>
      <c r="H94" s="1">
        <f>'IMS-12 (raw)'!V99</f>
        <v>6</v>
      </c>
      <c r="I94" s="1">
        <f>'IMS-12 (raw)'!W99</f>
        <v>7</v>
      </c>
      <c r="J94" s="1">
        <f>'IMS-12 (raw)'!X99</f>
        <v>6</v>
      </c>
      <c r="K94" s="1">
        <f>'IMS-12 (raw)'!Y99</f>
        <v>6</v>
      </c>
      <c r="L94" s="1">
        <f>'IMS-12 (raw)'!Z99</f>
        <v>6</v>
      </c>
      <c r="M94" s="1">
        <f>'IMS-12 (raw)'!AA99</f>
        <v>6</v>
      </c>
      <c r="N94" s="1">
        <f>'IMS-12 (raw)'!AB99</f>
        <v>6</v>
      </c>
      <c r="O94" s="1">
        <f>'IMS-12 (raw)'!AC99</f>
        <v>6</v>
      </c>
      <c r="P94" s="1">
        <f t="shared" si="4"/>
        <v>74</v>
      </c>
      <c r="Q94" s="1">
        <f>SUMPRODUCT(D94:O94,Sheet1!$B$2:$M$2)</f>
        <v>33.32</v>
      </c>
      <c r="R94" s="1">
        <f>SUMPRODUCT(D94:O94,Sheet1!$B$3:$M$3)</f>
        <v>27.659999999999997</v>
      </c>
    </row>
    <row r="95" spans="1:18" ht="15.75" customHeight="1" x14ac:dyDescent="0.25">
      <c r="A95" s="19" t="s">
        <v>104</v>
      </c>
      <c r="B95" s="7">
        <f>'IMS-12 (raw)'!D100</f>
        <v>44904.427245370367</v>
      </c>
      <c r="C95" s="8">
        <f>'IMS-12 (raw)'!D100</f>
        <v>44904.427245370367</v>
      </c>
      <c r="D95" s="1">
        <f>'IMS-12 (raw)'!R100</f>
        <v>7</v>
      </c>
      <c r="E95" s="1">
        <f>'IMS-12 (raw)'!S100</f>
        <v>7</v>
      </c>
      <c r="F95" s="1">
        <f>'IMS-12 (raw)'!T100</f>
        <v>7</v>
      </c>
      <c r="G95" s="1">
        <f>'IMS-12 (raw)'!U100</f>
        <v>6</v>
      </c>
      <c r="H95" s="1">
        <f>'IMS-12 (raw)'!V100</f>
        <v>7</v>
      </c>
      <c r="I95" s="1">
        <f>'IMS-12 (raw)'!W100</f>
        <v>7</v>
      </c>
      <c r="J95" s="1">
        <f>'IMS-12 (raw)'!X100</f>
        <v>7</v>
      </c>
      <c r="K95" s="1">
        <f>'IMS-12 (raw)'!Y100</f>
        <v>7</v>
      </c>
      <c r="L95" s="1">
        <f>'IMS-12 (raw)'!Z100</f>
        <v>7</v>
      </c>
      <c r="M95" s="1">
        <f>'IMS-12 (raw)'!AA100</f>
        <v>6</v>
      </c>
      <c r="N95" s="1">
        <f>'IMS-12 (raw)'!AB100</f>
        <v>7</v>
      </c>
      <c r="O95" s="1">
        <f>'IMS-12 (raw)'!AC100</f>
        <v>7</v>
      </c>
      <c r="P95" s="1">
        <f t="shared" si="4"/>
        <v>82</v>
      </c>
      <c r="Q95" s="1">
        <f>SUMPRODUCT(D95:O95,Sheet1!$B$2:$M$2)</f>
        <v>36.31</v>
      </c>
      <c r="R95" s="1">
        <f>SUMPRODUCT(D95:O95,Sheet1!$B$3:$M$3)</f>
        <v>30.879999999999995</v>
      </c>
    </row>
    <row r="96" spans="1:18" ht="15.75" customHeight="1" x14ac:dyDescent="0.25">
      <c r="A96" s="19" t="s">
        <v>104</v>
      </c>
      <c r="B96" s="7">
        <f>'IMS-12 (raw)'!D101</f>
        <v>44904.588634259257</v>
      </c>
      <c r="C96" s="8">
        <f>'IMS-12 (raw)'!D101</f>
        <v>44904.588634259257</v>
      </c>
      <c r="D96" s="1">
        <f>'IMS-12 (raw)'!R101</f>
        <v>5</v>
      </c>
      <c r="E96" s="1">
        <f>'IMS-12 (raw)'!S101</f>
        <v>6</v>
      </c>
      <c r="F96" s="1">
        <f>'IMS-12 (raw)'!T101</f>
        <v>6</v>
      </c>
      <c r="G96" s="1">
        <f>'IMS-12 (raw)'!U101</f>
        <v>5</v>
      </c>
      <c r="H96" s="1">
        <f>'IMS-12 (raw)'!V101</f>
        <v>6</v>
      </c>
      <c r="I96" s="1">
        <f>'IMS-12 (raw)'!W101</f>
        <v>6</v>
      </c>
      <c r="J96" s="1">
        <f>'IMS-12 (raw)'!X101</f>
        <v>6</v>
      </c>
      <c r="K96" s="1">
        <f>'IMS-12 (raw)'!Y101</f>
        <v>6</v>
      </c>
      <c r="L96" s="1">
        <f>'IMS-12 (raw)'!Z101</f>
        <v>6</v>
      </c>
      <c r="M96" s="1">
        <f>'IMS-12 (raw)'!AA101</f>
        <v>5</v>
      </c>
      <c r="N96" s="1">
        <f>'IMS-12 (raw)'!AB101</f>
        <v>5</v>
      </c>
      <c r="O96" s="1">
        <f>'IMS-12 (raw)'!AC101</f>
        <v>6</v>
      </c>
      <c r="P96" s="1">
        <f t="shared" si="4"/>
        <v>68</v>
      </c>
      <c r="Q96" s="1">
        <f>SUMPRODUCT(D96:O96,Sheet1!$B$2:$M$2)</f>
        <v>30.269999999999996</v>
      </c>
      <c r="R96" s="1">
        <f>SUMPRODUCT(D96:O96,Sheet1!$B$3:$M$3)</f>
        <v>25.359999999999996</v>
      </c>
    </row>
    <row r="97" spans="1:18" ht="15.75" customHeight="1" x14ac:dyDescent="0.25">
      <c r="A97" s="19" t="s">
        <v>104</v>
      </c>
      <c r="B97" s="7">
        <f>'IMS-12 (raw)'!D102</f>
        <v>44904.59171296296</v>
      </c>
      <c r="C97" s="8">
        <f>'IMS-12 (raw)'!D102</f>
        <v>44904.59171296296</v>
      </c>
      <c r="D97" s="1">
        <f>'IMS-12 (raw)'!R102</f>
        <v>4</v>
      </c>
      <c r="E97" s="1">
        <f>'IMS-12 (raw)'!S102</f>
        <v>5</v>
      </c>
      <c r="F97" s="1">
        <f>'IMS-12 (raw)'!T102</f>
        <v>5</v>
      </c>
      <c r="G97" s="1">
        <f>'IMS-12 (raw)'!U102</f>
        <v>4</v>
      </c>
      <c r="H97" s="1">
        <f>'IMS-12 (raw)'!V102</f>
        <v>5</v>
      </c>
      <c r="I97" s="1">
        <f>'IMS-12 (raw)'!W102</f>
        <v>5</v>
      </c>
      <c r="J97" s="1">
        <f>'IMS-12 (raw)'!X102</f>
        <v>5</v>
      </c>
      <c r="K97" s="1">
        <f>'IMS-12 (raw)'!Y102</f>
        <v>5</v>
      </c>
      <c r="L97" s="1">
        <f>'IMS-12 (raw)'!Z102</f>
        <v>5</v>
      </c>
      <c r="M97" s="1">
        <f>'IMS-12 (raw)'!AA102</f>
        <v>5</v>
      </c>
      <c r="N97" s="1">
        <f>'IMS-12 (raw)'!AB102</f>
        <v>5</v>
      </c>
      <c r="O97" s="1">
        <f>'IMS-12 (raw)'!AC102</f>
        <v>5</v>
      </c>
      <c r="P97" s="1">
        <f t="shared" si="4"/>
        <v>58</v>
      </c>
      <c r="Q97" s="1">
        <f>SUMPRODUCT(D97:O97,Sheet1!$B$2:$M$2)</f>
        <v>25.220000000000002</v>
      </c>
      <c r="R97" s="1">
        <f>SUMPRODUCT(D97:O97,Sheet1!$B$3:$M$3)</f>
        <v>22.38</v>
      </c>
    </row>
    <row r="98" spans="1:18" ht="15.75" customHeight="1" x14ac:dyDescent="0.25">
      <c r="A98" s="19" t="s">
        <v>104</v>
      </c>
      <c r="B98" s="7">
        <f>'IMS-12 (raw)'!D103</f>
        <v>44904.652557870373</v>
      </c>
      <c r="C98" s="8">
        <f>'IMS-12 (raw)'!D103</f>
        <v>44904.652557870373</v>
      </c>
      <c r="D98" s="1">
        <f>'IMS-12 (raw)'!R103</f>
        <v>4</v>
      </c>
      <c r="E98" s="1">
        <f>'IMS-12 (raw)'!S103</f>
        <v>4</v>
      </c>
      <c r="F98" s="1">
        <f>'IMS-12 (raw)'!T103</f>
        <v>5</v>
      </c>
      <c r="G98" s="1">
        <f>'IMS-12 (raw)'!U103</f>
        <v>4</v>
      </c>
      <c r="H98" s="1">
        <f>'IMS-12 (raw)'!V103</f>
        <v>4</v>
      </c>
      <c r="I98" s="1">
        <f>'IMS-12 (raw)'!W103</f>
        <v>4</v>
      </c>
      <c r="J98" s="1">
        <f>'IMS-12 (raw)'!X103</f>
        <v>4</v>
      </c>
      <c r="K98" s="1">
        <f>'IMS-12 (raw)'!Y103</f>
        <v>3</v>
      </c>
      <c r="L98" s="1">
        <f>'IMS-12 (raw)'!Z103</f>
        <v>3</v>
      </c>
      <c r="M98" s="1">
        <f>'IMS-12 (raw)'!AA103</f>
        <v>3</v>
      </c>
      <c r="N98" s="1">
        <f>'IMS-12 (raw)'!AB103</f>
        <v>3</v>
      </c>
      <c r="O98" s="1">
        <f>'IMS-12 (raw)'!AC103</f>
        <v>3</v>
      </c>
      <c r="P98" s="1">
        <f t="shared" si="4"/>
        <v>44</v>
      </c>
      <c r="Q98" s="1">
        <f>SUMPRODUCT(D98:O98,Sheet1!$B$2:$M$2)</f>
        <v>21.700000000000006</v>
      </c>
      <c r="R98" s="1">
        <f>SUMPRODUCT(D98:O98,Sheet1!$B$3:$M$3)</f>
        <v>14.36</v>
      </c>
    </row>
    <row r="99" spans="1:18" ht="15.75" customHeight="1" x14ac:dyDescent="0.25">
      <c r="A99" s="19" t="s">
        <v>104</v>
      </c>
      <c r="B99" s="7">
        <f>'IMS-12 (raw)'!D104</f>
        <v>44904.655578703707</v>
      </c>
      <c r="C99" s="8">
        <f>'IMS-12 (raw)'!D104</f>
        <v>44904.655578703707</v>
      </c>
      <c r="D99" s="1">
        <f>'IMS-12 (raw)'!R104</f>
        <v>4</v>
      </c>
      <c r="E99" s="1">
        <f>'IMS-12 (raw)'!S104</f>
        <v>5</v>
      </c>
      <c r="F99" s="1">
        <f>'IMS-12 (raw)'!T104</f>
        <v>4</v>
      </c>
      <c r="G99" s="1">
        <f>'IMS-12 (raw)'!U104</f>
        <v>4</v>
      </c>
      <c r="H99" s="1">
        <f>'IMS-12 (raw)'!V104</f>
        <v>5</v>
      </c>
      <c r="I99" s="1">
        <f>'IMS-12 (raw)'!W104</f>
        <v>5</v>
      </c>
      <c r="J99" s="1">
        <f>'IMS-12 (raw)'!X104</f>
        <v>5</v>
      </c>
      <c r="K99" s="1">
        <f>'IMS-12 (raw)'!Y104</f>
        <v>4</v>
      </c>
      <c r="L99" s="1">
        <f>'IMS-12 (raw)'!Z104</f>
        <v>5</v>
      </c>
      <c r="M99" s="1">
        <f>'IMS-12 (raw)'!AA104</f>
        <v>4</v>
      </c>
      <c r="N99" s="1">
        <f>'IMS-12 (raw)'!AB104</f>
        <v>5</v>
      </c>
      <c r="O99" s="1">
        <f>'IMS-12 (raw)'!AC104</f>
        <v>5</v>
      </c>
      <c r="P99" s="1">
        <f t="shared" si="4"/>
        <v>55</v>
      </c>
      <c r="Q99" s="1">
        <f>SUMPRODUCT(D99:O99,Sheet1!$B$2:$M$2)</f>
        <v>24.29</v>
      </c>
      <c r="R99" s="1">
        <f>SUMPRODUCT(D99:O99,Sheet1!$B$3:$M$3)</f>
        <v>20.62</v>
      </c>
    </row>
    <row r="100" spans="1:18" ht="15.75" customHeight="1" x14ac:dyDescent="0.25">
      <c r="A100" s="19" t="s">
        <v>104</v>
      </c>
      <c r="B100" s="7">
        <f>'IMS-12 (raw)'!D105</f>
        <v>44905.476458333331</v>
      </c>
      <c r="C100" s="8">
        <f>'IMS-12 (raw)'!D105</f>
        <v>44905.476458333331</v>
      </c>
      <c r="D100" s="1">
        <f>'IMS-12 (raw)'!R105</f>
        <v>0</v>
      </c>
      <c r="E100" s="1">
        <f>'IMS-12 (raw)'!S105</f>
        <v>0</v>
      </c>
      <c r="F100" s="1">
        <f>'IMS-12 (raw)'!T105</f>
        <v>0</v>
      </c>
      <c r="G100" s="1">
        <f>'IMS-12 (raw)'!U105</f>
        <v>0</v>
      </c>
      <c r="H100" s="1">
        <f>'IMS-12 (raw)'!V105</f>
        <v>0</v>
      </c>
      <c r="I100" s="1">
        <f>'IMS-12 (raw)'!W105</f>
        <v>0</v>
      </c>
      <c r="J100" s="1">
        <f>'IMS-12 (raw)'!X105</f>
        <v>0</v>
      </c>
      <c r="K100" s="1">
        <f>'IMS-12 (raw)'!Y105</f>
        <v>0</v>
      </c>
      <c r="L100" s="1">
        <f>'IMS-12 (raw)'!Z105</f>
        <v>0</v>
      </c>
      <c r="M100" s="1">
        <f>'IMS-12 (raw)'!AA105</f>
        <v>0</v>
      </c>
      <c r="N100" s="1">
        <f>'IMS-12 (raw)'!AB105</f>
        <v>0</v>
      </c>
      <c r="O100" s="1">
        <f>'IMS-12 (raw)'!AC105</f>
        <v>0</v>
      </c>
      <c r="P100" s="1">
        <f t="shared" si="4"/>
        <v>0</v>
      </c>
      <c r="Q100" s="1">
        <f>SUMPRODUCT(D100:O100,Sheet1!$B$2:$M$2)</f>
        <v>0</v>
      </c>
      <c r="R100" s="1">
        <f>SUMPRODUCT(D100:O100,Sheet1!$B$3:$M$3)</f>
        <v>0</v>
      </c>
    </row>
    <row r="101" spans="1:18" ht="15.75" customHeight="1" x14ac:dyDescent="0.25">
      <c r="A101" s="19" t="s">
        <v>104</v>
      </c>
      <c r="B101" s="7">
        <f>'IMS-12 (raw)'!D106</f>
        <v>44905.494733796295</v>
      </c>
      <c r="C101" s="8">
        <f>'IMS-12 (raw)'!D106</f>
        <v>44905.494733796295</v>
      </c>
      <c r="D101" s="1">
        <f>'IMS-12 (raw)'!R106</f>
        <v>6</v>
      </c>
      <c r="E101" s="1">
        <f>'IMS-12 (raw)'!S106</f>
        <v>6</v>
      </c>
      <c r="F101" s="1">
        <f>'IMS-12 (raw)'!T106</f>
        <v>6</v>
      </c>
      <c r="G101" s="1">
        <f>'IMS-12 (raw)'!U106</f>
        <v>6</v>
      </c>
      <c r="H101" s="1">
        <f>'IMS-12 (raw)'!V106</f>
        <v>6</v>
      </c>
      <c r="I101" s="1">
        <f>'IMS-12 (raw)'!W106</f>
        <v>6</v>
      </c>
      <c r="J101" s="1">
        <f>'IMS-12 (raw)'!X106</f>
        <v>6</v>
      </c>
      <c r="K101" s="1">
        <f>'IMS-12 (raw)'!Y106</f>
        <v>5</v>
      </c>
      <c r="L101" s="1">
        <f>'IMS-12 (raw)'!Z106</f>
        <v>5</v>
      </c>
      <c r="M101" s="1">
        <f>'IMS-12 (raw)'!AA106</f>
        <v>6</v>
      </c>
      <c r="N101" s="1">
        <f>'IMS-12 (raw)'!AB106</f>
        <v>5</v>
      </c>
      <c r="O101" s="1">
        <f>'IMS-12 (raw)'!AC106</f>
        <v>6</v>
      </c>
      <c r="P101" s="1">
        <f t="shared" si="4"/>
        <v>69</v>
      </c>
      <c r="Q101" s="1">
        <f>SUMPRODUCT(D101:O101,Sheet1!$B$2:$M$2)</f>
        <v>31.749999999999996</v>
      </c>
      <c r="R101" s="1">
        <f>SUMPRODUCT(D101:O101,Sheet1!$B$3:$M$3)</f>
        <v>24.799999999999997</v>
      </c>
    </row>
    <row r="102" spans="1:18" ht="15.75" customHeight="1" x14ac:dyDescent="0.25">
      <c r="A102" s="19" t="s">
        <v>104</v>
      </c>
      <c r="B102" s="7">
        <f>'IMS-12 (raw)'!D107</f>
        <v>44905.694467592592</v>
      </c>
      <c r="C102" s="8">
        <f>'IMS-12 (raw)'!D107</f>
        <v>44905.694467592592</v>
      </c>
      <c r="D102" s="1">
        <f>'IMS-12 (raw)'!R107</f>
        <v>5</v>
      </c>
      <c r="E102" s="1">
        <f>'IMS-12 (raw)'!S107</f>
        <v>6</v>
      </c>
      <c r="F102" s="1">
        <f>'IMS-12 (raw)'!T107</f>
        <v>6</v>
      </c>
      <c r="G102" s="1">
        <f>'IMS-12 (raw)'!U107</f>
        <v>5</v>
      </c>
      <c r="H102" s="1">
        <f>'IMS-12 (raw)'!V107</f>
        <v>6</v>
      </c>
      <c r="I102" s="1">
        <f>'IMS-12 (raw)'!W107</f>
        <v>6</v>
      </c>
      <c r="J102" s="1">
        <f>'IMS-12 (raw)'!X107</f>
        <v>6</v>
      </c>
      <c r="K102" s="1">
        <f>'IMS-12 (raw)'!Y107</f>
        <v>5</v>
      </c>
      <c r="L102" s="1">
        <f>'IMS-12 (raw)'!Z107</f>
        <v>5</v>
      </c>
      <c r="M102" s="1">
        <f>'IMS-12 (raw)'!AA107</f>
        <v>5</v>
      </c>
      <c r="N102" s="1">
        <f>'IMS-12 (raw)'!AB107</f>
        <v>5</v>
      </c>
      <c r="O102" s="1">
        <f>'IMS-12 (raw)'!AC107</f>
        <v>5</v>
      </c>
      <c r="P102" s="1">
        <f t="shared" si="4"/>
        <v>65</v>
      </c>
      <c r="Q102" s="1">
        <f>SUMPRODUCT(D102:O102,Sheet1!$B$2:$M$2)</f>
        <v>30.240000000000002</v>
      </c>
      <c r="R102" s="1">
        <f>SUMPRODUCT(D102:O102,Sheet1!$B$3:$M$3)</f>
        <v>22.89</v>
      </c>
    </row>
    <row r="103" spans="1:18" ht="15.75" customHeight="1" x14ac:dyDescent="0.25">
      <c r="A103" s="19" t="s">
        <v>104</v>
      </c>
      <c r="B103" s="7">
        <f>'IMS-12 (raw)'!D108</f>
        <v>44905.766562500001</v>
      </c>
      <c r="C103" s="8">
        <f>'IMS-12 (raw)'!D108</f>
        <v>44905.766562500001</v>
      </c>
      <c r="D103" s="1">
        <f>'IMS-12 (raw)'!R108</f>
        <v>6</v>
      </c>
      <c r="E103" s="1">
        <f>'IMS-12 (raw)'!S108</f>
        <v>6</v>
      </c>
      <c r="F103" s="1">
        <f>'IMS-12 (raw)'!T108</f>
        <v>6</v>
      </c>
      <c r="G103" s="1">
        <f>'IMS-12 (raw)'!U108</f>
        <v>5</v>
      </c>
      <c r="H103" s="1">
        <f>'IMS-12 (raw)'!V108</f>
        <v>6</v>
      </c>
      <c r="I103" s="1">
        <f>'IMS-12 (raw)'!W108</f>
        <v>6</v>
      </c>
      <c r="J103" s="1">
        <f>'IMS-12 (raw)'!X108</f>
        <v>6</v>
      </c>
      <c r="K103" s="1">
        <f>'IMS-12 (raw)'!Y108</f>
        <v>5</v>
      </c>
      <c r="L103" s="1">
        <f>'IMS-12 (raw)'!Z108</f>
        <v>5</v>
      </c>
      <c r="M103" s="1">
        <f>'IMS-12 (raw)'!AA108</f>
        <v>6</v>
      </c>
      <c r="N103" s="1">
        <f>'IMS-12 (raw)'!AB108</f>
        <v>5</v>
      </c>
      <c r="O103" s="1">
        <f>'IMS-12 (raw)'!AC108</f>
        <v>5</v>
      </c>
      <c r="P103" s="1">
        <f t="shared" si="4"/>
        <v>67</v>
      </c>
      <c r="Q103" s="1">
        <f>SUMPRODUCT(D103:O103,Sheet1!$B$2:$M$2)</f>
        <v>31.05</v>
      </c>
      <c r="R103" s="1">
        <f>SUMPRODUCT(D103:O103,Sheet1!$B$3:$M$3)</f>
        <v>23.75</v>
      </c>
    </row>
    <row r="104" spans="1:18" ht="15.75" customHeight="1" x14ac:dyDescent="0.25">
      <c r="A104" s="19" t="s">
        <v>104</v>
      </c>
      <c r="B104" s="7">
        <f>'IMS-12 (raw)'!D109</f>
        <v>44906.515104166669</v>
      </c>
      <c r="C104" s="8">
        <f>'IMS-12 (raw)'!D109</f>
        <v>44906.515104166669</v>
      </c>
      <c r="D104" s="1">
        <f>'IMS-12 (raw)'!R109</f>
        <v>0</v>
      </c>
      <c r="E104" s="1">
        <f>'IMS-12 (raw)'!S109</f>
        <v>0</v>
      </c>
      <c r="F104" s="1">
        <f>'IMS-12 (raw)'!T109</f>
        <v>0</v>
      </c>
      <c r="G104" s="1">
        <f>'IMS-12 (raw)'!U109</f>
        <v>0</v>
      </c>
      <c r="H104" s="1">
        <f>'IMS-12 (raw)'!V109</f>
        <v>0</v>
      </c>
      <c r="I104" s="1">
        <f>'IMS-12 (raw)'!W109</f>
        <v>0</v>
      </c>
      <c r="J104" s="1">
        <f>'IMS-12 (raw)'!X109</f>
        <v>0</v>
      </c>
      <c r="K104" s="1">
        <f>'IMS-12 (raw)'!Y109</f>
        <v>0</v>
      </c>
      <c r="L104" s="1">
        <f>'IMS-12 (raw)'!Z109</f>
        <v>0</v>
      </c>
      <c r="M104" s="1">
        <f>'IMS-12 (raw)'!AA109</f>
        <v>0</v>
      </c>
      <c r="N104" s="1">
        <f>'IMS-12 (raw)'!AB109</f>
        <v>0</v>
      </c>
      <c r="O104" s="1">
        <f>'IMS-12 (raw)'!AC109</f>
        <v>0</v>
      </c>
      <c r="P104" s="1">
        <f t="shared" si="4"/>
        <v>0</v>
      </c>
      <c r="Q104" s="1">
        <f>SUMPRODUCT(D104:O104,Sheet1!$B$2:$M$2)</f>
        <v>0</v>
      </c>
      <c r="R104" s="1">
        <f>SUMPRODUCT(D104:O104,Sheet1!$B$3:$M$3)</f>
        <v>0</v>
      </c>
    </row>
    <row r="105" spans="1:18" ht="15.75" customHeight="1" x14ac:dyDescent="0.25">
      <c r="A105" s="19" t="s">
        <v>104</v>
      </c>
      <c r="B105" s="7">
        <f>'IMS-12 (raw)'!D110</f>
        <v>44906.518842592595</v>
      </c>
      <c r="C105" s="8">
        <f>'IMS-12 (raw)'!D110</f>
        <v>44906.518842592595</v>
      </c>
      <c r="D105" s="1">
        <f>'IMS-12 (raw)'!R110</f>
        <v>5</v>
      </c>
      <c r="E105" s="1">
        <f>'IMS-12 (raw)'!S110</f>
        <v>5</v>
      </c>
      <c r="F105" s="1">
        <f>'IMS-12 (raw)'!T110</f>
        <v>6</v>
      </c>
      <c r="G105" s="1">
        <f>'IMS-12 (raw)'!U110</f>
        <v>5</v>
      </c>
      <c r="H105" s="1">
        <f>'IMS-12 (raw)'!V110</f>
        <v>6</v>
      </c>
      <c r="I105" s="1">
        <f>'IMS-12 (raw)'!W110</f>
        <v>6</v>
      </c>
      <c r="J105" s="1">
        <f>'IMS-12 (raw)'!X110</f>
        <v>6</v>
      </c>
      <c r="K105" s="1">
        <f>'IMS-12 (raw)'!Y110</f>
        <v>5</v>
      </c>
      <c r="L105" s="1">
        <f>'IMS-12 (raw)'!Z110</f>
        <v>5</v>
      </c>
      <c r="M105" s="1">
        <f>'IMS-12 (raw)'!AA110</f>
        <v>5</v>
      </c>
      <c r="N105" s="1">
        <f>'IMS-12 (raw)'!AB110</f>
        <v>5</v>
      </c>
      <c r="O105" s="1">
        <f>'IMS-12 (raw)'!AC110</f>
        <v>5</v>
      </c>
      <c r="P105" s="1">
        <f t="shared" si="4"/>
        <v>64</v>
      </c>
      <c r="Q105" s="1">
        <f>SUMPRODUCT(D105:O105,Sheet1!$B$2:$M$2)</f>
        <v>29.549999999999997</v>
      </c>
      <c r="R105" s="1">
        <f>SUMPRODUCT(D105:O105,Sheet1!$B$3:$M$3)</f>
        <v>22.95</v>
      </c>
    </row>
    <row r="106" spans="1:18" ht="15.75" customHeight="1" x14ac:dyDescent="0.25">
      <c r="A106" s="19" t="s">
        <v>104</v>
      </c>
      <c r="B106" s="7">
        <f>'IMS-12 (raw)'!D111</f>
        <v>44906.584780092591</v>
      </c>
      <c r="C106" s="8">
        <f>'IMS-12 (raw)'!D111</f>
        <v>44906.584780092591</v>
      </c>
      <c r="D106" s="1">
        <f>'IMS-12 (raw)'!R111</f>
        <v>6</v>
      </c>
      <c r="E106" s="1">
        <f>'IMS-12 (raw)'!S111</f>
        <v>6</v>
      </c>
      <c r="F106" s="1">
        <f>'IMS-12 (raw)'!T111</f>
        <v>6</v>
      </c>
      <c r="G106" s="1">
        <f>'IMS-12 (raw)'!U111</f>
        <v>6</v>
      </c>
      <c r="H106" s="1">
        <f>'IMS-12 (raw)'!V111</f>
        <v>6</v>
      </c>
      <c r="I106" s="1">
        <f>'IMS-12 (raw)'!W111</f>
        <v>6</v>
      </c>
      <c r="J106" s="1">
        <f>'IMS-12 (raw)'!X111</f>
        <v>6</v>
      </c>
      <c r="K106" s="1">
        <f>'IMS-12 (raw)'!Y111</f>
        <v>6</v>
      </c>
      <c r="L106" s="1">
        <f>'IMS-12 (raw)'!Z111</f>
        <v>6</v>
      </c>
      <c r="M106" s="1">
        <f>'IMS-12 (raw)'!AA111</f>
        <v>6</v>
      </c>
      <c r="N106" s="1">
        <f>'IMS-12 (raw)'!AB111</f>
        <v>6</v>
      </c>
      <c r="O106" s="1">
        <f>'IMS-12 (raw)'!AC111</f>
        <v>6</v>
      </c>
      <c r="P106" s="1">
        <f t="shared" si="4"/>
        <v>72</v>
      </c>
      <c r="Q106" s="1">
        <f>SUMPRODUCT(D106:O106,Sheet1!$B$2:$M$2)</f>
        <v>31.859999999999992</v>
      </c>
      <c r="R106" s="1">
        <f>SUMPRODUCT(D106:O106,Sheet1!$B$3:$M$3)</f>
        <v>27.299999999999997</v>
      </c>
    </row>
    <row r="107" spans="1:18" ht="15.75" customHeight="1" x14ac:dyDescent="0.25">
      <c r="A107" s="19" t="s">
        <v>104</v>
      </c>
      <c r="B107" s="7">
        <f>'IMS-12 (raw)'!D112</f>
        <v>44906.672002314815</v>
      </c>
      <c r="C107" s="8">
        <f>'IMS-12 (raw)'!D112</f>
        <v>44906.672002314815</v>
      </c>
      <c r="D107" s="1">
        <f>'IMS-12 (raw)'!R112</f>
        <v>6</v>
      </c>
      <c r="E107" s="1">
        <f>'IMS-12 (raw)'!S112</f>
        <v>6</v>
      </c>
      <c r="F107" s="1">
        <f>'IMS-12 (raw)'!T112</f>
        <v>5</v>
      </c>
      <c r="G107" s="1">
        <f>'IMS-12 (raw)'!U112</f>
        <v>5</v>
      </c>
      <c r="H107" s="1">
        <f>'IMS-12 (raw)'!V112</f>
        <v>6</v>
      </c>
      <c r="I107" s="1">
        <f>'IMS-12 (raw)'!W112</f>
        <v>6</v>
      </c>
      <c r="J107" s="1">
        <f>'IMS-12 (raw)'!X112</f>
        <v>5</v>
      </c>
      <c r="K107" s="1">
        <f>'IMS-12 (raw)'!Y112</f>
        <v>6</v>
      </c>
      <c r="L107" s="1">
        <f>'IMS-12 (raw)'!Z112</f>
        <v>5</v>
      </c>
      <c r="M107" s="1">
        <f>'IMS-12 (raw)'!AA112</f>
        <v>5</v>
      </c>
      <c r="N107" s="1">
        <f>'IMS-12 (raw)'!AB112</f>
        <v>5</v>
      </c>
      <c r="O107" s="1">
        <f>'IMS-12 (raw)'!AC112</f>
        <v>5</v>
      </c>
      <c r="P107" s="1">
        <f t="shared" si="4"/>
        <v>65</v>
      </c>
      <c r="Q107" s="1">
        <f>SUMPRODUCT(D107:O107,Sheet1!$B$2:$M$2)</f>
        <v>29.430000000000003</v>
      </c>
      <c r="R107" s="1">
        <f>SUMPRODUCT(D107:O107,Sheet1!$B$3:$M$3)</f>
        <v>23.8</v>
      </c>
    </row>
    <row r="108" spans="1:18" ht="15.75" customHeight="1" x14ac:dyDescent="0.25">
      <c r="A108" s="19" t="s">
        <v>104</v>
      </c>
      <c r="B108" s="7">
        <f>'IMS-12 (raw)'!D113</f>
        <v>44906.742893518516</v>
      </c>
      <c r="C108" s="8">
        <f>'IMS-12 (raw)'!D113</f>
        <v>44906.742893518516</v>
      </c>
      <c r="D108" s="1">
        <f>'IMS-12 (raw)'!R113</f>
        <v>6</v>
      </c>
      <c r="E108" s="1">
        <f>'IMS-12 (raw)'!S113</f>
        <v>6</v>
      </c>
      <c r="F108" s="1">
        <f>'IMS-12 (raw)'!T113</f>
        <v>6</v>
      </c>
      <c r="G108" s="1">
        <f>'IMS-12 (raw)'!U113</f>
        <v>6</v>
      </c>
      <c r="H108" s="1">
        <f>'IMS-12 (raw)'!V113</f>
        <v>6</v>
      </c>
      <c r="I108" s="1">
        <f>'IMS-12 (raw)'!W113</f>
        <v>6</v>
      </c>
      <c r="J108" s="1">
        <f>'IMS-12 (raw)'!X113</f>
        <v>6</v>
      </c>
      <c r="K108" s="1">
        <f>'IMS-12 (raw)'!Y113</f>
        <v>5</v>
      </c>
      <c r="L108" s="1">
        <f>'IMS-12 (raw)'!Z113</f>
        <v>5</v>
      </c>
      <c r="M108" s="1">
        <f>'IMS-12 (raw)'!AA113</f>
        <v>5</v>
      </c>
      <c r="N108" s="1">
        <f>'IMS-12 (raw)'!AB113</f>
        <v>5</v>
      </c>
      <c r="O108" s="1">
        <f>'IMS-12 (raw)'!AC113</f>
        <v>5</v>
      </c>
      <c r="P108" s="1">
        <f t="shared" si="4"/>
        <v>67</v>
      </c>
      <c r="Q108" s="1">
        <f>SUMPRODUCT(D108:O108,Sheet1!$B$2:$M$2)</f>
        <v>31.57</v>
      </c>
      <c r="R108" s="1">
        <f>SUMPRODUCT(D108:O108,Sheet1!$B$3:$M$3)</f>
        <v>23.26</v>
      </c>
    </row>
    <row r="109" spans="1:18" ht="15.75" customHeight="1" x14ac:dyDescent="0.25">
      <c r="A109" s="19" t="s">
        <v>104</v>
      </c>
      <c r="B109" s="7">
        <f>'IMS-12 (raw)'!D114</f>
        <v>44907.506180555552</v>
      </c>
      <c r="C109" s="8">
        <f>'IMS-12 (raw)'!D114</f>
        <v>44907.506180555552</v>
      </c>
      <c r="D109" s="1">
        <f>'IMS-12 (raw)'!R114</f>
        <v>6</v>
      </c>
      <c r="E109" s="1">
        <f>'IMS-12 (raw)'!S114</f>
        <v>6</v>
      </c>
      <c r="F109" s="1">
        <f>'IMS-12 (raw)'!T114</f>
        <v>6</v>
      </c>
      <c r="G109" s="1">
        <f>'IMS-12 (raw)'!U114</f>
        <v>6</v>
      </c>
      <c r="H109" s="1">
        <f>'IMS-12 (raw)'!V114</f>
        <v>6</v>
      </c>
      <c r="I109" s="1">
        <f>'IMS-12 (raw)'!W114</f>
        <v>6</v>
      </c>
      <c r="J109" s="1">
        <f>'IMS-12 (raw)'!X114</f>
        <v>6</v>
      </c>
      <c r="K109" s="1">
        <f>'IMS-12 (raw)'!Y114</f>
        <v>6</v>
      </c>
      <c r="L109" s="1">
        <f>'IMS-12 (raw)'!Z114</f>
        <v>6</v>
      </c>
      <c r="M109" s="1">
        <f>'IMS-12 (raw)'!AA114</f>
        <v>5</v>
      </c>
      <c r="N109" s="1">
        <f>'IMS-12 (raw)'!AB114</f>
        <v>6</v>
      </c>
      <c r="O109" s="1">
        <f>'IMS-12 (raw)'!AC114</f>
        <v>5</v>
      </c>
      <c r="P109" s="1">
        <f t="shared" ref="P109:P114" si="5">SUM(D109:O109)</f>
        <v>70</v>
      </c>
      <c r="Q109" s="1">
        <f>SUMPRODUCT(D109:O109,Sheet1!$B$2:$M$2)</f>
        <v>31.679999999999996</v>
      </c>
      <c r="R109" s="1">
        <f>SUMPRODUCT(D109:O109,Sheet1!$B$3:$M$3)</f>
        <v>25.759999999999998</v>
      </c>
    </row>
    <row r="110" spans="1:18" ht="15.75" customHeight="1" x14ac:dyDescent="0.25">
      <c r="A110" s="19" t="s">
        <v>104</v>
      </c>
      <c r="B110" s="7">
        <f>'IMS-12 (raw)'!D115</f>
        <v>44907.510763888888</v>
      </c>
      <c r="C110" s="8">
        <f>'IMS-12 (raw)'!D115</f>
        <v>44907.510763888888</v>
      </c>
      <c r="D110" s="1">
        <f>'IMS-12 (raw)'!R115</f>
        <v>6</v>
      </c>
      <c r="E110" s="1">
        <f>'IMS-12 (raw)'!S115</f>
        <v>6</v>
      </c>
      <c r="F110" s="1">
        <f>'IMS-12 (raw)'!T115</f>
        <v>6</v>
      </c>
      <c r="G110" s="1">
        <f>'IMS-12 (raw)'!U115</f>
        <v>6</v>
      </c>
      <c r="H110" s="1">
        <f>'IMS-12 (raw)'!V115</f>
        <v>6</v>
      </c>
      <c r="I110" s="1">
        <f>'IMS-12 (raw)'!W115</f>
        <v>6</v>
      </c>
      <c r="J110" s="1">
        <f>'IMS-12 (raw)'!X115</f>
        <v>6</v>
      </c>
      <c r="K110" s="1">
        <f>'IMS-12 (raw)'!Y115</f>
        <v>6</v>
      </c>
      <c r="L110" s="1">
        <f>'IMS-12 (raw)'!Z115</f>
        <v>5</v>
      </c>
      <c r="M110" s="1">
        <f>'IMS-12 (raw)'!AA115</f>
        <v>5</v>
      </c>
      <c r="N110" s="1">
        <f>'IMS-12 (raw)'!AB115</f>
        <v>5</v>
      </c>
      <c r="O110" s="1">
        <f>'IMS-12 (raw)'!AC115</f>
        <v>5</v>
      </c>
      <c r="P110" s="1">
        <f t="shared" si="5"/>
        <v>68</v>
      </c>
      <c r="Q110" s="1">
        <f>SUMPRODUCT(D110:O110,Sheet1!$B$2:$M$2)</f>
        <v>31.58</v>
      </c>
      <c r="R110" s="1">
        <f>SUMPRODUCT(D110:O110,Sheet1!$B$3:$M$3)</f>
        <v>24.09</v>
      </c>
    </row>
    <row r="111" spans="1:18" ht="15.75" customHeight="1" x14ac:dyDescent="0.25">
      <c r="A111" s="19" t="s">
        <v>104</v>
      </c>
      <c r="B111" s="7">
        <f>'IMS-12 (raw)'!D116</f>
        <v>44907.639479166668</v>
      </c>
      <c r="C111" s="8">
        <f>'IMS-12 (raw)'!D116</f>
        <v>44907.639479166668</v>
      </c>
      <c r="D111" s="1">
        <f>'IMS-12 (raw)'!R116</f>
        <v>6</v>
      </c>
      <c r="E111" s="1">
        <f>'IMS-12 (raw)'!S116</f>
        <v>6</v>
      </c>
      <c r="F111" s="1">
        <f>'IMS-12 (raw)'!T116</f>
        <v>6</v>
      </c>
      <c r="G111" s="1">
        <f>'IMS-12 (raw)'!U116</f>
        <v>6</v>
      </c>
      <c r="H111" s="1">
        <f>'IMS-12 (raw)'!V116</f>
        <v>6</v>
      </c>
      <c r="I111" s="1">
        <f>'IMS-12 (raw)'!W116</f>
        <v>6</v>
      </c>
      <c r="J111" s="1">
        <f>'IMS-12 (raw)'!X116</f>
        <v>6</v>
      </c>
      <c r="K111" s="1">
        <f>'IMS-12 (raw)'!Y116</f>
        <v>6</v>
      </c>
      <c r="L111" s="1">
        <f>'IMS-12 (raw)'!Z116</f>
        <v>6</v>
      </c>
      <c r="M111" s="1">
        <f>'IMS-12 (raw)'!AA116</f>
        <v>5</v>
      </c>
      <c r="N111" s="1">
        <f>'IMS-12 (raw)'!AB116</f>
        <v>6</v>
      </c>
      <c r="O111" s="1">
        <f>'IMS-12 (raw)'!AC116</f>
        <v>6</v>
      </c>
      <c r="P111" s="1">
        <f t="shared" si="5"/>
        <v>71</v>
      </c>
      <c r="Q111" s="1">
        <f>SUMPRODUCT(D111:O111,Sheet1!$B$2:$M$2)</f>
        <v>31.689999999999994</v>
      </c>
      <c r="R111" s="1">
        <f>SUMPRODUCT(D111:O111,Sheet1!$B$3:$M$3)</f>
        <v>26.569999999999997</v>
      </c>
    </row>
    <row r="112" spans="1:18" ht="15.75" customHeight="1" x14ac:dyDescent="0.25">
      <c r="A112" s="19" t="s">
        <v>104</v>
      </c>
      <c r="B112" s="7">
        <f>'IMS-12 (raw)'!D117</f>
        <v>44907.643564814818</v>
      </c>
      <c r="C112" s="8">
        <f>'IMS-12 (raw)'!D117</f>
        <v>44907.643564814818</v>
      </c>
      <c r="D112" s="1">
        <f>'IMS-12 (raw)'!R117</f>
        <v>6</v>
      </c>
      <c r="E112" s="1">
        <f>'IMS-12 (raw)'!S117</f>
        <v>6</v>
      </c>
      <c r="F112" s="1">
        <f>'IMS-12 (raw)'!T117</f>
        <v>6</v>
      </c>
      <c r="G112" s="1">
        <f>'IMS-12 (raw)'!U117</f>
        <v>6</v>
      </c>
      <c r="H112" s="1">
        <f>'IMS-12 (raw)'!V117</f>
        <v>6</v>
      </c>
      <c r="I112" s="1">
        <f>'IMS-12 (raw)'!W117</f>
        <v>6</v>
      </c>
      <c r="J112" s="1">
        <f>'IMS-12 (raw)'!X117</f>
        <v>6</v>
      </c>
      <c r="K112" s="1">
        <f>'IMS-12 (raw)'!Y117</f>
        <v>6</v>
      </c>
      <c r="L112" s="1">
        <f>'IMS-12 (raw)'!Z117</f>
        <v>5</v>
      </c>
      <c r="M112" s="1">
        <f>'IMS-12 (raw)'!AA117</f>
        <v>5</v>
      </c>
      <c r="N112" s="1">
        <f>'IMS-12 (raw)'!AB117</f>
        <v>6</v>
      </c>
      <c r="O112" s="1">
        <f>'IMS-12 (raw)'!AC117</f>
        <v>6</v>
      </c>
      <c r="P112" s="1">
        <f t="shared" si="5"/>
        <v>70</v>
      </c>
      <c r="Q112" s="1">
        <f>SUMPRODUCT(D112:O112,Sheet1!$B$2:$M$2)</f>
        <v>31.679999999999996</v>
      </c>
      <c r="R112" s="1">
        <f>SUMPRODUCT(D112:O112,Sheet1!$B$3:$M$3)</f>
        <v>25.74</v>
      </c>
    </row>
    <row r="113" spans="1:18" ht="15.75" customHeight="1" x14ac:dyDescent="0.25">
      <c r="A113" s="19" t="s">
        <v>104</v>
      </c>
      <c r="B113" s="7">
        <f>'IMS-12 (raw)'!D118</f>
        <v>44907.722997685189</v>
      </c>
      <c r="C113" s="8">
        <f>'IMS-12 (raw)'!D118</f>
        <v>44907.722997685189</v>
      </c>
      <c r="D113" s="1">
        <f>'IMS-12 (raw)'!R118</f>
        <v>6</v>
      </c>
      <c r="E113" s="1">
        <f>'IMS-12 (raw)'!S118</f>
        <v>6</v>
      </c>
      <c r="F113" s="1">
        <f>'IMS-12 (raw)'!T118</f>
        <v>6</v>
      </c>
      <c r="G113" s="1">
        <f>'IMS-12 (raw)'!U118</f>
        <v>6</v>
      </c>
      <c r="H113" s="1">
        <f>'IMS-12 (raw)'!V118</f>
        <v>6</v>
      </c>
      <c r="I113" s="1">
        <f>'IMS-12 (raw)'!W118</f>
        <v>6</v>
      </c>
      <c r="J113" s="1">
        <f>'IMS-12 (raw)'!X118</f>
        <v>6</v>
      </c>
      <c r="K113" s="1">
        <f>'IMS-12 (raw)'!Y118</f>
        <v>6</v>
      </c>
      <c r="L113" s="1">
        <f>'IMS-12 (raw)'!Z118</f>
        <v>5</v>
      </c>
      <c r="M113" s="1">
        <f>'IMS-12 (raw)'!AA118</f>
        <v>5</v>
      </c>
      <c r="N113" s="1">
        <f>'IMS-12 (raw)'!AB118</f>
        <v>6</v>
      </c>
      <c r="O113" s="1">
        <f>'IMS-12 (raw)'!AC118</f>
        <v>6</v>
      </c>
      <c r="P113" s="1">
        <f t="shared" si="5"/>
        <v>70</v>
      </c>
      <c r="Q113" s="1">
        <f>SUMPRODUCT(D113:O113,Sheet1!$B$2:$M$2)</f>
        <v>31.679999999999996</v>
      </c>
      <c r="R113" s="1">
        <f>SUMPRODUCT(D113:O113,Sheet1!$B$3:$M$3)</f>
        <v>25.74</v>
      </c>
    </row>
    <row r="114" spans="1:18" ht="15.75" customHeight="1" x14ac:dyDescent="0.25">
      <c r="A114" s="19" t="s">
        <v>104</v>
      </c>
      <c r="B114" s="7">
        <f>'IMS-12 (raw)'!D119</f>
        <v>44907.727453703701</v>
      </c>
      <c r="C114" s="8">
        <f>'IMS-12 (raw)'!D119</f>
        <v>44907.727453703701</v>
      </c>
      <c r="D114" s="1">
        <f>'IMS-12 (raw)'!R119</f>
        <v>6</v>
      </c>
      <c r="E114" s="1">
        <f>'IMS-12 (raw)'!S119</f>
        <v>6</v>
      </c>
      <c r="F114" s="1">
        <f>'IMS-12 (raw)'!T119</f>
        <v>6</v>
      </c>
      <c r="G114" s="1">
        <f>'IMS-12 (raw)'!U119</f>
        <v>6</v>
      </c>
      <c r="H114" s="1">
        <f>'IMS-12 (raw)'!V119</f>
        <v>6</v>
      </c>
      <c r="I114" s="1">
        <f>'IMS-12 (raw)'!W119</f>
        <v>6</v>
      </c>
      <c r="J114" s="1">
        <f>'IMS-12 (raw)'!X119</f>
        <v>6</v>
      </c>
      <c r="K114" s="1">
        <f>'IMS-12 (raw)'!Y119</f>
        <v>6</v>
      </c>
      <c r="L114" s="1">
        <f>'IMS-12 (raw)'!Z119</f>
        <v>5</v>
      </c>
      <c r="M114" s="1">
        <f>'IMS-12 (raw)'!AA119</f>
        <v>5</v>
      </c>
      <c r="N114" s="1">
        <f>'IMS-12 (raw)'!AB119</f>
        <v>6</v>
      </c>
      <c r="O114" s="1">
        <f>'IMS-12 (raw)'!AC119</f>
        <v>6</v>
      </c>
      <c r="P114" s="1">
        <f t="shared" si="5"/>
        <v>70</v>
      </c>
      <c r="Q114" s="1">
        <f>SUMPRODUCT(D114:O114,Sheet1!$B$2:$M$2)</f>
        <v>31.679999999999996</v>
      </c>
      <c r="R114" s="1">
        <f>SUMPRODUCT(D114:O114,Sheet1!$B$3:$M$3)</f>
        <v>25.74</v>
      </c>
    </row>
    <row r="115" spans="1:18" ht="15.75" customHeight="1" x14ac:dyDescent="0.25">
      <c r="B115" s="7"/>
    </row>
  </sheetData>
  <phoneticPr fontId="5"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1E826-2E22-4E65-9670-C09FEF191A8F}">
  <dimension ref="A1:L30"/>
  <sheetViews>
    <sheetView topLeftCell="A6" zoomScale="130" zoomScaleNormal="130" workbookViewId="0">
      <selection activeCell="B33" sqref="B33"/>
    </sheetView>
  </sheetViews>
  <sheetFormatPr defaultRowHeight="13.2" x14ac:dyDescent="0.25"/>
  <cols>
    <col min="1" max="1" width="9.88671875" bestFit="1" customWidth="1"/>
    <col min="2" max="3" width="15.33203125" bestFit="1" customWidth="1"/>
    <col min="4" max="4" width="15.77734375" customWidth="1"/>
    <col min="5" max="5" width="9.6640625" customWidth="1"/>
    <col min="6" max="6" width="9.88671875" customWidth="1"/>
  </cols>
  <sheetData>
    <row r="1" spans="1:12" x14ac:dyDescent="0.25">
      <c r="A1" s="3" t="s">
        <v>3</v>
      </c>
      <c r="B1" s="3" t="s">
        <v>4</v>
      </c>
      <c r="C1" s="3" t="s">
        <v>87</v>
      </c>
      <c r="D1" s="25" t="s">
        <v>92</v>
      </c>
      <c r="E1" s="25" t="s">
        <v>93</v>
      </c>
      <c r="F1" s="25" t="s">
        <v>94</v>
      </c>
      <c r="G1" s="25" t="s">
        <v>95</v>
      </c>
      <c r="H1" s="25" t="s">
        <v>96</v>
      </c>
      <c r="I1" s="25" t="s">
        <v>97</v>
      </c>
      <c r="J1" s="25" t="s">
        <v>98</v>
      </c>
      <c r="K1" s="25" t="s">
        <v>99</v>
      </c>
      <c r="L1" s="25" t="s">
        <v>100</v>
      </c>
    </row>
    <row r="2" spans="1:12" x14ac:dyDescent="0.25">
      <c r="A2" s="19" t="s">
        <v>88</v>
      </c>
      <c r="B2" s="17">
        <f>'music data (raw)'!D2</f>
        <v>44855.428576388891</v>
      </c>
      <c r="C2" s="24">
        <f>'music data (raw)'!D2</f>
        <v>44855.428576388891</v>
      </c>
      <c r="D2">
        <f>'music data (raw)'!R2</f>
        <v>1</v>
      </c>
      <c r="E2">
        <f>'music data (raw)'!S2</f>
        <v>0</v>
      </c>
      <c r="F2">
        <f>'music data (raw)'!T2</f>
        <v>0</v>
      </c>
      <c r="G2">
        <f>'music data (raw)'!U2</f>
        <v>0</v>
      </c>
      <c r="H2">
        <f>'music data (raw)'!V2</f>
        <v>0</v>
      </c>
      <c r="I2">
        <f>'music data (raw)'!W2</f>
        <v>0</v>
      </c>
      <c r="J2">
        <f>'music data (raw)'!X2</f>
        <v>4</v>
      </c>
      <c r="K2">
        <f>'music data (raw)'!Y2</f>
        <v>1</v>
      </c>
      <c r="L2">
        <f>'music data (raw)'!Z2</f>
        <v>3</v>
      </c>
    </row>
    <row r="3" spans="1:12" x14ac:dyDescent="0.25">
      <c r="A3" s="19" t="s">
        <v>88</v>
      </c>
      <c r="B3" s="17">
        <f>'music data (raw)'!D3</f>
        <v>44855.558240740742</v>
      </c>
      <c r="C3" s="24">
        <f>'music data (raw)'!D3</f>
        <v>44855.558240740742</v>
      </c>
      <c r="D3">
        <f>'music data (raw)'!R3</f>
        <v>0</v>
      </c>
      <c r="E3">
        <f>'music data (raw)'!S3</f>
        <v>1</v>
      </c>
      <c r="F3">
        <f>'music data (raw)'!T3</f>
        <v>0</v>
      </c>
      <c r="G3">
        <f>'music data (raw)'!U3</f>
        <v>0</v>
      </c>
      <c r="H3">
        <f>'music data (raw)'!V3</f>
        <v>0</v>
      </c>
      <c r="I3">
        <f>'music data (raw)'!W3</f>
        <v>0</v>
      </c>
      <c r="J3">
        <f>'music data (raw)'!X3</f>
        <v>3</v>
      </c>
      <c r="K3">
        <f>'music data (raw)'!Y3</f>
        <v>4</v>
      </c>
      <c r="L3">
        <f>'music data (raw)'!Z3</f>
        <v>1</v>
      </c>
    </row>
    <row r="4" spans="1:12" x14ac:dyDescent="0.25">
      <c r="A4" s="19" t="s">
        <v>88</v>
      </c>
      <c r="B4" s="17">
        <f>'music data (raw)'!D4</f>
        <v>44855.664907407408</v>
      </c>
      <c r="C4" s="24">
        <f>'music data (raw)'!D4</f>
        <v>44855.664907407408</v>
      </c>
      <c r="D4">
        <f>'music data (raw)'!R4</f>
        <v>0</v>
      </c>
      <c r="E4">
        <f>'music data (raw)'!S4</f>
        <v>0</v>
      </c>
      <c r="F4">
        <f>'music data (raw)'!T4</f>
        <v>1</v>
      </c>
      <c r="G4">
        <f>'music data (raw)'!U4</f>
        <v>0</v>
      </c>
      <c r="H4">
        <f>'music data (raw)'!V4</f>
        <v>0</v>
      </c>
      <c r="I4">
        <f>'music data (raw)'!W4</f>
        <v>0</v>
      </c>
      <c r="J4">
        <f>'music data (raw)'!X4</f>
        <v>5</v>
      </c>
      <c r="K4">
        <f>'music data (raw)'!Y4</f>
        <v>1</v>
      </c>
      <c r="L4">
        <f>'music data (raw)'!Z4</f>
        <v>2</v>
      </c>
    </row>
    <row r="5" spans="1:12" x14ac:dyDescent="0.25">
      <c r="A5" s="19" t="s">
        <v>88</v>
      </c>
      <c r="B5" s="17">
        <f>'music data (raw)'!D5</f>
        <v>44857.435752314814</v>
      </c>
      <c r="C5" s="24">
        <f>'music data (raw)'!D5</f>
        <v>44857.435752314814</v>
      </c>
      <c r="D5">
        <f>'music data (raw)'!R5</f>
        <v>0</v>
      </c>
      <c r="E5">
        <f>'music data (raw)'!S5</f>
        <v>0</v>
      </c>
      <c r="F5">
        <f>'music data (raw)'!T5</f>
        <v>0</v>
      </c>
      <c r="G5">
        <f>'music data (raw)'!U5</f>
        <v>1</v>
      </c>
      <c r="H5">
        <f>'music data (raw)'!V5</f>
        <v>0</v>
      </c>
      <c r="I5">
        <f>'music data (raw)'!W5</f>
        <v>0</v>
      </c>
      <c r="J5">
        <f>'music data (raw)'!X5</f>
        <v>3</v>
      </c>
      <c r="K5">
        <f>'music data (raw)'!Y5</f>
        <v>3</v>
      </c>
      <c r="L5">
        <f>'music data (raw)'!Z5</f>
        <v>3</v>
      </c>
    </row>
    <row r="6" spans="1:12" x14ac:dyDescent="0.25">
      <c r="A6" s="19" t="s">
        <v>88</v>
      </c>
      <c r="B6" s="17">
        <f>'music data (raw)'!D6</f>
        <v>44857.616770833331</v>
      </c>
      <c r="C6" s="24">
        <f>'music data (raw)'!D6</f>
        <v>44857.616770833331</v>
      </c>
      <c r="D6">
        <f>'music data (raw)'!R6</f>
        <v>0</v>
      </c>
      <c r="E6">
        <f>'music data (raw)'!S6</f>
        <v>0</v>
      </c>
      <c r="F6">
        <f>'music data (raw)'!T6</f>
        <v>0</v>
      </c>
      <c r="G6">
        <f>'music data (raw)'!U6</f>
        <v>0</v>
      </c>
      <c r="H6">
        <f>'music data (raw)'!V6</f>
        <v>1</v>
      </c>
      <c r="I6">
        <f>'music data (raw)'!W6</f>
        <v>0</v>
      </c>
      <c r="J6">
        <f>'music data (raw)'!X6</f>
        <v>4</v>
      </c>
      <c r="K6">
        <f>'music data (raw)'!Y6</f>
        <v>1</v>
      </c>
      <c r="L6">
        <f>'music data (raw)'!Z6</f>
        <v>1</v>
      </c>
    </row>
    <row r="7" spans="1:12" x14ac:dyDescent="0.25">
      <c r="A7" s="19" t="s">
        <v>88</v>
      </c>
      <c r="B7" s="17">
        <f>'music data (raw)'!D7</f>
        <v>44857.677129629628</v>
      </c>
      <c r="C7" s="24">
        <f>'music data (raw)'!D7</f>
        <v>44857.677129629628</v>
      </c>
      <c r="D7">
        <f>'music data (raw)'!R7</f>
        <v>0</v>
      </c>
      <c r="E7">
        <f>'music data (raw)'!S7</f>
        <v>0</v>
      </c>
      <c r="F7">
        <f>'music data (raw)'!T7</f>
        <v>0</v>
      </c>
      <c r="G7">
        <f>'music data (raw)'!U7</f>
        <v>0</v>
      </c>
      <c r="H7">
        <f>'music data (raw)'!V7</f>
        <v>0</v>
      </c>
      <c r="I7">
        <f>'music data (raw)'!W7</f>
        <v>1</v>
      </c>
      <c r="J7">
        <f>'music data (raw)'!X7</f>
        <v>3</v>
      </c>
      <c r="K7">
        <f>'music data (raw)'!Y7</f>
        <v>2</v>
      </c>
      <c r="L7">
        <f>'music data (raw)'!Z7</f>
        <v>1</v>
      </c>
    </row>
    <row r="8" spans="1:12" x14ac:dyDescent="0.25">
      <c r="A8" s="26" t="s">
        <v>101</v>
      </c>
      <c r="B8" s="17">
        <f>'music data (raw)'!D8</f>
        <v>44862.539710648147</v>
      </c>
      <c r="C8" s="24">
        <f>'music data (raw)'!D8</f>
        <v>44862.539710648147</v>
      </c>
      <c r="D8">
        <f>'music data (raw)'!R8</f>
        <v>1</v>
      </c>
      <c r="E8">
        <f>'music data (raw)'!S8</f>
        <v>0</v>
      </c>
      <c r="F8">
        <f>'music data (raw)'!T8</f>
        <v>0</v>
      </c>
      <c r="G8">
        <f>'music data (raw)'!U8</f>
        <v>0</v>
      </c>
      <c r="H8">
        <f>'music data (raw)'!V8</f>
        <v>0</v>
      </c>
      <c r="I8">
        <f>'music data (raw)'!W8</f>
        <v>0</v>
      </c>
      <c r="J8">
        <f>'music data (raw)'!X8</f>
        <v>2</v>
      </c>
      <c r="K8">
        <f>'music data (raw)'!Y8</f>
        <v>1</v>
      </c>
      <c r="L8">
        <f>'music data (raw)'!Z8</f>
        <v>1</v>
      </c>
    </row>
    <row r="9" spans="1:12" x14ac:dyDescent="0.25">
      <c r="A9" s="26" t="s">
        <v>101</v>
      </c>
      <c r="B9" s="17">
        <f>'music data (raw)'!D9</f>
        <v>44862.656273148146</v>
      </c>
      <c r="C9" s="24">
        <f>'music data (raw)'!D9</f>
        <v>44862.656273148146</v>
      </c>
      <c r="D9">
        <f>'music data (raw)'!R9</f>
        <v>0</v>
      </c>
      <c r="E9">
        <f>'music data (raw)'!S9</f>
        <v>1</v>
      </c>
      <c r="F9">
        <f>'music data (raw)'!T9</f>
        <v>0</v>
      </c>
      <c r="G9">
        <f>'music data (raw)'!U9</f>
        <v>0</v>
      </c>
      <c r="H9">
        <f>'music data (raw)'!V9</f>
        <v>0</v>
      </c>
      <c r="I9">
        <f>'music data (raw)'!W9</f>
        <v>0</v>
      </c>
      <c r="J9">
        <f>'music data (raw)'!X9</f>
        <v>2</v>
      </c>
      <c r="K9">
        <f>'music data (raw)'!Y9</f>
        <v>3</v>
      </c>
      <c r="L9">
        <f>'music data (raw)'!Z9</f>
        <v>3</v>
      </c>
    </row>
    <row r="10" spans="1:12" x14ac:dyDescent="0.25">
      <c r="A10" s="26" t="s">
        <v>101</v>
      </c>
      <c r="B10" s="17">
        <f>'music data (raw)'!D10</f>
        <v>44862.734629629631</v>
      </c>
      <c r="C10" s="24">
        <f>'music data (raw)'!D10</f>
        <v>44862.734629629631</v>
      </c>
      <c r="D10">
        <f>'music data (raw)'!R10</f>
        <v>0</v>
      </c>
      <c r="E10">
        <f>'music data (raw)'!S10</f>
        <v>0</v>
      </c>
      <c r="F10">
        <f>'music data (raw)'!T10</f>
        <v>1</v>
      </c>
      <c r="G10">
        <f>'music data (raw)'!U10</f>
        <v>0</v>
      </c>
      <c r="H10">
        <f>'music data (raw)'!V10</f>
        <v>0</v>
      </c>
      <c r="I10">
        <f>'music data (raw)'!W10</f>
        <v>0</v>
      </c>
      <c r="J10">
        <f>'music data (raw)'!X10</f>
        <v>4</v>
      </c>
      <c r="K10">
        <f>'music data (raw)'!Y10</f>
        <v>1</v>
      </c>
      <c r="L10">
        <f>'music data (raw)'!Z10</f>
        <v>3</v>
      </c>
    </row>
    <row r="11" spans="1:12" x14ac:dyDescent="0.25">
      <c r="A11" s="26" t="s">
        <v>101</v>
      </c>
      <c r="B11" s="17">
        <f>'music data (raw)'!D11</f>
        <v>44865.449386574073</v>
      </c>
      <c r="C11" s="24">
        <f>'music data (raw)'!D11</f>
        <v>44865.449386574073</v>
      </c>
      <c r="D11">
        <f>'music data (raw)'!R11</f>
        <v>0</v>
      </c>
      <c r="E11">
        <f>'music data (raw)'!S11</f>
        <v>0</v>
      </c>
      <c r="F11">
        <f>'music data (raw)'!T11</f>
        <v>0</v>
      </c>
      <c r="G11">
        <f>'music data (raw)'!U11</f>
        <v>1</v>
      </c>
      <c r="H11">
        <f>'music data (raw)'!V11</f>
        <v>0</v>
      </c>
      <c r="I11">
        <f>'music data (raw)'!W11</f>
        <v>0</v>
      </c>
      <c r="J11">
        <f>'music data (raw)'!X11</f>
        <v>2</v>
      </c>
      <c r="K11">
        <f>'music data (raw)'!Y11</f>
        <v>4</v>
      </c>
      <c r="L11">
        <f>'music data (raw)'!Z11</f>
        <v>1</v>
      </c>
    </row>
    <row r="12" spans="1:12" x14ac:dyDescent="0.25">
      <c r="A12" s="26" t="s">
        <v>101</v>
      </c>
      <c r="B12" s="17">
        <f>'music data (raw)'!D12</f>
        <v>44865.523576388892</v>
      </c>
      <c r="C12" s="24">
        <f>'music data (raw)'!D12</f>
        <v>44865.523576388892</v>
      </c>
      <c r="D12">
        <f>'music data (raw)'!R12</f>
        <v>0</v>
      </c>
      <c r="E12">
        <f>'music data (raw)'!S12</f>
        <v>0</v>
      </c>
      <c r="F12">
        <f>'music data (raw)'!T12</f>
        <v>0</v>
      </c>
      <c r="G12">
        <f>'music data (raw)'!U12</f>
        <v>0</v>
      </c>
      <c r="H12">
        <f>'music data (raw)'!V12</f>
        <v>1</v>
      </c>
      <c r="I12">
        <f>'music data (raw)'!W12</f>
        <v>0</v>
      </c>
      <c r="J12">
        <f>'music data (raw)'!X12</f>
        <v>5</v>
      </c>
      <c r="K12">
        <f>'music data (raw)'!Y12</f>
        <v>1</v>
      </c>
      <c r="L12">
        <f>'music data (raw)'!Z12</f>
        <v>3</v>
      </c>
    </row>
    <row r="13" spans="1:12" x14ac:dyDescent="0.25">
      <c r="A13" s="26" t="s">
        <v>101</v>
      </c>
      <c r="B13" s="17">
        <f>'music data (raw)'!D13</f>
        <v>44865.585162037038</v>
      </c>
      <c r="C13" s="24">
        <f>'music data (raw)'!D13</f>
        <v>44865.585162037038</v>
      </c>
      <c r="D13">
        <f>'music data (raw)'!R13</f>
        <v>0</v>
      </c>
      <c r="E13">
        <f>'music data (raw)'!S13</f>
        <v>0</v>
      </c>
      <c r="F13">
        <f>'music data (raw)'!T13</f>
        <v>0</v>
      </c>
      <c r="G13">
        <f>'music data (raw)'!U13</f>
        <v>0</v>
      </c>
      <c r="H13">
        <f>'music data (raw)'!V13</f>
        <v>0</v>
      </c>
      <c r="I13">
        <f>'music data (raw)'!W13</f>
        <v>1</v>
      </c>
      <c r="J13">
        <f>'music data (raw)'!X13</f>
        <v>3</v>
      </c>
      <c r="K13">
        <f>'music data (raw)'!Y13</f>
        <v>3</v>
      </c>
      <c r="L13">
        <f>'music data (raw)'!Z13</f>
        <v>3</v>
      </c>
    </row>
    <row r="14" spans="1:12" x14ac:dyDescent="0.25">
      <c r="A14" s="26" t="s">
        <v>102</v>
      </c>
      <c r="B14" s="17">
        <f>'music data (raw)'!D14</f>
        <v>44869.545277777775</v>
      </c>
      <c r="C14" s="24">
        <f>'music data (raw)'!D14</f>
        <v>44869.545277777775</v>
      </c>
      <c r="D14">
        <f>'music data (raw)'!R14</f>
        <v>1</v>
      </c>
      <c r="E14">
        <f>'music data (raw)'!S14</f>
        <v>0</v>
      </c>
      <c r="F14">
        <f>'music data (raw)'!T14</f>
        <v>0</v>
      </c>
      <c r="G14">
        <f>'music data (raw)'!U14</f>
        <v>0</v>
      </c>
      <c r="H14">
        <f>'music data (raw)'!V14</f>
        <v>0</v>
      </c>
      <c r="I14">
        <f>'music data (raw)'!W14</f>
        <v>0</v>
      </c>
      <c r="J14">
        <f>'music data (raw)'!X14</f>
        <v>4</v>
      </c>
      <c r="K14">
        <f>'music data (raw)'!Y14</f>
        <v>1</v>
      </c>
      <c r="L14">
        <f>'music data (raw)'!Z14</f>
        <v>1</v>
      </c>
    </row>
    <row r="15" spans="1:12" x14ac:dyDescent="0.25">
      <c r="A15" s="26" t="s">
        <v>102</v>
      </c>
      <c r="B15" s="17">
        <f>'music data (raw)'!D15</f>
        <v>44869.661111111112</v>
      </c>
      <c r="C15" s="24">
        <f>'music data (raw)'!D15</f>
        <v>44869.661111111112</v>
      </c>
      <c r="D15">
        <f>'music data (raw)'!R15</f>
        <v>0</v>
      </c>
      <c r="E15">
        <f>'music data (raw)'!S15</f>
        <v>1</v>
      </c>
      <c r="F15">
        <f>'music data (raw)'!T15</f>
        <v>0</v>
      </c>
      <c r="G15">
        <f>'music data (raw)'!U15</f>
        <v>0</v>
      </c>
      <c r="H15">
        <f>'music data (raw)'!V15</f>
        <v>0</v>
      </c>
      <c r="I15">
        <f>'music data (raw)'!W15</f>
        <v>0</v>
      </c>
      <c r="J15">
        <f>'music data (raw)'!X15</f>
        <v>5</v>
      </c>
      <c r="K15">
        <f>'music data (raw)'!Y15</f>
        <v>1</v>
      </c>
      <c r="L15">
        <f>'music data (raw)'!Z15</f>
        <v>1</v>
      </c>
    </row>
    <row r="16" spans="1:12" x14ac:dyDescent="0.25">
      <c r="A16" s="26" t="s">
        <v>102</v>
      </c>
      <c r="B16" s="17">
        <f>'music data (raw)'!D16</f>
        <v>44872.428194444445</v>
      </c>
      <c r="C16" s="24">
        <f>'music data (raw)'!D16</f>
        <v>44872.428194444445</v>
      </c>
      <c r="D16">
        <f>'music data (raw)'!R16</f>
        <v>0</v>
      </c>
      <c r="E16">
        <f>'music data (raw)'!S16</f>
        <v>0</v>
      </c>
      <c r="F16">
        <f>'music data (raw)'!T16</f>
        <v>0</v>
      </c>
      <c r="G16">
        <f>'music data (raw)'!U16</f>
        <v>1</v>
      </c>
      <c r="H16">
        <f>'music data (raw)'!V16</f>
        <v>0</v>
      </c>
      <c r="I16">
        <f>'music data (raw)'!W16</f>
        <v>0</v>
      </c>
      <c r="J16">
        <f>'music data (raw)'!X16</f>
        <v>2</v>
      </c>
      <c r="K16">
        <f>'music data (raw)'!Y16</f>
        <v>2</v>
      </c>
      <c r="L16">
        <f>'music data (raw)'!Z16</f>
        <v>1</v>
      </c>
    </row>
    <row r="17" spans="1:12" x14ac:dyDescent="0.25">
      <c r="A17" s="26" t="s">
        <v>102</v>
      </c>
      <c r="B17" s="17">
        <f>'music data (raw)'!D17</f>
        <v>44872.512314814812</v>
      </c>
      <c r="C17" s="24">
        <f>'music data (raw)'!D17</f>
        <v>44872.512314814812</v>
      </c>
      <c r="D17">
        <f>'music data (raw)'!R17</f>
        <v>0</v>
      </c>
      <c r="E17">
        <f>'music data (raw)'!S17</f>
        <v>0</v>
      </c>
      <c r="F17">
        <f>'music data (raw)'!T17</f>
        <v>0</v>
      </c>
      <c r="G17">
        <f>'music data (raw)'!U17</f>
        <v>0</v>
      </c>
      <c r="H17">
        <f>'music data (raw)'!V17</f>
        <v>1</v>
      </c>
      <c r="I17">
        <f>'music data (raw)'!W17</f>
        <v>0</v>
      </c>
      <c r="J17">
        <f>'music data (raw)'!X17</f>
        <v>4</v>
      </c>
      <c r="K17">
        <f>'music data (raw)'!Y17</f>
        <v>1</v>
      </c>
      <c r="L17">
        <f>'music data (raw)'!Z17</f>
        <v>1</v>
      </c>
    </row>
    <row r="18" spans="1:12" x14ac:dyDescent="0.25">
      <c r="A18" s="26" t="s">
        <v>102</v>
      </c>
      <c r="B18" s="17">
        <f>'music data (raw)'!D18</f>
        <v>44872.679479166669</v>
      </c>
      <c r="C18" s="24">
        <f>'music data (raw)'!D18</f>
        <v>44872.679479166669</v>
      </c>
      <c r="D18">
        <f>'music data (raw)'!R18</f>
        <v>0</v>
      </c>
      <c r="E18">
        <f>'music data (raw)'!S18</f>
        <v>0</v>
      </c>
      <c r="F18">
        <f>'music data (raw)'!T18</f>
        <v>0</v>
      </c>
      <c r="G18">
        <f>'music data (raw)'!U18</f>
        <v>0</v>
      </c>
      <c r="H18">
        <f>'music data (raw)'!V18</f>
        <v>0</v>
      </c>
      <c r="I18">
        <f>'music data (raw)'!W18</f>
        <v>1</v>
      </c>
      <c r="J18">
        <f>'music data (raw)'!X18</f>
        <v>4</v>
      </c>
      <c r="K18">
        <f>'music data (raw)'!Y18</f>
        <v>2</v>
      </c>
      <c r="L18">
        <f>'music data (raw)'!Z18</f>
        <v>1</v>
      </c>
    </row>
    <row r="19" spans="1:12" x14ac:dyDescent="0.25">
      <c r="A19" s="26" t="s">
        <v>104</v>
      </c>
      <c r="B19" s="17">
        <f>'music data (raw)'!D19</f>
        <v>44903.440972222219</v>
      </c>
      <c r="C19" s="24">
        <f>'music data (raw)'!D19</f>
        <v>44903.440972222219</v>
      </c>
      <c r="D19">
        <f>'music data (raw)'!R19</f>
        <v>1</v>
      </c>
      <c r="E19">
        <f>'music data (raw)'!S19</f>
        <v>0</v>
      </c>
      <c r="F19">
        <f>'music data (raw)'!T19</f>
        <v>0</v>
      </c>
      <c r="G19">
        <f>'music data (raw)'!U19</f>
        <v>0</v>
      </c>
      <c r="H19">
        <f>'music data (raw)'!V19</f>
        <v>0</v>
      </c>
      <c r="I19">
        <f>'music data (raw)'!W19</f>
        <v>0</v>
      </c>
      <c r="J19">
        <f>'music data (raw)'!X19</f>
        <v>4</v>
      </c>
      <c r="K19">
        <f>'music data (raw)'!Y19</f>
        <v>1</v>
      </c>
      <c r="L19">
        <f>'music data (raw)'!Z19</f>
        <v>1</v>
      </c>
    </row>
    <row r="20" spans="1:12" x14ac:dyDescent="0.25">
      <c r="A20" s="26" t="s">
        <v>104</v>
      </c>
      <c r="B20" s="17">
        <f>'music data (raw)'!D20</f>
        <v>44903.587719907409</v>
      </c>
      <c r="C20" s="24">
        <f>'music data (raw)'!D20</f>
        <v>44903.587719907409</v>
      </c>
      <c r="D20">
        <f>'music data (raw)'!R20</f>
        <v>0</v>
      </c>
      <c r="E20">
        <f>'music data (raw)'!S20</f>
        <v>1</v>
      </c>
      <c r="F20">
        <f>'music data (raw)'!T20</f>
        <v>0</v>
      </c>
      <c r="G20">
        <f>'music data (raw)'!U20</f>
        <v>0</v>
      </c>
      <c r="H20">
        <f>'music data (raw)'!V20</f>
        <v>0</v>
      </c>
      <c r="I20">
        <f>'music data (raw)'!W20</f>
        <v>0</v>
      </c>
      <c r="J20">
        <f>'music data (raw)'!X20</f>
        <v>3</v>
      </c>
      <c r="K20">
        <f>'music data (raw)'!Y20</f>
        <v>3</v>
      </c>
      <c r="L20">
        <f>'music data (raw)'!Z20</f>
        <v>2</v>
      </c>
    </row>
    <row r="21" spans="1:12" x14ac:dyDescent="0.25">
      <c r="A21" s="26" t="s">
        <v>104</v>
      </c>
      <c r="B21" s="17">
        <f>'music data (raw)'!D21</f>
        <v>44903.700972222221</v>
      </c>
      <c r="C21" s="24">
        <f>'music data (raw)'!D21</f>
        <v>44903.700972222221</v>
      </c>
      <c r="D21">
        <f>'music data (raw)'!R21</f>
        <v>0</v>
      </c>
      <c r="E21">
        <f>'music data (raw)'!S21</f>
        <v>0</v>
      </c>
      <c r="F21">
        <f>'music data (raw)'!T21</f>
        <v>1</v>
      </c>
      <c r="G21">
        <f>'music data (raw)'!U21</f>
        <v>0</v>
      </c>
      <c r="H21">
        <f>'music data (raw)'!V21</f>
        <v>0</v>
      </c>
      <c r="I21">
        <f>'music data (raw)'!W21</f>
        <v>0</v>
      </c>
      <c r="J21">
        <f>'music data (raw)'!X21</f>
        <v>4</v>
      </c>
      <c r="K21">
        <f>'music data (raw)'!Y21</f>
        <v>2</v>
      </c>
      <c r="L21">
        <f>'music data (raw)'!Z21</f>
        <v>3</v>
      </c>
    </row>
    <row r="22" spans="1:12" x14ac:dyDescent="0.25">
      <c r="A22" s="26" t="s">
        <v>104</v>
      </c>
      <c r="B22" s="17">
        <f>'music data (raw)'!D22</f>
        <v>44904.590821759259</v>
      </c>
      <c r="C22" s="24">
        <f>'music data (raw)'!D22</f>
        <v>44904.590821759259</v>
      </c>
      <c r="D22">
        <f>'music data (raw)'!R22</f>
        <v>0</v>
      </c>
      <c r="E22">
        <f>'music data (raw)'!S22</f>
        <v>0</v>
      </c>
      <c r="F22">
        <f>'music data (raw)'!T22</f>
        <v>0</v>
      </c>
      <c r="G22">
        <f>'music data (raw)'!U22</f>
        <v>0</v>
      </c>
      <c r="H22">
        <f>'music data (raw)'!V22</f>
        <v>1</v>
      </c>
      <c r="I22">
        <f>'music data (raw)'!W22</f>
        <v>0</v>
      </c>
      <c r="J22">
        <f>'music data (raw)'!X22</f>
        <v>3</v>
      </c>
      <c r="K22">
        <f>'music data (raw)'!Y22</f>
        <v>3</v>
      </c>
      <c r="L22">
        <f>'music data (raw)'!Z22</f>
        <v>2</v>
      </c>
    </row>
    <row r="23" spans="1:12" x14ac:dyDescent="0.25">
      <c r="A23" s="26" t="s">
        <v>104</v>
      </c>
      <c r="B23" s="17">
        <f>'music data (raw)'!D23</f>
        <v>44904.654803240737</v>
      </c>
      <c r="C23" s="24">
        <f>'music data (raw)'!D23</f>
        <v>44904.654803240737</v>
      </c>
      <c r="D23">
        <f>'music data (raw)'!R23</f>
        <v>0</v>
      </c>
      <c r="E23">
        <f>'music data (raw)'!S23</f>
        <v>0</v>
      </c>
      <c r="F23">
        <f>'music data (raw)'!T23</f>
        <v>0</v>
      </c>
      <c r="G23">
        <f>'music data (raw)'!U23</f>
        <v>0</v>
      </c>
      <c r="H23">
        <f>'music data (raw)'!V23</f>
        <v>0</v>
      </c>
      <c r="I23">
        <f>'music data (raw)'!W23</f>
        <v>1</v>
      </c>
      <c r="J23">
        <f>'music data (raw)'!X23</f>
        <v>4</v>
      </c>
      <c r="K23">
        <f>'music data (raw)'!Y23</f>
        <v>1</v>
      </c>
      <c r="L23">
        <f>'music data (raw)'!Z23</f>
        <v>3</v>
      </c>
    </row>
    <row r="25" spans="1:12" x14ac:dyDescent="0.25">
      <c r="I25" s="43" t="s">
        <v>108</v>
      </c>
      <c r="J25" s="44">
        <f>SUM(J2,J8,J14,J19)/4</f>
        <v>3.5</v>
      </c>
      <c r="K25" s="44">
        <f>SUM(K2,K8,K14,K19)/4</f>
        <v>1</v>
      </c>
    </row>
    <row r="26" spans="1:12" x14ac:dyDescent="0.25">
      <c r="I26" s="43" t="s">
        <v>109</v>
      </c>
      <c r="J26" s="44">
        <f>SUM(J3,J9,J15,J20)/4</f>
        <v>3.25</v>
      </c>
      <c r="K26" s="44">
        <f>SUM(K3,K9,K15,K20)/4</f>
        <v>2.75</v>
      </c>
    </row>
    <row r="27" spans="1:12" x14ac:dyDescent="0.25">
      <c r="I27" s="43" t="s">
        <v>110</v>
      </c>
      <c r="J27" s="44">
        <f>AVERAGE(J4,J10,J21)</f>
        <v>4.333333333333333</v>
      </c>
      <c r="K27" s="44">
        <f>AVERAGE(K4,K10,K21)</f>
        <v>1.3333333333333333</v>
      </c>
    </row>
    <row r="28" spans="1:12" x14ac:dyDescent="0.25">
      <c r="I28" s="43" t="s">
        <v>113</v>
      </c>
      <c r="J28" s="44">
        <f>AVERAGE(J5,J11,J16)</f>
        <v>2.3333333333333335</v>
      </c>
      <c r="K28" s="44">
        <f>AVERAGE(K5,K11,K16)</f>
        <v>3</v>
      </c>
    </row>
    <row r="29" spans="1:12" x14ac:dyDescent="0.25">
      <c r="I29" s="43" t="s">
        <v>111</v>
      </c>
      <c r="J29" s="44">
        <f>AVERAGE(J6,J12,J17,J22)</f>
        <v>4</v>
      </c>
      <c r="K29" s="44">
        <f>AVERAGE(K6,K12,K17,K22)</f>
        <v>1.5</v>
      </c>
    </row>
    <row r="30" spans="1:12" x14ac:dyDescent="0.25">
      <c r="I30" s="43" t="s">
        <v>112</v>
      </c>
      <c r="J30" s="44">
        <f>AVERAGE(J7,J13,J18,J23)</f>
        <v>3.5</v>
      </c>
      <c r="K30" s="44">
        <f>AVERAGE(K7,K13,K23,K18)</f>
        <v>2</v>
      </c>
    </row>
  </sheetData>
  <autoFilter ref="A1:L23" xr:uid="{2451E826-2E22-4E65-9670-C09FEF191A8F}"/>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D183-9085-4DF2-8B87-8D7DB2B0D4FC}">
  <dimension ref="A1:Z23"/>
  <sheetViews>
    <sheetView workbookViewId="0">
      <selection activeCell="D20" sqref="D20"/>
    </sheetView>
  </sheetViews>
  <sheetFormatPr defaultRowHeight="13.2" x14ac:dyDescent="0.25"/>
  <cols>
    <col min="1" max="1" width="9.88671875" bestFit="1" customWidth="1"/>
    <col min="2" max="2" width="10.109375" bestFit="1" customWidth="1"/>
    <col min="3" max="3" width="11.33203125" bestFit="1" customWidth="1"/>
    <col min="4" max="4" width="11.88671875" bestFit="1" customWidth="1"/>
    <col min="5" max="5" width="14.21875" bestFit="1" customWidth="1"/>
  </cols>
  <sheetData>
    <row r="1" spans="1:26" x14ac:dyDescent="0.25">
      <c r="A1" s="25" t="s">
        <v>53</v>
      </c>
      <c r="B1" s="25" t="s">
        <v>54</v>
      </c>
      <c r="C1" s="25" t="s">
        <v>55</v>
      </c>
      <c r="D1" s="25" t="s">
        <v>56</v>
      </c>
      <c r="E1" s="25" t="s">
        <v>57</v>
      </c>
      <c r="F1" s="25" t="s">
        <v>58</v>
      </c>
      <c r="G1" s="25" t="s">
        <v>59</v>
      </c>
      <c r="H1" s="25" t="s">
        <v>60</v>
      </c>
      <c r="I1" s="25" t="s">
        <v>61</v>
      </c>
      <c r="J1" s="25" t="s">
        <v>62</v>
      </c>
      <c r="K1" s="25" t="s">
        <v>63</v>
      </c>
      <c r="L1" s="25" t="s">
        <v>64</v>
      </c>
      <c r="M1" s="25" t="s">
        <v>65</v>
      </c>
      <c r="N1" s="25" t="s">
        <v>66</v>
      </c>
      <c r="O1" s="25" t="s">
        <v>67</v>
      </c>
      <c r="P1" s="25" t="s">
        <v>68</v>
      </c>
      <c r="Q1" s="25" t="s">
        <v>69</v>
      </c>
      <c r="R1" s="25" t="s">
        <v>92</v>
      </c>
      <c r="S1" s="25" t="s">
        <v>93</v>
      </c>
      <c r="T1" s="25" t="s">
        <v>94</v>
      </c>
      <c r="U1" s="25" t="s">
        <v>95</v>
      </c>
      <c r="V1" s="25" t="s">
        <v>96</v>
      </c>
      <c r="W1" s="25" t="s">
        <v>97</v>
      </c>
      <c r="X1" s="25" t="s">
        <v>98</v>
      </c>
      <c r="Y1" s="25" t="s">
        <v>99</v>
      </c>
      <c r="Z1" s="25" t="s">
        <v>100</v>
      </c>
    </row>
    <row r="2" spans="1:26" ht="13.8" x14ac:dyDescent="0.25">
      <c r="A2" s="21">
        <v>88969648</v>
      </c>
      <c r="B2" s="21" t="s">
        <v>71</v>
      </c>
      <c r="C2" s="21" t="s">
        <v>91</v>
      </c>
      <c r="D2" s="22">
        <v>44855.428576388891</v>
      </c>
      <c r="E2" s="21" t="b">
        <v>0</v>
      </c>
      <c r="F2" s="21">
        <v>0</v>
      </c>
      <c r="G2" s="21">
        <v>1</v>
      </c>
      <c r="H2" s="21"/>
      <c r="I2" s="21"/>
      <c r="J2" s="21"/>
      <c r="K2" s="21"/>
      <c r="L2" s="21"/>
      <c r="M2" s="21"/>
      <c r="N2" s="21"/>
      <c r="O2" s="21" t="s">
        <v>90</v>
      </c>
      <c r="P2" s="21" t="s">
        <v>73</v>
      </c>
      <c r="Q2" s="21" t="s">
        <v>74</v>
      </c>
      <c r="R2" s="23">
        <v>1</v>
      </c>
      <c r="S2" s="20"/>
      <c r="T2" s="20"/>
      <c r="U2" s="20"/>
      <c r="V2" s="20"/>
      <c r="W2" s="20"/>
      <c r="X2" s="23">
        <v>4</v>
      </c>
      <c r="Y2" s="23">
        <v>1</v>
      </c>
      <c r="Z2" s="23">
        <v>3</v>
      </c>
    </row>
    <row r="3" spans="1:26" ht="13.8" x14ac:dyDescent="0.25">
      <c r="A3" s="21">
        <v>88983585</v>
      </c>
      <c r="B3" s="21" t="s">
        <v>71</v>
      </c>
      <c r="C3" s="21" t="s">
        <v>91</v>
      </c>
      <c r="D3" s="22">
        <v>44855.558240740742</v>
      </c>
      <c r="E3" s="21" t="b">
        <v>0</v>
      </c>
      <c r="F3" s="21">
        <v>18</v>
      </c>
      <c r="G3" s="21">
        <v>1</v>
      </c>
      <c r="H3" s="21"/>
      <c r="I3" s="21"/>
      <c r="J3" s="21"/>
      <c r="K3" s="21"/>
      <c r="L3" s="21"/>
      <c r="M3" s="21"/>
      <c r="N3" s="21"/>
      <c r="O3" s="21" t="s">
        <v>90</v>
      </c>
      <c r="P3" s="21" t="s">
        <v>73</v>
      </c>
      <c r="Q3" s="21" t="s">
        <v>74</v>
      </c>
      <c r="R3" s="20"/>
      <c r="S3" s="23">
        <v>1</v>
      </c>
      <c r="T3" s="20"/>
      <c r="U3" s="20"/>
      <c r="V3" s="20"/>
      <c r="W3" s="20"/>
      <c r="X3" s="23">
        <v>3</v>
      </c>
      <c r="Y3" s="23">
        <v>4</v>
      </c>
      <c r="Z3" s="23">
        <v>1</v>
      </c>
    </row>
    <row r="4" spans="1:26" ht="13.8" x14ac:dyDescent="0.25">
      <c r="A4" s="21">
        <v>88993956</v>
      </c>
      <c r="B4" s="21" t="s">
        <v>71</v>
      </c>
      <c r="C4" s="21" t="s">
        <v>91</v>
      </c>
      <c r="D4" s="22">
        <v>44855.664907407408</v>
      </c>
      <c r="E4" s="21" t="b">
        <v>0</v>
      </c>
      <c r="F4" s="21">
        <v>0</v>
      </c>
      <c r="G4" s="21">
        <v>1</v>
      </c>
      <c r="H4" s="21"/>
      <c r="I4" s="21"/>
      <c r="J4" s="21"/>
      <c r="K4" s="21"/>
      <c r="L4" s="21"/>
      <c r="M4" s="21"/>
      <c r="N4" s="21"/>
      <c r="O4" s="21" t="s">
        <v>90</v>
      </c>
      <c r="P4" s="21" t="s">
        <v>73</v>
      </c>
      <c r="Q4" s="21" t="s">
        <v>74</v>
      </c>
      <c r="R4" s="20"/>
      <c r="S4" s="20"/>
      <c r="T4" s="23">
        <v>1</v>
      </c>
      <c r="U4" s="20"/>
      <c r="V4" s="20"/>
      <c r="W4" s="20"/>
      <c r="X4" s="23">
        <v>5</v>
      </c>
      <c r="Y4" s="23">
        <v>1</v>
      </c>
      <c r="Z4" s="23">
        <v>2</v>
      </c>
    </row>
    <row r="5" spans="1:26" ht="13.8" x14ac:dyDescent="0.25">
      <c r="A5" s="21">
        <v>89063991</v>
      </c>
      <c r="B5" s="21" t="s">
        <v>71</v>
      </c>
      <c r="C5" s="21" t="s">
        <v>91</v>
      </c>
      <c r="D5" s="22">
        <v>44857.435752314814</v>
      </c>
      <c r="E5" s="21" t="b">
        <v>0</v>
      </c>
      <c r="F5" s="21">
        <v>0</v>
      </c>
      <c r="G5" s="21">
        <v>1</v>
      </c>
      <c r="H5" s="21"/>
      <c r="I5" s="21"/>
      <c r="J5" s="21"/>
      <c r="K5" s="21"/>
      <c r="L5" s="21"/>
      <c r="M5" s="21"/>
      <c r="N5" s="21"/>
      <c r="O5" s="21" t="s">
        <v>90</v>
      </c>
      <c r="P5" s="21" t="s">
        <v>73</v>
      </c>
      <c r="Q5" s="21" t="s">
        <v>74</v>
      </c>
      <c r="R5" s="20"/>
      <c r="S5" s="20"/>
      <c r="T5" s="20"/>
      <c r="U5" s="23">
        <v>1</v>
      </c>
      <c r="V5" s="20"/>
      <c r="W5" s="20"/>
      <c r="X5" s="23">
        <v>3</v>
      </c>
      <c r="Y5" s="23">
        <v>3</v>
      </c>
      <c r="Z5" s="23">
        <v>3</v>
      </c>
    </row>
    <row r="6" spans="1:26" ht="13.8" x14ac:dyDescent="0.25">
      <c r="A6" s="21">
        <v>89071758</v>
      </c>
      <c r="B6" s="21" t="s">
        <v>71</v>
      </c>
      <c r="C6" s="21" t="s">
        <v>91</v>
      </c>
      <c r="D6" s="22">
        <v>44857.616770833331</v>
      </c>
      <c r="E6" s="21" t="b">
        <v>0</v>
      </c>
      <c r="F6" s="21">
        <v>0</v>
      </c>
      <c r="G6" s="21">
        <v>1</v>
      </c>
      <c r="H6" s="21"/>
      <c r="I6" s="21"/>
      <c r="J6" s="21"/>
      <c r="K6" s="21"/>
      <c r="L6" s="21"/>
      <c r="M6" s="21"/>
      <c r="N6" s="21"/>
      <c r="O6" s="21" t="s">
        <v>90</v>
      </c>
      <c r="P6" s="21" t="s">
        <v>73</v>
      </c>
      <c r="Q6" s="21" t="s">
        <v>74</v>
      </c>
      <c r="R6" s="20"/>
      <c r="S6" s="20"/>
      <c r="T6" s="20"/>
      <c r="U6" s="20"/>
      <c r="V6" s="23">
        <v>1</v>
      </c>
      <c r="W6" s="20"/>
      <c r="X6" s="23">
        <v>4</v>
      </c>
      <c r="Y6" s="23">
        <v>1</v>
      </c>
      <c r="Z6" s="23">
        <v>1</v>
      </c>
    </row>
    <row r="7" spans="1:26" ht="13.8" x14ac:dyDescent="0.25">
      <c r="A7" s="21">
        <v>89073688</v>
      </c>
      <c r="B7" s="21" t="s">
        <v>71</v>
      </c>
      <c r="C7" s="21" t="s">
        <v>91</v>
      </c>
      <c r="D7" s="22">
        <v>44857.677129629628</v>
      </c>
      <c r="E7" s="21" t="b">
        <v>0</v>
      </c>
      <c r="F7" s="21">
        <v>0</v>
      </c>
      <c r="G7" s="21">
        <v>1</v>
      </c>
      <c r="H7" s="21"/>
      <c r="I7" s="21"/>
      <c r="J7" s="21"/>
      <c r="K7" s="21"/>
      <c r="L7" s="21"/>
      <c r="M7" s="21"/>
      <c r="N7" s="21"/>
      <c r="O7" s="21" t="s">
        <v>90</v>
      </c>
      <c r="P7" s="21" t="s">
        <v>73</v>
      </c>
      <c r="Q7" s="21" t="s">
        <v>74</v>
      </c>
      <c r="R7" s="20"/>
      <c r="S7" s="20"/>
      <c r="T7" s="20"/>
      <c r="U7" s="20"/>
      <c r="V7" s="20"/>
      <c r="W7" s="23">
        <v>1</v>
      </c>
      <c r="X7" s="23">
        <v>3</v>
      </c>
      <c r="Y7" s="23">
        <v>2</v>
      </c>
      <c r="Z7" s="23">
        <v>1</v>
      </c>
    </row>
    <row r="8" spans="1:26" ht="13.8" x14ac:dyDescent="0.25">
      <c r="A8" s="21">
        <v>89489219</v>
      </c>
      <c r="B8" s="21" t="s">
        <v>71</v>
      </c>
      <c r="C8" s="21" t="s">
        <v>103</v>
      </c>
      <c r="D8" s="22">
        <v>44862.539710648147</v>
      </c>
      <c r="E8" s="21" t="b">
        <v>0</v>
      </c>
      <c r="F8" s="21">
        <v>0</v>
      </c>
      <c r="G8" s="21">
        <v>1</v>
      </c>
      <c r="H8" s="21"/>
      <c r="I8" s="21"/>
      <c r="J8" s="21"/>
      <c r="K8" s="21"/>
      <c r="L8" s="21"/>
      <c r="M8" s="21"/>
      <c r="N8" s="21"/>
      <c r="O8" s="21" t="s">
        <v>90</v>
      </c>
      <c r="P8" s="21" t="s">
        <v>73</v>
      </c>
      <c r="Q8" s="21" t="s">
        <v>74</v>
      </c>
      <c r="R8" s="23">
        <v>1</v>
      </c>
      <c r="S8" s="20"/>
      <c r="T8" s="20"/>
      <c r="U8" s="20"/>
      <c r="V8" s="20"/>
      <c r="W8" s="20"/>
      <c r="X8" s="23">
        <v>2</v>
      </c>
      <c r="Y8" s="23">
        <v>1</v>
      </c>
      <c r="Z8" s="23">
        <v>1</v>
      </c>
    </row>
    <row r="9" spans="1:26" ht="13.8" x14ac:dyDescent="0.25">
      <c r="A9" s="21">
        <v>89498833</v>
      </c>
      <c r="B9" s="21" t="s">
        <v>71</v>
      </c>
      <c r="C9" s="21" t="s">
        <v>103</v>
      </c>
      <c r="D9" s="22">
        <v>44862.656273148146</v>
      </c>
      <c r="E9" s="21" t="b">
        <v>0</v>
      </c>
      <c r="F9" s="21">
        <v>0</v>
      </c>
      <c r="G9" s="21">
        <v>1</v>
      </c>
      <c r="H9" s="21"/>
      <c r="I9" s="21"/>
      <c r="J9" s="21"/>
      <c r="K9" s="21"/>
      <c r="L9" s="21"/>
      <c r="M9" s="21"/>
      <c r="N9" s="21"/>
      <c r="O9" s="21" t="s">
        <v>90</v>
      </c>
      <c r="P9" s="21" t="s">
        <v>73</v>
      </c>
      <c r="Q9" s="21" t="s">
        <v>74</v>
      </c>
      <c r="R9" s="20"/>
      <c r="S9" s="23">
        <v>1</v>
      </c>
      <c r="T9" s="20"/>
      <c r="U9" s="20"/>
      <c r="V9" s="20"/>
      <c r="W9" s="20"/>
      <c r="X9" s="23">
        <v>2</v>
      </c>
      <c r="Y9" s="23">
        <v>3</v>
      </c>
      <c r="Z9" s="23">
        <v>3</v>
      </c>
    </row>
    <row r="10" spans="1:26" ht="13.8" x14ac:dyDescent="0.25">
      <c r="A10" s="21">
        <v>89504044</v>
      </c>
      <c r="B10" s="21" t="s">
        <v>71</v>
      </c>
      <c r="C10" s="21" t="s">
        <v>103</v>
      </c>
      <c r="D10" s="22">
        <v>44862.734629629631</v>
      </c>
      <c r="E10" s="21" t="b">
        <v>0</v>
      </c>
      <c r="F10" s="21">
        <v>0</v>
      </c>
      <c r="G10" s="21">
        <v>1</v>
      </c>
      <c r="H10" s="21"/>
      <c r="I10" s="21"/>
      <c r="J10" s="21"/>
      <c r="K10" s="21"/>
      <c r="L10" s="21"/>
      <c r="M10" s="21"/>
      <c r="N10" s="21"/>
      <c r="O10" s="21" t="s">
        <v>90</v>
      </c>
      <c r="P10" s="21" t="s">
        <v>73</v>
      </c>
      <c r="Q10" s="21" t="s">
        <v>74</v>
      </c>
      <c r="R10" s="20"/>
      <c r="S10" s="20"/>
      <c r="T10" s="23">
        <v>1</v>
      </c>
      <c r="U10" s="20"/>
      <c r="V10" s="20"/>
      <c r="W10" s="20"/>
      <c r="X10" s="23">
        <v>4</v>
      </c>
      <c r="Y10" s="23">
        <v>1</v>
      </c>
      <c r="Z10" s="23">
        <v>3</v>
      </c>
    </row>
    <row r="11" spans="1:26" ht="13.8" x14ac:dyDescent="0.25">
      <c r="A11" s="21">
        <v>89626653</v>
      </c>
      <c r="B11" s="21" t="s">
        <v>71</v>
      </c>
      <c r="C11" s="21" t="s">
        <v>103</v>
      </c>
      <c r="D11" s="22">
        <v>44865.449386574073</v>
      </c>
      <c r="E11" s="21" t="b">
        <v>0</v>
      </c>
      <c r="F11" s="21">
        <v>32</v>
      </c>
      <c r="G11" s="21">
        <v>1</v>
      </c>
      <c r="H11" s="21"/>
      <c r="I11" s="21"/>
      <c r="J11" s="21"/>
      <c r="K11" s="21"/>
      <c r="L11" s="21"/>
      <c r="M11" s="21"/>
      <c r="N11" s="21"/>
      <c r="O11" s="21" t="s">
        <v>90</v>
      </c>
      <c r="P11" s="21" t="s">
        <v>73</v>
      </c>
      <c r="Q11" s="21" t="s">
        <v>74</v>
      </c>
      <c r="R11" s="20"/>
      <c r="S11" s="20"/>
      <c r="T11" s="20"/>
      <c r="U11" s="23">
        <v>1</v>
      </c>
      <c r="V11" s="20"/>
      <c r="W11" s="20"/>
      <c r="X11" s="23">
        <v>2</v>
      </c>
      <c r="Y11" s="23">
        <v>4</v>
      </c>
      <c r="Z11" s="23">
        <v>1</v>
      </c>
    </row>
    <row r="12" spans="1:26" ht="13.8" x14ac:dyDescent="0.25">
      <c r="A12" s="21">
        <v>89636936</v>
      </c>
      <c r="B12" s="21" t="s">
        <v>71</v>
      </c>
      <c r="C12" s="21" t="s">
        <v>103</v>
      </c>
      <c r="D12" s="22">
        <v>44865.523576388892</v>
      </c>
      <c r="E12" s="21" t="b">
        <v>0</v>
      </c>
      <c r="F12" s="21">
        <v>20</v>
      </c>
      <c r="G12" s="21">
        <v>1</v>
      </c>
      <c r="H12" s="21"/>
      <c r="I12" s="21"/>
      <c r="J12" s="21"/>
      <c r="K12" s="21"/>
      <c r="L12" s="21"/>
      <c r="M12" s="21"/>
      <c r="N12" s="21"/>
      <c r="O12" s="21" t="s">
        <v>90</v>
      </c>
      <c r="P12" s="21" t="s">
        <v>73</v>
      </c>
      <c r="Q12" s="21" t="s">
        <v>74</v>
      </c>
      <c r="R12" s="20"/>
      <c r="S12" s="20"/>
      <c r="T12" s="20"/>
      <c r="U12" s="20"/>
      <c r="V12" s="23">
        <v>1</v>
      </c>
      <c r="W12" s="20"/>
      <c r="X12" s="23">
        <v>5</v>
      </c>
      <c r="Y12" s="23">
        <v>1</v>
      </c>
      <c r="Z12" s="23">
        <v>3</v>
      </c>
    </row>
    <row r="13" spans="1:26" ht="14.4" customHeight="1" x14ac:dyDescent="0.25">
      <c r="A13" s="21">
        <v>89644496</v>
      </c>
      <c r="B13" s="21" t="s">
        <v>71</v>
      </c>
      <c r="C13" s="21" t="s">
        <v>103</v>
      </c>
      <c r="D13" s="22">
        <v>44865.585162037038</v>
      </c>
      <c r="E13" s="21" t="b">
        <v>0</v>
      </c>
      <c r="F13" s="21">
        <v>0</v>
      </c>
      <c r="G13" s="21">
        <v>1</v>
      </c>
      <c r="H13" s="21"/>
      <c r="I13" s="21"/>
      <c r="J13" s="21"/>
      <c r="K13" s="21"/>
      <c r="L13" s="21"/>
      <c r="M13" s="21"/>
      <c r="N13" s="21"/>
      <c r="O13" s="21" t="s">
        <v>90</v>
      </c>
      <c r="P13" s="21" t="s">
        <v>73</v>
      </c>
      <c r="Q13" s="21" t="s">
        <v>74</v>
      </c>
      <c r="R13" s="20"/>
      <c r="S13" s="20"/>
      <c r="T13" s="20"/>
      <c r="U13" s="20"/>
      <c r="V13" s="20"/>
      <c r="W13" s="23">
        <v>1</v>
      </c>
      <c r="X13" s="23">
        <v>3</v>
      </c>
      <c r="Y13" s="23">
        <v>3</v>
      </c>
      <c r="Z13" s="23">
        <v>3</v>
      </c>
    </row>
    <row r="14" spans="1:26" ht="13.8" x14ac:dyDescent="0.25">
      <c r="A14" s="21">
        <v>89977898</v>
      </c>
      <c r="B14" s="21" t="s">
        <v>75</v>
      </c>
      <c r="C14" s="21" t="s">
        <v>89</v>
      </c>
      <c r="D14" s="22">
        <v>44869.545277777775</v>
      </c>
      <c r="E14" s="21" t="b">
        <v>1</v>
      </c>
      <c r="F14" s="21">
        <v>0</v>
      </c>
      <c r="G14" s="21">
        <v>1</v>
      </c>
      <c r="H14" s="21"/>
      <c r="I14" s="21"/>
      <c r="J14" s="21"/>
      <c r="K14" s="21"/>
      <c r="L14" s="21"/>
      <c r="M14" s="21"/>
      <c r="N14" s="21"/>
      <c r="O14" s="21" t="s">
        <v>90</v>
      </c>
      <c r="P14" s="21" t="s">
        <v>73</v>
      </c>
      <c r="Q14" s="21" t="s">
        <v>74</v>
      </c>
      <c r="R14" s="23">
        <v>1</v>
      </c>
      <c r="S14" s="20"/>
      <c r="T14" s="20"/>
      <c r="U14" s="20"/>
      <c r="V14" s="20"/>
      <c r="W14" s="20"/>
      <c r="X14" s="23">
        <v>4</v>
      </c>
      <c r="Y14" s="23">
        <v>1</v>
      </c>
      <c r="Z14" s="23">
        <v>1</v>
      </c>
    </row>
    <row r="15" spans="1:26" ht="13.8" x14ac:dyDescent="0.25">
      <c r="A15" s="21">
        <v>89987463</v>
      </c>
      <c r="B15" s="21" t="s">
        <v>71</v>
      </c>
      <c r="C15" s="21" t="s">
        <v>89</v>
      </c>
      <c r="D15" s="22">
        <v>44869.661111111112</v>
      </c>
      <c r="E15" s="21" t="b">
        <v>0</v>
      </c>
      <c r="F15" s="21">
        <v>0</v>
      </c>
      <c r="G15" s="21">
        <v>1</v>
      </c>
      <c r="H15" s="21"/>
      <c r="I15" s="21"/>
      <c r="J15" s="21"/>
      <c r="K15" s="21"/>
      <c r="L15" s="21"/>
      <c r="M15" s="21"/>
      <c r="N15" s="21"/>
      <c r="O15" s="21" t="s">
        <v>90</v>
      </c>
      <c r="P15" s="21" t="s">
        <v>73</v>
      </c>
      <c r="Q15" s="21" t="s">
        <v>74</v>
      </c>
      <c r="S15" s="23">
        <v>1</v>
      </c>
      <c r="T15" s="20"/>
      <c r="U15" s="20"/>
      <c r="V15" s="20"/>
      <c r="W15" s="20"/>
      <c r="X15" s="23">
        <v>5</v>
      </c>
      <c r="Y15" s="23">
        <v>1</v>
      </c>
      <c r="Z15" s="23">
        <v>1</v>
      </c>
    </row>
    <row r="16" spans="1:26" ht="13.8" x14ac:dyDescent="0.25">
      <c r="A16" s="21">
        <v>90118382</v>
      </c>
      <c r="B16" s="21" t="s">
        <v>71</v>
      </c>
      <c r="C16" s="21" t="s">
        <v>89</v>
      </c>
      <c r="D16" s="22">
        <v>44872.428194444445</v>
      </c>
      <c r="E16" s="21" t="b">
        <v>0</v>
      </c>
      <c r="F16" s="21">
        <v>0</v>
      </c>
      <c r="G16" s="21">
        <v>1</v>
      </c>
      <c r="H16" s="21"/>
      <c r="I16" s="21"/>
      <c r="J16" s="21"/>
      <c r="K16" s="21"/>
      <c r="L16" s="21"/>
      <c r="M16" s="21"/>
      <c r="N16" s="21"/>
      <c r="O16" s="21" t="s">
        <v>90</v>
      </c>
      <c r="P16" s="21" t="s">
        <v>73</v>
      </c>
      <c r="Q16" s="21" t="s">
        <v>74</v>
      </c>
      <c r="R16" s="20"/>
      <c r="S16" s="20"/>
      <c r="T16" s="20"/>
      <c r="U16" s="23">
        <v>1</v>
      </c>
      <c r="V16" s="20"/>
      <c r="W16" s="20"/>
      <c r="X16" s="23">
        <v>2</v>
      </c>
      <c r="Y16" s="23">
        <v>2</v>
      </c>
      <c r="Z16" s="23">
        <v>1</v>
      </c>
    </row>
    <row r="17" spans="1:26" ht="13.8" x14ac:dyDescent="0.25">
      <c r="A17" s="21">
        <v>90127391</v>
      </c>
      <c r="B17" s="21" t="s">
        <v>71</v>
      </c>
      <c r="C17" s="21" t="s">
        <v>89</v>
      </c>
      <c r="D17" s="22">
        <v>44872.512314814812</v>
      </c>
      <c r="E17" s="21" t="b">
        <v>0</v>
      </c>
      <c r="F17" s="21">
        <v>0</v>
      </c>
      <c r="G17" s="21">
        <v>1</v>
      </c>
      <c r="H17" s="21"/>
      <c r="I17" s="21"/>
      <c r="J17" s="21"/>
      <c r="K17" s="21"/>
      <c r="L17" s="21"/>
      <c r="M17" s="21"/>
      <c r="N17" s="21"/>
      <c r="O17" s="21" t="s">
        <v>90</v>
      </c>
      <c r="P17" s="21" t="s">
        <v>73</v>
      </c>
      <c r="Q17" s="21" t="s">
        <v>74</v>
      </c>
      <c r="R17" s="20"/>
      <c r="S17" s="20"/>
      <c r="T17" s="20"/>
      <c r="U17" s="20"/>
      <c r="V17" s="23">
        <v>1</v>
      </c>
      <c r="W17" s="20"/>
      <c r="X17" s="23">
        <v>4</v>
      </c>
      <c r="Y17" s="23">
        <v>1</v>
      </c>
      <c r="Z17" s="23">
        <v>1</v>
      </c>
    </row>
    <row r="18" spans="1:26" ht="13.8" x14ac:dyDescent="0.25">
      <c r="A18" s="21">
        <v>90140096</v>
      </c>
      <c r="B18" s="21" t="s">
        <v>71</v>
      </c>
      <c r="C18" s="21" t="s">
        <v>89</v>
      </c>
      <c r="D18" s="22">
        <v>44872.679479166669</v>
      </c>
      <c r="E18" s="21" t="b">
        <v>0</v>
      </c>
      <c r="F18" s="21">
        <v>0</v>
      </c>
      <c r="G18" s="21">
        <v>1</v>
      </c>
      <c r="H18" s="21"/>
      <c r="I18" s="21"/>
      <c r="J18" s="21"/>
      <c r="K18" s="21"/>
      <c r="L18" s="21"/>
      <c r="M18" s="21"/>
      <c r="N18" s="21"/>
      <c r="O18" s="21" t="s">
        <v>90</v>
      </c>
      <c r="P18" s="21" t="s">
        <v>73</v>
      </c>
      <c r="Q18" s="21" t="s">
        <v>74</v>
      </c>
      <c r="R18" s="20"/>
      <c r="S18" s="20"/>
      <c r="T18" s="20"/>
      <c r="U18" s="20"/>
      <c r="V18" s="20"/>
      <c r="W18" s="23">
        <v>1</v>
      </c>
      <c r="X18" s="23">
        <v>4</v>
      </c>
      <c r="Y18" s="23">
        <v>2</v>
      </c>
      <c r="Z18" s="23">
        <v>1</v>
      </c>
    </row>
    <row r="19" spans="1:26" x14ac:dyDescent="0.25">
      <c r="A19" s="31">
        <v>93495705</v>
      </c>
      <c r="B19" s="31" t="s">
        <v>71</v>
      </c>
      <c r="C19" s="31" t="s">
        <v>105</v>
      </c>
      <c r="D19" s="32">
        <v>44903.440972222219</v>
      </c>
      <c r="E19" s="31" t="b">
        <v>0</v>
      </c>
      <c r="F19" s="31">
        <v>0</v>
      </c>
      <c r="G19" s="31">
        <v>1</v>
      </c>
      <c r="H19" s="31"/>
      <c r="I19" s="31"/>
      <c r="J19" s="31"/>
      <c r="K19" s="31"/>
      <c r="L19" s="31"/>
      <c r="M19" s="31"/>
      <c r="N19" s="31"/>
      <c r="O19" s="31" t="s">
        <v>90</v>
      </c>
      <c r="P19" s="31" t="s">
        <v>73</v>
      </c>
      <c r="Q19" s="31" t="s">
        <v>74</v>
      </c>
      <c r="R19" s="33">
        <v>1</v>
      </c>
      <c r="X19" s="33">
        <v>4</v>
      </c>
      <c r="Y19" s="33">
        <v>1</v>
      </c>
      <c r="Z19" s="33">
        <v>1</v>
      </c>
    </row>
    <row r="20" spans="1:26" x14ac:dyDescent="0.25">
      <c r="A20" s="31">
        <v>93513162</v>
      </c>
      <c r="B20" s="31" t="s">
        <v>71</v>
      </c>
      <c r="C20" s="31" t="s">
        <v>105</v>
      </c>
      <c r="D20" s="32">
        <v>44903.587719907409</v>
      </c>
      <c r="E20" s="31" t="b">
        <v>0</v>
      </c>
      <c r="F20" s="31">
        <v>0</v>
      </c>
      <c r="G20" s="31">
        <v>1</v>
      </c>
      <c r="H20" s="31"/>
      <c r="I20" s="31"/>
      <c r="J20" s="31"/>
      <c r="K20" s="31"/>
      <c r="L20" s="31"/>
      <c r="M20" s="31"/>
      <c r="N20" s="31"/>
      <c r="O20" s="31" t="s">
        <v>90</v>
      </c>
      <c r="P20" s="31" t="s">
        <v>73</v>
      </c>
      <c r="Q20" s="31" t="s">
        <v>74</v>
      </c>
      <c r="S20" s="33">
        <v>1</v>
      </c>
      <c r="X20" s="33">
        <v>3</v>
      </c>
      <c r="Y20" s="33">
        <v>3</v>
      </c>
      <c r="Z20" s="33">
        <v>2</v>
      </c>
    </row>
    <row r="21" spans="1:26" x14ac:dyDescent="0.25">
      <c r="A21" s="31">
        <v>93525425</v>
      </c>
      <c r="B21" s="31" t="s">
        <v>71</v>
      </c>
      <c r="C21" s="31" t="s">
        <v>105</v>
      </c>
      <c r="D21" s="32">
        <v>44903.700972222221</v>
      </c>
      <c r="E21" s="31" t="b">
        <v>0</v>
      </c>
      <c r="F21" s="31">
        <v>0</v>
      </c>
      <c r="G21" s="31">
        <v>1</v>
      </c>
      <c r="H21" s="31"/>
      <c r="I21" s="31"/>
      <c r="J21" s="31"/>
      <c r="K21" s="31"/>
      <c r="L21" s="31"/>
      <c r="M21" s="31"/>
      <c r="N21" s="31"/>
      <c r="O21" s="31" t="s">
        <v>90</v>
      </c>
      <c r="P21" s="31" t="s">
        <v>73</v>
      </c>
      <c r="Q21" s="31" t="s">
        <v>74</v>
      </c>
      <c r="T21" s="33">
        <v>1</v>
      </c>
      <c r="X21" s="33">
        <v>4</v>
      </c>
      <c r="Y21" s="33">
        <v>2</v>
      </c>
      <c r="Z21" s="33">
        <v>3</v>
      </c>
    </row>
    <row r="22" spans="1:26" x14ac:dyDescent="0.25">
      <c r="A22" s="31">
        <v>93587848</v>
      </c>
      <c r="B22" s="31" t="s">
        <v>71</v>
      </c>
      <c r="C22" s="31" t="s">
        <v>105</v>
      </c>
      <c r="D22" s="32">
        <v>44904.590821759259</v>
      </c>
      <c r="E22" s="31" t="b">
        <v>0</v>
      </c>
      <c r="F22" s="31">
        <v>0</v>
      </c>
      <c r="G22" s="31">
        <v>1</v>
      </c>
      <c r="H22" s="31"/>
      <c r="I22" s="31"/>
      <c r="J22" s="31"/>
      <c r="K22" s="31"/>
      <c r="L22" s="31"/>
      <c r="M22" s="31"/>
      <c r="N22" s="31"/>
      <c r="O22" s="31" t="s">
        <v>90</v>
      </c>
      <c r="P22" s="31" t="s">
        <v>73</v>
      </c>
      <c r="Q22" s="31" t="s">
        <v>74</v>
      </c>
      <c r="V22" s="33">
        <v>1</v>
      </c>
      <c r="X22" s="33">
        <v>3</v>
      </c>
      <c r="Y22" s="33">
        <v>3</v>
      </c>
      <c r="Z22" s="33">
        <v>2</v>
      </c>
    </row>
    <row r="23" spans="1:26" x14ac:dyDescent="0.25">
      <c r="A23" s="31">
        <v>93592531</v>
      </c>
      <c r="B23" s="31" t="s">
        <v>71</v>
      </c>
      <c r="C23" s="31" t="s">
        <v>105</v>
      </c>
      <c r="D23" s="32">
        <v>44904.654803240737</v>
      </c>
      <c r="E23" s="31" t="b">
        <v>0</v>
      </c>
      <c r="F23" s="31">
        <v>0</v>
      </c>
      <c r="G23" s="31">
        <v>1</v>
      </c>
      <c r="H23" s="31"/>
      <c r="I23" s="31"/>
      <c r="J23" s="31"/>
      <c r="K23" s="31"/>
      <c r="L23" s="31"/>
      <c r="M23" s="31"/>
      <c r="N23" s="31"/>
      <c r="O23" s="31" t="s">
        <v>90</v>
      </c>
      <c r="P23" s="31" t="s">
        <v>73</v>
      </c>
      <c r="Q23" s="31" t="s">
        <v>74</v>
      </c>
      <c r="W23" s="33">
        <v>1</v>
      </c>
      <c r="X23" s="33">
        <v>4</v>
      </c>
      <c r="Y23" s="33">
        <v>1</v>
      </c>
      <c r="Z23" s="33">
        <v>3</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103F1-C1FE-43A3-A664-E3C2A0DFAC4A}">
  <dimension ref="A1:M3"/>
  <sheetViews>
    <sheetView workbookViewId="0">
      <selection activeCell="B36" sqref="B36:B38"/>
    </sheetView>
  </sheetViews>
  <sheetFormatPr defaultRowHeight="13.2" x14ac:dyDescent="0.25"/>
  <sheetData>
    <row r="1" spans="1:13" x14ac:dyDescent="0.25">
      <c r="A1" s="1"/>
      <c r="B1" s="1" t="s">
        <v>0</v>
      </c>
    </row>
    <row r="2" spans="1:13" x14ac:dyDescent="0.25">
      <c r="A2" s="1" t="s">
        <v>1</v>
      </c>
      <c r="B2" s="1">
        <v>0.64</v>
      </c>
      <c r="C2" s="1">
        <v>0.69</v>
      </c>
      <c r="D2" s="1">
        <v>0.75</v>
      </c>
      <c r="E2" s="1">
        <v>0.69</v>
      </c>
      <c r="F2" s="1">
        <v>0.83</v>
      </c>
      <c r="G2" s="1">
        <v>0.71</v>
      </c>
      <c r="H2" s="1">
        <v>0.71</v>
      </c>
      <c r="I2" s="1">
        <v>0.01</v>
      </c>
      <c r="J2" s="1">
        <v>0.01</v>
      </c>
      <c r="K2" s="1">
        <v>0.17</v>
      </c>
      <c r="L2" s="1">
        <v>0.09</v>
      </c>
      <c r="M2" s="1">
        <v>0.01</v>
      </c>
    </row>
    <row r="3" spans="1:13" x14ac:dyDescent="0.25">
      <c r="A3" s="1" t="s">
        <v>2</v>
      </c>
      <c r="B3" s="1">
        <v>0.13</v>
      </c>
      <c r="C3" s="1">
        <v>-0.06</v>
      </c>
      <c r="D3" s="1">
        <v>0.2</v>
      </c>
      <c r="E3" s="1">
        <v>0.24</v>
      </c>
      <c r="F3" s="1">
        <v>-0.01</v>
      </c>
      <c r="G3" s="1">
        <v>0.16</v>
      </c>
      <c r="H3" s="1">
        <v>-0.15</v>
      </c>
      <c r="I3" s="1">
        <v>0.83</v>
      </c>
      <c r="J3" s="2">
        <v>0.83</v>
      </c>
      <c r="K3" s="2">
        <v>0.73</v>
      </c>
      <c r="L3" s="2">
        <v>0.84</v>
      </c>
      <c r="M3" s="2">
        <v>0.81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7"/>
  <sheetViews>
    <sheetView topLeftCell="B1" workbookViewId="0"/>
  </sheetViews>
  <sheetFormatPr defaultColWidth="14.44140625" defaultRowHeight="15.75" customHeight="1" x14ac:dyDescent="0.25"/>
  <cols>
    <col min="1" max="1" width="10.44140625" customWidth="1"/>
    <col min="2" max="2" width="16.109375" customWidth="1"/>
    <col min="3" max="3" width="15.109375" customWidth="1"/>
    <col min="4" max="20" width="16.109375" customWidth="1"/>
    <col min="21" max="21" width="8.6640625" customWidth="1"/>
    <col min="22" max="22" width="25.33203125" customWidth="1"/>
    <col min="23" max="23" width="7.44140625" customWidth="1"/>
    <col min="24" max="24" width="27.88671875" customWidth="1"/>
    <col min="25" max="25" width="10.88671875" customWidth="1"/>
    <col min="26" max="26" width="12.5546875" customWidth="1"/>
    <col min="27" max="27" width="24.5546875" customWidth="1"/>
    <col min="28" max="28" width="24.6640625" customWidth="1"/>
    <col min="29" max="29" width="30.109375" customWidth="1"/>
    <col min="30" max="31" width="19.6640625" customWidth="1"/>
  </cols>
  <sheetData>
    <row r="1" spans="1:31" x14ac:dyDescent="0.25">
      <c r="A1" s="1"/>
      <c r="C1" s="1"/>
      <c r="D1" s="1" t="s">
        <v>24</v>
      </c>
    </row>
    <row r="2" spans="1:31" x14ac:dyDescent="0.25">
      <c r="A2" s="1"/>
      <c r="B2" s="1"/>
      <c r="C2" s="1"/>
      <c r="D2" s="1"/>
    </row>
    <row r="3" spans="1:31" x14ac:dyDescent="0.25">
      <c r="A3" s="3" t="s">
        <v>3</v>
      </c>
      <c r="B3" s="3" t="s">
        <v>4</v>
      </c>
      <c r="C3" s="3" t="s">
        <v>5</v>
      </c>
      <c r="D3" s="3" t="s">
        <v>25</v>
      </c>
      <c r="E3" s="3" t="s">
        <v>26</v>
      </c>
      <c r="F3" s="3" t="s">
        <v>27</v>
      </c>
      <c r="G3" s="3" t="s">
        <v>28</v>
      </c>
      <c r="H3" s="3" t="s">
        <v>29</v>
      </c>
      <c r="I3" s="3" t="s">
        <v>30</v>
      </c>
      <c r="J3" s="3" t="s">
        <v>31</v>
      </c>
      <c r="K3" s="3" t="s">
        <v>32</v>
      </c>
      <c r="L3" s="3" t="s">
        <v>33</v>
      </c>
      <c r="M3" s="3" t="s">
        <v>34</v>
      </c>
      <c r="N3" s="3" t="s">
        <v>35</v>
      </c>
      <c r="O3" s="3" t="s">
        <v>36</v>
      </c>
      <c r="P3" s="3" t="s">
        <v>37</v>
      </c>
      <c r="Q3" s="3" t="s">
        <v>38</v>
      </c>
      <c r="R3" s="3" t="s">
        <v>39</v>
      </c>
      <c r="S3" s="3" t="s">
        <v>40</v>
      </c>
      <c r="T3" s="3" t="s">
        <v>41</v>
      </c>
      <c r="U3" s="3" t="s">
        <v>42</v>
      </c>
      <c r="V3" s="3" t="s">
        <v>43</v>
      </c>
      <c r="W3" s="3" t="s">
        <v>44</v>
      </c>
      <c r="X3" s="3" t="s">
        <v>45</v>
      </c>
      <c r="Y3" s="3" t="s">
        <v>46</v>
      </c>
      <c r="Z3" s="3" t="s">
        <v>47</v>
      </c>
      <c r="AA3" s="3" t="s">
        <v>48</v>
      </c>
      <c r="AB3" s="3" t="s">
        <v>49</v>
      </c>
      <c r="AC3" s="3" t="s">
        <v>50</v>
      </c>
      <c r="AD3" s="3" t="s">
        <v>51</v>
      </c>
      <c r="AE3" s="3" t="s">
        <v>52</v>
      </c>
    </row>
    <row r="4" spans="1:31" x14ac:dyDescent="0.25">
      <c r="A4" s="4" t="s">
        <v>21</v>
      </c>
      <c r="B4" s="5">
        <f>'SF-MPQ-2 (raw)'!D3</f>
        <v>44296.552777777775</v>
      </c>
      <c r="C4" s="9">
        <f>'SF-MPQ-2 (raw)'!D3</f>
        <v>44296.552777777775</v>
      </c>
      <c r="D4" s="10">
        <f>'SF-MPQ-2 (raw)'!R3</f>
        <v>3</v>
      </c>
      <c r="E4" s="10">
        <f>'SF-MPQ-2 (raw)'!S3</f>
        <v>2</v>
      </c>
      <c r="F4" s="10">
        <f>'SF-MPQ-2 (raw)'!T3</f>
        <v>2</v>
      </c>
      <c r="G4" s="10">
        <f>'SF-MPQ-2 (raw)'!U3</f>
        <v>2</v>
      </c>
      <c r="H4" s="10">
        <f>'SF-MPQ-2 (raw)'!V3</f>
        <v>1</v>
      </c>
      <c r="I4" s="10">
        <f>'SF-MPQ-2 (raw)'!W3</f>
        <v>2</v>
      </c>
      <c r="J4" s="10">
        <f>'SF-MPQ-2 (raw)'!X3</f>
        <v>1</v>
      </c>
      <c r="K4" s="10">
        <f>'SF-MPQ-2 (raw)'!Y3</f>
        <v>1</v>
      </c>
      <c r="L4" s="10">
        <f>'SF-MPQ-2 (raw)'!Z3</f>
        <v>3</v>
      </c>
      <c r="M4" s="10">
        <f>'SF-MPQ-2 (raw)'!AA3</f>
        <v>2</v>
      </c>
      <c r="N4" s="10">
        <f>'SF-MPQ-2 (raw)'!AB3</f>
        <v>3</v>
      </c>
      <c r="O4" s="10">
        <f>'SF-MPQ-2 (raw)'!AC3</f>
        <v>4</v>
      </c>
      <c r="P4" s="10">
        <f>'SF-MPQ-2 (raw)'!AD3</f>
        <v>1</v>
      </c>
      <c r="Q4" s="10">
        <f>'SF-MPQ-2 (raw)'!AE3</f>
        <v>1</v>
      </c>
      <c r="R4" s="10">
        <f>'SF-MPQ-2 (raw)'!AF3</f>
        <v>1</v>
      </c>
      <c r="S4" s="10">
        <f>'SF-MPQ-2 (raw)'!AG3</f>
        <v>1</v>
      </c>
      <c r="T4" s="10">
        <f>'SF-MPQ-2 (raw)'!AH3</f>
        <v>1</v>
      </c>
      <c r="U4" s="10">
        <f>'SF-MPQ-2 (raw)'!AI3</f>
        <v>1</v>
      </c>
      <c r="V4" s="10">
        <f>'SF-MPQ-2 (raw)'!AJ3</f>
        <v>1</v>
      </c>
      <c r="W4" s="10">
        <f>'SF-MPQ-2 (raw)'!AK3</f>
        <v>1</v>
      </c>
      <c r="X4" s="10">
        <f>'SF-MPQ-2 (raw)'!AL3</f>
        <v>1</v>
      </c>
      <c r="Y4" s="10">
        <f>'SF-MPQ-2 (raw)'!AM3</f>
        <v>1</v>
      </c>
      <c r="Z4" s="10">
        <f t="shared" ref="Z4:Z16" si="0">SUM(D4:Y4)</f>
        <v>36</v>
      </c>
      <c r="AA4" s="10">
        <f t="shared" ref="AA4:AA16" si="1">SUM(D4,H4,I4,K4,L4,M4)</f>
        <v>12</v>
      </c>
      <c r="AB4" s="10">
        <f t="shared" ref="AB4:AB16" si="2">SUM(E4,F4,N4,G4,S4,U4)</f>
        <v>11</v>
      </c>
      <c r="AC4" s="10">
        <f t="shared" ref="AC4:AC16" si="3">SUM(J4,T4,V4,W4,X4,Y4)</f>
        <v>6</v>
      </c>
      <c r="AD4" s="10">
        <f t="shared" ref="AD4:AD16" si="4">SUM(O4,P4,Q4,R4)</f>
        <v>7</v>
      </c>
      <c r="AE4" s="10">
        <f t="shared" ref="AE4:AE16" si="5">SUM(AA4:AD4)</f>
        <v>36</v>
      </c>
    </row>
    <row r="5" spans="1:31" x14ac:dyDescent="0.25">
      <c r="A5" s="1" t="s">
        <v>22</v>
      </c>
      <c r="B5" s="7">
        <f>'SF-MPQ-2 (raw)'!D7</f>
        <v>44498.34652777778</v>
      </c>
      <c r="C5" s="8">
        <f>'SF-MPQ-2 (raw)'!D7</f>
        <v>44498.34652777778</v>
      </c>
      <c r="D5" s="11">
        <f>'SF-MPQ-2 (raw)'!R7</f>
        <v>2</v>
      </c>
      <c r="E5" s="11">
        <f>'SF-MPQ-2 (raw)'!S7</f>
        <v>4</v>
      </c>
      <c r="F5" s="11">
        <f>'SF-MPQ-2 (raw)'!T7</f>
        <v>7</v>
      </c>
      <c r="G5" s="11">
        <f>'SF-MPQ-2 (raw)'!U7</f>
        <v>5</v>
      </c>
      <c r="H5" s="11">
        <f>'SF-MPQ-2 (raw)'!V7</f>
        <v>1</v>
      </c>
      <c r="I5" s="11">
        <f>'SF-MPQ-2 (raw)'!W7</f>
        <v>4</v>
      </c>
      <c r="J5" s="11">
        <f>'SF-MPQ-2 (raw)'!X7</f>
        <v>1</v>
      </c>
      <c r="K5" s="11">
        <f>'SF-MPQ-2 (raw)'!Y7</f>
        <v>3</v>
      </c>
      <c r="L5" s="11">
        <f>'SF-MPQ-2 (raw)'!Z7</f>
        <v>1</v>
      </c>
      <c r="M5" s="11">
        <f>'SF-MPQ-2 (raw)'!AA7</f>
        <v>8</v>
      </c>
      <c r="N5" s="11">
        <f>'SF-MPQ-2 (raw)'!AB7</f>
        <v>6</v>
      </c>
      <c r="O5" s="11">
        <f>'SF-MPQ-2 (raw)'!AC7</f>
        <v>9</v>
      </c>
      <c r="P5" s="11">
        <f>'SF-MPQ-2 (raw)'!AD7</f>
        <v>7</v>
      </c>
      <c r="Q5" s="11">
        <f>'SF-MPQ-2 (raw)'!AE7</f>
        <v>10</v>
      </c>
      <c r="R5" s="11">
        <f>'SF-MPQ-2 (raw)'!AF7</f>
        <v>1</v>
      </c>
      <c r="S5" s="11">
        <f>'SF-MPQ-2 (raw)'!AG7</f>
        <v>1</v>
      </c>
      <c r="T5" s="11">
        <f>'SF-MPQ-2 (raw)'!AH7</f>
        <v>4</v>
      </c>
      <c r="U5" s="11">
        <f>'SF-MPQ-2 (raw)'!AI7</f>
        <v>4</v>
      </c>
      <c r="V5" s="11">
        <f>'SF-MPQ-2 (raw)'!AJ7</f>
        <v>1</v>
      </c>
      <c r="W5" s="11">
        <f>'SF-MPQ-2 (raw)'!AK7</f>
        <v>8</v>
      </c>
      <c r="X5" s="11">
        <f>'SF-MPQ-2 (raw)'!AL7</f>
        <v>3</v>
      </c>
      <c r="Y5" s="11">
        <f>'SF-MPQ-2 (raw)'!AM7</f>
        <v>3</v>
      </c>
      <c r="Z5" s="11">
        <f t="shared" si="0"/>
        <v>93</v>
      </c>
      <c r="AA5" s="11">
        <f t="shared" si="1"/>
        <v>19</v>
      </c>
      <c r="AB5" s="11">
        <f t="shared" si="2"/>
        <v>27</v>
      </c>
      <c r="AC5" s="11">
        <f t="shared" si="3"/>
        <v>20</v>
      </c>
      <c r="AD5" s="11">
        <f t="shared" si="4"/>
        <v>27</v>
      </c>
      <c r="AE5" s="11">
        <f t="shared" si="5"/>
        <v>93</v>
      </c>
    </row>
    <row r="6" spans="1:31" x14ac:dyDescent="0.25">
      <c r="A6" s="1" t="s">
        <v>22</v>
      </c>
      <c r="B6" s="7">
        <f>'SF-MPQ-2 (raw)'!D8</f>
        <v>44498.458333333336</v>
      </c>
      <c r="C6" s="8">
        <f>'SF-MPQ-2 (raw)'!D8</f>
        <v>44498.458333333336</v>
      </c>
      <c r="D6" s="11">
        <f>'SF-MPQ-2 (raw)'!R8</f>
        <v>2</v>
      </c>
      <c r="E6" s="11">
        <f>'SF-MPQ-2 (raw)'!S8</f>
        <v>3</v>
      </c>
      <c r="F6" s="11">
        <f>'SF-MPQ-2 (raw)'!T8</f>
        <v>2</v>
      </c>
      <c r="G6" s="11">
        <f>'SF-MPQ-2 (raw)'!U8</f>
        <v>2</v>
      </c>
      <c r="H6" s="11">
        <f>'SF-MPQ-2 (raw)'!V8</f>
        <v>4</v>
      </c>
      <c r="I6" s="11">
        <f>'SF-MPQ-2 (raw)'!W8</f>
        <v>5</v>
      </c>
      <c r="J6" s="11">
        <f>'SF-MPQ-2 (raw)'!X8</f>
        <v>1</v>
      </c>
      <c r="K6" s="11">
        <f>'SF-MPQ-2 (raw)'!Y8</f>
        <v>2</v>
      </c>
      <c r="L6" s="11">
        <f>'SF-MPQ-2 (raw)'!Z8</f>
        <v>3</v>
      </c>
      <c r="M6" s="11">
        <f>'SF-MPQ-2 (raw)'!AA8</f>
        <v>7</v>
      </c>
      <c r="N6" s="11">
        <f>'SF-MPQ-2 (raw)'!AB8</f>
        <v>1</v>
      </c>
      <c r="O6" s="11">
        <f>'SF-MPQ-2 (raw)'!AC8</f>
        <v>5</v>
      </c>
      <c r="P6" s="11">
        <f>'SF-MPQ-2 (raw)'!AD8</f>
        <v>1</v>
      </c>
      <c r="Q6" s="11">
        <f>'SF-MPQ-2 (raw)'!AE8</f>
        <v>1</v>
      </c>
      <c r="R6" s="11">
        <f>'SF-MPQ-2 (raw)'!AF8</f>
        <v>1</v>
      </c>
      <c r="S6" s="11">
        <f>'SF-MPQ-2 (raw)'!AG8</f>
        <v>1</v>
      </c>
      <c r="T6" s="11">
        <f>'SF-MPQ-2 (raw)'!AH8</f>
        <v>6</v>
      </c>
      <c r="U6" s="11">
        <f>'SF-MPQ-2 (raw)'!AI8</f>
        <v>3</v>
      </c>
      <c r="V6" s="11">
        <f>'SF-MPQ-2 (raw)'!AJ8</f>
        <v>3</v>
      </c>
      <c r="W6" s="11">
        <f>'SF-MPQ-2 (raw)'!AK8</f>
        <v>1</v>
      </c>
      <c r="X6" s="11">
        <f>'SF-MPQ-2 (raw)'!AL8</f>
        <v>1</v>
      </c>
      <c r="Y6" s="11">
        <f>'SF-MPQ-2 (raw)'!AM8</f>
        <v>1</v>
      </c>
      <c r="Z6" s="11">
        <f t="shared" si="0"/>
        <v>56</v>
      </c>
      <c r="AA6" s="11">
        <f t="shared" si="1"/>
        <v>23</v>
      </c>
      <c r="AB6" s="11">
        <f t="shared" si="2"/>
        <v>12</v>
      </c>
      <c r="AC6" s="11">
        <f t="shared" si="3"/>
        <v>13</v>
      </c>
      <c r="AD6" s="11">
        <f t="shared" si="4"/>
        <v>8</v>
      </c>
      <c r="AE6" s="11">
        <f t="shared" si="5"/>
        <v>56</v>
      </c>
    </row>
    <row r="7" spans="1:31" x14ac:dyDescent="0.25">
      <c r="A7" s="1" t="s">
        <v>22</v>
      </c>
      <c r="B7" s="7">
        <f>'SF-MPQ-2 (raw)'!D9</f>
        <v>44499.442361111112</v>
      </c>
      <c r="C7" s="8">
        <f>'SF-MPQ-2 (raw)'!D9</f>
        <v>44499.442361111112</v>
      </c>
      <c r="D7" s="11">
        <f>'SF-MPQ-2 (raw)'!R9</f>
        <v>3</v>
      </c>
      <c r="E7" s="11">
        <f>'SF-MPQ-2 (raw)'!S9</f>
        <v>2</v>
      </c>
      <c r="F7" s="11">
        <f>'SF-MPQ-2 (raw)'!T9</f>
        <v>7</v>
      </c>
      <c r="G7" s="11">
        <f>'SF-MPQ-2 (raw)'!U9</f>
        <v>8</v>
      </c>
      <c r="H7" s="11">
        <f>'SF-MPQ-2 (raw)'!V9</f>
        <v>3</v>
      </c>
      <c r="I7" s="11">
        <f>'SF-MPQ-2 (raw)'!W9</f>
        <v>5</v>
      </c>
      <c r="J7" s="11">
        <f>'SF-MPQ-2 (raw)'!X9</f>
        <v>2</v>
      </c>
      <c r="K7" s="11">
        <f>'SF-MPQ-2 (raw)'!Y9</f>
        <v>5</v>
      </c>
      <c r="L7" s="11">
        <f>'SF-MPQ-2 (raw)'!Z9</f>
        <v>6</v>
      </c>
      <c r="M7" s="11">
        <f>'SF-MPQ-2 (raw)'!AA9</f>
        <v>7</v>
      </c>
      <c r="N7" s="11">
        <f>'SF-MPQ-2 (raw)'!AB9</f>
        <v>2</v>
      </c>
      <c r="O7" s="11">
        <f>'SF-MPQ-2 (raw)'!AC9</f>
        <v>2</v>
      </c>
      <c r="P7" s="11">
        <f>'SF-MPQ-2 (raw)'!AD9</f>
        <v>2</v>
      </c>
      <c r="Q7" s="11">
        <f>'SF-MPQ-2 (raw)'!AE9</f>
        <v>5</v>
      </c>
      <c r="R7" s="11">
        <f>'SF-MPQ-2 (raw)'!AF9</f>
        <v>3</v>
      </c>
      <c r="S7" s="11">
        <f>'SF-MPQ-2 (raw)'!AG9</f>
        <v>1</v>
      </c>
      <c r="T7" s="11">
        <f>'SF-MPQ-2 (raw)'!AH9</f>
        <v>2</v>
      </c>
      <c r="U7" s="11">
        <f>'SF-MPQ-2 (raw)'!AI9</f>
        <v>3</v>
      </c>
      <c r="V7" s="11">
        <f>'SF-MPQ-2 (raw)'!AJ9</f>
        <v>4</v>
      </c>
      <c r="W7" s="11">
        <f>'SF-MPQ-2 (raw)'!AK9</f>
        <v>6</v>
      </c>
      <c r="X7" s="11">
        <f>'SF-MPQ-2 (raw)'!AL9</f>
        <v>2</v>
      </c>
      <c r="Y7" s="11">
        <f>'SF-MPQ-2 (raw)'!AM9</f>
        <v>2</v>
      </c>
      <c r="Z7" s="11">
        <f t="shared" si="0"/>
        <v>82</v>
      </c>
      <c r="AA7" s="11">
        <f t="shared" si="1"/>
        <v>29</v>
      </c>
      <c r="AB7" s="11">
        <f t="shared" si="2"/>
        <v>23</v>
      </c>
      <c r="AC7" s="11">
        <f t="shared" si="3"/>
        <v>18</v>
      </c>
      <c r="AD7" s="11">
        <f t="shared" si="4"/>
        <v>12</v>
      </c>
      <c r="AE7" s="11">
        <f t="shared" si="5"/>
        <v>82</v>
      </c>
    </row>
    <row r="8" spans="1:31" x14ac:dyDescent="0.25">
      <c r="A8" s="1" t="s">
        <v>22</v>
      </c>
      <c r="B8" s="7">
        <f>'SF-MPQ-2 (raw)'!D10</f>
        <v>44499.595138888886</v>
      </c>
      <c r="C8" s="8">
        <f>'SF-MPQ-2 (raw)'!D10</f>
        <v>44499.595138888886</v>
      </c>
      <c r="D8" s="11">
        <f>'SF-MPQ-2 (raw)'!R10</f>
        <v>2</v>
      </c>
      <c r="E8" s="11">
        <f>'SF-MPQ-2 (raw)'!S10</f>
        <v>3</v>
      </c>
      <c r="F8" s="11">
        <f>'SF-MPQ-2 (raw)'!T10</f>
        <v>3</v>
      </c>
      <c r="G8" s="11">
        <f>'SF-MPQ-2 (raw)'!U10</f>
        <v>4</v>
      </c>
      <c r="H8" s="11">
        <f>'SF-MPQ-2 (raw)'!V10</f>
        <v>3</v>
      </c>
      <c r="I8" s="11">
        <f>'SF-MPQ-2 (raw)'!W10</f>
        <v>7</v>
      </c>
      <c r="J8" s="11">
        <f>'SF-MPQ-2 (raw)'!X10</f>
        <v>2</v>
      </c>
      <c r="K8" s="11">
        <f>'SF-MPQ-2 (raw)'!Y10</f>
        <v>4</v>
      </c>
      <c r="L8" s="11">
        <f>'SF-MPQ-2 (raw)'!Z10</f>
        <v>4</v>
      </c>
      <c r="M8" s="11">
        <f>'SF-MPQ-2 (raw)'!AA10</f>
        <v>3</v>
      </c>
      <c r="N8" s="11">
        <f>'SF-MPQ-2 (raw)'!AB10</f>
        <v>7</v>
      </c>
      <c r="O8" s="11">
        <f>'SF-MPQ-2 (raw)'!AC10</f>
        <v>7</v>
      </c>
      <c r="P8" s="11">
        <f>'SF-MPQ-2 (raw)'!AD10</f>
        <v>1</v>
      </c>
      <c r="Q8" s="11">
        <f>'SF-MPQ-2 (raw)'!AE10</f>
        <v>6</v>
      </c>
      <c r="R8" s="11">
        <f>'SF-MPQ-2 (raw)'!AF10</f>
        <v>1</v>
      </c>
      <c r="S8" s="11">
        <f>'SF-MPQ-2 (raw)'!AG10</f>
        <v>8</v>
      </c>
      <c r="T8" s="11">
        <f>'SF-MPQ-2 (raw)'!AH10</f>
        <v>6</v>
      </c>
      <c r="U8" s="11">
        <f>'SF-MPQ-2 (raw)'!AI10</f>
        <v>5</v>
      </c>
      <c r="V8" s="11">
        <f>'SF-MPQ-2 (raw)'!AJ10</f>
        <v>1</v>
      </c>
      <c r="W8" s="11">
        <f>'SF-MPQ-2 (raw)'!AK10</f>
        <v>7</v>
      </c>
      <c r="X8" s="11">
        <f>'SF-MPQ-2 (raw)'!AL10</f>
        <v>11</v>
      </c>
      <c r="Y8" s="11">
        <f>'SF-MPQ-2 (raw)'!AM10</f>
        <v>11</v>
      </c>
      <c r="Z8" s="11">
        <f t="shared" si="0"/>
        <v>106</v>
      </c>
      <c r="AA8" s="11">
        <f t="shared" si="1"/>
        <v>23</v>
      </c>
      <c r="AB8" s="11">
        <f t="shared" si="2"/>
        <v>30</v>
      </c>
      <c r="AC8" s="11">
        <f t="shared" si="3"/>
        <v>38</v>
      </c>
      <c r="AD8" s="11">
        <f t="shared" si="4"/>
        <v>15</v>
      </c>
      <c r="AE8" s="11">
        <f t="shared" si="5"/>
        <v>106</v>
      </c>
    </row>
    <row r="9" spans="1:31" x14ac:dyDescent="0.25">
      <c r="A9" s="1" t="s">
        <v>22</v>
      </c>
      <c r="B9" s="7">
        <f>'SF-MPQ-2 (raw)'!D11</f>
        <v>44501.62777777778</v>
      </c>
      <c r="C9" s="8">
        <f>'SF-MPQ-2 (raw)'!D11</f>
        <v>44501.62777777778</v>
      </c>
      <c r="D9" s="11">
        <f>'SF-MPQ-2 (raw)'!R11</f>
        <v>6</v>
      </c>
      <c r="E9" s="11">
        <f>'SF-MPQ-2 (raw)'!S11</f>
        <v>5</v>
      </c>
      <c r="F9" s="11">
        <f>'SF-MPQ-2 (raw)'!T11</f>
        <v>5</v>
      </c>
      <c r="G9" s="11">
        <f>'SF-MPQ-2 (raw)'!U11</f>
        <v>6</v>
      </c>
      <c r="H9" s="11">
        <f>'SF-MPQ-2 (raw)'!V11</f>
        <v>3</v>
      </c>
      <c r="I9" s="11">
        <f>'SF-MPQ-2 (raw)'!W11</f>
        <v>4</v>
      </c>
      <c r="J9" s="11">
        <f>'SF-MPQ-2 (raw)'!X11</f>
        <v>1</v>
      </c>
      <c r="K9" s="11">
        <f>'SF-MPQ-2 (raw)'!Y11</f>
        <v>3</v>
      </c>
      <c r="L9" s="11">
        <f>'SF-MPQ-2 (raw)'!Z11</f>
        <v>3</v>
      </c>
      <c r="M9" s="11">
        <f>'SF-MPQ-2 (raw)'!AA11</f>
        <v>7</v>
      </c>
      <c r="N9" s="11">
        <f>'SF-MPQ-2 (raw)'!AB11</f>
        <v>5</v>
      </c>
      <c r="O9" s="11">
        <f>'SF-MPQ-2 (raw)'!AC11</f>
        <v>7</v>
      </c>
      <c r="P9" s="11">
        <f>'SF-MPQ-2 (raw)'!AD11</f>
        <v>7</v>
      </c>
      <c r="Q9" s="11">
        <f>'SF-MPQ-2 (raw)'!AE11</f>
        <v>9</v>
      </c>
      <c r="R9" s="11">
        <f>'SF-MPQ-2 (raw)'!AF11</f>
        <v>7</v>
      </c>
      <c r="S9" s="11">
        <f>'SF-MPQ-2 (raw)'!AG11</f>
        <v>2</v>
      </c>
      <c r="T9" s="11">
        <f>'SF-MPQ-2 (raw)'!AH11</f>
        <v>3</v>
      </c>
      <c r="U9" s="11">
        <f>'SF-MPQ-2 (raw)'!AI11</f>
        <v>5</v>
      </c>
      <c r="V9" s="11">
        <f>'SF-MPQ-2 (raw)'!AJ11</f>
        <v>5</v>
      </c>
      <c r="W9" s="11">
        <f>'SF-MPQ-2 (raw)'!AK11</f>
        <v>5</v>
      </c>
      <c r="X9" s="11">
        <f>'SF-MPQ-2 (raw)'!AL11</f>
        <v>4</v>
      </c>
      <c r="Y9" s="11">
        <f>'SF-MPQ-2 (raw)'!AM11</f>
        <v>4</v>
      </c>
      <c r="Z9" s="11">
        <f t="shared" si="0"/>
        <v>106</v>
      </c>
      <c r="AA9" s="11">
        <f t="shared" si="1"/>
        <v>26</v>
      </c>
      <c r="AB9" s="11">
        <f t="shared" si="2"/>
        <v>28</v>
      </c>
      <c r="AC9" s="11">
        <f t="shared" si="3"/>
        <v>22</v>
      </c>
      <c r="AD9" s="11">
        <f t="shared" si="4"/>
        <v>30</v>
      </c>
      <c r="AE9" s="11">
        <f t="shared" si="5"/>
        <v>106</v>
      </c>
    </row>
    <row r="10" spans="1:31" x14ac:dyDescent="0.25">
      <c r="A10" s="4" t="s">
        <v>23</v>
      </c>
      <c r="B10" s="5">
        <f>'SF-MPQ-2 (raw)'!D13</f>
        <v>44511.445138888892</v>
      </c>
      <c r="C10" s="9">
        <f>'SF-MPQ-2 (raw)'!D13</f>
        <v>44511.445138888892</v>
      </c>
      <c r="D10" s="10">
        <f>'SF-MPQ-2 (raw)'!R13</f>
        <v>3</v>
      </c>
      <c r="E10" s="10">
        <f>'SF-MPQ-2 (raw)'!S13</f>
        <v>1</v>
      </c>
      <c r="F10" s="10">
        <f>'SF-MPQ-2 (raw)'!T13</f>
        <v>1</v>
      </c>
      <c r="G10" s="10">
        <f>'SF-MPQ-2 (raw)'!U13</f>
        <v>2</v>
      </c>
      <c r="H10" s="10">
        <f>'SF-MPQ-2 (raw)'!V13</f>
        <v>2</v>
      </c>
      <c r="I10" s="10">
        <f>'SF-MPQ-2 (raw)'!W13</f>
        <v>1</v>
      </c>
      <c r="J10" s="10">
        <f>'SF-MPQ-2 (raw)'!X13</f>
        <v>1</v>
      </c>
      <c r="K10" s="10">
        <f>'SF-MPQ-2 (raw)'!Y13</f>
        <v>3</v>
      </c>
      <c r="L10" s="10">
        <f>'SF-MPQ-2 (raw)'!Z13</f>
        <v>1</v>
      </c>
      <c r="M10" s="10">
        <f>'SF-MPQ-2 (raw)'!AA13</f>
        <v>4</v>
      </c>
      <c r="N10" s="10">
        <f>'SF-MPQ-2 (raw)'!AB13</f>
        <v>1</v>
      </c>
      <c r="O10" s="10">
        <f>'SF-MPQ-2 (raw)'!AC13</f>
        <v>3</v>
      </c>
      <c r="P10" s="10">
        <f>'SF-MPQ-2 (raw)'!AD13</f>
        <v>1</v>
      </c>
      <c r="Q10" s="10">
        <f>'SF-MPQ-2 (raw)'!AE13</f>
        <v>1</v>
      </c>
      <c r="R10" s="10">
        <f>'SF-MPQ-2 (raw)'!AF13</f>
        <v>1</v>
      </c>
      <c r="S10" s="10">
        <f>'SF-MPQ-2 (raw)'!AG13</f>
        <v>1</v>
      </c>
      <c r="T10" s="10">
        <f>'SF-MPQ-2 (raw)'!AH13</f>
        <v>1</v>
      </c>
      <c r="U10" s="10">
        <f>'SF-MPQ-2 (raw)'!AI13</f>
        <v>1</v>
      </c>
      <c r="V10" s="10">
        <f>'SF-MPQ-2 (raw)'!AJ13</f>
        <v>2</v>
      </c>
      <c r="W10" s="10">
        <f>'SF-MPQ-2 (raw)'!AK13</f>
        <v>3</v>
      </c>
      <c r="X10" s="10">
        <f>'SF-MPQ-2 (raw)'!AL13</f>
        <v>3</v>
      </c>
      <c r="Y10" s="10">
        <f>'SF-MPQ-2 (raw)'!AM13</f>
        <v>2</v>
      </c>
      <c r="Z10" s="10">
        <f t="shared" si="0"/>
        <v>39</v>
      </c>
      <c r="AA10" s="10">
        <f t="shared" si="1"/>
        <v>14</v>
      </c>
      <c r="AB10" s="10">
        <f t="shared" si="2"/>
        <v>7</v>
      </c>
      <c r="AC10" s="10">
        <f t="shared" si="3"/>
        <v>12</v>
      </c>
      <c r="AD10" s="10">
        <f t="shared" si="4"/>
        <v>6</v>
      </c>
      <c r="AE10" s="10">
        <f t="shared" si="5"/>
        <v>39</v>
      </c>
    </row>
    <row r="11" spans="1:31" x14ac:dyDescent="0.25">
      <c r="A11" s="4" t="s">
        <v>23</v>
      </c>
      <c r="B11" s="5">
        <f>'SF-MPQ-2 (raw)'!D15</f>
        <v>44512.535416666666</v>
      </c>
      <c r="C11" s="9">
        <f>'SF-MPQ-2 (raw)'!D15</f>
        <v>44512.535416666666</v>
      </c>
      <c r="D11" s="10">
        <f>'SF-MPQ-2 (raw)'!R15</f>
        <v>1</v>
      </c>
      <c r="E11" s="10">
        <f>'SF-MPQ-2 (raw)'!S15</f>
        <v>2</v>
      </c>
      <c r="F11" s="10">
        <f>'SF-MPQ-2 (raw)'!T15</f>
        <v>2</v>
      </c>
      <c r="G11" s="10">
        <f>'SF-MPQ-2 (raw)'!U15</f>
        <v>2</v>
      </c>
      <c r="H11" s="10">
        <f>'SF-MPQ-2 (raw)'!V15</f>
        <v>2</v>
      </c>
      <c r="I11" s="10">
        <f>'SF-MPQ-2 (raw)'!W15</f>
        <v>1</v>
      </c>
      <c r="J11" s="10">
        <f>'SF-MPQ-2 (raw)'!X15</f>
        <v>1</v>
      </c>
      <c r="K11" s="10">
        <f>'SF-MPQ-2 (raw)'!Y15</f>
        <v>2</v>
      </c>
      <c r="L11" s="10">
        <f>'SF-MPQ-2 (raw)'!Z15</f>
        <v>1</v>
      </c>
      <c r="M11" s="10">
        <f>'SF-MPQ-2 (raw)'!AA15</f>
        <v>3</v>
      </c>
      <c r="N11" s="10">
        <f>'SF-MPQ-2 (raw)'!AB15</f>
        <v>1</v>
      </c>
      <c r="O11" s="10">
        <f>'SF-MPQ-2 (raw)'!AC15</f>
        <v>3</v>
      </c>
      <c r="P11" s="10">
        <f>'SF-MPQ-2 (raw)'!AD15</f>
        <v>1</v>
      </c>
      <c r="Q11" s="10">
        <f>'SF-MPQ-2 (raw)'!AE15</f>
        <v>2</v>
      </c>
      <c r="R11" s="10">
        <f>'SF-MPQ-2 (raw)'!AF15</f>
        <v>1</v>
      </c>
      <c r="S11" s="10">
        <f>'SF-MPQ-2 (raw)'!AG15</f>
        <v>1</v>
      </c>
      <c r="T11" s="10">
        <f>'SF-MPQ-2 (raw)'!AH15</f>
        <v>1</v>
      </c>
      <c r="U11" s="10">
        <f>'SF-MPQ-2 (raw)'!AI15</f>
        <v>1</v>
      </c>
      <c r="V11" s="10">
        <f>'SF-MPQ-2 (raw)'!AJ15</f>
        <v>1</v>
      </c>
      <c r="W11" s="10">
        <f>'SF-MPQ-2 (raw)'!AK15</f>
        <v>4</v>
      </c>
      <c r="X11" s="10">
        <f>'SF-MPQ-2 (raw)'!AL15</f>
        <v>3</v>
      </c>
      <c r="Y11" s="10">
        <f>'SF-MPQ-2 (raw)'!AM15</f>
        <v>2</v>
      </c>
      <c r="Z11" s="10">
        <f t="shared" si="0"/>
        <v>38</v>
      </c>
      <c r="AA11" s="10">
        <f t="shared" si="1"/>
        <v>10</v>
      </c>
      <c r="AB11" s="10">
        <f t="shared" si="2"/>
        <v>9</v>
      </c>
      <c r="AC11" s="10">
        <f t="shared" si="3"/>
        <v>12</v>
      </c>
      <c r="AD11" s="10">
        <f t="shared" si="4"/>
        <v>7</v>
      </c>
      <c r="AE11" s="10">
        <f t="shared" si="5"/>
        <v>38</v>
      </c>
    </row>
    <row r="12" spans="1:31" x14ac:dyDescent="0.25">
      <c r="A12" s="4" t="s">
        <v>23</v>
      </c>
      <c r="B12" s="5">
        <f>'SF-MPQ-2 (raw)'!D16</f>
        <v>44512.622916666667</v>
      </c>
      <c r="C12" s="9">
        <f>'SF-MPQ-2 (raw)'!D16</f>
        <v>44512.622916666667</v>
      </c>
      <c r="D12" s="10">
        <f>'SF-MPQ-2 (raw)'!R16</f>
        <v>5</v>
      </c>
      <c r="E12" s="10">
        <f>'SF-MPQ-2 (raw)'!S16</f>
        <v>1</v>
      </c>
      <c r="F12" s="10">
        <f>'SF-MPQ-2 (raw)'!T16</f>
        <v>4</v>
      </c>
      <c r="G12" s="10">
        <f>'SF-MPQ-2 (raw)'!U16</f>
        <v>3</v>
      </c>
      <c r="H12" s="10">
        <f>'SF-MPQ-2 (raw)'!V16</f>
        <v>1</v>
      </c>
      <c r="I12" s="10">
        <f>'SF-MPQ-2 (raw)'!W16</f>
        <v>1</v>
      </c>
      <c r="J12" s="10">
        <f>'SF-MPQ-2 (raw)'!X16</f>
        <v>1</v>
      </c>
      <c r="K12" s="10">
        <f>'SF-MPQ-2 (raw)'!Y16</f>
        <v>4</v>
      </c>
      <c r="L12" s="10">
        <f>'SF-MPQ-2 (raw)'!Z16</f>
        <v>1</v>
      </c>
      <c r="M12" s="10">
        <f>'SF-MPQ-2 (raw)'!AA16</f>
        <v>2</v>
      </c>
      <c r="N12" s="10">
        <f>'SF-MPQ-2 (raw)'!AB16</f>
        <v>1</v>
      </c>
      <c r="O12" s="10">
        <f>'SF-MPQ-2 (raw)'!AC16</f>
        <v>1</v>
      </c>
      <c r="P12" s="10">
        <f>'SF-MPQ-2 (raw)'!AD16</f>
        <v>1</v>
      </c>
      <c r="Q12" s="10">
        <f>'SF-MPQ-2 (raw)'!AE16</f>
        <v>1</v>
      </c>
      <c r="R12" s="10">
        <f>'SF-MPQ-2 (raw)'!AF16</f>
        <v>1</v>
      </c>
      <c r="S12" s="10">
        <f>'SF-MPQ-2 (raw)'!AG16</f>
        <v>1</v>
      </c>
      <c r="T12" s="10">
        <f>'SF-MPQ-2 (raw)'!AH16</f>
        <v>1</v>
      </c>
      <c r="U12" s="10">
        <f>'SF-MPQ-2 (raw)'!AI16</f>
        <v>1</v>
      </c>
      <c r="V12" s="10">
        <f>'SF-MPQ-2 (raw)'!AJ16</f>
        <v>1</v>
      </c>
      <c r="W12" s="10">
        <f>'SF-MPQ-2 (raw)'!AK16</f>
        <v>3</v>
      </c>
      <c r="X12" s="10">
        <f>'SF-MPQ-2 (raw)'!AL16</f>
        <v>1</v>
      </c>
      <c r="Y12" s="10">
        <f>'SF-MPQ-2 (raw)'!AM16</f>
        <v>2</v>
      </c>
      <c r="Z12" s="10">
        <f t="shared" si="0"/>
        <v>38</v>
      </c>
      <c r="AA12" s="10">
        <f t="shared" si="1"/>
        <v>14</v>
      </c>
      <c r="AB12" s="10">
        <f t="shared" si="2"/>
        <v>11</v>
      </c>
      <c r="AC12" s="10">
        <f t="shared" si="3"/>
        <v>9</v>
      </c>
      <c r="AD12" s="10">
        <f t="shared" si="4"/>
        <v>4</v>
      </c>
      <c r="AE12" s="10">
        <f t="shared" si="5"/>
        <v>38</v>
      </c>
    </row>
    <row r="13" spans="1:31" x14ac:dyDescent="0.25">
      <c r="A13" s="4" t="s">
        <v>23</v>
      </c>
      <c r="B13" s="5">
        <f>'SF-MPQ-2 (raw)'!D17</f>
        <v>44513.588194444441</v>
      </c>
      <c r="C13" s="9">
        <f>'SF-MPQ-2 (raw)'!D17</f>
        <v>44513.588194444441</v>
      </c>
      <c r="D13" s="10">
        <f>'SF-MPQ-2 (raw)'!R17</f>
        <v>2</v>
      </c>
      <c r="E13" s="10">
        <f>'SF-MPQ-2 (raw)'!S17</f>
        <v>1</v>
      </c>
      <c r="F13" s="10">
        <f>'SF-MPQ-2 (raw)'!T17</f>
        <v>2</v>
      </c>
      <c r="G13" s="10">
        <f>'SF-MPQ-2 (raw)'!U17</f>
        <v>2</v>
      </c>
      <c r="H13" s="10">
        <f>'SF-MPQ-2 (raw)'!V17</f>
        <v>2</v>
      </c>
      <c r="I13" s="10">
        <f>'SF-MPQ-2 (raw)'!W17</f>
        <v>1</v>
      </c>
      <c r="J13" s="10">
        <f>'SF-MPQ-2 (raw)'!X17</f>
        <v>1</v>
      </c>
      <c r="K13" s="10">
        <f>'SF-MPQ-2 (raw)'!Y17</f>
        <v>2</v>
      </c>
      <c r="L13" s="10">
        <f>'SF-MPQ-2 (raw)'!Z17</f>
        <v>1</v>
      </c>
      <c r="M13" s="10">
        <f>'SF-MPQ-2 (raw)'!AA17</f>
        <v>3</v>
      </c>
      <c r="N13" s="10">
        <f>'SF-MPQ-2 (raw)'!AB17</f>
        <v>1</v>
      </c>
      <c r="O13" s="10">
        <f>'SF-MPQ-2 (raw)'!AC17</f>
        <v>1</v>
      </c>
      <c r="P13" s="10">
        <f>'SF-MPQ-2 (raw)'!AD17</f>
        <v>1</v>
      </c>
      <c r="Q13" s="10">
        <f>'SF-MPQ-2 (raw)'!AE17</f>
        <v>2</v>
      </c>
      <c r="R13" s="10">
        <f>'SF-MPQ-2 (raw)'!AF17</f>
        <v>1</v>
      </c>
      <c r="S13" s="10">
        <f>'SF-MPQ-2 (raw)'!AG17</f>
        <v>1</v>
      </c>
      <c r="T13" s="10">
        <f>'SF-MPQ-2 (raw)'!AH17</f>
        <v>1</v>
      </c>
      <c r="U13" s="10">
        <f>'SF-MPQ-2 (raw)'!AI17</f>
        <v>1</v>
      </c>
      <c r="V13" s="10">
        <f>'SF-MPQ-2 (raw)'!AJ17</f>
        <v>2</v>
      </c>
      <c r="W13" s="10">
        <f>'SF-MPQ-2 (raw)'!AK17</f>
        <v>4</v>
      </c>
      <c r="X13" s="10">
        <f>'SF-MPQ-2 (raw)'!AL17</f>
        <v>1</v>
      </c>
      <c r="Y13" s="10">
        <f>'SF-MPQ-2 (raw)'!AM17</f>
        <v>2</v>
      </c>
      <c r="Z13" s="10">
        <f t="shared" si="0"/>
        <v>35</v>
      </c>
      <c r="AA13" s="10">
        <f t="shared" si="1"/>
        <v>11</v>
      </c>
      <c r="AB13" s="10">
        <f t="shared" si="2"/>
        <v>8</v>
      </c>
      <c r="AC13" s="10">
        <f t="shared" si="3"/>
        <v>11</v>
      </c>
      <c r="AD13" s="10">
        <f t="shared" si="4"/>
        <v>5</v>
      </c>
      <c r="AE13" s="10">
        <f t="shared" si="5"/>
        <v>35</v>
      </c>
    </row>
    <row r="14" spans="1:31" x14ac:dyDescent="0.25">
      <c r="A14" s="4" t="s">
        <v>23</v>
      </c>
      <c r="B14" s="5">
        <f>'SF-MPQ-2 (raw)'!D18</f>
        <v>44515.509722222225</v>
      </c>
      <c r="C14" s="9">
        <f>'SF-MPQ-2 (raw)'!D18</f>
        <v>44515.509722222225</v>
      </c>
      <c r="D14" s="10">
        <f>'SF-MPQ-2 (raw)'!R18</f>
        <v>1</v>
      </c>
      <c r="E14" s="10">
        <f>'SF-MPQ-2 (raw)'!S18</f>
        <v>1</v>
      </c>
      <c r="F14" s="10">
        <f>'SF-MPQ-2 (raw)'!T18</f>
        <v>2</v>
      </c>
      <c r="G14" s="10">
        <f>'SF-MPQ-2 (raw)'!U18</f>
        <v>2</v>
      </c>
      <c r="H14" s="10">
        <f>'SF-MPQ-2 (raw)'!V18</f>
        <v>3</v>
      </c>
      <c r="I14" s="10">
        <f>'SF-MPQ-2 (raw)'!W18</f>
        <v>1</v>
      </c>
      <c r="J14" s="10">
        <f>'SF-MPQ-2 (raw)'!X18</f>
        <v>1</v>
      </c>
      <c r="K14" s="10">
        <f>'SF-MPQ-2 (raw)'!Y18</f>
        <v>3</v>
      </c>
      <c r="L14" s="10">
        <f>'SF-MPQ-2 (raw)'!Z18</f>
        <v>1</v>
      </c>
      <c r="M14" s="10">
        <f>'SF-MPQ-2 (raw)'!AA18</f>
        <v>2</v>
      </c>
      <c r="N14" s="10">
        <f>'SF-MPQ-2 (raw)'!AB18</f>
        <v>1</v>
      </c>
      <c r="O14" s="10">
        <f>'SF-MPQ-2 (raw)'!AC18</f>
        <v>1</v>
      </c>
      <c r="P14" s="10">
        <f>'SF-MPQ-2 (raw)'!AD18</f>
        <v>1</v>
      </c>
      <c r="Q14" s="10">
        <f>'SF-MPQ-2 (raw)'!AE18</f>
        <v>1</v>
      </c>
      <c r="R14" s="10">
        <f>'SF-MPQ-2 (raw)'!AF18</f>
        <v>1</v>
      </c>
      <c r="S14" s="10">
        <f>'SF-MPQ-2 (raw)'!AG18</f>
        <v>1</v>
      </c>
      <c r="T14" s="10">
        <f>'SF-MPQ-2 (raw)'!AH18</f>
        <v>1</v>
      </c>
      <c r="U14" s="10">
        <f>'SF-MPQ-2 (raw)'!AI18</f>
        <v>1</v>
      </c>
      <c r="V14" s="10">
        <f>'SF-MPQ-2 (raw)'!AJ18</f>
        <v>1</v>
      </c>
      <c r="W14" s="10">
        <f>'SF-MPQ-2 (raw)'!AK18</f>
        <v>3</v>
      </c>
      <c r="X14" s="10">
        <f>'SF-MPQ-2 (raw)'!AL18</f>
        <v>1</v>
      </c>
      <c r="Y14" s="10">
        <f>'SF-MPQ-2 (raw)'!AM18</f>
        <v>2</v>
      </c>
      <c r="Z14" s="10">
        <f t="shared" si="0"/>
        <v>32</v>
      </c>
      <c r="AA14" s="10">
        <f t="shared" si="1"/>
        <v>11</v>
      </c>
      <c r="AB14" s="10">
        <f t="shared" si="2"/>
        <v>8</v>
      </c>
      <c r="AC14" s="10">
        <f t="shared" si="3"/>
        <v>9</v>
      </c>
      <c r="AD14" s="10">
        <f t="shared" si="4"/>
        <v>4</v>
      </c>
      <c r="AE14" s="10">
        <f t="shared" si="5"/>
        <v>32</v>
      </c>
    </row>
    <row r="15" spans="1:31" x14ac:dyDescent="0.25">
      <c r="A15" s="4" t="s">
        <v>23</v>
      </c>
      <c r="B15" s="5">
        <f>'SF-MPQ-2 (raw)'!D19</f>
        <v>44515.692361111112</v>
      </c>
      <c r="C15" s="9">
        <f>'SF-MPQ-2 (raw)'!D19</f>
        <v>44515.692361111112</v>
      </c>
      <c r="D15" s="10">
        <f>'SF-MPQ-2 (raw)'!R19</f>
        <v>1</v>
      </c>
      <c r="E15" s="10">
        <f>'SF-MPQ-2 (raw)'!S19</f>
        <v>1</v>
      </c>
      <c r="F15" s="10">
        <f>'SF-MPQ-2 (raw)'!T19</f>
        <v>1</v>
      </c>
      <c r="G15" s="10">
        <f>'SF-MPQ-2 (raw)'!U19</f>
        <v>2</v>
      </c>
      <c r="H15" s="10">
        <f>'SF-MPQ-2 (raw)'!V19</f>
        <v>2</v>
      </c>
      <c r="I15" s="10">
        <f>'SF-MPQ-2 (raw)'!W19</f>
        <v>1</v>
      </c>
      <c r="J15" s="10">
        <f>'SF-MPQ-2 (raw)'!X19</f>
        <v>1</v>
      </c>
      <c r="K15" s="10">
        <f>'SF-MPQ-2 (raw)'!Y19</f>
        <v>2</v>
      </c>
      <c r="L15" s="10">
        <f>'SF-MPQ-2 (raw)'!Z19</f>
        <v>1</v>
      </c>
      <c r="M15" s="10">
        <f>'SF-MPQ-2 (raw)'!AA19</f>
        <v>2</v>
      </c>
      <c r="N15" s="10">
        <f>'SF-MPQ-2 (raw)'!AB19</f>
        <v>1</v>
      </c>
      <c r="O15" s="10">
        <f>'SF-MPQ-2 (raw)'!AC19</f>
        <v>1</v>
      </c>
      <c r="P15" s="10">
        <f>'SF-MPQ-2 (raw)'!AD19</f>
        <v>1</v>
      </c>
      <c r="Q15" s="10">
        <f>'SF-MPQ-2 (raw)'!AE19</f>
        <v>1</v>
      </c>
      <c r="R15" s="10">
        <f>'SF-MPQ-2 (raw)'!AF19</f>
        <v>1</v>
      </c>
      <c r="S15" s="10">
        <f>'SF-MPQ-2 (raw)'!AG19</f>
        <v>1</v>
      </c>
      <c r="T15" s="10">
        <f>'SF-MPQ-2 (raw)'!AH19</f>
        <v>1</v>
      </c>
      <c r="U15" s="10">
        <f>'SF-MPQ-2 (raw)'!AI19</f>
        <v>1</v>
      </c>
      <c r="V15" s="10">
        <f>'SF-MPQ-2 (raw)'!AJ19</f>
        <v>1</v>
      </c>
      <c r="W15" s="10">
        <f>'SF-MPQ-2 (raw)'!AK19</f>
        <v>3</v>
      </c>
      <c r="X15" s="10">
        <f>'SF-MPQ-2 (raw)'!AL19</f>
        <v>1</v>
      </c>
      <c r="Y15" s="10">
        <f>'SF-MPQ-2 (raw)'!AM19</f>
        <v>2</v>
      </c>
      <c r="Z15" s="10">
        <f t="shared" si="0"/>
        <v>29</v>
      </c>
      <c r="AA15" s="10">
        <f t="shared" si="1"/>
        <v>9</v>
      </c>
      <c r="AB15" s="10">
        <f t="shared" si="2"/>
        <v>7</v>
      </c>
      <c r="AC15" s="10">
        <f t="shared" si="3"/>
        <v>9</v>
      </c>
      <c r="AD15" s="10">
        <f t="shared" si="4"/>
        <v>4</v>
      </c>
      <c r="AE15" s="10">
        <f t="shared" si="5"/>
        <v>29</v>
      </c>
    </row>
    <row r="16" spans="1:31" x14ac:dyDescent="0.25">
      <c r="A16" s="4" t="s">
        <v>23</v>
      </c>
      <c r="B16" s="5">
        <f>'SF-MPQ-2 (raw)'!D20</f>
        <v>44515.79791666667</v>
      </c>
      <c r="C16" s="9">
        <f>'SF-MPQ-2 (raw)'!D20</f>
        <v>44515.79791666667</v>
      </c>
      <c r="D16" s="10">
        <f>'SF-MPQ-2 (raw)'!R20</f>
        <v>1</v>
      </c>
      <c r="E16" s="10">
        <f>'SF-MPQ-2 (raw)'!S20</f>
        <v>3</v>
      </c>
      <c r="F16" s="10">
        <f>'SF-MPQ-2 (raw)'!T20</f>
        <v>1</v>
      </c>
      <c r="G16" s="10">
        <f>'SF-MPQ-2 (raw)'!U20</f>
        <v>3</v>
      </c>
      <c r="H16" s="10">
        <f>'SF-MPQ-2 (raw)'!V20</f>
        <v>1</v>
      </c>
      <c r="I16" s="10">
        <f>'SF-MPQ-2 (raw)'!W20</f>
        <v>3</v>
      </c>
      <c r="J16" s="10">
        <f>'SF-MPQ-2 (raw)'!X20</f>
        <v>1</v>
      </c>
      <c r="K16" s="10">
        <f>'SF-MPQ-2 (raw)'!Y20</f>
        <v>3</v>
      </c>
      <c r="L16" s="10">
        <f>'SF-MPQ-2 (raw)'!Z20</f>
        <v>1</v>
      </c>
      <c r="M16" s="10">
        <f>'SF-MPQ-2 (raw)'!AA20</f>
        <v>2</v>
      </c>
      <c r="N16" s="10">
        <f>'SF-MPQ-2 (raw)'!AB20</f>
        <v>3</v>
      </c>
      <c r="O16" s="10">
        <f>'SF-MPQ-2 (raw)'!AC20</f>
        <v>1</v>
      </c>
      <c r="P16" s="10">
        <f>'SF-MPQ-2 (raw)'!AD20</f>
        <v>1</v>
      </c>
      <c r="Q16" s="10">
        <f>'SF-MPQ-2 (raw)'!AE20</f>
        <v>1</v>
      </c>
      <c r="R16" s="10">
        <f>'SF-MPQ-2 (raw)'!AF20</f>
        <v>1</v>
      </c>
      <c r="S16" s="10">
        <f>'SF-MPQ-2 (raw)'!AG20</f>
        <v>1</v>
      </c>
      <c r="T16" s="10">
        <f>'SF-MPQ-2 (raw)'!AH20</f>
        <v>1</v>
      </c>
      <c r="U16" s="10">
        <f>'SF-MPQ-2 (raw)'!AI20</f>
        <v>1</v>
      </c>
      <c r="V16" s="10">
        <f>'SF-MPQ-2 (raw)'!AJ20</f>
        <v>2</v>
      </c>
      <c r="W16" s="10">
        <f>'SF-MPQ-2 (raw)'!AK20</f>
        <v>3</v>
      </c>
      <c r="X16" s="10">
        <f>'SF-MPQ-2 (raw)'!AL20</f>
        <v>1</v>
      </c>
      <c r="Y16" s="10">
        <f>'SF-MPQ-2 (raw)'!AM20</f>
        <v>2</v>
      </c>
      <c r="Z16" s="10">
        <f t="shared" si="0"/>
        <v>37</v>
      </c>
      <c r="AA16" s="10">
        <f t="shared" si="1"/>
        <v>11</v>
      </c>
      <c r="AB16" s="10">
        <f t="shared" si="2"/>
        <v>12</v>
      </c>
      <c r="AC16" s="10">
        <f t="shared" si="3"/>
        <v>10</v>
      </c>
      <c r="AD16" s="10">
        <f t="shared" si="4"/>
        <v>4</v>
      </c>
      <c r="AE16" s="10">
        <f t="shared" si="5"/>
        <v>37</v>
      </c>
    </row>
    <row r="17" spans="1:2" x14ac:dyDescent="0.25">
      <c r="A17" s="1"/>
      <c r="B17"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21"/>
  <sheetViews>
    <sheetView workbookViewId="0">
      <selection activeCell="C31" sqref="C31"/>
    </sheetView>
  </sheetViews>
  <sheetFormatPr defaultColWidth="14.44140625" defaultRowHeight="15.75" customHeight="1" x14ac:dyDescent="0.25"/>
  <cols>
    <col min="3" max="3" width="20.6640625" customWidth="1"/>
    <col min="4" max="4" width="21" customWidth="1"/>
    <col min="6" max="6" width="27.88671875" customWidth="1"/>
  </cols>
  <sheetData>
    <row r="1" spans="1:39" x14ac:dyDescent="0.25">
      <c r="A1" s="1" t="s">
        <v>53</v>
      </c>
      <c r="B1" s="1" t="s">
        <v>54</v>
      </c>
      <c r="C1" s="1" t="s">
        <v>55</v>
      </c>
      <c r="D1" s="1" t="s">
        <v>56</v>
      </c>
      <c r="E1" s="1" t="s">
        <v>57</v>
      </c>
      <c r="F1" s="1" t="s">
        <v>58</v>
      </c>
      <c r="G1" s="1" t="s">
        <v>59</v>
      </c>
      <c r="H1" s="1" t="s">
        <v>60</v>
      </c>
      <c r="I1" s="1" t="s">
        <v>61</v>
      </c>
      <c r="J1" s="1" t="s">
        <v>62</v>
      </c>
      <c r="K1" s="1" t="s">
        <v>63</v>
      </c>
      <c r="L1" s="1" t="s">
        <v>64</v>
      </c>
      <c r="M1" s="1" t="s">
        <v>65</v>
      </c>
      <c r="N1" s="1" t="s">
        <v>66</v>
      </c>
      <c r="O1" s="1" t="s">
        <v>67</v>
      </c>
      <c r="P1" s="1" t="s">
        <v>68</v>
      </c>
      <c r="Q1" s="1" t="s">
        <v>69</v>
      </c>
      <c r="R1" s="1" t="s">
        <v>70</v>
      </c>
      <c r="S1" s="1" t="s">
        <v>70</v>
      </c>
      <c r="T1" s="1" t="s">
        <v>70</v>
      </c>
      <c r="U1" s="1" t="s">
        <v>70</v>
      </c>
      <c r="V1" s="1" t="s">
        <v>70</v>
      </c>
      <c r="W1" s="1" t="s">
        <v>70</v>
      </c>
      <c r="X1" s="1" t="s">
        <v>70</v>
      </c>
      <c r="Y1" s="1" t="s">
        <v>70</v>
      </c>
      <c r="Z1" s="1" t="s">
        <v>70</v>
      </c>
      <c r="AA1" s="1" t="s">
        <v>70</v>
      </c>
      <c r="AB1" s="1" t="s">
        <v>70</v>
      </c>
      <c r="AC1" s="1" t="s">
        <v>70</v>
      </c>
      <c r="AD1" s="1" t="s">
        <v>70</v>
      </c>
      <c r="AE1" s="1" t="s">
        <v>70</v>
      </c>
      <c r="AF1" s="1" t="s">
        <v>70</v>
      </c>
      <c r="AG1" s="1" t="s">
        <v>70</v>
      </c>
      <c r="AH1" s="1" t="s">
        <v>70</v>
      </c>
      <c r="AI1" s="1" t="s">
        <v>70</v>
      </c>
      <c r="AJ1" s="1" t="s">
        <v>70</v>
      </c>
      <c r="AK1" s="1" t="s">
        <v>70</v>
      </c>
      <c r="AL1" s="1" t="s">
        <v>70</v>
      </c>
      <c r="AM1" s="1" t="s">
        <v>70</v>
      </c>
    </row>
    <row r="2" spans="1:39" x14ac:dyDescent="0.25">
      <c r="R2" s="1" t="s">
        <v>25</v>
      </c>
      <c r="S2" s="1" t="s">
        <v>26</v>
      </c>
      <c r="T2" s="1" t="s">
        <v>27</v>
      </c>
      <c r="U2" s="1" t="s">
        <v>28</v>
      </c>
      <c r="V2" s="1" t="s">
        <v>29</v>
      </c>
      <c r="W2" s="1" t="s">
        <v>30</v>
      </c>
      <c r="X2" s="1" t="s">
        <v>31</v>
      </c>
      <c r="Y2" s="1" t="s">
        <v>32</v>
      </c>
      <c r="Z2" s="1" t="s">
        <v>33</v>
      </c>
      <c r="AA2" s="1" t="s">
        <v>34</v>
      </c>
      <c r="AB2" s="1" t="s">
        <v>35</v>
      </c>
      <c r="AC2" s="1" t="s">
        <v>36</v>
      </c>
      <c r="AD2" s="1" t="s">
        <v>37</v>
      </c>
      <c r="AE2" s="1" t="s">
        <v>38</v>
      </c>
      <c r="AF2" s="1" t="s">
        <v>39</v>
      </c>
      <c r="AG2" s="1" t="s">
        <v>40</v>
      </c>
      <c r="AH2" s="1" t="s">
        <v>41</v>
      </c>
      <c r="AI2" s="1" t="s">
        <v>42</v>
      </c>
      <c r="AJ2" s="1" t="s">
        <v>43</v>
      </c>
      <c r="AK2" s="1" t="s">
        <v>44</v>
      </c>
      <c r="AL2" s="1" t="s">
        <v>45</v>
      </c>
      <c r="AM2" s="1" t="s">
        <v>46</v>
      </c>
    </row>
    <row r="3" spans="1:39" x14ac:dyDescent="0.25">
      <c r="A3" s="1">
        <v>42911319</v>
      </c>
      <c r="B3" s="1" t="s">
        <v>71</v>
      </c>
      <c r="C3" s="1" t="s">
        <v>72</v>
      </c>
      <c r="D3" s="12">
        <v>44296.552777777775</v>
      </c>
      <c r="E3" s="1" t="b">
        <v>0</v>
      </c>
      <c r="F3" s="1">
        <v>0</v>
      </c>
      <c r="G3" s="1">
        <v>1</v>
      </c>
      <c r="P3" s="1" t="s">
        <v>73</v>
      </c>
      <c r="Q3" s="1" t="s">
        <v>74</v>
      </c>
      <c r="R3" s="1">
        <v>3</v>
      </c>
      <c r="S3" s="1">
        <v>2</v>
      </c>
      <c r="T3" s="1">
        <v>2</v>
      </c>
      <c r="U3" s="1">
        <v>2</v>
      </c>
      <c r="V3" s="1">
        <v>1</v>
      </c>
      <c r="W3" s="1">
        <v>2</v>
      </c>
      <c r="X3" s="1">
        <v>1</v>
      </c>
      <c r="Y3" s="1">
        <v>1</v>
      </c>
      <c r="Z3" s="1">
        <v>3</v>
      </c>
      <c r="AA3" s="1">
        <v>2</v>
      </c>
      <c r="AB3" s="1">
        <v>3</v>
      </c>
      <c r="AC3" s="1">
        <v>4</v>
      </c>
      <c r="AD3" s="1">
        <v>1</v>
      </c>
      <c r="AE3" s="1">
        <v>1</v>
      </c>
      <c r="AF3" s="1">
        <v>1</v>
      </c>
      <c r="AG3" s="1">
        <v>1</v>
      </c>
      <c r="AH3" s="1">
        <v>1</v>
      </c>
      <c r="AI3" s="1">
        <v>1</v>
      </c>
      <c r="AJ3" s="1">
        <v>1</v>
      </c>
      <c r="AK3" s="1">
        <v>1</v>
      </c>
      <c r="AL3" s="1">
        <v>1</v>
      </c>
      <c r="AM3" s="1">
        <v>1</v>
      </c>
    </row>
    <row r="4" spans="1:39" x14ac:dyDescent="0.25">
      <c r="A4" s="13">
        <v>43135368</v>
      </c>
      <c r="B4" s="13" t="s">
        <v>75</v>
      </c>
      <c r="C4" s="13" t="s">
        <v>76</v>
      </c>
      <c r="D4" s="14">
        <v>44299.776388888888</v>
      </c>
      <c r="E4" s="13" t="b">
        <v>0</v>
      </c>
      <c r="F4" s="13">
        <v>4</v>
      </c>
      <c r="G4" s="13">
        <v>1</v>
      </c>
      <c r="H4" s="13" t="s">
        <v>77</v>
      </c>
      <c r="I4" s="13"/>
      <c r="J4" s="13"/>
      <c r="K4" s="13"/>
      <c r="L4" s="13"/>
      <c r="M4" s="13"/>
      <c r="N4" s="13"/>
      <c r="O4" s="13"/>
      <c r="P4" s="13" t="s">
        <v>73</v>
      </c>
      <c r="Q4" s="13" t="s">
        <v>74</v>
      </c>
      <c r="R4" s="13"/>
      <c r="S4" s="13"/>
      <c r="T4" s="13"/>
      <c r="U4" s="13"/>
      <c r="V4" s="13"/>
      <c r="W4" s="13"/>
      <c r="X4" s="13"/>
      <c r="Y4" s="13"/>
      <c r="Z4" s="13"/>
      <c r="AA4" s="13"/>
      <c r="AB4" s="13"/>
      <c r="AC4" s="13"/>
      <c r="AD4" s="13"/>
      <c r="AE4" s="13"/>
      <c r="AF4" s="13"/>
      <c r="AG4" s="13"/>
      <c r="AH4" s="13"/>
      <c r="AI4" s="13"/>
      <c r="AJ4" s="13"/>
      <c r="AK4" s="13"/>
      <c r="AL4" s="13"/>
      <c r="AM4" s="13"/>
    </row>
    <row r="5" spans="1:39" x14ac:dyDescent="0.25">
      <c r="A5" s="13">
        <v>44075912</v>
      </c>
      <c r="B5" s="13" t="s">
        <v>71</v>
      </c>
      <c r="C5" s="13" t="s">
        <v>76</v>
      </c>
      <c r="D5" s="14">
        <v>44314.506944444445</v>
      </c>
      <c r="E5" s="13" t="b">
        <v>0</v>
      </c>
      <c r="F5" s="13">
        <v>8</v>
      </c>
      <c r="G5" s="13">
        <v>1</v>
      </c>
      <c r="H5" s="13"/>
      <c r="I5" s="13"/>
      <c r="J5" s="13"/>
      <c r="K5" s="13"/>
      <c r="L5" s="13"/>
      <c r="M5" s="13"/>
      <c r="N5" s="13"/>
      <c r="O5" s="13"/>
      <c r="P5" s="13" t="s">
        <v>73</v>
      </c>
      <c r="Q5" s="13" t="s">
        <v>74</v>
      </c>
      <c r="R5" s="13">
        <v>1</v>
      </c>
      <c r="S5" s="13">
        <v>1</v>
      </c>
      <c r="T5" s="13">
        <v>1</v>
      </c>
      <c r="U5" s="13"/>
      <c r="V5" s="13"/>
      <c r="W5" s="13"/>
      <c r="X5" s="13"/>
      <c r="Y5" s="13"/>
      <c r="Z5" s="13"/>
      <c r="AA5" s="13"/>
      <c r="AB5" s="13"/>
      <c r="AC5" s="13"/>
      <c r="AD5" s="13"/>
      <c r="AE5" s="13"/>
      <c r="AF5" s="13"/>
      <c r="AG5" s="13"/>
      <c r="AH5" s="13"/>
      <c r="AI5" s="13"/>
      <c r="AJ5" s="13"/>
      <c r="AK5" s="13"/>
      <c r="AL5" s="13"/>
      <c r="AM5" s="13"/>
    </row>
    <row r="6" spans="1:39" x14ac:dyDescent="0.25">
      <c r="A6" s="13">
        <v>57886104</v>
      </c>
      <c r="B6" s="13" t="s">
        <v>71</v>
      </c>
      <c r="C6" s="13" t="s">
        <v>78</v>
      </c>
      <c r="D6" s="15">
        <v>44498.338194444441</v>
      </c>
      <c r="E6" s="13" t="b">
        <v>0</v>
      </c>
      <c r="F6" s="13">
        <v>59</v>
      </c>
      <c r="G6" s="13">
        <v>1</v>
      </c>
      <c r="H6" s="13"/>
      <c r="I6" s="13"/>
      <c r="J6" s="13"/>
      <c r="K6" s="13"/>
      <c r="L6" s="13"/>
      <c r="M6" s="13"/>
      <c r="N6" s="13"/>
      <c r="O6" s="13"/>
      <c r="P6" s="13" t="s">
        <v>73</v>
      </c>
      <c r="Q6" s="13" t="s">
        <v>74</v>
      </c>
      <c r="R6" s="13">
        <v>2</v>
      </c>
      <c r="S6" s="13">
        <v>4</v>
      </c>
      <c r="T6" s="13">
        <v>4</v>
      </c>
      <c r="U6" s="13">
        <v>4</v>
      </c>
      <c r="V6" s="13">
        <v>4</v>
      </c>
      <c r="W6" s="13">
        <v>5</v>
      </c>
      <c r="X6" s="13">
        <v>4</v>
      </c>
      <c r="Y6" s="13">
        <v>4</v>
      </c>
      <c r="Z6" s="13">
        <v>4</v>
      </c>
      <c r="AA6" s="13">
        <v>3</v>
      </c>
      <c r="AB6" s="13">
        <v>4</v>
      </c>
      <c r="AC6" s="13">
        <v>3</v>
      </c>
      <c r="AD6" s="13">
        <v>4</v>
      </c>
      <c r="AE6" s="13">
        <v>4</v>
      </c>
      <c r="AF6" s="13">
        <v>3</v>
      </c>
      <c r="AG6" s="13">
        <v>4</v>
      </c>
      <c r="AH6" s="13">
        <v>3</v>
      </c>
      <c r="AI6" s="13">
        <v>2</v>
      </c>
      <c r="AJ6" s="13">
        <v>4</v>
      </c>
      <c r="AK6" s="13">
        <v>3</v>
      </c>
      <c r="AL6" s="13">
        <v>4</v>
      </c>
      <c r="AM6" s="13">
        <v>3</v>
      </c>
    </row>
    <row r="7" spans="1:39" x14ac:dyDescent="0.25">
      <c r="A7" s="1">
        <v>57887138</v>
      </c>
      <c r="B7" s="1" t="s">
        <v>71</v>
      </c>
      <c r="C7" s="1" t="s">
        <v>78</v>
      </c>
      <c r="D7" s="16">
        <v>44498.34652777778</v>
      </c>
      <c r="E7" s="1" t="b">
        <v>0</v>
      </c>
      <c r="F7" s="1">
        <v>174</v>
      </c>
      <c r="G7" s="1">
        <v>1</v>
      </c>
      <c r="P7" s="1" t="s">
        <v>73</v>
      </c>
      <c r="Q7" s="1" t="s">
        <v>74</v>
      </c>
      <c r="R7" s="1">
        <v>2</v>
      </c>
      <c r="S7" s="1">
        <v>4</v>
      </c>
      <c r="T7" s="1">
        <v>7</v>
      </c>
      <c r="U7" s="1">
        <v>5</v>
      </c>
      <c r="V7" s="1">
        <v>1</v>
      </c>
      <c r="W7" s="1">
        <v>4</v>
      </c>
      <c r="X7" s="1">
        <v>1</v>
      </c>
      <c r="Y7" s="1">
        <v>3</v>
      </c>
      <c r="Z7" s="1">
        <v>1</v>
      </c>
      <c r="AA7" s="1">
        <v>8</v>
      </c>
      <c r="AB7" s="1">
        <v>6</v>
      </c>
      <c r="AC7" s="1">
        <v>9</v>
      </c>
      <c r="AD7" s="1">
        <v>7</v>
      </c>
      <c r="AE7" s="1">
        <v>10</v>
      </c>
      <c r="AF7" s="1">
        <v>1</v>
      </c>
      <c r="AG7" s="1">
        <v>1</v>
      </c>
      <c r="AH7" s="1">
        <v>4</v>
      </c>
      <c r="AI7" s="1">
        <v>4</v>
      </c>
      <c r="AJ7" s="1">
        <v>1</v>
      </c>
      <c r="AK7" s="1">
        <v>8</v>
      </c>
      <c r="AL7" s="1">
        <v>3</v>
      </c>
      <c r="AM7" s="1">
        <v>3</v>
      </c>
    </row>
    <row r="8" spans="1:39" x14ac:dyDescent="0.25">
      <c r="A8" s="1">
        <v>57901249</v>
      </c>
      <c r="B8" s="1" t="s">
        <v>71</v>
      </c>
      <c r="C8" s="1" t="s">
        <v>78</v>
      </c>
      <c r="D8" s="16">
        <v>44498.458333333336</v>
      </c>
      <c r="E8" s="1" t="b">
        <v>0</v>
      </c>
      <c r="F8" s="1">
        <v>68</v>
      </c>
      <c r="G8" s="1">
        <v>1</v>
      </c>
      <c r="P8" s="1" t="s">
        <v>73</v>
      </c>
      <c r="Q8" s="1" t="s">
        <v>74</v>
      </c>
      <c r="R8" s="1">
        <v>2</v>
      </c>
      <c r="S8" s="1">
        <v>3</v>
      </c>
      <c r="T8" s="1">
        <v>2</v>
      </c>
      <c r="U8" s="1">
        <v>2</v>
      </c>
      <c r="V8" s="1">
        <v>4</v>
      </c>
      <c r="W8" s="1">
        <v>5</v>
      </c>
      <c r="X8" s="1">
        <v>1</v>
      </c>
      <c r="Y8" s="1">
        <v>2</v>
      </c>
      <c r="Z8" s="1">
        <v>3</v>
      </c>
      <c r="AA8" s="1">
        <v>7</v>
      </c>
      <c r="AB8" s="1">
        <v>1</v>
      </c>
      <c r="AC8" s="1">
        <v>5</v>
      </c>
      <c r="AD8" s="1">
        <v>1</v>
      </c>
      <c r="AE8" s="1">
        <v>1</v>
      </c>
      <c r="AF8" s="1">
        <v>1</v>
      </c>
      <c r="AG8" s="1">
        <v>1</v>
      </c>
      <c r="AH8" s="1">
        <v>6</v>
      </c>
      <c r="AI8" s="1">
        <v>3</v>
      </c>
      <c r="AJ8" s="1">
        <v>3</v>
      </c>
      <c r="AK8" s="1">
        <v>1</v>
      </c>
      <c r="AL8" s="1">
        <v>1</v>
      </c>
      <c r="AM8" s="1">
        <v>1</v>
      </c>
    </row>
    <row r="9" spans="1:39" x14ac:dyDescent="0.25">
      <c r="A9" s="1">
        <v>57955449</v>
      </c>
      <c r="B9" s="1" t="s">
        <v>71</v>
      </c>
      <c r="C9" s="1" t="s">
        <v>78</v>
      </c>
      <c r="D9" s="16">
        <v>44499.442361111112</v>
      </c>
      <c r="E9" s="1" t="b">
        <v>0</v>
      </c>
      <c r="F9" s="1">
        <v>70</v>
      </c>
      <c r="G9" s="1">
        <v>1</v>
      </c>
      <c r="P9" s="1" t="s">
        <v>73</v>
      </c>
      <c r="Q9" s="1" t="s">
        <v>74</v>
      </c>
      <c r="R9" s="1">
        <v>3</v>
      </c>
      <c r="S9" s="1">
        <v>2</v>
      </c>
      <c r="T9" s="1">
        <v>7</v>
      </c>
      <c r="U9" s="1">
        <v>8</v>
      </c>
      <c r="V9" s="1">
        <v>3</v>
      </c>
      <c r="W9" s="1">
        <v>5</v>
      </c>
      <c r="X9" s="1">
        <v>2</v>
      </c>
      <c r="Y9" s="1">
        <v>5</v>
      </c>
      <c r="Z9" s="1">
        <v>6</v>
      </c>
      <c r="AA9" s="1">
        <v>7</v>
      </c>
      <c r="AB9" s="1">
        <v>2</v>
      </c>
      <c r="AC9" s="1">
        <v>2</v>
      </c>
      <c r="AD9" s="1">
        <v>2</v>
      </c>
      <c r="AE9" s="1">
        <v>5</v>
      </c>
      <c r="AF9" s="1">
        <v>3</v>
      </c>
      <c r="AG9" s="1">
        <v>1</v>
      </c>
      <c r="AH9" s="1">
        <v>2</v>
      </c>
      <c r="AI9" s="1">
        <v>3</v>
      </c>
      <c r="AJ9" s="1">
        <v>4</v>
      </c>
      <c r="AK9" s="1">
        <v>6</v>
      </c>
      <c r="AL9" s="1">
        <v>2</v>
      </c>
      <c r="AM9" s="1">
        <v>2</v>
      </c>
    </row>
    <row r="10" spans="1:39" x14ac:dyDescent="0.25">
      <c r="A10" s="1">
        <v>57962820</v>
      </c>
      <c r="B10" s="1" t="s">
        <v>71</v>
      </c>
      <c r="C10" s="1" t="s">
        <v>78</v>
      </c>
      <c r="D10" s="16">
        <v>44499.595138888886</v>
      </c>
      <c r="E10" s="1" t="b">
        <v>0</v>
      </c>
      <c r="F10" s="1">
        <v>129</v>
      </c>
      <c r="G10" s="1">
        <v>1</v>
      </c>
      <c r="P10" s="1" t="s">
        <v>73</v>
      </c>
      <c r="Q10" s="1" t="s">
        <v>74</v>
      </c>
      <c r="R10" s="1">
        <v>2</v>
      </c>
      <c r="S10" s="1">
        <v>3</v>
      </c>
      <c r="T10" s="1">
        <v>3</v>
      </c>
      <c r="U10" s="1">
        <v>4</v>
      </c>
      <c r="V10" s="1">
        <v>3</v>
      </c>
      <c r="W10" s="1">
        <v>7</v>
      </c>
      <c r="X10" s="1">
        <v>2</v>
      </c>
      <c r="Y10" s="1">
        <v>4</v>
      </c>
      <c r="Z10" s="1">
        <v>4</v>
      </c>
      <c r="AA10" s="1">
        <v>3</v>
      </c>
      <c r="AB10" s="1">
        <v>7</v>
      </c>
      <c r="AC10" s="1">
        <v>7</v>
      </c>
      <c r="AD10" s="1">
        <v>1</v>
      </c>
      <c r="AE10" s="1">
        <v>6</v>
      </c>
      <c r="AF10" s="1">
        <v>1</v>
      </c>
      <c r="AG10" s="1">
        <v>8</v>
      </c>
      <c r="AH10" s="1">
        <v>6</v>
      </c>
      <c r="AI10" s="1">
        <v>5</v>
      </c>
      <c r="AJ10" s="1">
        <v>1</v>
      </c>
      <c r="AK10" s="1">
        <v>7</v>
      </c>
      <c r="AL10" s="1">
        <v>11</v>
      </c>
      <c r="AM10" s="1">
        <v>11</v>
      </c>
    </row>
    <row r="11" spans="1:39" x14ac:dyDescent="0.25">
      <c r="A11" s="1">
        <v>58067174</v>
      </c>
      <c r="B11" s="1" t="s">
        <v>71</v>
      </c>
      <c r="C11" s="1" t="s">
        <v>79</v>
      </c>
      <c r="D11" s="12">
        <v>44501.62777777778</v>
      </c>
      <c r="E11" s="1" t="b">
        <v>0</v>
      </c>
      <c r="F11" s="1">
        <v>1</v>
      </c>
      <c r="G11" s="1">
        <v>1</v>
      </c>
      <c r="P11" s="1" t="s">
        <v>73</v>
      </c>
      <c r="Q11" s="1" t="s">
        <v>74</v>
      </c>
      <c r="R11" s="1">
        <v>6</v>
      </c>
      <c r="S11" s="1">
        <v>5</v>
      </c>
      <c r="T11" s="1">
        <v>5</v>
      </c>
      <c r="U11" s="1">
        <v>6</v>
      </c>
      <c r="V11" s="1">
        <v>3</v>
      </c>
      <c r="W11" s="1">
        <v>4</v>
      </c>
      <c r="X11" s="1">
        <v>1</v>
      </c>
      <c r="Y11" s="1">
        <v>3</v>
      </c>
      <c r="Z11" s="1">
        <v>3</v>
      </c>
      <c r="AA11" s="1">
        <v>7</v>
      </c>
      <c r="AB11" s="1">
        <v>5</v>
      </c>
      <c r="AC11" s="1">
        <v>7</v>
      </c>
      <c r="AD11" s="1">
        <v>7</v>
      </c>
      <c r="AE11" s="1">
        <v>9</v>
      </c>
      <c r="AF11" s="1">
        <v>7</v>
      </c>
      <c r="AG11" s="1">
        <v>2</v>
      </c>
      <c r="AH11" s="1">
        <v>3</v>
      </c>
      <c r="AI11" s="1">
        <v>5</v>
      </c>
      <c r="AJ11" s="1">
        <v>5</v>
      </c>
      <c r="AK11" s="1">
        <v>5</v>
      </c>
      <c r="AL11" s="1">
        <v>4</v>
      </c>
      <c r="AM11" s="1">
        <v>4</v>
      </c>
    </row>
    <row r="12" spans="1:39" x14ac:dyDescent="0.25">
      <c r="A12" s="13">
        <v>58801215</v>
      </c>
      <c r="B12" s="13" t="s">
        <v>71</v>
      </c>
      <c r="C12" s="13" t="s">
        <v>80</v>
      </c>
      <c r="D12" s="15">
        <v>44511.434027777781</v>
      </c>
      <c r="E12" s="13" t="b">
        <v>0</v>
      </c>
      <c r="F12" s="13">
        <v>0</v>
      </c>
      <c r="G12" s="13">
        <v>1</v>
      </c>
      <c r="H12" s="13"/>
      <c r="I12" s="13"/>
      <c r="J12" s="13"/>
      <c r="K12" s="13"/>
      <c r="L12" s="13"/>
      <c r="M12" s="13"/>
      <c r="N12" s="13"/>
      <c r="O12" s="13"/>
      <c r="P12" s="13" t="s">
        <v>73</v>
      </c>
      <c r="Q12" s="13" t="s">
        <v>74</v>
      </c>
      <c r="R12" s="13">
        <v>1</v>
      </c>
      <c r="S12" s="13"/>
      <c r="T12" s="13"/>
      <c r="U12" s="13"/>
      <c r="V12" s="13"/>
      <c r="W12" s="13"/>
      <c r="X12" s="13"/>
      <c r="Y12" s="13"/>
      <c r="Z12" s="13"/>
      <c r="AA12" s="13"/>
      <c r="AB12" s="13"/>
      <c r="AC12" s="13"/>
      <c r="AD12" s="13"/>
      <c r="AE12" s="13"/>
      <c r="AF12" s="13"/>
      <c r="AG12" s="13"/>
      <c r="AH12" s="13"/>
      <c r="AI12" s="13"/>
      <c r="AJ12" s="13"/>
      <c r="AK12" s="13"/>
      <c r="AL12" s="13"/>
      <c r="AM12" s="13"/>
    </row>
    <row r="13" spans="1:39" x14ac:dyDescent="0.25">
      <c r="A13" s="1">
        <v>58802508</v>
      </c>
      <c r="B13" s="1" t="s">
        <v>71</v>
      </c>
      <c r="C13" s="1" t="s">
        <v>80</v>
      </c>
      <c r="D13" s="16">
        <v>44511.445138888892</v>
      </c>
      <c r="E13" s="1" t="b">
        <v>0</v>
      </c>
      <c r="F13" s="1">
        <v>1</v>
      </c>
      <c r="G13" s="1">
        <v>1</v>
      </c>
      <c r="P13" s="1" t="s">
        <v>73</v>
      </c>
      <c r="Q13" s="1" t="s">
        <v>74</v>
      </c>
      <c r="R13" s="1">
        <v>3</v>
      </c>
      <c r="S13" s="1">
        <v>1</v>
      </c>
      <c r="T13" s="1">
        <v>1</v>
      </c>
      <c r="U13" s="1">
        <v>2</v>
      </c>
      <c r="V13" s="1">
        <v>2</v>
      </c>
      <c r="W13" s="1">
        <v>1</v>
      </c>
      <c r="X13" s="1">
        <v>1</v>
      </c>
      <c r="Y13" s="1">
        <v>3</v>
      </c>
      <c r="Z13" s="1">
        <v>1</v>
      </c>
      <c r="AA13" s="1">
        <v>4</v>
      </c>
      <c r="AB13" s="1">
        <v>1</v>
      </c>
      <c r="AC13" s="1">
        <v>3</v>
      </c>
      <c r="AD13" s="1">
        <v>1</v>
      </c>
      <c r="AE13" s="1">
        <v>1</v>
      </c>
      <c r="AF13" s="1">
        <v>1</v>
      </c>
      <c r="AG13" s="1">
        <v>1</v>
      </c>
      <c r="AH13" s="1">
        <v>1</v>
      </c>
      <c r="AI13" s="1">
        <v>1</v>
      </c>
      <c r="AJ13" s="1">
        <v>2</v>
      </c>
      <c r="AK13" s="1">
        <v>3</v>
      </c>
      <c r="AL13" s="1">
        <v>3</v>
      </c>
      <c r="AM13" s="1">
        <v>2</v>
      </c>
    </row>
    <row r="14" spans="1:39" x14ac:dyDescent="0.25">
      <c r="A14" s="13">
        <v>58907544</v>
      </c>
      <c r="B14" s="13" t="s">
        <v>71</v>
      </c>
      <c r="C14" s="13" t="s">
        <v>80</v>
      </c>
      <c r="D14" s="15">
        <v>44512.533333333333</v>
      </c>
      <c r="E14" s="13" t="b">
        <v>1</v>
      </c>
      <c r="F14" s="13">
        <v>0</v>
      </c>
      <c r="G14" s="13">
        <v>1</v>
      </c>
      <c r="H14" s="13"/>
      <c r="I14" s="13"/>
      <c r="J14" s="13"/>
      <c r="K14" s="13"/>
      <c r="L14" s="13"/>
      <c r="M14" s="13"/>
      <c r="N14" s="13"/>
      <c r="O14" s="13"/>
      <c r="P14" s="13" t="s">
        <v>73</v>
      </c>
      <c r="Q14" s="13" t="s">
        <v>74</v>
      </c>
      <c r="R14" s="13"/>
      <c r="S14" s="13"/>
      <c r="T14" s="13"/>
      <c r="U14" s="13"/>
      <c r="V14" s="13"/>
      <c r="W14" s="13"/>
      <c r="X14" s="13"/>
      <c r="Y14" s="13"/>
      <c r="Z14" s="13"/>
      <c r="AA14" s="13"/>
      <c r="AB14" s="13"/>
      <c r="AC14" s="13"/>
      <c r="AD14" s="13"/>
      <c r="AE14" s="13"/>
      <c r="AF14" s="13"/>
      <c r="AG14" s="13"/>
      <c r="AH14" s="13"/>
      <c r="AI14" s="13"/>
      <c r="AJ14" s="13"/>
      <c r="AK14" s="13"/>
      <c r="AL14" s="13"/>
      <c r="AM14" s="13"/>
    </row>
    <row r="15" spans="1:39" x14ac:dyDescent="0.25">
      <c r="A15" s="1">
        <v>58907747</v>
      </c>
      <c r="B15" s="1" t="s">
        <v>71</v>
      </c>
      <c r="C15" s="1" t="s">
        <v>80</v>
      </c>
      <c r="D15" s="16">
        <v>44512.535416666666</v>
      </c>
      <c r="E15" s="1" t="b">
        <v>0</v>
      </c>
      <c r="F15" s="1">
        <v>1</v>
      </c>
      <c r="G15" s="1">
        <v>1</v>
      </c>
      <c r="P15" s="1" t="s">
        <v>73</v>
      </c>
      <c r="Q15" s="1" t="s">
        <v>74</v>
      </c>
      <c r="R15" s="1">
        <v>1</v>
      </c>
      <c r="S15" s="1">
        <v>2</v>
      </c>
      <c r="T15" s="1">
        <v>2</v>
      </c>
      <c r="U15" s="1">
        <v>2</v>
      </c>
      <c r="V15" s="1">
        <v>2</v>
      </c>
      <c r="W15" s="1">
        <v>1</v>
      </c>
      <c r="X15" s="1">
        <v>1</v>
      </c>
      <c r="Y15" s="1">
        <v>2</v>
      </c>
      <c r="Z15" s="1">
        <v>1</v>
      </c>
      <c r="AA15" s="1">
        <v>3</v>
      </c>
      <c r="AB15" s="1">
        <v>1</v>
      </c>
      <c r="AC15" s="1">
        <v>3</v>
      </c>
      <c r="AD15" s="1">
        <v>1</v>
      </c>
      <c r="AE15" s="1">
        <v>2</v>
      </c>
      <c r="AF15" s="1">
        <v>1</v>
      </c>
      <c r="AG15" s="1">
        <v>1</v>
      </c>
      <c r="AH15" s="1">
        <v>1</v>
      </c>
      <c r="AI15" s="1">
        <v>1</v>
      </c>
      <c r="AJ15" s="1">
        <v>1</v>
      </c>
      <c r="AK15" s="1">
        <v>4</v>
      </c>
      <c r="AL15" s="1">
        <v>3</v>
      </c>
      <c r="AM15" s="1">
        <v>2</v>
      </c>
    </row>
    <row r="16" spans="1:39" x14ac:dyDescent="0.25">
      <c r="A16" s="1">
        <v>58915325</v>
      </c>
      <c r="B16" s="1" t="s">
        <v>71</v>
      </c>
      <c r="C16" s="1" t="s">
        <v>80</v>
      </c>
      <c r="D16" s="16">
        <v>44512.622916666667</v>
      </c>
      <c r="E16" s="1" t="b">
        <v>0</v>
      </c>
      <c r="F16" s="1">
        <v>117</v>
      </c>
      <c r="G16" s="1">
        <v>1</v>
      </c>
      <c r="P16" s="1" t="s">
        <v>73</v>
      </c>
      <c r="Q16" s="1" t="s">
        <v>74</v>
      </c>
      <c r="R16" s="1">
        <v>5</v>
      </c>
      <c r="S16" s="1">
        <v>1</v>
      </c>
      <c r="T16" s="1">
        <v>4</v>
      </c>
      <c r="U16" s="1">
        <v>3</v>
      </c>
      <c r="V16" s="1">
        <v>1</v>
      </c>
      <c r="W16" s="1">
        <v>1</v>
      </c>
      <c r="X16" s="1">
        <v>1</v>
      </c>
      <c r="Y16" s="1">
        <v>4</v>
      </c>
      <c r="Z16" s="1">
        <v>1</v>
      </c>
      <c r="AA16" s="1">
        <v>2</v>
      </c>
      <c r="AB16" s="1">
        <v>1</v>
      </c>
      <c r="AC16" s="1">
        <v>1</v>
      </c>
      <c r="AD16" s="1">
        <v>1</v>
      </c>
      <c r="AE16" s="1">
        <v>1</v>
      </c>
      <c r="AF16" s="1">
        <v>1</v>
      </c>
      <c r="AG16" s="1">
        <v>1</v>
      </c>
      <c r="AH16" s="1">
        <v>1</v>
      </c>
      <c r="AI16" s="1">
        <v>1</v>
      </c>
      <c r="AJ16" s="1">
        <v>1</v>
      </c>
      <c r="AK16" s="1">
        <v>3</v>
      </c>
      <c r="AL16" s="1">
        <v>1</v>
      </c>
      <c r="AM16" s="1">
        <v>2</v>
      </c>
    </row>
    <row r="17" spans="1:39" x14ac:dyDescent="0.25">
      <c r="A17" s="1">
        <v>58963796</v>
      </c>
      <c r="B17" s="1" t="s">
        <v>71</v>
      </c>
      <c r="C17" s="1" t="s">
        <v>81</v>
      </c>
      <c r="D17" s="16">
        <v>44513.588194444441</v>
      </c>
      <c r="E17" s="1" t="b">
        <v>0</v>
      </c>
      <c r="F17" s="1">
        <v>0</v>
      </c>
      <c r="G17" s="1">
        <v>1</v>
      </c>
      <c r="P17" s="1" t="s">
        <v>73</v>
      </c>
      <c r="Q17" s="1" t="s">
        <v>74</v>
      </c>
      <c r="R17" s="1">
        <v>2</v>
      </c>
      <c r="S17" s="1">
        <v>1</v>
      </c>
      <c r="T17" s="1">
        <v>2</v>
      </c>
      <c r="U17" s="1">
        <v>2</v>
      </c>
      <c r="V17" s="1">
        <v>2</v>
      </c>
      <c r="W17" s="1">
        <v>1</v>
      </c>
      <c r="X17" s="1">
        <v>1</v>
      </c>
      <c r="Y17" s="1">
        <v>2</v>
      </c>
      <c r="Z17" s="1">
        <v>1</v>
      </c>
      <c r="AA17" s="1">
        <v>3</v>
      </c>
      <c r="AB17" s="1">
        <v>1</v>
      </c>
      <c r="AC17" s="1">
        <v>1</v>
      </c>
      <c r="AD17" s="1">
        <v>1</v>
      </c>
      <c r="AE17" s="1">
        <v>2</v>
      </c>
      <c r="AF17" s="1">
        <v>1</v>
      </c>
      <c r="AG17" s="1">
        <v>1</v>
      </c>
      <c r="AH17" s="1">
        <v>1</v>
      </c>
      <c r="AI17" s="1">
        <v>1</v>
      </c>
      <c r="AJ17" s="1">
        <v>2</v>
      </c>
      <c r="AK17" s="1">
        <v>4</v>
      </c>
      <c r="AL17" s="1">
        <v>1</v>
      </c>
      <c r="AM17" s="1">
        <v>2</v>
      </c>
    </row>
    <row r="18" spans="1:39" x14ac:dyDescent="0.25">
      <c r="A18" s="1">
        <v>59067861</v>
      </c>
      <c r="B18" s="1" t="s">
        <v>71</v>
      </c>
      <c r="C18" s="1" t="s">
        <v>81</v>
      </c>
      <c r="D18" s="16">
        <v>44515.509722222225</v>
      </c>
      <c r="E18" s="1" t="b">
        <v>0</v>
      </c>
      <c r="F18" s="1">
        <v>1</v>
      </c>
      <c r="G18" s="1">
        <v>1</v>
      </c>
      <c r="P18" s="1" t="s">
        <v>73</v>
      </c>
      <c r="Q18" s="1" t="s">
        <v>74</v>
      </c>
      <c r="R18" s="1">
        <v>1</v>
      </c>
      <c r="S18" s="1">
        <v>1</v>
      </c>
      <c r="T18" s="1">
        <v>2</v>
      </c>
      <c r="U18" s="1">
        <v>2</v>
      </c>
      <c r="V18" s="1">
        <v>3</v>
      </c>
      <c r="W18" s="1">
        <v>1</v>
      </c>
      <c r="X18" s="1">
        <v>1</v>
      </c>
      <c r="Y18" s="1">
        <v>3</v>
      </c>
      <c r="Z18" s="1">
        <v>1</v>
      </c>
      <c r="AA18" s="1">
        <v>2</v>
      </c>
      <c r="AB18" s="1">
        <v>1</v>
      </c>
      <c r="AC18" s="1">
        <v>1</v>
      </c>
      <c r="AD18" s="1">
        <v>1</v>
      </c>
      <c r="AE18" s="1">
        <v>1</v>
      </c>
      <c r="AF18" s="1">
        <v>1</v>
      </c>
      <c r="AG18" s="1">
        <v>1</v>
      </c>
      <c r="AH18" s="1">
        <v>1</v>
      </c>
      <c r="AI18" s="1">
        <v>1</v>
      </c>
      <c r="AJ18" s="1">
        <v>1</v>
      </c>
      <c r="AK18" s="1">
        <v>3</v>
      </c>
      <c r="AL18" s="1">
        <v>1</v>
      </c>
      <c r="AM18" s="1">
        <v>2</v>
      </c>
    </row>
    <row r="19" spans="1:39" x14ac:dyDescent="0.25">
      <c r="A19" s="1">
        <v>59084748</v>
      </c>
      <c r="B19" s="1" t="s">
        <v>71</v>
      </c>
      <c r="C19" s="1" t="s">
        <v>81</v>
      </c>
      <c r="D19" s="16">
        <v>44515.692361111112</v>
      </c>
      <c r="E19" s="1" t="b">
        <v>0</v>
      </c>
      <c r="F19" s="1">
        <v>1</v>
      </c>
      <c r="G19" s="1">
        <v>1</v>
      </c>
      <c r="P19" s="1" t="s">
        <v>73</v>
      </c>
      <c r="Q19" s="1" t="s">
        <v>74</v>
      </c>
      <c r="R19" s="1">
        <v>1</v>
      </c>
      <c r="S19" s="1">
        <v>1</v>
      </c>
      <c r="T19" s="1">
        <v>1</v>
      </c>
      <c r="U19" s="1">
        <v>2</v>
      </c>
      <c r="V19" s="1">
        <v>2</v>
      </c>
      <c r="W19" s="1">
        <v>1</v>
      </c>
      <c r="X19" s="1">
        <v>1</v>
      </c>
      <c r="Y19" s="1">
        <v>2</v>
      </c>
      <c r="Z19" s="1">
        <v>1</v>
      </c>
      <c r="AA19" s="1">
        <v>2</v>
      </c>
      <c r="AB19" s="1">
        <v>1</v>
      </c>
      <c r="AC19" s="1">
        <v>1</v>
      </c>
      <c r="AD19" s="1">
        <v>1</v>
      </c>
      <c r="AE19" s="1">
        <v>1</v>
      </c>
      <c r="AF19" s="1">
        <v>1</v>
      </c>
      <c r="AG19" s="1">
        <v>1</v>
      </c>
      <c r="AH19" s="1">
        <v>1</v>
      </c>
      <c r="AI19" s="1">
        <v>1</v>
      </c>
      <c r="AJ19" s="1">
        <v>1</v>
      </c>
      <c r="AK19" s="1">
        <v>3</v>
      </c>
      <c r="AL19" s="1">
        <v>1</v>
      </c>
      <c r="AM19" s="1">
        <v>2</v>
      </c>
    </row>
    <row r="20" spans="1:39" x14ac:dyDescent="0.25">
      <c r="A20" s="1">
        <v>59092183</v>
      </c>
      <c r="B20" s="1" t="s">
        <v>71</v>
      </c>
      <c r="C20" s="1" t="s">
        <v>81</v>
      </c>
      <c r="D20" s="16">
        <v>44515.79791666667</v>
      </c>
      <c r="E20" s="1" t="b">
        <v>0</v>
      </c>
      <c r="F20" s="1">
        <v>1</v>
      </c>
      <c r="G20" s="1">
        <v>1</v>
      </c>
      <c r="P20" s="1" t="s">
        <v>73</v>
      </c>
      <c r="Q20" s="1" t="s">
        <v>74</v>
      </c>
      <c r="R20" s="1">
        <v>1</v>
      </c>
      <c r="S20" s="1">
        <v>3</v>
      </c>
      <c r="T20" s="1">
        <v>1</v>
      </c>
      <c r="U20" s="1">
        <v>3</v>
      </c>
      <c r="V20" s="1">
        <v>1</v>
      </c>
      <c r="W20" s="1">
        <v>3</v>
      </c>
      <c r="X20" s="1">
        <v>1</v>
      </c>
      <c r="Y20" s="1">
        <v>3</v>
      </c>
      <c r="Z20" s="1">
        <v>1</v>
      </c>
      <c r="AA20" s="1">
        <v>2</v>
      </c>
      <c r="AB20" s="1">
        <v>3</v>
      </c>
      <c r="AC20" s="1">
        <v>1</v>
      </c>
      <c r="AD20" s="1">
        <v>1</v>
      </c>
      <c r="AE20" s="1">
        <v>1</v>
      </c>
      <c r="AF20" s="1">
        <v>1</v>
      </c>
      <c r="AG20" s="1">
        <v>1</v>
      </c>
      <c r="AH20" s="1">
        <v>1</v>
      </c>
      <c r="AI20" s="1">
        <v>1</v>
      </c>
      <c r="AJ20" s="1">
        <v>2</v>
      </c>
      <c r="AK20" s="1">
        <v>3</v>
      </c>
      <c r="AL20" s="1">
        <v>1</v>
      </c>
      <c r="AM20" s="1">
        <v>2</v>
      </c>
    </row>
    <row r="21" spans="1:39" x14ac:dyDescent="0.25">
      <c r="A21" s="13">
        <v>61005622</v>
      </c>
      <c r="B21" s="13" t="s">
        <v>71</v>
      </c>
      <c r="C21" s="13" t="s">
        <v>82</v>
      </c>
      <c r="D21" s="15">
        <v>44540.380555555559</v>
      </c>
      <c r="E21" s="13" t="b">
        <v>0</v>
      </c>
      <c r="F21" s="13">
        <v>1</v>
      </c>
      <c r="G21" s="13">
        <v>1</v>
      </c>
      <c r="H21" s="13"/>
      <c r="I21" s="13"/>
      <c r="J21" s="13"/>
      <c r="K21" s="13"/>
      <c r="L21" s="13"/>
      <c r="M21" s="13"/>
      <c r="N21" s="13"/>
      <c r="O21" s="13"/>
      <c r="P21" s="13" t="s">
        <v>73</v>
      </c>
      <c r="Q21" s="13" t="s">
        <v>74</v>
      </c>
      <c r="R21" s="13">
        <v>1</v>
      </c>
      <c r="S21" s="13"/>
      <c r="T21" s="13"/>
      <c r="U21" s="13"/>
      <c r="V21" s="13"/>
      <c r="W21" s="13"/>
      <c r="X21" s="13"/>
      <c r="Y21" s="13"/>
      <c r="Z21" s="13"/>
      <c r="AA21" s="13"/>
      <c r="AB21" s="13"/>
      <c r="AC21" s="13"/>
      <c r="AD21" s="13"/>
      <c r="AE21" s="13"/>
      <c r="AF21" s="13"/>
      <c r="AG21" s="13"/>
      <c r="AH21" s="13"/>
      <c r="AI21" s="13"/>
      <c r="AJ21" s="13"/>
      <c r="AK21" s="13"/>
      <c r="AL21" s="13"/>
      <c r="AM21"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9"/>
  <sheetViews>
    <sheetView zoomScale="90" zoomScaleNormal="90" workbookViewId="0">
      <pane ySplit="1" topLeftCell="A2" activePane="bottomLeft" state="frozen"/>
      <selection pane="bottomLeft" activeCell="F111" sqref="F111"/>
    </sheetView>
  </sheetViews>
  <sheetFormatPr defaultColWidth="14.44140625" defaultRowHeight="15.75" customHeight="1" x14ac:dyDescent="0.25"/>
  <cols>
    <col min="3" max="3" width="20.6640625" customWidth="1"/>
    <col min="4" max="4" width="25.33203125" customWidth="1"/>
  </cols>
  <sheetData>
    <row r="1" spans="1:39" ht="13.2" x14ac:dyDescent="0.25">
      <c r="A1" s="1" t="s">
        <v>53</v>
      </c>
      <c r="B1" s="1" t="s">
        <v>54</v>
      </c>
      <c r="C1" s="1" t="s">
        <v>55</v>
      </c>
      <c r="D1" s="1" t="s">
        <v>56</v>
      </c>
      <c r="E1" s="1" t="s">
        <v>57</v>
      </c>
      <c r="F1" s="1" t="s">
        <v>58</v>
      </c>
      <c r="G1" s="1" t="s">
        <v>59</v>
      </c>
      <c r="H1" s="1" t="s">
        <v>60</v>
      </c>
      <c r="I1" s="1" t="s">
        <v>61</v>
      </c>
      <c r="J1" s="1" t="s">
        <v>62</v>
      </c>
      <c r="K1" s="1" t="s">
        <v>63</v>
      </c>
      <c r="L1" s="1" t="s">
        <v>64</v>
      </c>
      <c r="M1" s="1" t="s">
        <v>65</v>
      </c>
      <c r="N1" s="1" t="s">
        <v>66</v>
      </c>
      <c r="O1" s="1" t="s">
        <v>67</v>
      </c>
      <c r="P1" s="1" t="s">
        <v>68</v>
      </c>
      <c r="Q1" s="1" t="s">
        <v>69</v>
      </c>
      <c r="R1" s="1" t="s">
        <v>83</v>
      </c>
      <c r="S1" s="1" t="s">
        <v>84</v>
      </c>
      <c r="T1" s="1" t="s">
        <v>84</v>
      </c>
      <c r="U1" s="1" t="s">
        <v>84</v>
      </c>
      <c r="V1" s="1" t="s">
        <v>84</v>
      </c>
      <c r="W1" s="1" t="s">
        <v>84</v>
      </c>
      <c r="X1" s="1" t="s">
        <v>84</v>
      </c>
      <c r="Y1" s="1" t="s">
        <v>84</v>
      </c>
      <c r="Z1" s="1" t="s">
        <v>84</v>
      </c>
      <c r="AA1" s="1" t="s">
        <v>84</v>
      </c>
      <c r="AB1" s="1" t="s">
        <v>85</v>
      </c>
      <c r="AC1" s="1" t="s">
        <v>84</v>
      </c>
    </row>
    <row r="2" spans="1:39" ht="13.2" x14ac:dyDescent="0.25">
      <c r="R2" s="1" t="s">
        <v>84</v>
      </c>
      <c r="S2" s="1" t="s">
        <v>84</v>
      </c>
      <c r="T2" s="1" t="s">
        <v>84</v>
      </c>
      <c r="U2" s="1" t="s">
        <v>84</v>
      </c>
      <c r="V2" s="1" t="s">
        <v>84</v>
      </c>
      <c r="W2" s="1" t="s">
        <v>84</v>
      </c>
      <c r="X2" s="1" t="s">
        <v>84</v>
      </c>
      <c r="Y2" s="1" t="s">
        <v>84</v>
      </c>
      <c r="Z2" s="1" t="s">
        <v>84</v>
      </c>
      <c r="AA2" s="1" t="s">
        <v>84</v>
      </c>
      <c r="AB2" s="1" t="s">
        <v>84</v>
      </c>
      <c r="AC2" s="1" t="s">
        <v>84</v>
      </c>
    </row>
    <row r="3" spans="1:39" ht="13.2" x14ac:dyDescent="0.25">
      <c r="A3" s="1">
        <v>42902892</v>
      </c>
      <c r="B3" s="1" t="s">
        <v>71</v>
      </c>
      <c r="C3" s="1" t="s">
        <v>72</v>
      </c>
      <c r="D3" s="12">
        <v>44296.422222222223</v>
      </c>
      <c r="E3" s="1" t="b">
        <v>0</v>
      </c>
      <c r="F3" s="1">
        <v>60</v>
      </c>
      <c r="G3" s="1">
        <v>1</v>
      </c>
      <c r="P3" s="1" t="s">
        <v>73</v>
      </c>
      <c r="Q3" s="1" t="s">
        <v>74</v>
      </c>
      <c r="R3" s="1">
        <v>4</v>
      </c>
      <c r="S3" s="1">
        <v>5</v>
      </c>
      <c r="T3" s="1">
        <v>2</v>
      </c>
      <c r="U3" s="1">
        <v>4</v>
      </c>
      <c r="V3" s="1">
        <v>5</v>
      </c>
      <c r="W3" s="1">
        <v>3</v>
      </c>
      <c r="X3" s="1">
        <v>5</v>
      </c>
      <c r="Y3" s="1">
        <v>3</v>
      </c>
      <c r="Z3" s="1">
        <v>3</v>
      </c>
      <c r="AA3" s="1">
        <v>4</v>
      </c>
      <c r="AB3" s="1">
        <v>4</v>
      </c>
      <c r="AC3" s="1">
        <v>3</v>
      </c>
    </row>
    <row r="4" spans="1:39" ht="13.2" x14ac:dyDescent="0.25">
      <c r="A4" s="1">
        <v>42911331</v>
      </c>
      <c r="B4" s="1" t="s">
        <v>71</v>
      </c>
      <c r="C4" s="1" t="s">
        <v>72</v>
      </c>
      <c r="D4" s="12">
        <v>44296.553472222222</v>
      </c>
      <c r="E4" s="1" t="b">
        <v>0</v>
      </c>
      <c r="F4" s="1">
        <v>0</v>
      </c>
      <c r="G4" s="1">
        <v>1</v>
      </c>
      <c r="P4" s="1" t="s">
        <v>73</v>
      </c>
      <c r="Q4" s="1" t="s">
        <v>74</v>
      </c>
      <c r="R4" s="1">
        <v>4</v>
      </c>
      <c r="S4" s="1">
        <v>5</v>
      </c>
      <c r="T4" s="1">
        <v>3</v>
      </c>
      <c r="U4" s="1">
        <v>4</v>
      </c>
      <c r="V4" s="1">
        <v>2</v>
      </c>
      <c r="W4" s="1">
        <v>2</v>
      </c>
      <c r="X4" s="1">
        <v>4</v>
      </c>
      <c r="Y4" s="1">
        <v>3</v>
      </c>
      <c r="Z4" s="1">
        <v>3</v>
      </c>
      <c r="AA4" s="1">
        <v>4</v>
      </c>
      <c r="AB4" s="1">
        <v>3</v>
      </c>
      <c r="AC4" s="1">
        <v>3</v>
      </c>
    </row>
    <row r="5" spans="1:39" ht="13.2" x14ac:dyDescent="0.25">
      <c r="A5" s="1">
        <v>47205307</v>
      </c>
      <c r="B5" s="1" t="s">
        <v>71</v>
      </c>
      <c r="C5" s="1" t="s">
        <v>86</v>
      </c>
      <c r="D5" s="12">
        <v>44359.69027777778</v>
      </c>
      <c r="E5" s="1" t="b">
        <v>0</v>
      </c>
      <c r="F5" s="1">
        <v>258</v>
      </c>
      <c r="G5" s="1">
        <v>1</v>
      </c>
      <c r="P5" s="1" t="s">
        <v>73</v>
      </c>
      <c r="Q5" s="1" t="s">
        <v>74</v>
      </c>
      <c r="R5" s="1">
        <v>7</v>
      </c>
      <c r="S5" s="1">
        <v>4</v>
      </c>
      <c r="T5" s="1">
        <v>7</v>
      </c>
      <c r="U5" s="1">
        <v>7</v>
      </c>
      <c r="V5" s="1">
        <v>4</v>
      </c>
      <c r="W5" s="1">
        <v>7</v>
      </c>
      <c r="X5" s="1">
        <v>7</v>
      </c>
      <c r="Y5" s="1">
        <v>4</v>
      </c>
      <c r="Z5" s="1">
        <v>4</v>
      </c>
      <c r="AA5" s="1">
        <v>4</v>
      </c>
      <c r="AB5" s="1">
        <v>7</v>
      </c>
      <c r="AC5" s="1">
        <v>7</v>
      </c>
    </row>
    <row r="6" spans="1:39" ht="13.2" x14ac:dyDescent="0.25">
      <c r="A6" s="13">
        <v>57886134</v>
      </c>
      <c r="B6" s="13" t="s">
        <v>71</v>
      </c>
      <c r="C6" s="13" t="s">
        <v>78</v>
      </c>
      <c r="D6" s="15">
        <v>44498.338194444441</v>
      </c>
      <c r="E6" s="13" t="b">
        <v>0</v>
      </c>
      <c r="F6" s="13">
        <v>17</v>
      </c>
      <c r="G6" s="13">
        <v>1</v>
      </c>
      <c r="H6" s="13"/>
      <c r="I6" s="13"/>
      <c r="J6" s="13"/>
      <c r="K6" s="13"/>
      <c r="L6" s="13"/>
      <c r="M6" s="13"/>
      <c r="N6" s="13"/>
      <c r="O6" s="13"/>
      <c r="P6" s="13" t="s">
        <v>73</v>
      </c>
      <c r="Q6" s="13" t="s">
        <v>74</v>
      </c>
      <c r="R6" s="13">
        <v>4</v>
      </c>
      <c r="S6" s="13">
        <v>4</v>
      </c>
      <c r="T6" s="13">
        <v>4</v>
      </c>
      <c r="U6" s="13">
        <v>4</v>
      </c>
      <c r="V6" s="13">
        <v>4</v>
      </c>
      <c r="W6" s="13">
        <v>4</v>
      </c>
      <c r="X6" s="13">
        <v>4</v>
      </c>
      <c r="Y6" s="13">
        <v>4</v>
      </c>
      <c r="Z6" s="13">
        <v>4</v>
      </c>
      <c r="AA6" s="13">
        <v>4</v>
      </c>
      <c r="AB6" s="13">
        <v>4</v>
      </c>
      <c r="AC6" s="13"/>
      <c r="AD6" s="13"/>
      <c r="AE6" s="13"/>
      <c r="AF6" s="13"/>
      <c r="AG6" s="13"/>
      <c r="AH6" s="13"/>
      <c r="AI6" s="13"/>
      <c r="AJ6" s="13"/>
      <c r="AK6" s="13"/>
      <c r="AL6" s="13"/>
      <c r="AM6" s="13"/>
    </row>
    <row r="7" spans="1:39" ht="13.2" x14ac:dyDescent="0.25">
      <c r="A7" s="1">
        <v>57887238</v>
      </c>
      <c r="B7" s="1" t="s">
        <v>71</v>
      </c>
      <c r="C7" s="1" t="s">
        <v>78</v>
      </c>
      <c r="D7" s="16">
        <v>44498.347222222219</v>
      </c>
      <c r="E7" s="1" t="b">
        <v>0</v>
      </c>
      <c r="F7" s="1">
        <v>62</v>
      </c>
      <c r="G7" s="1">
        <v>1</v>
      </c>
      <c r="P7" s="1" t="s">
        <v>73</v>
      </c>
      <c r="Q7" s="1" t="s">
        <v>74</v>
      </c>
      <c r="R7" s="1">
        <v>4</v>
      </c>
      <c r="S7" s="1">
        <v>4</v>
      </c>
      <c r="T7" s="1">
        <v>5</v>
      </c>
      <c r="U7" s="1">
        <v>3</v>
      </c>
      <c r="V7" s="1">
        <v>6</v>
      </c>
      <c r="W7" s="1">
        <v>6</v>
      </c>
      <c r="X7" s="1">
        <v>5</v>
      </c>
      <c r="Y7" s="1">
        <v>2</v>
      </c>
      <c r="Z7" s="1">
        <v>3</v>
      </c>
      <c r="AA7" s="1">
        <v>2</v>
      </c>
      <c r="AB7" s="1">
        <v>4</v>
      </c>
      <c r="AC7" s="1">
        <v>6</v>
      </c>
    </row>
    <row r="8" spans="1:39" ht="13.2" x14ac:dyDescent="0.25">
      <c r="A8" s="1">
        <v>57901358</v>
      </c>
      <c r="B8" s="1" t="s">
        <v>71</v>
      </c>
      <c r="C8" s="1" t="s">
        <v>78</v>
      </c>
      <c r="D8" s="16">
        <v>44498.459027777775</v>
      </c>
      <c r="E8" s="1" t="b">
        <v>0</v>
      </c>
      <c r="F8" s="1">
        <v>45</v>
      </c>
      <c r="G8" s="1">
        <v>1</v>
      </c>
      <c r="P8" s="1" t="s">
        <v>73</v>
      </c>
      <c r="Q8" s="1" t="s">
        <v>74</v>
      </c>
      <c r="R8" s="1">
        <v>5</v>
      </c>
      <c r="S8" s="1">
        <v>4</v>
      </c>
      <c r="T8" s="1">
        <v>4</v>
      </c>
      <c r="U8" s="1">
        <v>4</v>
      </c>
      <c r="V8" s="1">
        <v>5</v>
      </c>
      <c r="W8" s="1">
        <v>4</v>
      </c>
      <c r="X8" s="1">
        <v>5</v>
      </c>
      <c r="Y8" s="1">
        <v>3</v>
      </c>
      <c r="Z8" s="1">
        <v>4</v>
      </c>
      <c r="AA8" s="1">
        <v>3</v>
      </c>
      <c r="AB8" s="1">
        <v>4</v>
      </c>
      <c r="AC8" s="1">
        <v>5</v>
      </c>
    </row>
    <row r="9" spans="1:39" ht="13.2" x14ac:dyDescent="0.25">
      <c r="A9" s="1">
        <v>57955475</v>
      </c>
      <c r="B9" s="1" t="s">
        <v>71</v>
      </c>
      <c r="C9" s="1" t="s">
        <v>78</v>
      </c>
      <c r="D9" s="16">
        <v>44499.443055555559</v>
      </c>
      <c r="E9" s="1" t="b">
        <v>0</v>
      </c>
      <c r="F9" s="1">
        <v>35</v>
      </c>
      <c r="G9" s="1">
        <v>1</v>
      </c>
      <c r="P9" s="1" t="s">
        <v>73</v>
      </c>
      <c r="Q9" s="1" t="s">
        <v>74</v>
      </c>
      <c r="R9" s="1">
        <v>4</v>
      </c>
      <c r="S9" s="1">
        <v>2</v>
      </c>
      <c r="T9" s="1">
        <v>4</v>
      </c>
      <c r="U9" s="1">
        <v>3</v>
      </c>
      <c r="V9" s="1">
        <v>3</v>
      </c>
      <c r="W9" s="1">
        <v>4</v>
      </c>
      <c r="X9" s="1">
        <v>3</v>
      </c>
      <c r="Y9" s="1">
        <v>3</v>
      </c>
      <c r="Z9" s="1">
        <v>2</v>
      </c>
      <c r="AA9" s="1">
        <v>4</v>
      </c>
      <c r="AB9" s="1">
        <v>3</v>
      </c>
      <c r="AC9" s="1">
        <v>4</v>
      </c>
    </row>
    <row r="10" spans="1:39" ht="13.2" x14ac:dyDescent="0.25">
      <c r="A10" s="1">
        <v>57962834</v>
      </c>
      <c r="B10" s="1" t="s">
        <v>71</v>
      </c>
      <c r="C10" s="1" t="s">
        <v>78</v>
      </c>
      <c r="D10" s="16">
        <v>44499.595833333333</v>
      </c>
      <c r="E10" s="1" t="b">
        <v>0</v>
      </c>
      <c r="F10" s="1">
        <v>27</v>
      </c>
      <c r="G10" s="1">
        <v>1</v>
      </c>
      <c r="P10" s="1" t="s">
        <v>73</v>
      </c>
      <c r="Q10" s="1" t="s">
        <v>74</v>
      </c>
      <c r="R10" s="1">
        <v>5</v>
      </c>
      <c r="S10" s="1">
        <v>5</v>
      </c>
      <c r="T10" s="1">
        <v>5</v>
      </c>
      <c r="U10" s="1">
        <v>3</v>
      </c>
      <c r="V10" s="1">
        <v>4</v>
      </c>
      <c r="W10" s="1">
        <v>4</v>
      </c>
      <c r="X10" s="1">
        <v>3</v>
      </c>
      <c r="Y10" s="1">
        <v>3</v>
      </c>
      <c r="Z10" s="1">
        <v>1</v>
      </c>
      <c r="AA10" s="1">
        <v>1</v>
      </c>
      <c r="AB10" s="1">
        <v>2</v>
      </c>
      <c r="AC10" s="1">
        <v>4</v>
      </c>
    </row>
    <row r="11" spans="1:39" ht="13.2" x14ac:dyDescent="0.25">
      <c r="A11" s="1">
        <v>58067202</v>
      </c>
      <c r="B11" s="1" t="s">
        <v>71</v>
      </c>
      <c r="C11" s="1" t="s">
        <v>79</v>
      </c>
      <c r="D11" s="12">
        <v>44501.62777777778</v>
      </c>
      <c r="E11" s="1" t="b">
        <v>0</v>
      </c>
      <c r="F11" s="1">
        <v>0</v>
      </c>
      <c r="G11" s="1">
        <v>1</v>
      </c>
      <c r="P11" s="1" t="s">
        <v>73</v>
      </c>
      <c r="Q11" s="1" t="s">
        <v>74</v>
      </c>
      <c r="R11" s="1">
        <v>3</v>
      </c>
      <c r="S11" s="1">
        <v>2</v>
      </c>
      <c r="T11" s="1">
        <v>3</v>
      </c>
      <c r="U11" s="1">
        <v>2</v>
      </c>
      <c r="V11" s="1">
        <v>3</v>
      </c>
      <c r="W11" s="1">
        <v>2</v>
      </c>
      <c r="X11" s="1">
        <v>2</v>
      </c>
      <c r="Y11" s="1">
        <v>2</v>
      </c>
      <c r="Z11" s="1">
        <v>2</v>
      </c>
      <c r="AA11" s="1">
        <v>2</v>
      </c>
      <c r="AB11" s="1">
        <v>2</v>
      </c>
      <c r="AC11" s="1">
        <v>3</v>
      </c>
    </row>
    <row r="12" spans="1:39" ht="13.2" x14ac:dyDescent="0.25">
      <c r="A12" s="13">
        <v>58801201</v>
      </c>
      <c r="B12" s="13" t="s">
        <v>71</v>
      </c>
      <c r="C12" s="13" t="s">
        <v>80</v>
      </c>
      <c r="D12" s="15">
        <v>44511.434027777781</v>
      </c>
      <c r="E12" s="13" t="b">
        <v>0</v>
      </c>
      <c r="F12" s="13">
        <v>10</v>
      </c>
      <c r="G12" s="13">
        <v>1</v>
      </c>
      <c r="H12" s="13"/>
      <c r="I12" s="13"/>
      <c r="J12" s="13"/>
      <c r="K12" s="13"/>
      <c r="L12" s="13"/>
      <c r="M12" s="13"/>
      <c r="N12" s="13"/>
      <c r="O12" s="13"/>
      <c r="P12" s="13" t="s">
        <v>73</v>
      </c>
      <c r="Q12" s="13" t="s">
        <v>74</v>
      </c>
      <c r="R12" s="13">
        <v>1</v>
      </c>
      <c r="S12" s="13"/>
      <c r="T12" s="13"/>
      <c r="U12" s="13"/>
      <c r="V12" s="13"/>
      <c r="W12" s="13"/>
      <c r="X12" s="13"/>
      <c r="Y12" s="13"/>
      <c r="Z12" s="13"/>
      <c r="AA12" s="13"/>
      <c r="AB12" s="13"/>
      <c r="AC12" s="13"/>
      <c r="AD12" s="13"/>
      <c r="AE12" s="13"/>
      <c r="AF12" s="13"/>
      <c r="AG12" s="13"/>
      <c r="AH12" s="13"/>
      <c r="AI12" s="13"/>
      <c r="AJ12" s="13"/>
      <c r="AK12" s="13"/>
      <c r="AL12" s="13"/>
      <c r="AM12" s="13"/>
    </row>
    <row r="13" spans="1:39" ht="13.2" x14ac:dyDescent="0.25">
      <c r="A13" s="1">
        <v>58802232</v>
      </c>
      <c r="B13" s="1" t="s">
        <v>71</v>
      </c>
      <c r="C13" s="1" t="s">
        <v>80</v>
      </c>
      <c r="D13" s="16">
        <v>44511.443055555559</v>
      </c>
      <c r="E13" s="1" t="b">
        <v>0</v>
      </c>
      <c r="F13" s="1">
        <v>1</v>
      </c>
      <c r="G13" s="1">
        <v>1</v>
      </c>
      <c r="P13" s="1" t="s">
        <v>73</v>
      </c>
      <c r="Q13" s="1" t="s">
        <v>74</v>
      </c>
      <c r="R13" s="1">
        <v>4</v>
      </c>
      <c r="S13" s="1">
        <v>4</v>
      </c>
      <c r="T13" s="1">
        <v>4</v>
      </c>
      <c r="U13" s="1">
        <v>4</v>
      </c>
      <c r="V13" s="1">
        <v>4</v>
      </c>
      <c r="W13" s="1">
        <v>2</v>
      </c>
      <c r="X13" s="1">
        <v>5</v>
      </c>
      <c r="Y13" s="1">
        <v>1</v>
      </c>
      <c r="Z13" s="1">
        <v>4</v>
      </c>
      <c r="AA13" s="1">
        <v>4</v>
      </c>
      <c r="AB13" s="1">
        <v>3</v>
      </c>
      <c r="AC13" s="1">
        <v>4</v>
      </c>
    </row>
    <row r="14" spans="1:39" ht="13.2" x14ac:dyDescent="0.25">
      <c r="A14" s="1">
        <v>58907617</v>
      </c>
      <c r="B14" s="1" t="s">
        <v>71</v>
      </c>
      <c r="C14" s="1" t="s">
        <v>80</v>
      </c>
      <c r="D14" s="16">
        <v>44512.53402777778</v>
      </c>
      <c r="E14" s="1" t="b">
        <v>0</v>
      </c>
      <c r="F14" s="1">
        <v>74</v>
      </c>
      <c r="G14" s="1">
        <v>1</v>
      </c>
      <c r="P14" s="1" t="s">
        <v>73</v>
      </c>
      <c r="Q14" s="1" t="s">
        <v>74</v>
      </c>
      <c r="R14" s="1">
        <v>3</v>
      </c>
      <c r="S14" s="1">
        <v>1</v>
      </c>
      <c r="T14" s="1">
        <v>4</v>
      </c>
      <c r="U14" s="1">
        <v>5</v>
      </c>
      <c r="V14" s="1">
        <v>6</v>
      </c>
      <c r="W14" s="1">
        <v>2</v>
      </c>
      <c r="X14" s="1">
        <v>5</v>
      </c>
      <c r="Y14" s="1">
        <v>1</v>
      </c>
      <c r="Z14" s="1">
        <v>2</v>
      </c>
      <c r="AA14" s="1">
        <v>4</v>
      </c>
      <c r="AB14" s="1">
        <v>2</v>
      </c>
      <c r="AC14" s="1">
        <v>1</v>
      </c>
    </row>
    <row r="15" spans="1:39" ht="13.2" x14ac:dyDescent="0.25">
      <c r="A15" s="1">
        <v>58915235</v>
      </c>
      <c r="B15" s="1" t="s">
        <v>71</v>
      </c>
      <c r="C15" s="1" t="s">
        <v>80</v>
      </c>
      <c r="D15" s="16">
        <v>44512.621527777781</v>
      </c>
      <c r="E15" s="1" t="b">
        <v>0</v>
      </c>
      <c r="F15" s="1">
        <v>75</v>
      </c>
      <c r="G15" s="1">
        <v>1</v>
      </c>
      <c r="P15" s="1" t="s">
        <v>73</v>
      </c>
      <c r="Q15" s="1" t="s">
        <v>74</v>
      </c>
      <c r="R15" s="1">
        <v>3</v>
      </c>
      <c r="S15" s="1">
        <v>4</v>
      </c>
      <c r="T15" s="1">
        <v>4</v>
      </c>
      <c r="U15" s="1">
        <v>5</v>
      </c>
      <c r="V15" s="1">
        <v>4</v>
      </c>
      <c r="W15" s="1">
        <v>4</v>
      </c>
      <c r="X15" s="1">
        <v>4</v>
      </c>
      <c r="Y15" s="1">
        <v>3</v>
      </c>
      <c r="Z15" s="1">
        <v>3</v>
      </c>
      <c r="AA15" s="1">
        <v>4</v>
      </c>
      <c r="AB15" s="1">
        <v>3</v>
      </c>
      <c r="AC15" s="1">
        <v>3</v>
      </c>
    </row>
    <row r="16" spans="1:39" ht="13.2" x14ac:dyDescent="0.25">
      <c r="A16" s="1">
        <v>58963706</v>
      </c>
      <c r="B16" s="1" t="s">
        <v>71</v>
      </c>
      <c r="C16" s="1" t="s">
        <v>81</v>
      </c>
      <c r="D16" s="16">
        <v>44513.586111111108</v>
      </c>
      <c r="E16" s="1" t="b">
        <v>0</v>
      </c>
      <c r="F16" s="1">
        <v>94</v>
      </c>
      <c r="G16" s="1">
        <v>1</v>
      </c>
      <c r="P16" s="1" t="s">
        <v>73</v>
      </c>
      <c r="Q16" s="1" t="s">
        <v>74</v>
      </c>
      <c r="R16" s="1">
        <v>5</v>
      </c>
      <c r="S16" s="1">
        <v>6</v>
      </c>
      <c r="T16" s="1">
        <v>4</v>
      </c>
      <c r="U16" s="1">
        <v>6</v>
      </c>
      <c r="V16" s="1">
        <v>7</v>
      </c>
      <c r="W16" s="1">
        <v>4</v>
      </c>
      <c r="X16" s="1">
        <v>4</v>
      </c>
      <c r="Y16" s="1">
        <v>1</v>
      </c>
      <c r="Z16" s="1">
        <v>4</v>
      </c>
      <c r="AA16" s="1">
        <v>4</v>
      </c>
      <c r="AB16" s="1">
        <v>3</v>
      </c>
      <c r="AC16" s="1">
        <v>2</v>
      </c>
    </row>
    <row r="17" spans="1:39" ht="13.2" x14ac:dyDescent="0.25">
      <c r="A17" s="1">
        <v>59067967</v>
      </c>
      <c r="B17" s="1" t="s">
        <v>71</v>
      </c>
      <c r="C17" s="1" t="s">
        <v>81</v>
      </c>
      <c r="D17" s="16">
        <v>43729.510416666664</v>
      </c>
      <c r="E17" s="1" t="b">
        <v>0</v>
      </c>
      <c r="F17" s="1">
        <v>0</v>
      </c>
      <c r="G17" s="1">
        <v>1</v>
      </c>
      <c r="P17" s="1" t="s">
        <v>73</v>
      </c>
      <c r="Q17" s="1" t="s">
        <v>74</v>
      </c>
      <c r="R17" s="1">
        <v>5</v>
      </c>
      <c r="S17" s="1">
        <v>5</v>
      </c>
      <c r="T17" s="1">
        <v>4</v>
      </c>
      <c r="U17" s="1">
        <v>7</v>
      </c>
      <c r="V17" s="1">
        <v>5</v>
      </c>
      <c r="W17" s="1">
        <v>3</v>
      </c>
      <c r="X17" s="1">
        <v>5</v>
      </c>
      <c r="Y17" s="1">
        <v>1</v>
      </c>
      <c r="Z17" s="1">
        <v>3</v>
      </c>
      <c r="AA17" s="1">
        <v>4</v>
      </c>
      <c r="AB17" s="1">
        <v>3</v>
      </c>
      <c r="AC17" s="1">
        <v>2</v>
      </c>
    </row>
    <row r="18" spans="1:39" ht="13.2" x14ac:dyDescent="0.25">
      <c r="A18" s="1">
        <v>59084635</v>
      </c>
      <c r="B18" s="1" t="s">
        <v>71</v>
      </c>
      <c r="C18" s="1" t="s">
        <v>81</v>
      </c>
      <c r="D18" s="16">
        <v>43729.690972222219</v>
      </c>
      <c r="E18" s="1" t="b">
        <v>0</v>
      </c>
      <c r="F18" s="1">
        <v>56</v>
      </c>
      <c r="G18" s="1">
        <v>1</v>
      </c>
      <c r="P18" s="1" t="s">
        <v>73</v>
      </c>
      <c r="Q18" s="1" t="s">
        <v>74</v>
      </c>
      <c r="R18" s="1">
        <v>6</v>
      </c>
      <c r="S18" s="1">
        <v>7</v>
      </c>
      <c r="T18" s="1">
        <v>4</v>
      </c>
      <c r="U18" s="1">
        <v>6</v>
      </c>
      <c r="V18" s="1">
        <v>7</v>
      </c>
      <c r="W18" s="1">
        <v>4</v>
      </c>
      <c r="X18" s="1">
        <v>7</v>
      </c>
      <c r="Y18" s="1">
        <v>1</v>
      </c>
      <c r="Z18" s="1">
        <v>3</v>
      </c>
      <c r="AA18" s="1">
        <v>4</v>
      </c>
      <c r="AB18" s="1">
        <v>3</v>
      </c>
      <c r="AC18" s="1">
        <v>1</v>
      </c>
    </row>
    <row r="19" spans="1:39" ht="13.2" x14ac:dyDescent="0.25">
      <c r="A19" s="1">
        <v>59092109</v>
      </c>
      <c r="B19" s="1" t="s">
        <v>71</v>
      </c>
      <c r="C19" s="1" t="s">
        <v>81</v>
      </c>
      <c r="D19" s="16">
        <v>43729.797222222223</v>
      </c>
      <c r="E19" s="1" t="b">
        <v>0</v>
      </c>
      <c r="F19" s="1">
        <v>49</v>
      </c>
      <c r="G19" s="1">
        <v>1</v>
      </c>
      <c r="P19" s="1" t="s">
        <v>73</v>
      </c>
      <c r="Q19" s="1" t="s">
        <v>74</v>
      </c>
      <c r="R19" s="1">
        <v>5</v>
      </c>
      <c r="S19" s="1">
        <v>6</v>
      </c>
      <c r="T19" s="1">
        <v>4</v>
      </c>
      <c r="U19" s="1">
        <v>7</v>
      </c>
      <c r="V19" s="1">
        <v>7</v>
      </c>
      <c r="W19" s="1">
        <v>4</v>
      </c>
      <c r="X19" s="1">
        <v>6</v>
      </c>
      <c r="Y19" s="1">
        <v>3</v>
      </c>
      <c r="Z19" s="1">
        <v>4</v>
      </c>
      <c r="AA19" s="1">
        <v>4</v>
      </c>
      <c r="AB19" s="1">
        <v>3</v>
      </c>
      <c r="AC19" s="1">
        <v>2</v>
      </c>
    </row>
    <row r="20" spans="1:39" ht="13.2" x14ac:dyDescent="0.25">
      <c r="A20" s="13">
        <v>61005635</v>
      </c>
      <c r="B20" s="13" t="s">
        <v>71</v>
      </c>
      <c r="C20" s="13" t="s">
        <v>82</v>
      </c>
      <c r="D20" s="15">
        <v>44540.380555555559</v>
      </c>
      <c r="E20" s="13" t="b">
        <v>0</v>
      </c>
      <c r="F20" s="13">
        <v>1</v>
      </c>
      <c r="G20" s="13">
        <v>1</v>
      </c>
      <c r="H20" s="13"/>
      <c r="I20" s="13"/>
      <c r="J20" s="13"/>
      <c r="K20" s="13"/>
      <c r="L20" s="13"/>
      <c r="M20" s="13"/>
      <c r="N20" s="13"/>
      <c r="O20" s="13"/>
      <c r="P20" s="13" t="s">
        <v>73</v>
      </c>
      <c r="Q20" s="13" t="s">
        <v>74</v>
      </c>
      <c r="R20" s="13">
        <v>1</v>
      </c>
      <c r="S20" s="13"/>
      <c r="T20" s="13"/>
      <c r="U20" s="13"/>
      <c r="V20" s="13"/>
      <c r="W20" s="13"/>
      <c r="X20" s="13"/>
      <c r="Y20" s="13"/>
      <c r="Z20" s="13"/>
      <c r="AA20" s="13"/>
      <c r="AB20" s="13"/>
      <c r="AC20" s="13"/>
      <c r="AD20" s="13"/>
      <c r="AE20" s="13"/>
      <c r="AF20" s="13"/>
      <c r="AG20" s="13"/>
      <c r="AH20" s="13"/>
      <c r="AI20" s="13"/>
      <c r="AJ20" s="13"/>
      <c r="AK20" s="13"/>
      <c r="AL20" s="13"/>
      <c r="AM20" s="13"/>
    </row>
    <row r="21" spans="1:39" ht="15.75" customHeight="1" x14ac:dyDescent="0.25">
      <c r="A21">
        <v>88914412</v>
      </c>
      <c r="B21" t="s">
        <v>71</v>
      </c>
      <c r="C21" t="s">
        <v>89</v>
      </c>
      <c r="D21" s="18">
        <v>44854.638888888891</v>
      </c>
      <c r="E21" t="b">
        <v>0</v>
      </c>
      <c r="F21">
        <v>0</v>
      </c>
      <c r="G21">
        <v>1</v>
      </c>
      <c r="P21" t="s">
        <v>73</v>
      </c>
      <c r="Q21" t="s">
        <v>74</v>
      </c>
      <c r="R21">
        <v>4</v>
      </c>
      <c r="S21">
        <v>5</v>
      </c>
      <c r="T21">
        <v>6</v>
      </c>
      <c r="U21">
        <v>4</v>
      </c>
      <c r="V21">
        <v>4</v>
      </c>
      <c r="W21">
        <v>5</v>
      </c>
      <c r="X21">
        <v>6</v>
      </c>
      <c r="Y21">
        <v>4</v>
      </c>
      <c r="Z21">
        <v>4</v>
      </c>
      <c r="AA21">
        <v>4</v>
      </c>
      <c r="AB21">
        <v>4</v>
      </c>
      <c r="AC21">
        <v>4</v>
      </c>
    </row>
    <row r="22" spans="1:39" ht="15.75" customHeight="1" x14ac:dyDescent="0.25">
      <c r="A22">
        <v>88925300</v>
      </c>
      <c r="B22" t="s">
        <v>71</v>
      </c>
      <c r="C22" t="s">
        <v>89</v>
      </c>
      <c r="D22" s="18">
        <v>44854.8</v>
      </c>
      <c r="E22" t="b">
        <v>0</v>
      </c>
      <c r="F22">
        <v>0</v>
      </c>
      <c r="G22">
        <v>1</v>
      </c>
      <c r="P22" t="s">
        <v>73</v>
      </c>
      <c r="Q22" t="s">
        <v>74</v>
      </c>
      <c r="R22">
        <v>3</v>
      </c>
      <c r="S22">
        <v>5</v>
      </c>
      <c r="T22">
        <v>4</v>
      </c>
      <c r="U22">
        <v>5</v>
      </c>
      <c r="V22">
        <v>4</v>
      </c>
      <c r="W22">
        <v>4</v>
      </c>
      <c r="X22">
        <v>5</v>
      </c>
      <c r="Y22">
        <v>4</v>
      </c>
      <c r="Z22">
        <v>4</v>
      </c>
      <c r="AA22">
        <v>4</v>
      </c>
      <c r="AB22">
        <v>3</v>
      </c>
      <c r="AC22">
        <v>3</v>
      </c>
    </row>
    <row r="23" spans="1:39" ht="15.75" customHeight="1" x14ac:dyDescent="0.25">
      <c r="A23">
        <v>88969339</v>
      </c>
      <c r="B23" t="s">
        <v>71</v>
      </c>
      <c r="C23" t="s">
        <v>91</v>
      </c>
      <c r="D23" s="18">
        <v>44855.425694444442</v>
      </c>
      <c r="E23" t="b">
        <v>0</v>
      </c>
      <c r="F23">
        <v>0</v>
      </c>
      <c r="G23">
        <v>1</v>
      </c>
      <c r="P23" t="s">
        <v>73</v>
      </c>
      <c r="Q23" t="s">
        <v>74</v>
      </c>
      <c r="R23">
        <v>5</v>
      </c>
      <c r="S23">
        <v>5</v>
      </c>
      <c r="T23">
        <v>4</v>
      </c>
      <c r="U23">
        <v>5</v>
      </c>
      <c r="V23">
        <v>5</v>
      </c>
      <c r="W23">
        <v>5</v>
      </c>
      <c r="X23">
        <v>5</v>
      </c>
      <c r="Y23">
        <v>4</v>
      </c>
      <c r="Z23">
        <v>4</v>
      </c>
      <c r="AA23">
        <v>5</v>
      </c>
      <c r="AB23">
        <v>3</v>
      </c>
      <c r="AC23">
        <v>5</v>
      </c>
    </row>
    <row r="24" spans="1:39" ht="15.75" customHeight="1" x14ac:dyDescent="0.25">
      <c r="A24">
        <v>88969731</v>
      </c>
      <c r="B24" t="s">
        <v>71</v>
      </c>
      <c r="C24" t="s">
        <v>91</v>
      </c>
      <c r="D24" s="18">
        <v>44855.429166666669</v>
      </c>
      <c r="E24" t="b">
        <v>0</v>
      </c>
      <c r="F24">
        <v>55</v>
      </c>
      <c r="G24">
        <v>1</v>
      </c>
      <c r="P24" t="s">
        <v>73</v>
      </c>
      <c r="Q24" t="s">
        <v>74</v>
      </c>
      <c r="R24">
        <v>5</v>
      </c>
      <c r="S24">
        <v>4</v>
      </c>
      <c r="T24">
        <v>5</v>
      </c>
      <c r="U24">
        <v>5</v>
      </c>
      <c r="V24">
        <v>6</v>
      </c>
      <c r="W24">
        <v>6</v>
      </c>
      <c r="X24">
        <v>5</v>
      </c>
      <c r="Y24">
        <v>4</v>
      </c>
      <c r="Z24">
        <v>5</v>
      </c>
      <c r="AA24">
        <v>5</v>
      </c>
      <c r="AB24">
        <v>4</v>
      </c>
      <c r="AC24">
        <v>4</v>
      </c>
    </row>
    <row r="25" spans="1:39" ht="15.75" customHeight="1" x14ac:dyDescent="0.25">
      <c r="A25">
        <v>88981530</v>
      </c>
      <c r="B25" t="s">
        <v>71</v>
      </c>
      <c r="C25" t="s">
        <v>91</v>
      </c>
      <c r="D25" s="18">
        <v>44855.544444444444</v>
      </c>
      <c r="E25" t="b">
        <v>1</v>
      </c>
      <c r="F25">
        <v>0</v>
      </c>
      <c r="G25">
        <v>1</v>
      </c>
      <c r="P25" t="s">
        <v>73</v>
      </c>
      <c r="Q25" t="s">
        <v>74</v>
      </c>
      <c r="R25">
        <v>5</v>
      </c>
      <c r="S25">
        <v>5</v>
      </c>
      <c r="T25">
        <v>4</v>
      </c>
      <c r="U25">
        <v>5</v>
      </c>
      <c r="V25">
        <v>5</v>
      </c>
      <c r="W25">
        <v>5</v>
      </c>
      <c r="X25">
        <v>5</v>
      </c>
      <c r="Y25">
        <v>4</v>
      </c>
      <c r="Z25">
        <v>4</v>
      </c>
      <c r="AA25">
        <v>5</v>
      </c>
      <c r="AB25">
        <v>4</v>
      </c>
      <c r="AC25">
        <v>4</v>
      </c>
    </row>
    <row r="26" spans="1:39" ht="15.75" customHeight="1" x14ac:dyDescent="0.25">
      <c r="A26">
        <v>88982079</v>
      </c>
      <c r="B26" t="s">
        <v>71</v>
      </c>
      <c r="C26" t="s">
        <v>91</v>
      </c>
      <c r="D26" s="18">
        <v>44855.54791666667</v>
      </c>
      <c r="E26" t="b">
        <v>0</v>
      </c>
      <c r="F26">
        <v>41</v>
      </c>
      <c r="G26">
        <v>1</v>
      </c>
      <c r="P26" t="s">
        <v>73</v>
      </c>
      <c r="Q26" t="s">
        <v>74</v>
      </c>
      <c r="R26">
        <v>5</v>
      </c>
      <c r="S26">
        <v>5</v>
      </c>
      <c r="T26">
        <v>5</v>
      </c>
      <c r="U26">
        <v>5</v>
      </c>
      <c r="V26">
        <v>6</v>
      </c>
      <c r="W26">
        <v>5</v>
      </c>
      <c r="X26">
        <v>5</v>
      </c>
      <c r="Y26">
        <v>5</v>
      </c>
      <c r="Z26">
        <v>5</v>
      </c>
      <c r="AA26">
        <v>5</v>
      </c>
      <c r="AB26">
        <v>5</v>
      </c>
      <c r="AC26">
        <v>5</v>
      </c>
    </row>
    <row r="27" spans="1:39" ht="15.75" customHeight="1" x14ac:dyDescent="0.25">
      <c r="A27">
        <v>88993776</v>
      </c>
      <c r="B27" t="s">
        <v>71</v>
      </c>
      <c r="C27" t="s">
        <v>91</v>
      </c>
      <c r="D27" s="18">
        <v>44855.661805555559</v>
      </c>
      <c r="E27" t="b">
        <v>0</v>
      </c>
      <c r="F27">
        <v>0</v>
      </c>
      <c r="G27">
        <v>1</v>
      </c>
      <c r="P27" t="s">
        <v>73</v>
      </c>
      <c r="Q27" t="s">
        <v>74</v>
      </c>
      <c r="R27">
        <v>5</v>
      </c>
      <c r="S27">
        <v>5</v>
      </c>
      <c r="T27">
        <v>5</v>
      </c>
      <c r="U27">
        <v>5</v>
      </c>
      <c r="V27">
        <v>6</v>
      </c>
      <c r="W27">
        <v>5</v>
      </c>
      <c r="X27">
        <v>5</v>
      </c>
      <c r="Y27">
        <v>5</v>
      </c>
      <c r="Z27">
        <v>4</v>
      </c>
      <c r="AA27">
        <v>5</v>
      </c>
      <c r="AB27">
        <v>5</v>
      </c>
      <c r="AC27">
        <v>4</v>
      </c>
    </row>
    <row r="28" spans="1:39" ht="15.75" customHeight="1" x14ac:dyDescent="0.25">
      <c r="A28">
        <v>88993993</v>
      </c>
      <c r="B28" t="s">
        <v>71</v>
      </c>
      <c r="C28" t="s">
        <v>91</v>
      </c>
      <c r="D28" s="18">
        <v>44855.665277777778</v>
      </c>
      <c r="E28" t="b">
        <v>0</v>
      </c>
      <c r="F28">
        <v>41</v>
      </c>
      <c r="G28">
        <v>1</v>
      </c>
      <c r="P28" t="s">
        <v>73</v>
      </c>
      <c r="Q28" t="s">
        <v>74</v>
      </c>
      <c r="R28">
        <v>6</v>
      </c>
      <c r="S28">
        <v>5</v>
      </c>
      <c r="T28">
        <v>5</v>
      </c>
      <c r="U28">
        <v>5</v>
      </c>
      <c r="V28">
        <v>5</v>
      </c>
      <c r="W28">
        <v>5</v>
      </c>
      <c r="X28">
        <v>6</v>
      </c>
      <c r="Y28">
        <v>6</v>
      </c>
      <c r="Z28">
        <v>5</v>
      </c>
      <c r="AA28">
        <v>6</v>
      </c>
      <c r="AB28">
        <v>5</v>
      </c>
      <c r="AC28">
        <v>6</v>
      </c>
    </row>
    <row r="29" spans="1:39" ht="15.75" customHeight="1" x14ac:dyDescent="0.25">
      <c r="A29">
        <v>89028459</v>
      </c>
      <c r="B29" t="s">
        <v>71</v>
      </c>
      <c r="C29" t="s">
        <v>89</v>
      </c>
      <c r="D29" s="18">
        <v>44856.428472222222</v>
      </c>
      <c r="E29" t="b">
        <v>0</v>
      </c>
      <c r="F29">
        <v>28</v>
      </c>
      <c r="G29">
        <v>1</v>
      </c>
      <c r="P29" t="s">
        <v>73</v>
      </c>
      <c r="Q29" t="s">
        <v>74</v>
      </c>
      <c r="R29">
        <v>6</v>
      </c>
      <c r="S29">
        <v>6</v>
      </c>
      <c r="T29">
        <v>6</v>
      </c>
      <c r="U29">
        <v>6</v>
      </c>
      <c r="V29">
        <v>6</v>
      </c>
      <c r="W29">
        <v>6</v>
      </c>
      <c r="X29">
        <v>6</v>
      </c>
      <c r="Y29">
        <v>5</v>
      </c>
      <c r="Z29">
        <v>5</v>
      </c>
      <c r="AA29">
        <v>5</v>
      </c>
      <c r="AB29">
        <v>5</v>
      </c>
      <c r="AC29">
        <v>5</v>
      </c>
    </row>
    <row r="30" spans="1:39" ht="15.75" customHeight="1" x14ac:dyDescent="0.25">
      <c r="A30">
        <v>89032540</v>
      </c>
      <c r="B30" t="s">
        <v>71</v>
      </c>
      <c r="C30" t="s">
        <v>89</v>
      </c>
      <c r="D30" s="18">
        <v>44856.503472222219</v>
      </c>
      <c r="E30" t="b">
        <v>0</v>
      </c>
      <c r="F30">
        <v>0</v>
      </c>
      <c r="G30">
        <v>1</v>
      </c>
      <c r="P30" t="s">
        <v>73</v>
      </c>
      <c r="Q30" t="s">
        <v>74</v>
      </c>
      <c r="R30">
        <v>6</v>
      </c>
      <c r="S30">
        <v>6</v>
      </c>
      <c r="T30">
        <v>6</v>
      </c>
      <c r="U30">
        <v>6</v>
      </c>
      <c r="V30">
        <v>6</v>
      </c>
      <c r="W30">
        <v>6</v>
      </c>
      <c r="X30">
        <v>5</v>
      </c>
      <c r="Y30">
        <v>5</v>
      </c>
      <c r="Z30">
        <v>5</v>
      </c>
      <c r="AA30">
        <v>5</v>
      </c>
      <c r="AB30">
        <v>5</v>
      </c>
      <c r="AC30">
        <v>5</v>
      </c>
    </row>
    <row r="31" spans="1:39" ht="15.75" customHeight="1" x14ac:dyDescent="0.25">
      <c r="A31">
        <v>89036391</v>
      </c>
      <c r="B31" t="s">
        <v>71</v>
      </c>
      <c r="C31" t="s">
        <v>89</v>
      </c>
      <c r="D31" s="18">
        <v>44856.589583333334</v>
      </c>
      <c r="E31" t="b">
        <v>0</v>
      </c>
      <c r="F31">
        <v>0</v>
      </c>
      <c r="G31">
        <v>1</v>
      </c>
      <c r="P31" t="s">
        <v>73</v>
      </c>
      <c r="Q31" t="s">
        <v>74</v>
      </c>
      <c r="R31">
        <v>6</v>
      </c>
      <c r="S31">
        <v>6</v>
      </c>
      <c r="T31">
        <v>6</v>
      </c>
      <c r="U31">
        <v>6</v>
      </c>
      <c r="V31">
        <v>6</v>
      </c>
      <c r="W31">
        <v>6</v>
      </c>
      <c r="X31">
        <v>6</v>
      </c>
      <c r="Y31">
        <v>6</v>
      </c>
      <c r="Z31">
        <v>5</v>
      </c>
      <c r="AA31">
        <v>6</v>
      </c>
      <c r="AB31">
        <v>5</v>
      </c>
      <c r="AC31">
        <v>5</v>
      </c>
    </row>
    <row r="32" spans="1:39" ht="15.75" customHeight="1" x14ac:dyDescent="0.25">
      <c r="A32">
        <v>89039038</v>
      </c>
      <c r="B32" t="s">
        <v>71</v>
      </c>
      <c r="C32" t="s">
        <v>89</v>
      </c>
      <c r="D32" s="18">
        <v>44856.669444444444</v>
      </c>
      <c r="E32" t="b">
        <v>0</v>
      </c>
      <c r="F32">
        <v>0</v>
      </c>
      <c r="G32">
        <v>1</v>
      </c>
      <c r="P32" t="s">
        <v>73</v>
      </c>
      <c r="Q32" t="s">
        <v>74</v>
      </c>
      <c r="R32">
        <v>6</v>
      </c>
      <c r="S32">
        <v>6</v>
      </c>
      <c r="T32">
        <v>6</v>
      </c>
      <c r="U32">
        <v>6</v>
      </c>
      <c r="V32">
        <v>6</v>
      </c>
      <c r="W32">
        <v>6</v>
      </c>
      <c r="X32">
        <v>6</v>
      </c>
      <c r="Y32">
        <v>5</v>
      </c>
      <c r="Z32">
        <v>5</v>
      </c>
      <c r="AA32">
        <v>5</v>
      </c>
      <c r="AB32">
        <v>5</v>
      </c>
      <c r="AC32">
        <v>5</v>
      </c>
    </row>
    <row r="33" spans="1:29" ht="15.75" customHeight="1" x14ac:dyDescent="0.25">
      <c r="A33">
        <v>89063896</v>
      </c>
      <c r="B33" t="s">
        <v>71</v>
      </c>
      <c r="C33" t="s">
        <v>91</v>
      </c>
      <c r="D33" s="18">
        <v>44857.433333333334</v>
      </c>
      <c r="E33" t="b">
        <v>1</v>
      </c>
      <c r="F33">
        <v>0</v>
      </c>
      <c r="G33">
        <v>1</v>
      </c>
      <c r="P33" t="s">
        <v>73</v>
      </c>
      <c r="Q33" t="s">
        <v>74</v>
      </c>
      <c r="R33">
        <v>6</v>
      </c>
      <c r="S33">
        <v>6</v>
      </c>
      <c r="T33">
        <v>6</v>
      </c>
      <c r="U33">
        <v>6</v>
      </c>
      <c r="V33">
        <v>6</v>
      </c>
      <c r="W33">
        <v>6</v>
      </c>
      <c r="X33">
        <v>6</v>
      </c>
      <c r="Y33">
        <v>5</v>
      </c>
      <c r="Z33">
        <v>6</v>
      </c>
      <c r="AA33">
        <v>6</v>
      </c>
      <c r="AB33">
        <v>6</v>
      </c>
      <c r="AC33">
        <v>6</v>
      </c>
    </row>
    <row r="34" spans="1:29" ht="15.75" customHeight="1" x14ac:dyDescent="0.25">
      <c r="A34">
        <v>89064012</v>
      </c>
      <c r="B34" t="s">
        <v>71</v>
      </c>
      <c r="C34" t="s">
        <v>91</v>
      </c>
      <c r="D34" s="18">
        <v>44857.436111111114</v>
      </c>
      <c r="E34" t="b">
        <v>0</v>
      </c>
      <c r="F34">
        <v>30</v>
      </c>
      <c r="G34">
        <v>1</v>
      </c>
      <c r="P34" t="s">
        <v>73</v>
      </c>
      <c r="Q34" t="s">
        <v>74</v>
      </c>
      <c r="R34">
        <v>6</v>
      </c>
      <c r="S34">
        <v>6</v>
      </c>
      <c r="T34">
        <v>6</v>
      </c>
      <c r="U34">
        <v>6</v>
      </c>
      <c r="V34">
        <v>6</v>
      </c>
      <c r="W34">
        <v>6</v>
      </c>
      <c r="X34">
        <v>6</v>
      </c>
      <c r="Y34">
        <v>6</v>
      </c>
      <c r="Z34">
        <v>6</v>
      </c>
      <c r="AA34">
        <v>5</v>
      </c>
      <c r="AB34">
        <v>5</v>
      </c>
      <c r="AC34">
        <v>5</v>
      </c>
    </row>
    <row r="35" spans="1:29" ht="15.75" customHeight="1" x14ac:dyDescent="0.25">
      <c r="A35">
        <v>89071682</v>
      </c>
      <c r="B35" t="s">
        <v>71</v>
      </c>
      <c r="C35" t="s">
        <v>91</v>
      </c>
      <c r="D35" s="18">
        <v>44857.614583333336</v>
      </c>
      <c r="E35" t="b">
        <v>0</v>
      </c>
      <c r="F35">
        <v>0</v>
      </c>
      <c r="G35">
        <v>1</v>
      </c>
      <c r="P35" t="s">
        <v>73</v>
      </c>
      <c r="Q35" t="s">
        <v>74</v>
      </c>
      <c r="R35">
        <v>6</v>
      </c>
      <c r="S35">
        <v>6</v>
      </c>
      <c r="T35">
        <v>6</v>
      </c>
      <c r="U35">
        <v>6</v>
      </c>
      <c r="V35">
        <v>6</v>
      </c>
      <c r="W35">
        <v>6</v>
      </c>
      <c r="X35">
        <v>6</v>
      </c>
      <c r="Y35">
        <v>6</v>
      </c>
      <c r="Z35">
        <v>6</v>
      </c>
      <c r="AA35">
        <v>6</v>
      </c>
      <c r="AB35">
        <v>6</v>
      </c>
      <c r="AC35">
        <v>6</v>
      </c>
    </row>
    <row r="36" spans="1:29" ht="15.75" customHeight="1" x14ac:dyDescent="0.25">
      <c r="A36">
        <v>89071764</v>
      </c>
      <c r="B36" t="s">
        <v>71</v>
      </c>
      <c r="C36" t="s">
        <v>91</v>
      </c>
      <c r="D36" s="18">
        <v>44857.616666666669</v>
      </c>
      <c r="E36" t="b">
        <v>0</v>
      </c>
      <c r="F36">
        <v>33</v>
      </c>
      <c r="G36">
        <v>1</v>
      </c>
      <c r="P36" t="s">
        <v>73</v>
      </c>
      <c r="Q36" t="s">
        <v>74</v>
      </c>
      <c r="R36">
        <v>6</v>
      </c>
      <c r="S36">
        <v>6</v>
      </c>
      <c r="T36">
        <v>7</v>
      </c>
      <c r="U36">
        <v>6</v>
      </c>
      <c r="V36">
        <v>6</v>
      </c>
      <c r="W36">
        <v>6</v>
      </c>
      <c r="X36">
        <v>6</v>
      </c>
      <c r="Y36">
        <v>7</v>
      </c>
      <c r="Z36">
        <v>6</v>
      </c>
      <c r="AA36">
        <v>6</v>
      </c>
      <c r="AB36">
        <v>6</v>
      </c>
      <c r="AC36">
        <v>6</v>
      </c>
    </row>
    <row r="37" spans="1:29" ht="15.75" customHeight="1" x14ac:dyDescent="0.25">
      <c r="A37">
        <v>89073607</v>
      </c>
      <c r="B37" t="s">
        <v>71</v>
      </c>
      <c r="C37" t="s">
        <v>91</v>
      </c>
      <c r="D37" s="18">
        <v>44857.674305555556</v>
      </c>
      <c r="E37" t="b">
        <v>0</v>
      </c>
      <c r="F37">
        <v>0</v>
      </c>
      <c r="G37">
        <v>1</v>
      </c>
      <c r="P37" t="s">
        <v>73</v>
      </c>
      <c r="Q37" t="s">
        <v>74</v>
      </c>
      <c r="R37">
        <v>6</v>
      </c>
      <c r="S37">
        <v>7</v>
      </c>
      <c r="T37">
        <v>7</v>
      </c>
      <c r="U37">
        <v>6</v>
      </c>
      <c r="V37">
        <v>6</v>
      </c>
      <c r="W37">
        <v>6</v>
      </c>
      <c r="X37">
        <v>6</v>
      </c>
      <c r="Y37">
        <v>6</v>
      </c>
      <c r="Z37">
        <v>6</v>
      </c>
      <c r="AA37">
        <v>6</v>
      </c>
      <c r="AB37">
        <v>6</v>
      </c>
      <c r="AC37">
        <v>6</v>
      </c>
    </row>
    <row r="38" spans="1:29" ht="15.75" customHeight="1" x14ac:dyDescent="0.25">
      <c r="A38">
        <v>89073695</v>
      </c>
      <c r="B38" t="s">
        <v>71</v>
      </c>
      <c r="C38" t="s">
        <v>91</v>
      </c>
      <c r="D38" s="18">
        <v>44857.677083333336</v>
      </c>
      <c r="E38" t="b">
        <v>0</v>
      </c>
      <c r="F38">
        <v>24</v>
      </c>
      <c r="G38">
        <v>1</v>
      </c>
      <c r="P38" t="s">
        <v>73</v>
      </c>
      <c r="Q38" t="s">
        <v>74</v>
      </c>
      <c r="R38">
        <v>7</v>
      </c>
      <c r="S38">
        <v>7</v>
      </c>
      <c r="T38">
        <v>7</v>
      </c>
      <c r="U38">
        <v>7</v>
      </c>
      <c r="V38">
        <v>6</v>
      </c>
      <c r="W38">
        <v>6</v>
      </c>
      <c r="X38">
        <v>6</v>
      </c>
      <c r="Y38">
        <v>6</v>
      </c>
      <c r="Z38">
        <v>6</v>
      </c>
      <c r="AA38">
        <v>6</v>
      </c>
      <c r="AB38">
        <v>6</v>
      </c>
      <c r="AC38">
        <v>6</v>
      </c>
    </row>
    <row r="39" spans="1:29" ht="15.75" customHeight="1" x14ac:dyDescent="0.25">
      <c r="A39">
        <v>89139466</v>
      </c>
      <c r="B39" t="s">
        <v>71</v>
      </c>
      <c r="C39" t="s">
        <v>91</v>
      </c>
      <c r="D39" s="18">
        <v>44858.530555555553</v>
      </c>
      <c r="E39" t="b">
        <v>0</v>
      </c>
      <c r="F39">
        <v>0</v>
      </c>
      <c r="G39">
        <v>1</v>
      </c>
      <c r="P39" t="s">
        <v>73</v>
      </c>
      <c r="Q39" t="s">
        <v>74</v>
      </c>
      <c r="R39">
        <v>6</v>
      </c>
      <c r="S39">
        <v>6</v>
      </c>
      <c r="T39">
        <v>6</v>
      </c>
      <c r="U39">
        <v>6</v>
      </c>
      <c r="V39">
        <v>6</v>
      </c>
      <c r="W39">
        <v>6</v>
      </c>
      <c r="X39">
        <v>6</v>
      </c>
      <c r="Y39">
        <v>6</v>
      </c>
      <c r="Z39">
        <v>6</v>
      </c>
      <c r="AA39">
        <v>6</v>
      </c>
      <c r="AB39">
        <v>6</v>
      </c>
      <c r="AC39">
        <v>6</v>
      </c>
    </row>
    <row r="40" spans="1:29" ht="15.75" customHeight="1" x14ac:dyDescent="0.25">
      <c r="A40">
        <v>89153970</v>
      </c>
      <c r="B40" t="s">
        <v>71</v>
      </c>
      <c r="C40" t="s">
        <v>91</v>
      </c>
      <c r="D40" s="18">
        <v>44858.672222222223</v>
      </c>
      <c r="E40" t="b">
        <v>0</v>
      </c>
      <c r="F40">
        <v>0</v>
      </c>
      <c r="G40">
        <v>1</v>
      </c>
      <c r="P40" t="s">
        <v>73</v>
      </c>
      <c r="Q40" t="s">
        <v>74</v>
      </c>
      <c r="R40">
        <v>6</v>
      </c>
      <c r="S40">
        <v>6</v>
      </c>
      <c r="T40">
        <v>6</v>
      </c>
      <c r="U40">
        <v>6</v>
      </c>
      <c r="V40">
        <v>6</v>
      </c>
      <c r="W40">
        <v>6</v>
      </c>
      <c r="X40">
        <v>6</v>
      </c>
      <c r="Y40">
        <v>6</v>
      </c>
      <c r="Z40">
        <v>6</v>
      </c>
      <c r="AA40">
        <v>6</v>
      </c>
      <c r="AB40">
        <v>6</v>
      </c>
      <c r="AC40">
        <v>6</v>
      </c>
    </row>
    <row r="41" spans="1:29" ht="15.75" customHeight="1" x14ac:dyDescent="0.25">
      <c r="A41">
        <v>89161539</v>
      </c>
      <c r="B41" t="s">
        <v>71</v>
      </c>
      <c r="C41" t="s">
        <v>91</v>
      </c>
      <c r="D41" s="18">
        <v>44858.749305555553</v>
      </c>
      <c r="E41" t="b">
        <v>0</v>
      </c>
      <c r="F41">
        <v>0</v>
      </c>
      <c r="G41">
        <v>1</v>
      </c>
      <c r="P41" t="s">
        <v>73</v>
      </c>
      <c r="Q41" t="s">
        <v>74</v>
      </c>
      <c r="R41">
        <v>6</v>
      </c>
      <c r="S41">
        <v>6</v>
      </c>
      <c r="T41">
        <v>6</v>
      </c>
      <c r="U41">
        <v>6</v>
      </c>
      <c r="V41">
        <v>6</v>
      </c>
      <c r="W41">
        <v>6</v>
      </c>
      <c r="X41">
        <v>6</v>
      </c>
      <c r="Y41">
        <v>6</v>
      </c>
      <c r="Z41">
        <v>6</v>
      </c>
      <c r="AA41">
        <v>6</v>
      </c>
      <c r="AB41">
        <v>6</v>
      </c>
      <c r="AC41">
        <v>6</v>
      </c>
    </row>
    <row r="42" spans="1:29" ht="16.8" customHeight="1" x14ac:dyDescent="0.25">
      <c r="A42">
        <v>89424761</v>
      </c>
      <c r="B42" t="s">
        <v>71</v>
      </c>
      <c r="C42" t="s">
        <v>103</v>
      </c>
      <c r="D42" s="18">
        <v>44861.704861111109</v>
      </c>
      <c r="E42" t="b">
        <v>0</v>
      </c>
      <c r="F42">
        <v>0</v>
      </c>
      <c r="G42">
        <v>1</v>
      </c>
      <c r="P42" t="s">
        <v>73</v>
      </c>
      <c r="Q42" t="s">
        <v>74</v>
      </c>
      <c r="R42">
        <v>7</v>
      </c>
      <c r="S42">
        <v>7</v>
      </c>
      <c r="T42">
        <v>7</v>
      </c>
      <c r="U42">
        <v>7</v>
      </c>
      <c r="V42">
        <v>7</v>
      </c>
      <c r="W42">
        <v>7</v>
      </c>
      <c r="X42">
        <v>7</v>
      </c>
      <c r="Y42">
        <v>7</v>
      </c>
      <c r="Z42">
        <v>7</v>
      </c>
      <c r="AA42">
        <v>7</v>
      </c>
      <c r="AB42">
        <v>7</v>
      </c>
      <c r="AC42">
        <v>7</v>
      </c>
    </row>
    <row r="43" spans="1:29" ht="15.75" customHeight="1" x14ac:dyDescent="0.25">
      <c r="A43">
        <v>89427575</v>
      </c>
      <c r="B43" t="s">
        <v>71</v>
      </c>
      <c r="C43" t="s">
        <v>103</v>
      </c>
      <c r="D43" s="18">
        <v>44861.73541666667</v>
      </c>
      <c r="E43" t="b">
        <v>0</v>
      </c>
      <c r="F43">
        <v>2652</v>
      </c>
      <c r="G43">
        <v>1</v>
      </c>
      <c r="P43" t="s">
        <v>73</v>
      </c>
      <c r="Q43" t="s">
        <v>74</v>
      </c>
      <c r="R43">
        <v>4</v>
      </c>
      <c r="S43">
        <v>5</v>
      </c>
      <c r="T43">
        <v>3</v>
      </c>
      <c r="U43">
        <v>5</v>
      </c>
      <c r="V43">
        <v>4</v>
      </c>
      <c r="W43">
        <v>2</v>
      </c>
      <c r="X43">
        <v>4</v>
      </c>
      <c r="Y43">
        <v>3</v>
      </c>
      <c r="Z43">
        <v>4</v>
      </c>
      <c r="AA43">
        <v>4</v>
      </c>
      <c r="AB43">
        <v>4</v>
      </c>
      <c r="AC43">
        <v>4</v>
      </c>
    </row>
    <row r="44" spans="1:29" ht="15.75" customHeight="1" x14ac:dyDescent="0.25">
      <c r="A44">
        <v>89488951</v>
      </c>
      <c r="B44" t="s">
        <v>71</v>
      </c>
      <c r="C44" t="s">
        <v>103</v>
      </c>
      <c r="D44" s="18">
        <v>44862.536111111112</v>
      </c>
      <c r="E44" t="b">
        <v>0</v>
      </c>
      <c r="F44">
        <v>0</v>
      </c>
      <c r="G44">
        <v>1</v>
      </c>
      <c r="P44" t="s">
        <v>73</v>
      </c>
      <c r="Q44" t="s">
        <v>74</v>
      </c>
      <c r="R44">
        <v>2</v>
      </c>
      <c r="S44">
        <v>3</v>
      </c>
      <c r="T44">
        <v>2</v>
      </c>
      <c r="U44">
        <v>7</v>
      </c>
      <c r="V44">
        <v>3</v>
      </c>
      <c r="W44">
        <v>3</v>
      </c>
      <c r="X44">
        <v>4</v>
      </c>
      <c r="Y44">
        <v>4</v>
      </c>
      <c r="Z44">
        <v>3</v>
      </c>
      <c r="AA44">
        <v>4</v>
      </c>
      <c r="AB44">
        <v>3</v>
      </c>
      <c r="AC44">
        <v>2</v>
      </c>
    </row>
    <row r="45" spans="1:29" ht="15.75" customHeight="1" x14ac:dyDescent="0.25">
      <c r="A45">
        <v>89489186</v>
      </c>
      <c r="B45" t="s">
        <v>71</v>
      </c>
      <c r="C45" t="s">
        <v>103</v>
      </c>
      <c r="D45" s="18">
        <v>44862.538888888892</v>
      </c>
      <c r="E45" t="b">
        <v>0</v>
      </c>
      <c r="F45">
        <v>79</v>
      </c>
      <c r="G45">
        <v>1</v>
      </c>
      <c r="P45" t="s">
        <v>73</v>
      </c>
      <c r="Q45" t="s">
        <v>74</v>
      </c>
      <c r="R45">
        <v>3</v>
      </c>
      <c r="S45">
        <v>4</v>
      </c>
      <c r="T45">
        <v>2</v>
      </c>
      <c r="U45">
        <v>7</v>
      </c>
      <c r="V45">
        <v>4</v>
      </c>
      <c r="W45">
        <v>6</v>
      </c>
      <c r="X45">
        <v>4</v>
      </c>
      <c r="Y45">
        <v>6</v>
      </c>
      <c r="Z45">
        <v>5</v>
      </c>
      <c r="AA45">
        <v>4</v>
      </c>
      <c r="AB45">
        <v>3</v>
      </c>
      <c r="AC45">
        <v>2</v>
      </c>
    </row>
    <row r="46" spans="1:29" ht="15.75" customHeight="1" x14ac:dyDescent="0.25">
      <c r="A46">
        <v>89498586</v>
      </c>
      <c r="B46" t="s">
        <v>71</v>
      </c>
      <c r="C46" t="s">
        <v>103</v>
      </c>
      <c r="D46" s="18">
        <v>44862.65347222222</v>
      </c>
      <c r="E46" t="b">
        <v>0</v>
      </c>
      <c r="F46">
        <v>53</v>
      </c>
      <c r="G46">
        <v>1</v>
      </c>
      <c r="P46" t="s">
        <v>73</v>
      </c>
      <c r="Q46" t="s">
        <v>74</v>
      </c>
      <c r="R46">
        <v>5</v>
      </c>
      <c r="S46">
        <v>5</v>
      </c>
      <c r="T46">
        <v>3</v>
      </c>
      <c r="U46">
        <v>7</v>
      </c>
      <c r="V46">
        <v>5</v>
      </c>
      <c r="W46">
        <v>5</v>
      </c>
      <c r="X46">
        <v>3</v>
      </c>
      <c r="Y46">
        <v>3</v>
      </c>
      <c r="Z46">
        <v>4</v>
      </c>
      <c r="AA46">
        <v>4</v>
      </c>
      <c r="AB46">
        <v>4</v>
      </c>
      <c r="AC46">
        <v>5</v>
      </c>
    </row>
    <row r="47" spans="1:29" ht="15.75" customHeight="1" x14ac:dyDescent="0.25">
      <c r="A47">
        <v>89498890</v>
      </c>
      <c r="B47" t="s">
        <v>71</v>
      </c>
      <c r="C47" t="s">
        <v>103</v>
      </c>
      <c r="D47" s="18">
        <v>44862.65625</v>
      </c>
      <c r="E47" t="b">
        <v>0</v>
      </c>
      <c r="F47">
        <v>0</v>
      </c>
      <c r="G47">
        <v>1</v>
      </c>
      <c r="P47" t="s">
        <v>73</v>
      </c>
      <c r="Q47" t="s">
        <v>74</v>
      </c>
      <c r="R47">
        <v>4</v>
      </c>
      <c r="S47">
        <v>4</v>
      </c>
      <c r="T47">
        <v>3</v>
      </c>
      <c r="U47">
        <v>7</v>
      </c>
      <c r="V47">
        <v>5</v>
      </c>
      <c r="W47">
        <v>5</v>
      </c>
      <c r="X47">
        <v>4</v>
      </c>
      <c r="Y47">
        <v>5</v>
      </c>
      <c r="Z47">
        <v>5</v>
      </c>
      <c r="AA47">
        <v>5</v>
      </c>
      <c r="AB47">
        <v>4</v>
      </c>
      <c r="AC47">
        <v>5</v>
      </c>
    </row>
    <row r="48" spans="1:29" ht="15.75" customHeight="1" x14ac:dyDescent="0.25">
      <c r="A48">
        <v>89503897</v>
      </c>
      <c r="B48" t="s">
        <v>71</v>
      </c>
      <c r="C48" t="s">
        <v>103</v>
      </c>
      <c r="D48" s="18">
        <v>44862.731249999997</v>
      </c>
      <c r="E48" t="b">
        <v>0</v>
      </c>
      <c r="F48">
        <v>0</v>
      </c>
      <c r="G48">
        <v>1</v>
      </c>
      <c r="P48" t="s">
        <v>73</v>
      </c>
      <c r="Q48" t="s">
        <v>74</v>
      </c>
      <c r="R48">
        <v>3</v>
      </c>
      <c r="S48">
        <v>4</v>
      </c>
      <c r="T48">
        <v>5</v>
      </c>
      <c r="U48">
        <v>7</v>
      </c>
      <c r="V48">
        <v>5</v>
      </c>
      <c r="W48">
        <v>4</v>
      </c>
      <c r="X48">
        <v>4</v>
      </c>
      <c r="Y48">
        <v>4</v>
      </c>
      <c r="Z48">
        <v>5</v>
      </c>
      <c r="AA48">
        <v>5</v>
      </c>
      <c r="AB48">
        <v>5</v>
      </c>
      <c r="AC48">
        <v>5</v>
      </c>
    </row>
    <row r="49" spans="1:29" ht="15.75" customHeight="1" x14ac:dyDescent="0.25">
      <c r="A49">
        <v>89504067</v>
      </c>
      <c r="B49" t="s">
        <v>71</v>
      </c>
      <c r="C49" t="s">
        <v>103</v>
      </c>
      <c r="D49" s="18">
        <v>44862.734722222223</v>
      </c>
      <c r="E49" t="b">
        <v>0</v>
      </c>
      <c r="F49">
        <v>55</v>
      </c>
      <c r="G49">
        <v>1</v>
      </c>
      <c r="P49" t="s">
        <v>73</v>
      </c>
      <c r="Q49" t="s">
        <v>74</v>
      </c>
      <c r="R49">
        <v>4</v>
      </c>
      <c r="S49">
        <v>4</v>
      </c>
      <c r="T49">
        <v>5</v>
      </c>
      <c r="U49">
        <v>7</v>
      </c>
      <c r="V49">
        <v>4</v>
      </c>
      <c r="W49">
        <v>4</v>
      </c>
      <c r="X49">
        <v>3</v>
      </c>
      <c r="Y49">
        <v>5</v>
      </c>
      <c r="Z49">
        <v>5</v>
      </c>
      <c r="AA49">
        <v>5</v>
      </c>
      <c r="AB49">
        <v>4</v>
      </c>
      <c r="AC49">
        <v>6</v>
      </c>
    </row>
    <row r="50" spans="1:29" ht="15.75" customHeight="1" x14ac:dyDescent="0.25">
      <c r="A50">
        <v>89536926</v>
      </c>
      <c r="B50" t="s">
        <v>71</v>
      </c>
      <c r="C50" t="s">
        <v>89</v>
      </c>
      <c r="D50" s="18">
        <v>44863.510416666664</v>
      </c>
      <c r="E50" t="b">
        <v>0</v>
      </c>
      <c r="F50">
        <v>0</v>
      </c>
      <c r="G50">
        <v>1</v>
      </c>
      <c r="P50" t="s">
        <v>73</v>
      </c>
      <c r="Q50" t="s">
        <v>74</v>
      </c>
      <c r="R50">
        <v>1</v>
      </c>
      <c r="S50">
        <v>1</v>
      </c>
      <c r="T50">
        <v>1</v>
      </c>
      <c r="U50">
        <v>1</v>
      </c>
      <c r="V50">
        <v>1</v>
      </c>
      <c r="W50">
        <v>1</v>
      </c>
      <c r="X50">
        <v>1</v>
      </c>
      <c r="Y50">
        <v>1</v>
      </c>
      <c r="Z50">
        <v>1</v>
      </c>
      <c r="AA50">
        <v>1</v>
      </c>
      <c r="AB50">
        <v>1</v>
      </c>
      <c r="AC50">
        <v>1</v>
      </c>
    </row>
    <row r="51" spans="1:29" ht="15.75" customHeight="1" x14ac:dyDescent="0.25">
      <c r="A51">
        <v>89537159</v>
      </c>
      <c r="B51" t="s">
        <v>71</v>
      </c>
      <c r="C51" t="s">
        <v>89</v>
      </c>
      <c r="D51" s="18">
        <v>44863.515972222223</v>
      </c>
      <c r="E51" t="b">
        <v>0</v>
      </c>
      <c r="F51">
        <v>0</v>
      </c>
      <c r="G51">
        <v>1</v>
      </c>
      <c r="P51" t="s">
        <v>73</v>
      </c>
      <c r="Q51" t="s">
        <v>74</v>
      </c>
      <c r="R51">
        <v>1</v>
      </c>
      <c r="S51">
        <v>1</v>
      </c>
      <c r="T51">
        <v>3</v>
      </c>
      <c r="U51">
        <v>7</v>
      </c>
      <c r="V51">
        <v>5</v>
      </c>
      <c r="W51">
        <v>3</v>
      </c>
      <c r="X51">
        <v>3</v>
      </c>
      <c r="Y51">
        <v>4</v>
      </c>
      <c r="Z51">
        <v>5</v>
      </c>
      <c r="AA51">
        <v>5</v>
      </c>
      <c r="AB51">
        <v>4</v>
      </c>
      <c r="AC51">
        <v>5</v>
      </c>
    </row>
    <row r="52" spans="1:29" ht="15.75" customHeight="1" x14ac:dyDescent="0.25">
      <c r="A52">
        <v>89540369</v>
      </c>
      <c r="B52" t="s">
        <v>71</v>
      </c>
      <c r="C52" t="s">
        <v>89</v>
      </c>
      <c r="D52" s="18">
        <v>44863.595138888886</v>
      </c>
      <c r="E52" t="b">
        <v>0</v>
      </c>
      <c r="F52">
        <v>0</v>
      </c>
      <c r="G52">
        <v>1</v>
      </c>
      <c r="P52" t="s">
        <v>73</v>
      </c>
      <c r="Q52" t="s">
        <v>74</v>
      </c>
      <c r="R52">
        <v>1</v>
      </c>
      <c r="S52">
        <v>1</v>
      </c>
      <c r="T52">
        <v>3</v>
      </c>
      <c r="U52">
        <v>7</v>
      </c>
      <c r="V52">
        <v>5</v>
      </c>
      <c r="W52">
        <v>4</v>
      </c>
      <c r="X52">
        <v>4</v>
      </c>
      <c r="Y52">
        <v>4</v>
      </c>
      <c r="Z52">
        <v>3</v>
      </c>
      <c r="AA52">
        <v>2</v>
      </c>
      <c r="AB52">
        <v>2</v>
      </c>
      <c r="AC52">
        <v>2</v>
      </c>
    </row>
    <row r="53" spans="1:29" ht="15.75" customHeight="1" x14ac:dyDescent="0.25">
      <c r="A53">
        <v>89543725</v>
      </c>
      <c r="B53" t="s">
        <v>71</v>
      </c>
      <c r="C53" t="s">
        <v>89</v>
      </c>
      <c r="D53" s="18">
        <v>44863.704861111109</v>
      </c>
      <c r="E53" t="b">
        <v>0</v>
      </c>
      <c r="F53">
        <v>0</v>
      </c>
      <c r="G53">
        <v>1</v>
      </c>
      <c r="P53" t="s">
        <v>73</v>
      </c>
      <c r="Q53" t="s">
        <v>74</v>
      </c>
      <c r="R53">
        <v>4</v>
      </c>
      <c r="S53">
        <v>2</v>
      </c>
      <c r="T53">
        <v>2</v>
      </c>
      <c r="U53">
        <v>7</v>
      </c>
      <c r="V53">
        <v>4</v>
      </c>
      <c r="W53">
        <v>2</v>
      </c>
      <c r="X53">
        <v>3</v>
      </c>
      <c r="Y53">
        <v>4</v>
      </c>
      <c r="Z53">
        <v>4</v>
      </c>
      <c r="AA53">
        <v>4</v>
      </c>
      <c r="AB53">
        <v>4</v>
      </c>
      <c r="AC53">
        <v>4</v>
      </c>
    </row>
    <row r="54" spans="1:29" ht="15.75" customHeight="1" x14ac:dyDescent="0.25">
      <c r="A54">
        <v>89575700</v>
      </c>
      <c r="B54" t="s">
        <v>71</v>
      </c>
      <c r="C54" t="s">
        <v>89</v>
      </c>
      <c r="D54" s="18">
        <v>44864.677777777775</v>
      </c>
      <c r="E54" t="b">
        <v>0</v>
      </c>
      <c r="F54">
        <v>7789</v>
      </c>
      <c r="G54">
        <v>1</v>
      </c>
      <c r="P54" t="s">
        <v>73</v>
      </c>
      <c r="Q54" t="s">
        <v>74</v>
      </c>
      <c r="R54">
        <v>4</v>
      </c>
      <c r="S54">
        <v>5</v>
      </c>
      <c r="T54">
        <v>3</v>
      </c>
      <c r="U54">
        <v>7</v>
      </c>
      <c r="V54">
        <v>4</v>
      </c>
      <c r="W54">
        <v>4</v>
      </c>
      <c r="X54">
        <v>5</v>
      </c>
      <c r="Y54">
        <v>3</v>
      </c>
      <c r="Z54">
        <v>3</v>
      </c>
      <c r="AA54">
        <v>3</v>
      </c>
      <c r="AB54">
        <v>4</v>
      </c>
      <c r="AC54">
        <v>4</v>
      </c>
    </row>
    <row r="55" spans="1:29" ht="15.75" customHeight="1" x14ac:dyDescent="0.25">
      <c r="A55">
        <v>89626216</v>
      </c>
      <c r="B55" t="s">
        <v>71</v>
      </c>
      <c r="C55" t="s">
        <v>103</v>
      </c>
      <c r="D55" s="18">
        <v>44865.445833333331</v>
      </c>
      <c r="E55" t="b">
        <v>1</v>
      </c>
      <c r="F55">
        <v>0</v>
      </c>
      <c r="G55">
        <v>1</v>
      </c>
      <c r="P55" t="s">
        <v>73</v>
      </c>
      <c r="Q55" t="s">
        <v>74</v>
      </c>
      <c r="R55">
        <v>4</v>
      </c>
      <c r="S55">
        <v>5</v>
      </c>
      <c r="T55">
        <v>5</v>
      </c>
      <c r="U55">
        <v>7</v>
      </c>
      <c r="V55">
        <v>5</v>
      </c>
      <c r="W55">
        <v>5</v>
      </c>
      <c r="X55">
        <v>7</v>
      </c>
      <c r="Y55">
        <v>4</v>
      </c>
      <c r="Z55">
        <v>5</v>
      </c>
      <c r="AA55">
        <v>5</v>
      </c>
      <c r="AB55">
        <v>3</v>
      </c>
      <c r="AC55">
        <v>2</v>
      </c>
    </row>
    <row r="56" spans="1:29" ht="15.75" customHeight="1" x14ac:dyDescent="0.25">
      <c r="A56">
        <v>89626767</v>
      </c>
      <c r="B56" t="s">
        <v>71</v>
      </c>
      <c r="C56" t="s">
        <v>103</v>
      </c>
      <c r="D56" s="18">
        <v>44865.45</v>
      </c>
      <c r="E56" t="b">
        <v>0</v>
      </c>
      <c r="F56">
        <v>77</v>
      </c>
      <c r="G56">
        <v>1</v>
      </c>
      <c r="P56" t="s">
        <v>73</v>
      </c>
      <c r="Q56" t="s">
        <v>74</v>
      </c>
      <c r="R56">
        <v>4</v>
      </c>
      <c r="S56">
        <v>5</v>
      </c>
      <c r="T56">
        <v>4</v>
      </c>
      <c r="U56">
        <v>7</v>
      </c>
      <c r="V56">
        <v>5</v>
      </c>
      <c r="W56">
        <v>5</v>
      </c>
      <c r="X56">
        <v>5</v>
      </c>
      <c r="Y56">
        <v>5</v>
      </c>
      <c r="Z56">
        <v>4</v>
      </c>
      <c r="AA56">
        <v>5</v>
      </c>
      <c r="AB56">
        <v>3</v>
      </c>
      <c r="AC56">
        <v>4</v>
      </c>
    </row>
    <row r="57" spans="1:29" ht="15.75" customHeight="1" x14ac:dyDescent="0.25">
      <c r="A57">
        <v>89636630</v>
      </c>
      <c r="B57" t="s">
        <v>71</v>
      </c>
      <c r="C57" t="s">
        <v>103</v>
      </c>
      <c r="D57" s="18">
        <v>44865.521527777775</v>
      </c>
      <c r="E57" t="b">
        <v>0</v>
      </c>
      <c r="F57">
        <v>421</v>
      </c>
      <c r="G57">
        <v>1</v>
      </c>
      <c r="P57" t="s">
        <v>73</v>
      </c>
      <c r="Q57" t="s">
        <v>74</v>
      </c>
      <c r="R57">
        <v>5</v>
      </c>
      <c r="S57">
        <v>2</v>
      </c>
      <c r="T57">
        <v>5</v>
      </c>
      <c r="U57">
        <v>7</v>
      </c>
      <c r="V57">
        <v>4</v>
      </c>
      <c r="W57">
        <v>5</v>
      </c>
      <c r="X57">
        <v>5</v>
      </c>
      <c r="Y57">
        <v>3</v>
      </c>
      <c r="Z57">
        <v>5</v>
      </c>
      <c r="AA57">
        <v>5</v>
      </c>
      <c r="AB57">
        <v>4</v>
      </c>
      <c r="AC57">
        <v>4</v>
      </c>
    </row>
    <row r="58" spans="1:29" ht="15.75" customHeight="1" x14ac:dyDescent="0.25">
      <c r="A58">
        <v>89637043</v>
      </c>
      <c r="B58" t="s">
        <v>71</v>
      </c>
      <c r="C58" t="s">
        <v>103</v>
      </c>
      <c r="D58" s="18">
        <v>44865.523611111108</v>
      </c>
      <c r="E58" t="b">
        <v>0</v>
      </c>
      <c r="F58">
        <v>56</v>
      </c>
      <c r="G58">
        <v>1</v>
      </c>
      <c r="P58" t="s">
        <v>73</v>
      </c>
      <c r="Q58" t="s">
        <v>74</v>
      </c>
      <c r="R58">
        <v>4</v>
      </c>
      <c r="S58">
        <v>5</v>
      </c>
      <c r="T58">
        <v>4</v>
      </c>
      <c r="U58">
        <v>7</v>
      </c>
      <c r="V58">
        <v>5</v>
      </c>
      <c r="W58">
        <v>5</v>
      </c>
      <c r="X58">
        <v>4</v>
      </c>
      <c r="Y58">
        <v>4</v>
      </c>
      <c r="Z58">
        <v>5</v>
      </c>
      <c r="AA58">
        <v>6</v>
      </c>
      <c r="AB58">
        <v>4</v>
      </c>
      <c r="AC58">
        <v>4</v>
      </c>
    </row>
    <row r="59" spans="1:29" ht="15.75" customHeight="1" x14ac:dyDescent="0.25">
      <c r="A59">
        <v>89644275</v>
      </c>
      <c r="B59" t="s">
        <v>71</v>
      </c>
      <c r="C59" t="s">
        <v>103</v>
      </c>
      <c r="D59" s="18">
        <v>44865.582638888889</v>
      </c>
      <c r="E59" t="b">
        <v>0</v>
      </c>
      <c r="F59">
        <v>0</v>
      </c>
      <c r="G59">
        <v>1</v>
      </c>
      <c r="P59" t="s">
        <v>73</v>
      </c>
      <c r="Q59" t="s">
        <v>74</v>
      </c>
      <c r="R59">
        <v>4</v>
      </c>
      <c r="S59">
        <v>5</v>
      </c>
      <c r="T59">
        <v>4</v>
      </c>
      <c r="U59">
        <v>7</v>
      </c>
      <c r="V59">
        <v>5</v>
      </c>
      <c r="W59">
        <v>5</v>
      </c>
      <c r="X59">
        <v>5</v>
      </c>
      <c r="Y59">
        <v>6</v>
      </c>
      <c r="Z59">
        <v>6</v>
      </c>
      <c r="AA59">
        <v>5</v>
      </c>
      <c r="AB59">
        <v>5</v>
      </c>
      <c r="AC59">
        <v>5</v>
      </c>
    </row>
    <row r="60" spans="1:29" ht="15.75" customHeight="1" x14ac:dyDescent="0.25">
      <c r="A60">
        <v>89644552</v>
      </c>
      <c r="B60" t="s">
        <v>71</v>
      </c>
      <c r="C60" t="s">
        <v>103</v>
      </c>
      <c r="D60" s="18">
        <v>44865.585416666669</v>
      </c>
      <c r="E60" t="b">
        <v>0</v>
      </c>
      <c r="F60">
        <v>0</v>
      </c>
      <c r="G60">
        <v>1</v>
      </c>
      <c r="P60" t="s">
        <v>73</v>
      </c>
      <c r="Q60" t="s">
        <v>74</v>
      </c>
      <c r="R60">
        <v>6</v>
      </c>
      <c r="S60">
        <v>6</v>
      </c>
      <c r="T60">
        <v>5</v>
      </c>
      <c r="U60">
        <v>7</v>
      </c>
      <c r="V60">
        <v>5</v>
      </c>
      <c r="W60">
        <v>5</v>
      </c>
      <c r="X60">
        <v>5</v>
      </c>
      <c r="Y60">
        <v>5</v>
      </c>
      <c r="Z60">
        <v>5</v>
      </c>
      <c r="AA60">
        <v>5</v>
      </c>
      <c r="AB60">
        <v>5</v>
      </c>
      <c r="AC60">
        <v>5</v>
      </c>
    </row>
    <row r="61" spans="1:29" ht="15.75" customHeight="1" x14ac:dyDescent="0.25">
      <c r="A61">
        <v>89907433</v>
      </c>
      <c r="B61" t="s">
        <v>71</v>
      </c>
      <c r="C61" t="s">
        <v>89</v>
      </c>
      <c r="D61" s="18">
        <v>44868.548611111109</v>
      </c>
      <c r="E61" t="b">
        <v>1</v>
      </c>
      <c r="F61">
        <v>0</v>
      </c>
      <c r="G61">
        <v>1</v>
      </c>
      <c r="P61" t="s">
        <v>73</v>
      </c>
      <c r="Q61" t="s">
        <v>74</v>
      </c>
      <c r="R61">
        <v>5</v>
      </c>
      <c r="S61">
        <v>4</v>
      </c>
      <c r="T61">
        <v>4</v>
      </c>
      <c r="U61">
        <v>5</v>
      </c>
      <c r="V61">
        <v>2</v>
      </c>
      <c r="W61">
        <v>2</v>
      </c>
      <c r="X61">
        <v>4</v>
      </c>
      <c r="Y61">
        <v>4</v>
      </c>
      <c r="Z61">
        <v>7</v>
      </c>
      <c r="AA61">
        <v>7</v>
      </c>
      <c r="AB61">
        <v>6</v>
      </c>
      <c r="AC61">
        <v>4</v>
      </c>
    </row>
    <row r="62" spans="1:29" ht="15.75" customHeight="1" x14ac:dyDescent="0.25">
      <c r="A62">
        <v>89908122</v>
      </c>
      <c r="B62" t="s">
        <v>71</v>
      </c>
      <c r="C62" t="s">
        <v>89</v>
      </c>
      <c r="D62" s="18">
        <v>44868.555555555555</v>
      </c>
      <c r="E62" t="b">
        <v>0</v>
      </c>
      <c r="F62">
        <v>70</v>
      </c>
      <c r="G62">
        <v>1</v>
      </c>
      <c r="P62" t="s">
        <v>73</v>
      </c>
      <c r="Q62" t="s">
        <v>74</v>
      </c>
      <c r="R62">
        <v>7</v>
      </c>
      <c r="S62">
        <v>4</v>
      </c>
      <c r="T62">
        <v>4</v>
      </c>
      <c r="U62">
        <v>5</v>
      </c>
      <c r="V62">
        <v>1</v>
      </c>
      <c r="W62">
        <v>3</v>
      </c>
      <c r="X62">
        <v>4</v>
      </c>
      <c r="Y62">
        <v>4</v>
      </c>
      <c r="Z62">
        <v>4</v>
      </c>
      <c r="AA62">
        <v>7</v>
      </c>
      <c r="AB62">
        <v>4</v>
      </c>
      <c r="AC62">
        <v>4</v>
      </c>
    </row>
    <row r="63" spans="1:29" ht="15.75" customHeight="1" x14ac:dyDescent="0.25">
      <c r="A63">
        <v>89918017</v>
      </c>
      <c r="B63" t="s">
        <v>71</v>
      </c>
      <c r="C63" t="s">
        <v>89</v>
      </c>
      <c r="D63" s="18">
        <v>44868.65625</v>
      </c>
      <c r="E63" t="b">
        <v>0</v>
      </c>
      <c r="F63">
        <v>0</v>
      </c>
      <c r="G63">
        <v>1</v>
      </c>
      <c r="P63" t="s">
        <v>73</v>
      </c>
      <c r="Q63" t="s">
        <v>74</v>
      </c>
      <c r="R63">
        <v>4</v>
      </c>
      <c r="S63">
        <v>4</v>
      </c>
      <c r="T63">
        <v>4</v>
      </c>
      <c r="U63">
        <v>6</v>
      </c>
      <c r="V63">
        <v>1</v>
      </c>
      <c r="W63">
        <v>1</v>
      </c>
      <c r="X63">
        <v>4</v>
      </c>
      <c r="Y63">
        <v>4</v>
      </c>
      <c r="Z63">
        <v>4</v>
      </c>
      <c r="AA63">
        <v>6</v>
      </c>
      <c r="AB63">
        <v>4</v>
      </c>
      <c r="AC63">
        <v>3</v>
      </c>
    </row>
    <row r="64" spans="1:29" ht="15.75" customHeight="1" x14ac:dyDescent="0.25">
      <c r="A64">
        <v>89918644</v>
      </c>
      <c r="B64" t="s">
        <v>71</v>
      </c>
      <c r="C64" t="s">
        <v>89</v>
      </c>
      <c r="D64" s="18">
        <v>44868.663194444445</v>
      </c>
      <c r="E64" t="b">
        <v>0</v>
      </c>
      <c r="F64">
        <v>495</v>
      </c>
      <c r="G64">
        <v>1</v>
      </c>
      <c r="P64" t="s">
        <v>73</v>
      </c>
      <c r="Q64" t="s">
        <v>74</v>
      </c>
      <c r="R64">
        <v>6</v>
      </c>
      <c r="S64">
        <v>4</v>
      </c>
      <c r="T64">
        <v>4</v>
      </c>
      <c r="U64">
        <v>6</v>
      </c>
      <c r="V64">
        <v>1</v>
      </c>
      <c r="W64">
        <v>4</v>
      </c>
      <c r="X64">
        <v>4</v>
      </c>
      <c r="Y64">
        <v>4</v>
      </c>
      <c r="Z64">
        <v>4</v>
      </c>
      <c r="AA64">
        <v>7</v>
      </c>
      <c r="AB64">
        <v>4</v>
      </c>
      <c r="AC64">
        <v>3</v>
      </c>
    </row>
    <row r="65" spans="1:29" ht="15.75" customHeight="1" x14ac:dyDescent="0.25">
      <c r="A65">
        <v>89977947</v>
      </c>
      <c r="B65" t="s">
        <v>75</v>
      </c>
      <c r="C65" t="s">
        <v>89</v>
      </c>
      <c r="D65" s="18">
        <v>44869.54583333333</v>
      </c>
      <c r="E65" t="b">
        <v>1</v>
      </c>
      <c r="F65">
        <v>0</v>
      </c>
      <c r="G65">
        <v>1</v>
      </c>
      <c r="P65" t="s">
        <v>73</v>
      </c>
      <c r="Q65" t="s">
        <v>74</v>
      </c>
    </row>
    <row r="66" spans="1:29" ht="15.75" customHeight="1" x14ac:dyDescent="0.25">
      <c r="A66">
        <v>89987239</v>
      </c>
      <c r="B66" t="s">
        <v>71</v>
      </c>
      <c r="C66" t="s">
        <v>89</v>
      </c>
      <c r="D66" s="18">
        <v>44869.658333333333</v>
      </c>
      <c r="E66" t="b">
        <v>0</v>
      </c>
      <c r="F66">
        <v>7649</v>
      </c>
      <c r="G66">
        <v>1</v>
      </c>
      <c r="P66" t="s">
        <v>73</v>
      </c>
      <c r="Q66" t="s">
        <v>74</v>
      </c>
      <c r="R66">
        <v>6</v>
      </c>
      <c r="S66">
        <v>4</v>
      </c>
      <c r="T66">
        <v>4</v>
      </c>
      <c r="U66">
        <v>4</v>
      </c>
      <c r="V66">
        <v>1</v>
      </c>
      <c r="W66">
        <v>3</v>
      </c>
      <c r="X66">
        <v>4</v>
      </c>
      <c r="Y66">
        <v>4</v>
      </c>
      <c r="Z66">
        <v>4</v>
      </c>
      <c r="AA66">
        <v>6</v>
      </c>
      <c r="AB66">
        <v>4</v>
      </c>
      <c r="AC66">
        <v>2</v>
      </c>
    </row>
    <row r="67" spans="1:29" ht="15.75" customHeight="1" x14ac:dyDescent="0.25">
      <c r="A67">
        <v>89987500</v>
      </c>
      <c r="B67" t="s">
        <v>71</v>
      </c>
      <c r="C67" t="s">
        <v>89</v>
      </c>
      <c r="D67" s="18">
        <v>44869.661111111112</v>
      </c>
      <c r="E67" t="b">
        <v>0</v>
      </c>
      <c r="F67">
        <v>31</v>
      </c>
      <c r="G67">
        <v>1</v>
      </c>
      <c r="P67" t="s">
        <v>73</v>
      </c>
      <c r="Q67" t="s">
        <v>74</v>
      </c>
      <c r="R67">
        <v>5</v>
      </c>
      <c r="S67">
        <v>4</v>
      </c>
      <c r="T67">
        <v>4</v>
      </c>
      <c r="U67">
        <v>4</v>
      </c>
      <c r="V67">
        <v>1</v>
      </c>
      <c r="W67">
        <v>2</v>
      </c>
      <c r="X67">
        <v>4</v>
      </c>
      <c r="Y67">
        <v>4</v>
      </c>
      <c r="Z67">
        <v>4</v>
      </c>
      <c r="AA67">
        <v>6</v>
      </c>
      <c r="AB67">
        <v>4</v>
      </c>
      <c r="AC67">
        <v>3</v>
      </c>
    </row>
    <row r="68" spans="1:29" ht="15.75" customHeight="1" x14ac:dyDescent="0.25">
      <c r="A68">
        <v>89992175</v>
      </c>
      <c r="B68" t="s">
        <v>71</v>
      </c>
      <c r="C68" t="s">
        <v>89</v>
      </c>
      <c r="D68" s="18">
        <v>44869.728472222225</v>
      </c>
      <c r="E68" t="b">
        <v>0</v>
      </c>
      <c r="F68">
        <v>616</v>
      </c>
      <c r="G68">
        <v>1</v>
      </c>
      <c r="P68" t="s">
        <v>73</v>
      </c>
      <c r="Q68" t="s">
        <v>74</v>
      </c>
      <c r="R68">
        <v>6</v>
      </c>
      <c r="S68">
        <v>4</v>
      </c>
      <c r="T68">
        <v>4</v>
      </c>
      <c r="U68">
        <v>4</v>
      </c>
      <c r="V68">
        <v>1</v>
      </c>
      <c r="W68">
        <v>2</v>
      </c>
      <c r="X68">
        <v>4</v>
      </c>
      <c r="Y68">
        <v>4</v>
      </c>
      <c r="Z68">
        <v>4</v>
      </c>
      <c r="AA68">
        <v>4</v>
      </c>
      <c r="AB68">
        <v>4</v>
      </c>
      <c r="AC68">
        <v>4</v>
      </c>
    </row>
    <row r="69" spans="1:29" ht="15.75" customHeight="1" x14ac:dyDescent="0.25">
      <c r="A69">
        <v>90021307</v>
      </c>
      <c r="B69" t="s">
        <v>71</v>
      </c>
      <c r="C69" t="s">
        <v>89</v>
      </c>
      <c r="D69" s="18">
        <v>44870.442361111112</v>
      </c>
      <c r="E69" t="b">
        <v>0</v>
      </c>
      <c r="F69">
        <v>0</v>
      </c>
      <c r="G69">
        <v>1</v>
      </c>
      <c r="P69" t="s">
        <v>73</v>
      </c>
      <c r="Q69" t="s">
        <v>74</v>
      </c>
      <c r="R69">
        <v>1</v>
      </c>
      <c r="S69">
        <v>1</v>
      </c>
      <c r="T69">
        <v>1</v>
      </c>
      <c r="U69">
        <v>1</v>
      </c>
      <c r="V69">
        <v>1</v>
      </c>
      <c r="W69">
        <v>1</v>
      </c>
      <c r="X69">
        <v>1</v>
      </c>
      <c r="Y69">
        <v>1</v>
      </c>
      <c r="Z69">
        <v>1</v>
      </c>
      <c r="AA69">
        <v>1</v>
      </c>
      <c r="AB69">
        <v>1</v>
      </c>
      <c r="AC69">
        <v>1</v>
      </c>
    </row>
    <row r="70" spans="1:29" ht="15.75" customHeight="1" x14ac:dyDescent="0.25">
      <c r="A70">
        <v>90021457</v>
      </c>
      <c r="B70" t="s">
        <v>71</v>
      </c>
      <c r="C70" t="s">
        <v>89</v>
      </c>
      <c r="D70" s="18">
        <v>44870.444444444445</v>
      </c>
      <c r="E70" t="b">
        <v>0</v>
      </c>
      <c r="F70">
        <v>164</v>
      </c>
      <c r="G70">
        <v>1</v>
      </c>
      <c r="P70" t="s">
        <v>73</v>
      </c>
      <c r="Q70" t="s">
        <v>74</v>
      </c>
      <c r="R70">
        <v>5</v>
      </c>
      <c r="S70">
        <v>4</v>
      </c>
      <c r="T70">
        <v>4</v>
      </c>
      <c r="U70">
        <v>4</v>
      </c>
      <c r="V70">
        <v>1</v>
      </c>
      <c r="W70">
        <v>2</v>
      </c>
      <c r="X70">
        <v>4</v>
      </c>
      <c r="Y70">
        <v>4</v>
      </c>
      <c r="Z70">
        <v>4</v>
      </c>
      <c r="AA70">
        <v>6</v>
      </c>
      <c r="AB70">
        <v>4</v>
      </c>
      <c r="AC70">
        <v>4</v>
      </c>
    </row>
    <row r="71" spans="1:29" ht="15.75" customHeight="1" x14ac:dyDescent="0.25">
      <c r="A71">
        <v>90027007</v>
      </c>
      <c r="B71" t="s">
        <v>71</v>
      </c>
      <c r="C71" t="s">
        <v>89</v>
      </c>
      <c r="D71" s="18">
        <v>44870.53125</v>
      </c>
      <c r="E71" t="b">
        <v>0</v>
      </c>
      <c r="F71">
        <v>0</v>
      </c>
      <c r="G71">
        <v>1</v>
      </c>
      <c r="P71" t="s">
        <v>73</v>
      </c>
      <c r="Q71" t="s">
        <v>74</v>
      </c>
    </row>
    <row r="72" spans="1:29" ht="15.75" customHeight="1" x14ac:dyDescent="0.25">
      <c r="A72">
        <v>90027174</v>
      </c>
      <c r="B72" t="s">
        <v>71</v>
      </c>
      <c r="C72" t="s">
        <v>89</v>
      </c>
      <c r="D72" s="18">
        <v>44870.53402777778</v>
      </c>
      <c r="E72" t="b">
        <v>0</v>
      </c>
      <c r="F72">
        <v>0</v>
      </c>
      <c r="G72">
        <v>1</v>
      </c>
      <c r="P72" t="s">
        <v>73</v>
      </c>
      <c r="Q72" t="s">
        <v>74</v>
      </c>
      <c r="R72">
        <v>5</v>
      </c>
      <c r="S72">
        <v>4</v>
      </c>
      <c r="T72">
        <v>4</v>
      </c>
      <c r="U72">
        <v>4</v>
      </c>
      <c r="V72">
        <v>1</v>
      </c>
      <c r="W72">
        <v>1</v>
      </c>
      <c r="X72">
        <v>4</v>
      </c>
      <c r="Y72">
        <v>4</v>
      </c>
      <c r="Z72">
        <v>4</v>
      </c>
      <c r="AA72">
        <v>6</v>
      </c>
      <c r="AB72">
        <v>4</v>
      </c>
      <c r="AC72">
        <v>4</v>
      </c>
    </row>
    <row r="73" spans="1:29" ht="15.75" customHeight="1" x14ac:dyDescent="0.25">
      <c r="A73">
        <v>90027462</v>
      </c>
      <c r="B73" t="s">
        <v>71</v>
      </c>
      <c r="C73" t="s">
        <v>89</v>
      </c>
      <c r="D73" s="18">
        <v>44870.538888888892</v>
      </c>
      <c r="E73" t="b">
        <v>0</v>
      </c>
      <c r="F73">
        <v>0</v>
      </c>
      <c r="G73">
        <v>1</v>
      </c>
      <c r="P73" t="s">
        <v>73</v>
      </c>
      <c r="Q73" t="s">
        <v>74</v>
      </c>
      <c r="R73">
        <v>4</v>
      </c>
      <c r="S73">
        <v>4</v>
      </c>
      <c r="T73">
        <v>4</v>
      </c>
      <c r="U73">
        <v>4</v>
      </c>
      <c r="V73">
        <v>1</v>
      </c>
      <c r="W73">
        <v>1</v>
      </c>
      <c r="X73">
        <v>4</v>
      </c>
      <c r="Y73">
        <v>4</v>
      </c>
      <c r="Z73">
        <v>4</v>
      </c>
      <c r="AA73">
        <v>7</v>
      </c>
      <c r="AB73">
        <v>4</v>
      </c>
      <c r="AC73">
        <v>4</v>
      </c>
    </row>
    <row r="74" spans="1:29" ht="15.75" customHeight="1" x14ac:dyDescent="0.25">
      <c r="A74">
        <v>90032260</v>
      </c>
      <c r="B74" t="s">
        <v>71</v>
      </c>
      <c r="C74" t="s">
        <v>89</v>
      </c>
      <c r="D74" s="18">
        <v>44870.634722222225</v>
      </c>
      <c r="E74" t="b">
        <v>0</v>
      </c>
      <c r="F74">
        <v>0</v>
      </c>
      <c r="G74">
        <v>1</v>
      </c>
      <c r="P74" t="s">
        <v>73</v>
      </c>
      <c r="Q74" t="s">
        <v>74</v>
      </c>
      <c r="R74">
        <v>5</v>
      </c>
      <c r="S74">
        <v>4</v>
      </c>
      <c r="T74">
        <v>4</v>
      </c>
      <c r="U74">
        <v>5</v>
      </c>
      <c r="V74">
        <v>1</v>
      </c>
      <c r="W74">
        <v>2</v>
      </c>
      <c r="X74">
        <v>4</v>
      </c>
      <c r="Y74">
        <v>4</v>
      </c>
      <c r="Z74">
        <v>4</v>
      </c>
      <c r="AA74">
        <v>6</v>
      </c>
      <c r="AB74">
        <v>4</v>
      </c>
      <c r="AC74">
        <v>4</v>
      </c>
    </row>
    <row r="75" spans="1:29" ht="15.75" customHeight="1" x14ac:dyDescent="0.25">
      <c r="A75">
        <v>90032463</v>
      </c>
      <c r="B75" t="s">
        <v>71</v>
      </c>
      <c r="C75" t="s">
        <v>89</v>
      </c>
      <c r="D75" s="18">
        <v>44870.640277777777</v>
      </c>
      <c r="E75" t="b">
        <v>0</v>
      </c>
      <c r="F75">
        <v>0</v>
      </c>
      <c r="G75">
        <v>1</v>
      </c>
      <c r="P75" t="s">
        <v>73</v>
      </c>
      <c r="Q75" t="s">
        <v>74</v>
      </c>
      <c r="R75">
        <v>4</v>
      </c>
      <c r="S75">
        <v>4</v>
      </c>
      <c r="T75">
        <v>4</v>
      </c>
      <c r="U75">
        <v>5</v>
      </c>
      <c r="V75">
        <v>2</v>
      </c>
      <c r="W75">
        <v>2</v>
      </c>
      <c r="X75">
        <v>4</v>
      </c>
      <c r="Y75">
        <v>4</v>
      </c>
      <c r="Z75">
        <v>4</v>
      </c>
      <c r="AA75">
        <v>6</v>
      </c>
      <c r="AB75">
        <v>4</v>
      </c>
      <c r="AC75">
        <v>1</v>
      </c>
    </row>
    <row r="76" spans="1:29" ht="15.75" customHeight="1" x14ac:dyDescent="0.25">
      <c r="A76">
        <v>90036232</v>
      </c>
      <c r="B76" t="s">
        <v>71</v>
      </c>
      <c r="C76" t="s">
        <v>89</v>
      </c>
      <c r="D76" s="18">
        <v>44870.727083333331</v>
      </c>
      <c r="E76" t="b">
        <v>0</v>
      </c>
      <c r="F76">
        <v>0</v>
      </c>
      <c r="G76">
        <v>1</v>
      </c>
      <c r="P76" t="s">
        <v>73</v>
      </c>
      <c r="Q76" t="s">
        <v>74</v>
      </c>
      <c r="R76">
        <v>4</v>
      </c>
      <c r="S76">
        <v>4</v>
      </c>
      <c r="T76">
        <v>4</v>
      </c>
      <c r="U76">
        <v>4</v>
      </c>
      <c r="V76">
        <v>1</v>
      </c>
      <c r="W76">
        <v>4</v>
      </c>
      <c r="X76">
        <v>4</v>
      </c>
      <c r="Y76">
        <v>4</v>
      </c>
      <c r="Z76">
        <v>4</v>
      </c>
      <c r="AA76">
        <v>6</v>
      </c>
      <c r="AB76">
        <v>4</v>
      </c>
      <c r="AC76">
        <v>4</v>
      </c>
    </row>
    <row r="77" spans="1:29" ht="15.75" customHeight="1" x14ac:dyDescent="0.25">
      <c r="A77">
        <v>90036390</v>
      </c>
      <c r="B77" t="s">
        <v>71</v>
      </c>
      <c r="C77" t="s">
        <v>89</v>
      </c>
      <c r="D77" s="18">
        <v>44870.731944444444</v>
      </c>
      <c r="E77" t="b">
        <v>0</v>
      </c>
      <c r="F77">
        <v>0</v>
      </c>
      <c r="G77">
        <v>1</v>
      </c>
      <c r="P77" t="s">
        <v>73</v>
      </c>
      <c r="Q77" t="s">
        <v>74</v>
      </c>
      <c r="R77">
        <v>5</v>
      </c>
      <c r="S77">
        <v>4</v>
      </c>
      <c r="T77">
        <v>4</v>
      </c>
      <c r="U77">
        <v>4</v>
      </c>
      <c r="V77">
        <v>1</v>
      </c>
      <c r="W77">
        <v>2</v>
      </c>
      <c r="X77">
        <v>4</v>
      </c>
      <c r="Y77">
        <v>4</v>
      </c>
      <c r="Z77">
        <v>4</v>
      </c>
      <c r="AA77">
        <v>6</v>
      </c>
      <c r="AB77">
        <v>4</v>
      </c>
      <c r="AC77">
        <v>4</v>
      </c>
    </row>
    <row r="78" spans="1:29" ht="15.75" customHeight="1" x14ac:dyDescent="0.25">
      <c r="A78">
        <v>90059039</v>
      </c>
      <c r="B78" t="s">
        <v>71</v>
      </c>
      <c r="C78" t="s">
        <v>89</v>
      </c>
      <c r="D78" s="18">
        <v>44871.461805555555</v>
      </c>
      <c r="E78" t="b">
        <v>0</v>
      </c>
      <c r="F78">
        <v>4</v>
      </c>
      <c r="G78">
        <v>1</v>
      </c>
      <c r="P78" t="s">
        <v>73</v>
      </c>
      <c r="Q78" t="s">
        <v>74</v>
      </c>
    </row>
    <row r="79" spans="1:29" ht="15.75" customHeight="1" x14ac:dyDescent="0.25">
      <c r="A79">
        <v>90059132</v>
      </c>
      <c r="B79" t="s">
        <v>71</v>
      </c>
      <c r="C79" t="s">
        <v>89</v>
      </c>
      <c r="D79" s="18">
        <v>44871.463888888888</v>
      </c>
      <c r="E79" t="b">
        <v>0</v>
      </c>
      <c r="F79">
        <v>161</v>
      </c>
      <c r="G79">
        <v>1</v>
      </c>
      <c r="P79" t="s">
        <v>73</v>
      </c>
      <c r="Q79" t="s">
        <v>74</v>
      </c>
      <c r="R79">
        <v>4</v>
      </c>
      <c r="S79">
        <v>4</v>
      </c>
      <c r="T79">
        <v>4</v>
      </c>
      <c r="U79">
        <v>4</v>
      </c>
      <c r="V79">
        <v>1</v>
      </c>
      <c r="W79">
        <v>1</v>
      </c>
      <c r="X79">
        <v>4</v>
      </c>
      <c r="Y79">
        <v>4</v>
      </c>
      <c r="Z79">
        <v>4</v>
      </c>
      <c r="AA79">
        <v>6</v>
      </c>
      <c r="AB79">
        <v>4</v>
      </c>
      <c r="AC79">
        <v>4</v>
      </c>
    </row>
    <row r="80" spans="1:29" ht="15.75" customHeight="1" x14ac:dyDescent="0.25">
      <c r="A80">
        <v>90059280</v>
      </c>
      <c r="B80" t="s">
        <v>71</v>
      </c>
      <c r="C80" t="s">
        <v>89</v>
      </c>
      <c r="D80" s="18">
        <v>44871.46875</v>
      </c>
      <c r="E80" t="b">
        <v>0</v>
      </c>
      <c r="F80">
        <v>0</v>
      </c>
      <c r="G80">
        <v>1</v>
      </c>
      <c r="P80" t="s">
        <v>73</v>
      </c>
      <c r="Q80" t="s">
        <v>74</v>
      </c>
      <c r="R80">
        <v>4</v>
      </c>
      <c r="S80">
        <v>4</v>
      </c>
      <c r="T80">
        <v>4</v>
      </c>
      <c r="U80">
        <v>4</v>
      </c>
      <c r="V80">
        <v>1</v>
      </c>
      <c r="W80">
        <v>1</v>
      </c>
      <c r="X80">
        <v>4</v>
      </c>
      <c r="Y80">
        <v>4</v>
      </c>
      <c r="Z80">
        <v>4</v>
      </c>
      <c r="AA80">
        <v>6</v>
      </c>
      <c r="AB80">
        <v>4</v>
      </c>
      <c r="AC80">
        <v>3</v>
      </c>
    </row>
    <row r="81" spans="1:29" ht="15.75" customHeight="1" x14ac:dyDescent="0.25">
      <c r="A81">
        <v>90062152</v>
      </c>
      <c r="B81" t="s">
        <v>71</v>
      </c>
      <c r="C81" t="s">
        <v>89</v>
      </c>
      <c r="D81" s="18">
        <v>44871.554861111108</v>
      </c>
      <c r="E81" t="b">
        <v>0</v>
      </c>
      <c r="F81">
        <v>0</v>
      </c>
      <c r="G81">
        <v>1</v>
      </c>
      <c r="P81" t="s">
        <v>73</v>
      </c>
      <c r="Q81" t="s">
        <v>74</v>
      </c>
      <c r="R81">
        <v>4</v>
      </c>
      <c r="S81">
        <v>4</v>
      </c>
      <c r="T81">
        <v>4</v>
      </c>
      <c r="U81">
        <v>4</v>
      </c>
      <c r="V81">
        <v>1</v>
      </c>
      <c r="W81">
        <v>1</v>
      </c>
      <c r="X81">
        <v>4</v>
      </c>
      <c r="Y81">
        <v>4</v>
      </c>
      <c r="Z81">
        <v>4</v>
      </c>
      <c r="AA81">
        <v>6</v>
      </c>
      <c r="AB81">
        <v>4</v>
      </c>
      <c r="AC81">
        <v>4</v>
      </c>
    </row>
    <row r="82" spans="1:29" ht="15.75" customHeight="1" x14ac:dyDescent="0.25">
      <c r="A82">
        <v>90062271</v>
      </c>
      <c r="B82" t="s">
        <v>71</v>
      </c>
      <c r="C82" t="s">
        <v>89</v>
      </c>
      <c r="D82" s="18">
        <v>44871.559027777781</v>
      </c>
      <c r="E82" t="b">
        <v>0</v>
      </c>
      <c r="F82">
        <v>0</v>
      </c>
      <c r="G82">
        <v>1</v>
      </c>
      <c r="P82" t="s">
        <v>73</v>
      </c>
      <c r="Q82" t="s">
        <v>74</v>
      </c>
      <c r="R82">
        <v>4</v>
      </c>
      <c r="S82">
        <v>4</v>
      </c>
      <c r="T82">
        <v>4</v>
      </c>
      <c r="U82">
        <v>4</v>
      </c>
      <c r="V82">
        <v>1</v>
      </c>
      <c r="W82">
        <v>1</v>
      </c>
      <c r="X82">
        <v>4</v>
      </c>
      <c r="Y82">
        <v>4</v>
      </c>
      <c r="Z82">
        <v>4</v>
      </c>
      <c r="AA82">
        <v>6</v>
      </c>
      <c r="AB82">
        <v>4</v>
      </c>
      <c r="AC82">
        <v>4</v>
      </c>
    </row>
    <row r="83" spans="1:29" ht="15.75" customHeight="1" x14ac:dyDescent="0.25">
      <c r="A83">
        <v>90064436</v>
      </c>
      <c r="B83" t="s">
        <v>71</v>
      </c>
      <c r="C83" t="s">
        <v>89</v>
      </c>
      <c r="D83" s="18">
        <v>44871.633333333331</v>
      </c>
      <c r="E83" t="b">
        <v>0</v>
      </c>
      <c r="F83">
        <v>0</v>
      </c>
      <c r="G83">
        <v>1</v>
      </c>
      <c r="P83" t="s">
        <v>73</v>
      </c>
      <c r="Q83" t="s">
        <v>74</v>
      </c>
      <c r="R83">
        <v>4</v>
      </c>
      <c r="S83">
        <v>4</v>
      </c>
      <c r="T83">
        <v>4</v>
      </c>
      <c r="U83">
        <v>4</v>
      </c>
      <c r="V83">
        <v>4</v>
      </c>
      <c r="W83">
        <v>4</v>
      </c>
      <c r="X83">
        <v>4</v>
      </c>
      <c r="Y83">
        <v>4</v>
      </c>
      <c r="Z83">
        <v>5</v>
      </c>
      <c r="AA83">
        <v>6</v>
      </c>
      <c r="AB83">
        <v>4</v>
      </c>
      <c r="AC83">
        <v>4</v>
      </c>
    </row>
    <row r="84" spans="1:29" ht="15.75" customHeight="1" x14ac:dyDescent="0.25">
      <c r="A84">
        <v>90064604</v>
      </c>
      <c r="B84" t="s">
        <v>71</v>
      </c>
      <c r="C84" t="s">
        <v>89</v>
      </c>
      <c r="D84" s="18">
        <v>44871.63958333333</v>
      </c>
      <c r="E84" t="b">
        <v>0</v>
      </c>
      <c r="F84">
        <v>0</v>
      </c>
      <c r="G84">
        <v>1</v>
      </c>
      <c r="P84" t="s">
        <v>73</v>
      </c>
      <c r="Q84" t="s">
        <v>74</v>
      </c>
      <c r="R84">
        <v>4</v>
      </c>
      <c r="S84">
        <v>4</v>
      </c>
      <c r="T84">
        <v>4</v>
      </c>
      <c r="U84">
        <v>4</v>
      </c>
      <c r="V84">
        <v>1</v>
      </c>
      <c r="W84">
        <v>1</v>
      </c>
      <c r="X84">
        <v>4</v>
      </c>
      <c r="Y84">
        <v>4</v>
      </c>
      <c r="Z84">
        <v>4</v>
      </c>
      <c r="AA84">
        <v>6</v>
      </c>
      <c r="AB84">
        <v>4</v>
      </c>
      <c r="AC84">
        <v>4</v>
      </c>
    </row>
    <row r="85" spans="1:29" ht="15.75" customHeight="1" x14ac:dyDescent="0.25">
      <c r="A85">
        <v>90067328</v>
      </c>
      <c r="B85" t="s">
        <v>71</v>
      </c>
      <c r="C85" t="s">
        <v>89</v>
      </c>
      <c r="D85" s="18">
        <v>44871.724999999999</v>
      </c>
      <c r="E85" t="b">
        <v>0</v>
      </c>
      <c r="F85">
        <v>1</v>
      </c>
      <c r="G85">
        <v>1</v>
      </c>
      <c r="P85" t="s">
        <v>73</v>
      </c>
      <c r="Q85" t="s">
        <v>74</v>
      </c>
      <c r="R85">
        <v>4</v>
      </c>
      <c r="S85">
        <v>4</v>
      </c>
      <c r="T85">
        <v>4</v>
      </c>
      <c r="U85">
        <v>4</v>
      </c>
      <c r="V85">
        <v>1</v>
      </c>
      <c r="W85">
        <v>1</v>
      </c>
      <c r="X85">
        <v>4</v>
      </c>
      <c r="Y85">
        <v>4</v>
      </c>
      <c r="Z85">
        <v>4</v>
      </c>
      <c r="AA85">
        <v>7</v>
      </c>
      <c r="AB85">
        <v>4</v>
      </c>
      <c r="AC85">
        <v>4</v>
      </c>
    </row>
    <row r="86" spans="1:29" ht="15.75" customHeight="1" x14ac:dyDescent="0.25">
      <c r="A86">
        <v>90067479</v>
      </c>
      <c r="B86" t="s">
        <v>71</v>
      </c>
      <c r="C86" t="s">
        <v>89</v>
      </c>
      <c r="D86" s="18">
        <v>44871.729166666664</v>
      </c>
      <c r="E86" t="b">
        <v>0</v>
      </c>
      <c r="F86">
        <v>0</v>
      </c>
      <c r="G86">
        <v>1</v>
      </c>
      <c r="P86" t="s">
        <v>73</v>
      </c>
      <c r="Q86" t="s">
        <v>74</v>
      </c>
      <c r="R86">
        <v>4</v>
      </c>
      <c r="S86">
        <v>4</v>
      </c>
      <c r="T86">
        <v>4</v>
      </c>
      <c r="U86">
        <v>4</v>
      </c>
      <c r="V86">
        <v>1</v>
      </c>
      <c r="W86">
        <v>1</v>
      </c>
      <c r="X86">
        <v>4</v>
      </c>
      <c r="Y86">
        <v>4</v>
      </c>
      <c r="Z86">
        <v>4</v>
      </c>
      <c r="AA86">
        <v>6</v>
      </c>
      <c r="AB86">
        <v>4</v>
      </c>
      <c r="AC86">
        <v>4</v>
      </c>
    </row>
    <row r="87" spans="1:29" ht="15.75" customHeight="1" x14ac:dyDescent="0.25">
      <c r="A87">
        <v>90118081</v>
      </c>
      <c r="B87" t="s">
        <v>71</v>
      </c>
      <c r="C87" t="s">
        <v>89</v>
      </c>
      <c r="D87" s="18">
        <v>44872.425000000003</v>
      </c>
      <c r="E87" t="b">
        <v>0</v>
      </c>
      <c r="F87">
        <v>309</v>
      </c>
      <c r="G87">
        <v>1</v>
      </c>
      <c r="P87" t="s">
        <v>73</v>
      </c>
      <c r="Q87" t="s">
        <v>74</v>
      </c>
      <c r="R87">
        <v>4</v>
      </c>
      <c r="S87">
        <v>4</v>
      </c>
      <c r="T87">
        <v>4</v>
      </c>
      <c r="U87">
        <v>4</v>
      </c>
      <c r="V87">
        <v>1</v>
      </c>
      <c r="W87">
        <v>2</v>
      </c>
      <c r="X87">
        <v>4</v>
      </c>
      <c r="Y87">
        <v>4</v>
      </c>
      <c r="Z87">
        <v>4</v>
      </c>
      <c r="AA87">
        <v>6</v>
      </c>
      <c r="AB87">
        <v>4</v>
      </c>
      <c r="AC87">
        <v>3</v>
      </c>
    </row>
    <row r="88" spans="1:29" ht="15.75" customHeight="1" x14ac:dyDescent="0.25">
      <c r="A88">
        <v>90118422</v>
      </c>
      <c r="B88" t="s">
        <v>71</v>
      </c>
      <c r="C88" t="s">
        <v>89</v>
      </c>
      <c r="D88" s="18">
        <v>44872.428472222222</v>
      </c>
      <c r="E88" t="b">
        <v>0</v>
      </c>
      <c r="F88">
        <v>26</v>
      </c>
      <c r="G88">
        <v>1</v>
      </c>
      <c r="P88" t="s">
        <v>73</v>
      </c>
      <c r="Q88" t="s">
        <v>74</v>
      </c>
      <c r="R88">
        <v>4</v>
      </c>
      <c r="S88">
        <v>4</v>
      </c>
      <c r="T88">
        <v>4</v>
      </c>
      <c r="U88">
        <v>4</v>
      </c>
      <c r="V88">
        <v>1</v>
      </c>
      <c r="W88">
        <v>1</v>
      </c>
      <c r="X88">
        <v>4</v>
      </c>
      <c r="Y88">
        <v>4</v>
      </c>
      <c r="Z88">
        <v>4</v>
      </c>
      <c r="AA88">
        <v>6</v>
      </c>
      <c r="AB88">
        <v>4</v>
      </c>
      <c r="AC88">
        <v>4</v>
      </c>
    </row>
    <row r="89" spans="1:29" ht="15.75" customHeight="1" x14ac:dyDescent="0.25">
      <c r="A89">
        <v>90127181</v>
      </c>
      <c r="B89" t="s">
        <v>71</v>
      </c>
      <c r="C89" t="s">
        <v>89</v>
      </c>
      <c r="D89" s="18">
        <v>44872.509722222225</v>
      </c>
      <c r="E89" t="b">
        <v>0</v>
      </c>
      <c r="F89">
        <v>0</v>
      </c>
      <c r="G89">
        <v>1</v>
      </c>
      <c r="P89" t="s">
        <v>73</v>
      </c>
      <c r="Q89" t="s">
        <v>74</v>
      </c>
      <c r="R89">
        <v>4</v>
      </c>
      <c r="S89">
        <v>4</v>
      </c>
      <c r="T89">
        <v>4</v>
      </c>
      <c r="U89">
        <v>4</v>
      </c>
      <c r="V89">
        <v>1</v>
      </c>
      <c r="W89">
        <v>1</v>
      </c>
      <c r="X89">
        <v>4</v>
      </c>
      <c r="Y89">
        <v>4</v>
      </c>
      <c r="Z89">
        <v>4</v>
      </c>
      <c r="AA89">
        <v>6</v>
      </c>
      <c r="AB89">
        <v>4</v>
      </c>
      <c r="AC89">
        <v>4</v>
      </c>
    </row>
    <row r="90" spans="1:29" ht="15.75" customHeight="1" x14ac:dyDescent="0.25">
      <c r="A90">
        <v>90127416</v>
      </c>
      <c r="B90" t="s">
        <v>71</v>
      </c>
      <c r="C90" t="s">
        <v>89</v>
      </c>
      <c r="D90" s="18">
        <v>44872.512499999997</v>
      </c>
      <c r="E90" t="b">
        <v>0</v>
      </c>
      <c r="F90">
        <v>29</v>
      </c>
      <c r="G90">
        <v>1</v>
      </c>
      <c r="P90" t="s">
        <v>73</v>
      </c>
      <c r="Q90" t="s">
        <v>74</v>
      </c>
      <c r="R90">
        <v>4</v>
      </c>
      <c r="S90">
        <v>4</v>
      </c>
      <c r="T90">
        <v>4</v>
      </c>
      <c r="U90">
        <v>4</v>
      </c>
      <c r="V90">
        <v>1</v>
      </c>
      <c r="W90">
        <v>1</v>
      </c>
      <c r="X90">
        <v>4</v>
      </c>
      <c r="Y90">
        <v>4</v>
      </c>
      <c r="Z90">
        <v>4</v>
      </c>
      <c r="AA90">
        <v>6</v>
      </c>
      <c r="AB90">
        <v>4</v>
      </c>
      <c r="AC90">
        <v>4</v>
      </c>
    </row>
    <row r="91" spans="1:29" ht="15.75" customHeight="1" x14ac:dyDescent="0.25">
      <c r="A91">
        <v>90139976</v>
      </c>
      <c r="B91" t="s">
        <v>71</v>
      </c>
      <c r="C91" t="s">
        <v>89</v>
      </c>
      <c r="D91" s="18">
        <v>44872.677083333336</v>
      </c>
      <c r="E91" t="b">
        <v>0</v>
      </c>
      <c r="F91">
        <v>66</v>
      </c>
      <c r="G91">
        <v>1</v>
      </c>
      <c r="P91" t="s">
        <v>73</v>
      </c>
      <c r="Q91" t="s">
        <v>74</v>
      </c>
      <c r="R91">
        <v>4</v>
      </c>
      <c r="S91">
        <v>4</v>
      </c>
      <c r="T91">
        <v>4</v>
      </c>
      <c r="U91">
        <v>4</v>
      </c>
      <c r="V91">
        <v>1</v>
      </c>
      <c r="W91">
        <v>1</v>
      </c>
      <c r="X91">
        <v>4</v>
      </c>
      <c r="Y91">
        <v>4</v>
      </c>
      <c r="Z91">
        <v>4</v>
      </c>
      <c r="AA91">
        <v>6</v>
      </c>
      <c r="AB91">
        <v>4</v>
      </c>
      <c r="AC91">
        <v>4</v>
      </c>
    </row>
    <row r="92" spans="1:29" ht="15.75" customHeight="1" x14ac:dyDescent="0.25">
      <c r="A92">
        <v>90140115</v>
      </c>
      <c r="B92" t="s">
        <v>71</v>
      </c>
      <c r="C92" t="s">
        <v>89</v>
      </c>
      <c r="D92" s="18">
        <v>44872.679166666669</v>
      </c>
      <c r="E92" t="b">
        <v>0</v>
      </c>
      <c r="F92">
        <v>0</v>
      </c>
      <c r="G92">
        <v>1</v>
      </c>
      <c r="P92" t="s">
        <v>73</v>
      </c>
      <c r="Q92" t="s">
        <v>74</v>
      </c>
      <c r="R92">
        <v>4</v>
      </c>
      <c r="S92">
        <v>4</v>
      </c>
      <c r="T92">
        <v>4</v>
      </c>
      <c r="U92">
        <v>4</v>
      </c>
      <c r="V92">
        <v>1</v>
      </c>
      <c r="W92">
        <v>1</v>
      </c>
      <c r="X92">
        <v>4</v>
      </c>
      <c r="Y92">
        <v>4</v>
      </c>
      <c r="Z92">
        <v>4</v>
      </c>
      <c r="AA92">
        <v>6</v>
      </c>
      <c r="AB92">
        <v>4</v>
      </c>
      <c r="AC92">
        <v>4</v>
      </c>
    </row>
    <row r="93" spans="1:29" ht="15.75" customHeight="1" x14ac:dyDescent="0.25">
      <c r="A93" s="27">
        <v>93495441</v>
      </c>
      <c r="B93" s="27" t="s">
        <v>71</v>
      </c>
      <c r="C93" s="27" t="s">
        <v>105</v>
      </c>
      <c r="D93" s="28">
        <v>44903.438391203701</v>
      </c>
      <c r="E93" s="27" t="b">
        <v>0</v>
      </c>
      <c r="F93" s="27">
        <v>0</v>
      </c>
      <c r="G93" s="27">
        <v>1</v>
      </c>
      <c r="H93" s="27"/>
      <c r="I93" s="27"/>
      <c r="J93" s="27"/>
      <c r="K93" s="27"/>
      <c r="L93" s="27"/>
      <c r="M93" s="27"/>
      <c r="N93" s="27"/>
      <c r="O93" s="27" t="s">
        <v>90</v>
      </c>
      <c r="P93" s="27" t="s">
        <v>73</v>
      </c>
      <c r="Q93" s="27" t="s">
        <v>74</v>
      </c>
      <c r="R93" s="29">
        <v>6</v>
      </c>
      <c r="S93" s="29">
        <v>6</v>
      </c>
      <c r="T93" s="29">
        <v>6</v>
      </c>
      <c r="U93" s="29">
        <v>5</v>
      </c>
      <c r="V93" s="29">
        <v>6</v>
      </c>
      <c r="W93" s="29">
        <v>6</v>
      </c>
      <c r="X93" s="29">
        <v>6</v>
      </c>
      <c r="Y93" s="29">
        <v>3</v>
      </c>
      <c r="Z93" s="29">
        <v>3</v>
      </c>
      <c r="AA93" s="29">
        <v>5</v>
      </c>
      <c r="AB93" s="29">
        <v>5</v>
      </c>
      <c r="AC93" s="29">
        <v>5</v>
      </c>
    </row>
    <row r="94" spans="1:29" ht="15.75" customHeight="1" x14ac:dyDescent="0.25">
      <c r="A94" s="27">
        <v>93495886</v>
      </c>
      <c r="B94" s="27" t="s">
        <v>71</v>
      </c>
      <c r="C94" s="27" t="s">
        <v>105</v>
      </c>
      <c r="D94" s="28">
        <v>44903.442199074074</v>
      </c>
      <c r="E94" s="27" t="b">
        <v>0</v>
      </c>
      <c r="F94" s="27">
        <v>0</v>
      </c>
      <c r="G94" s="27">
        <v>1</v>
      </c>
      <c r="H94" s="27"/>
      <c r="I94" s="27"/>
      <c r="J94" s="27"/>
      <c r="K94" s="27"/>
      <c r="L94" s="27"/>
      <c r="M94" s="27"/>
      <c r="N94" s="27"/>
      <c r="O94" s="27" t="s">
        <v>90</v>
      </c>
      <c r="P94" s="27" t="s">
        <v>73</v>
      </c>
      <c r="Q94" s="27" t="s">
        <v>74</v>
      </c>
      <c r="R94" s="29">
        <v>6</v>
      </c>
      <c r="S94" s="29">
        <v>6</v>
      </c>
      <c r="T94" s="29">
        <v>6</v>
      </c>
      <c r="U94" s="29">
        <v>5</v>
      </c>
      <c r="V94" s="29">
        <v>6</v>
      </c>
      <c r="W94" s="29">
        <v>6</v>
      </c>
      <c r="X94" s="29">
        <v>6</v>
      </c>
      <c r="Y94" s="29">
        <v>5</v>
      </c>
      <c r="Z94" s="29">
        <v>3</v>
      </c>
      <c r="AA94" s="29">
        <v>3</v>
      </c>
      <c r="AB94" s="29">
        <v>3</v>
      </c>
      <c r="AC94" s="29">
        <v>5</v>
      </c>
    </row>
    <row r="95" spans="1:29" ht="15.75" customHeight="1" x14ac:dyDescent="0.25">
      <c r="A95" s="27">
        <v>93512893</v>
      </c>
      <c r="B95" s="27" t="s">
        <v>71</v>
      </c>
      <c r="C95" s="27" t="s">
        <v>105</v>
      </c>
      <c r="D95" s="28">
        <v>44903.585324074076</v>
      </c>
      <c r="E95" s="27" t="b">
        <v>0</v>
      </c>
      <c r="F95" s="27">
        <v>969</v>
      </c>
      <c r="G95" s="27">
        <v>1</v>
      </c>
      <c r="H95" s="27"/>
      <c r="I95" s="27"/>
      <c r="J95" s="27"/>
      <c r="K95" s="27"/>
      <c r="L95" s="27"/>
      <c r="M95" s="27"/>
      <c r="N95" s="27"/>
      <c r="O95" s="27" t="s">
        <v>90</v>
      </c>
      <c r="P95" s="27" t="s">
        <v>73</v>
      </c>
      <c r="Q95" s="27" t="s">
        <v>74</v>
      </c>
      <c r="R95" s="29">
        <v>6</v>
      </c>
      <c r="S95" s="29">
        <v>6</v>
      </c>
      <c r="T95" s="29">
        <v>7</v>
      </c>
      <c r="U95" s="29">
        <v>5</v>
      </c>
      <c r="V95" s="29">
        <v>6</v>
      </c>
      <c r="W95" s="29">
        <v>6</v>
      </c>
      <c r="X95" s="29">
        <v>6</v>
      </c>
      <c r="Y95" s="29">
        <v>7</v>
      </c>
      <c r="Z95" s="29">
        <v>5</v>
      </c>
      <c r="AA95" s="29">
        <v>5</v>
      </c>
      <c r="AB95" s="29">
        <v>6</v>
      </c>
      <c r="AC95" s="29">
        <v>6</v>
      </c>
    </row>
    <row r="96" spans="1:29" ht="15.75" customHeight="1" x14ac:dyDescent="0.25">
      <c r="A96" s="27">
        <v>93513314</v>
      </c>
      <c r="B96" s="27" t="s">
        <v>71</v>
      </c>
      <c r="C96" s="27" t="s">
        <v>105</v>
      </c>
      <c r="D96" s="28">
        <v>44903.58898148148</v>
      </c>
      <c r="E96" s="27" t="b">
        <v>0</v>
      </c>
      <c r="F96" s="27">
        <v>106</v>
      </c>
      <c r="G96" s="27">
        <v>1</v>
      </c>
      <c r="H96" s="27"/>
      <c r="I96" s="27"/>
      <c r="J96" s="27"/>
      <c r="K96" s="27"/>
      <c r="L96" s="27"/>
      <c r="M96" s="27"/>
      <c r="N96" s="27"/>
      <c r="O96" s="27" t="s">
        <v>90</v>
      </c>
      <c r="P96" s="27" t="s">
        <v>73</v>
      </c>
      <c r="Q96" s="27" t="s">
        <v>74</v>
      </c>
      <c r="R96" s="29">
        <v>6</v>
      </c>
      <c r="S96" s="29">
        <v>7</v>
      </c>
      <c r="T96" s="29">
        <v>6</v>
      </c>
      <c r="U96" s="29">
        <v>5</v>
      </c>
      <c r="V96" s="29">
        <v>6</v>
      </c>
      <c r="W96" s="29">
        <v>6</v>
      </c>
      <c r="X96" s="29">
        <v>6</v>
      </c>
      <c r="Y96" s="29">
        <v>5</v>
      </c>
      <c r="Z96" s="29">
        <v>5</v>
      </c>
      <c r="AA96" s="29">
        <v>5</v>
      </c>
      <c r="AB96" s="29">
        <v>5</v>
      </c>
      <c r="AC96" s="29">
        <v>6</v>
      </c>
    </row>
    <row r="97" spans="1:29" ht="15.75" customHeight="1" x14ac:dyDescent="0.25">
      <c r="A97" s="27">
        <v>93525174</v>
      </c>
      <c r="B97" s="27" t="s">
        <v>71</v>
      </c>
      <c r="C97" s="27" t="s">
        <v>105</v>
      </c>
      <c r="D97" s="28">
        <v>44903.697500000002</v>
      </c>
      <c r="E97" s="27" t="b">
        <v>0</v>
      </c>
      <c r="F97" s="27">
        <v>1445</v>
      </c>
      <c r="G97" s="27">
        <v>1</v>
      </c>
      <c r="H97" s="27"/>
      <c r="I97" s="27"/>
      <c r="J97" s="27"/>
      <c r="K97" s="27"/>
      <c r="L97" s="27"/>
      <c r="M97" s="27"/>
      <c r="N97" s="27"/>
      <c r="O97" s="27" t="s">
        <v>90</v>
      </c>
      <c r="P97" s="27" t="s">
        <v>73</v>
      </c>
      <c r="Q97" s="27" t="s">
        <v>74</v>
      </c>
      <c r="R97" s="29">
        <v>6</v>
      </c>
      <c r="S97" s="29">
        <v>6</v>
      </c>
      <c r="T97" s="29">
        <v>6</v>
      </c>
      <c r="U97" s="29">
        <v>7</v>
      </c>
      <c r="V97" s="29">
        <v>6</v>
      </c>
      <c r="W97" s="29">
        <v>6</v>
      </c>
      <c r="X97" s="29">
        <v>6</v>
      </c>
      <c r="Y97" s="29">
        <v>7</v>
      </c>
      <c r="Z97" s="29">
        <v>5</v>
      </c>
      <c r="AA97" s="29">
        <v>6</v>
      </c>
      <c r="AB97" s="29">
        <v>6</v>
      </c>
      <c r="AC97" s="29">
        <v>6</v>
      </c>
    </row>
    <row r="98" spans="1:29" ht="15.75" customHeight="1" x14ac:dyDescent="0.25">
      <c r="A98" s="27">
        <v>93525515</v>
      </c>
      <c r="B98" s="27" t="s">
        <v>71</v>
      </c>
      <c r="C98" s="27" t="s">
        <v>105</v>
      </c>
      <c r="D98" s="28">
        <v>44903.701874999999</v>
      </c>
      <c r="E98" s="27" t="b">
        <v>0</v>
      </c>
      <c r="F98" s="27">
        <v>75</v>
      </c>
      <c r="G98" s="27">
        <v>1</v>
      </c>
      <c r="H98" s="27"/>
      <c r="I98" s="27"/>
      <c r="J98" s="27"/>
      <c r="K98" s="27"/>
      <c r="L98" s="27"/>
      <c r="M98" s="27"/>
      <c r="N98" s="27"/>
      <c r="O98" s="27" t="s">
        <v>90</v>
      </c>
      <c r="P98" s="27" t="s">
        <v>73</v>
      </c>
      <c r="Q98" s="27" t="s">
        <v>74</v>
      </c>
      <c r="R98" s="29">
        <v>5</v>
      </c>
      <c r="S98" s="29">
        <v>5</v>
      </c>
      <c r="T98" s="29">
        <v>5</v>
      </c>
      <c r="U98" s="29">
        <v>5</v>
      </c>
      <c r="V98" s="29">
        <v>5</v>
      </c>
      <c r="W98" s="29">
        <v>5</v>
      </c>
      <c r="X98" s="29">
        <v>5</v>
      </c>
      <c r="Y98" s="29">
        <v>5</v>
      </c>
      <c r="Z98" s="29">
        <v>5</v>
      </c>
      <c r="AA98" s="29">
        <v>5</v>
      </c>
      <c r="AB98" s="29">
        <v>5</v>
      </c>
      <c r="AC98" s="29">
        <v>5</v>
      </c>
    </row>
    <row r="99" spans="1:29" ht="15.75" customHeight="1" x14ac:dyDescent="0.25">
      <c r="A99" s="27">
        <v>93572112</v>
      </c>
      <c r="B99" s="27" t="s">
        <v>71</v>
      </c>
      <c r="C99" s="27" t="s">
        <v>105</v>
      </c>
      <c r="D99" s="28">
        <v>44904.423680555556</v>
      </c>
      <c r="E99" s="27" t="b">
        <v>0</v>
      </c>
      <c r="F99" s="27">
        <v>6650</v>
      </c>
      <c r="G99" s="27">
        <v>1</v>
      </c>
      <c r="H99" s="27"/>
      <c r="I99" s="27"/>
      <c r="J99" s="27"/>
      <c r="K99" s="27"/>
      <c r="L99" s="27"/>
      <c r="M99" s="27"/>
      <c r="N99" s="27"/>
      <c r="O99" s="27" t="s">
        <v>90</v>
      </c>
      <c r="P99" s="27" t="s">
        <v>73</v>
      </c>
      <c r="Q99" s="27" t="s">
        <v>74</v>
      </c>
      <c r="R99" s="29">
        <v>6</v>
      </c>
      <c r="S99" s="29">
        <v>6</v>
      </c>
      <c r="T99" s="29">
        <v>7</v>
      </c>
      <c r="U99" s="29">
        <v>6</v>
      </c>
      <c r="V99" s="29">
        <v>6</v>
      </c>
      <c r="W99" s="29">
        <v>7</v>
      </c>
      <c r="X99" s="29">
        <v>6</v>
      </c>
      <c r="Y99" s="29">
        <v>6</v>
      </c>
      <c r="Z99" s="29">
        <v>6</v>
      </c>
      <c r="AA99" s="29">
        <v>6</v>
      </c>
      <c r="AB99" s="29">
        <v>6</v>
      </c>
      <c r="AC99" s="29">
        <v>6</v>
      </c>
    </row>
    <row r="100" spans="1:29" ht="15.75" customHeight="1" x14ac:dyDescent="0.25">
      <c r="A100" s="27">
        <v>93572504</v>
      </c>
      <c r="B100" s="27" t="s">
        <v>71</v>
      </c>
      <c r="C100" s="27" t="s">
        <v>105</v>
      </c>
      <c r="D100" s="28">
        <v>44904.427245370367</v>
      </c>
      <c r="E100" s="27" t="b">
        <v>0</v>
      </c>
      <c r="F100" s="27">
        <v>69</v>
      </c>
      <c r="G100" s="27">
        <v>1</v>
      </c>
      <c r="H100" s="27"/>
      <c r="I100" s="27"/>
      <c r="J100" s="27"/>
      <c r="K100" s="27"/>
      <c r="L100" s="27"/>
      <c r="M100" s="27"/>
      <c r="N100" s="27"/>
      <c r="O100" s="27" t="s">
        <v>90</v>
      </c>
      <c r="P100" s="27" t="s">
        <v>73</v>
      </c>
      <c r="Q100" s="27" t="s">
        <v>74</v>
      </c>
      <c r="R100" s="29">
        <v>7</v>
      </c>
      <c r="S100" s="29">
        <v>7</v>
      </c>
      <c r="T100" s="29">
        <v>7</v>
      </c>
      <c r="U100" s="29">
        <v>6</v>
      </c>
      <c r="V100" s="29">
        <v>7</v>
      </c>
      <c r="W100" s="29">
        <v>7</v>
      </c>
      <c r="X100" s="29">
        <v>7</v>
      </c>
      <c r="Y100" s="29">
        <v>7</v>
      </c>
      <c r="Z100" s="29">
        <v>7</v>
      </c>
      <c r="AA100" s="29">
        <v>6</v>
      </c>
      <c r="AB100" s="29">
        <v>7</v>
      </c>
      <c r="AC100" s="29">
        <v>7</v>
      </c>
    </row>
    <row r="101" spans="1:29" ht="15.75" customHeight="1" x14ac:dyDescent="0.25">
      <c r="A101" s="27">
        <v>93587695</v>
      </c>
      <c r="B101" s="27" t="s">
        <v>71</v>
      </c>
      <c r="C101" s="27" t="s">
        <v>105</v>
      </c>
      <c r="D101" s="28">
        <v>44904.588634259257</v>
      </c>
      <c r="E101" s="27" t="b">
        <v>0</v>
      </c>
      <c r="F101" s="27">
        <v>6269</v>
      </c>
      <c r="G101" s="27">
        <v>1</v>
      </c>
      <c r="H101" s="27"/>
      <c r="I101" s="27"/>
      <c r="J101" s="27"/>
      <c r="K101" s="27"/>
      <c r="L101" s="27"/>
      <c r="M101" s="27"/>
      <c r="N101" s="27"/>
      <c r="O101" s="27" t="s">
        <v>90</v>
      </c>
      <c r="P101" s="27" t="s">
        <v>73</v>
      </c>
      <c r="Q101" s="27" t="s">
        <v>74</v>
      </c>
      <c r="R101" s="29">
        <v>5</v>
      </c>
      <c r="S101" s="29">
        <v>6</v>
      </c>
      <c r="T101" s="29">
        <v>6</v>
      </c>
      <c r="U101" s="29">
        <v>5</v>
      </c>
      <c r="V101" s="29">
        <v>6</v>
      </c>
      <c r="W101" s="29">
        <v>6</v>
      </c>
      <c r="X101" s="29">
        <v>6</v>
      </c>
      <c r="Y101" s="29">
        <v>6</v>
      </c>
      <c r="Z101" s="29">
        <v>6</v>
      </c>
      <c r="AA101" s="29">
        <v>5</v>
      </c>
      <c r="AB101" s="29">
        <v>5</v>
      </c>
      <c r="AC101" s="29">
        <v>6</v>
      </c>
    </row>
    <row r="102" spans="1:29" ht="15.75" customHeight="1" x14ac:dyDescent="0.25">
      <c r="A102" s="27">
        <v>93587911</v>
      </c>
      <c r="B102" s="27" t="s">
        <v>71</v>
      </c>
      <c r="C102" s="27" t="s">
        <v>105</v>
      </c>
      <c r="D102" s="28">
        <v>44904.59171296296</v>
      </c>
      <c r="E102" s="27" t="b">
        <v>0</v>
      </c>
      <c r="F102" s="27">
        <v>73</v>
      </c>
      <c r="G102" s="27">
        <v>1</v>
      </c>
      <c r="H102" s="27"/>
      <c r="I102" s="27"/>
      <c r="J102" s="27"/>
      <c r="K102" s="27"/>
      <c r="L102" s="27"/>
      <c r="M102" s="27"/>
      <c r="N102" s="27"/>
      <c r="O102" s="27" t="s">
        <v>90</v>
      </c>
      <c r="P102" s="27" t="s">
        <v>73</v>
      </c>
      <c r="Q102" s="27" t="s">
        <v>74</v>
      </c>
      <c r="R102" s="29">
        <v>4</v>
      </c>
      <c r="S102" s="29">
        <v>5</v>
      </c>
      <c r="T102" s="29">
        <v>5</v>
      </c>
      <c r="U102" s="29">
        <v>4</v>
      </c>
      <c r="V102" s="29">
        <v>5</v>
      </c>
      <c r="W102" s="29">
        <v>5</v>
      </c>
      <c r="X102" s="29">
        <v>5</v>
      </c>
      <c r="Y102" s="29">
        <v>5</v>
      </c>
      <c r="Z102" s="29">
        <v>5</v>
      </c>
      <c r="AA102" s="29">
        <v>5</v>
      </c>
      <c r="AB102" s="29">
        <v>5</v>
      </c>
      <c r="AC102" s="29">
        <v>5</v>
      </c>
    </row>
    <row r="103" spans="1:29" ht="15.75" customHeight="1" x14ac:dyDescent="0.25">
      <c r="A103" s="27">
        <v>93592263</v>
      </c>
      <c r="B103" s="27" t="s">
        <v>71</v>
      </c>
      <c r="C103" s="27" t="s">
        <v>105</v>
      </c>
      <c r="D103" s="28">
        <v>44904.652557870373</v>
      </c>
      <c r="E103" s="27" t="b">
        <v>0</v>
      </c>
      <c r="F103" s="27">
        <v>0</v>
      </c>
      <c r="G103" s="27">
        <v>1</v>
      </c>
      <c r="H103" s="27"/>
      <c r="I103" s="27"/>
      <c r="J103" s="27"/>
      <c r="K103" s="27"/>
      <c r="L103" s="27"/>
      <c r="M103" s="27"/>
      <c r="N103" s="27"/>
      <c r="O103" s="27" t="s">
        <v>90</v>
      </c>
      <c r="P103" s="27" t="s">
        <v>73</v>
      </c>
      <c r="Q103" s="27" t="s">
        <v>74</v>
      </c>
      <c r="R103" s="29">
        <v>4</v>
      </c>
      <c r="S103" s="29">
        <v>4</v>
      </c>
      <c r="T103" s="29">
        <v>5</v>
      </c>
      <c r="U103" s="29">
        <v>4</v>
      </c>
      <c r="V103" s="29">
        <v>4</v>
      </c>
      <c r="W103" s="29">
        <v>4</v>
      </c>
      <c r="X103" s="29">
        <v>4</v>
      </c>
      <c r="Y103" s="29">
        <v>3</v>
      </c>
      <c r="Z103" s="29">
        <v>3</v>
      </c>
      <c r="AA103" s="29">
        <v>3</v>
      </c>
      <c r="AB103" s="29">
        <v>3</v>
      </c>
      <c r="AC103" s="29">
        <v>3</v>
      </c>
    </row>
    <row r="104" spans="1:29" ht="15.75" customHeight="1" x14ac:dyDescent="0.25">
      <c r="A104" s="27">
        <v>93592587</v>
      </c>
      <c r="B104" s="27" t="s">
        <v>71</v>
      </c>
      <c r="C104" s="27" t="s">
        <v>105</v>
      </c>
      <c r="D104" s="28">
        <v>44904.655578703707</v>
      </c>
      <c r="E104" s="27" t="b">
        <v>0</v>
      </c>
      <c r="F104" s="27">
        <v>65</v>
      </c>
      <c r="G104" s="27">
        <v>1</v>
      </c>
      <c r="H104" s="27"/>
      <c r="I104" s="27"/>
      <c r="J104" s="27"/>
      <c r="K104" s="27"/>
      <c r="L104" s="27"/>
      <c r="M104" s="27"/>
      <c r="N104" s="27"/>
      <c r="O104" s="27" t="s">
        <v>90</v>
      </c>
      <c r="P104" s="27" t="s">
        <v>73</v>
      </c>
      <c r="Q104" s="27" t="s">
        <v>74</v>
      </c>
      <c r="R104" s="29">
        <v>4</v>
      </c>
      <c r="S104" s="29">
        <v>5</v>
      </c>
      <c r="T104" s="29">
        <v>4</v>
      </c>
      <c r="U104" s="29">
        <v>4</v>
      </c>
      <c r="V104" s="29">
        <v>5</v>
      </c>
      <c r="W104" s="29">
        <v>5</v>
      </c>
      <c r="X104" s="29">
        <v>5</v>
      </c>
      <c r="Y104" s="29">
        <v>4</v>
      </c>
      <c r="Z104" s="29">
        <v>5</v>
      </c>
      <c r="AA104" s="29">
        <v>4</v>
      </c>
      <c r="AB104" s="29">
        <v>5</v>
      </c>
      <c r="AC104" s="29">
        <v>5</v>
      </c>
    </row>
    <row r="105" spans="1:29" ht="15.75" customHeight="1" x14ac:dyDescent="0.25">
      <c r="A105" s="27">
        <v>93628571</v>
      </c>
      <c r="B105" s="27" t="s">
        <v>71</v>
      </c>
      <c r="C105" s="27" t="s">
        <v>106</v>
      </c>
      <c r="D105" s="28">
        <v>44905.476458333331</v>
      </c>
      <c r="E105" s="27" t="b">
        <v>1</v>
      </c>
      <c r="F105" s="27">
        <v>0</v>
      </c>
      <c r="G105" s="27">
        <v>1</v>
      </c>
      <c r="H105" s="27"/>
      <c r="I105" s="27"/>
      <c r="J105" s="27"/>
      <c r="K105" s="27"/>
      <c r="L105" s="27"/>
      <c r="M105" s="27"/>
      <c r="N105" s="27"/>
      <c r="O105" s="27" t="s">
        <v>90</v>
      </c>
      <c r="P105" s="27" t="s">
        <v>73</v>
      </c>
      <c r="Q105" s="27" t="s">
        <v>74</v>
      </c>
      <c r="R105" s="30"/>
      <c r="S105" s="30"/>
      <c r="T105" s="30"/>
      <c r="U105" s="30"/>
      <c r="V105" s="30"/>
      <c r="W105" s="30"/>
      <c r="X105" s="30"/>
      <c r="Y105" s="30"/>
      <c r="Z105" s="30"/>
      <c r="AA105" s="30"/>
      <c r="AB105" s="30"/>
      <c r="AC105" s="30"/>
    </row>
    <row r="106" spans="1:29" ht="15.75" customHeight="1" x14ac:dyDescent="0.25">
      <c r="A106" s="27">
        <v>93629684</v>
      </c>
      <c r="B106" s="27" t="s">
        <v>71</v>
      </c>
      <c r="C106" s="27" t="s">
        <v>106</v>
      </c>
      <c r="D106" s="28">
        <v>44905.494733796295</v>
      </c>
      <c r="E106" s="27" t="b">
        <v>0</v>
      </c>
      <c r="F106" s="27">
        <v>0</v>
      </c>
      <c r="G106" s="27">
        <v>1</v>
      </c>
      <c r="H106" s="27"/>
      <c r="I106" s="27"/>
      <c r="J106" s="27"/>
      <c r="K106" s="27"/>
      <c r="L106" s="27"/>
      <c r="M106" s="27"/>
      <c r="N106" s="27"/>
      <c r="O106" s="27" t="s">
        <v>90</v>
      </c>
      <c r="P106" s="27" t="s">
        <v>73</v>
      </c>
      <c r="Q106" s="27" t="s">
        <v>74</v>
      </c>
      <c r="R106" s="29">
        <v>6</v>
      </c>
      <c r="S106" s="29">
        <v>6</v>
      </c>
      <c r="T106" s="29">
        <v>6</v>
      </c>
      <c r="U106" s="29">
        <v>6</v>
      </c>
      <c r="V106" s="29">
        <v>6</v>
      </c>
      <c r="W106" s="29">
        <v>6</v>
      </c>
      <c r="X106" s="29">
        <v>6</v>
      </c>
      <c r="Y106" s="29">
        <v>5</v>
      </c>
      <c r="Z106" s="29">
        <v>5</v>
      </c>
      <c r="AA106" s="29">
        <v>6</v>
      </c>
      <c r="AB106" s="29">
        <v>5</v>
      </c>
      <c r="AC106" s="29">
        <v>6</v>
      </c>
    </row>
    <row r="107" spans="1:29" ht="15.75" customHeight="1" x14ac:dyDescent="0.25">
      <c r="A107" s="27">
        <v>93636617</v>
      </c>
      <c r="B107" s="27" t="s">
        <v>71</v>
      </c>
      <c r="C107" s="27" t="s">
        <v>106</v>
      </c>
      <c r="D107" s="28">
        <v>44905.694467592592</v>
      </c>
      <c r="E107" s="27" t="b">
        <v>0</v>
      </c>
      <c r="F107" s="27">
        <v>0</v>
      </c>
      <c r="G107" s="27">
        <v>1</v>
      </c>
      <c r="H107" s="27"/>
      <c r="I107" s="27"/>
      <c r="J107" s="27"/>
      <c r="K107" s="27"/>
      <c r="L107" s="27"/>
      <c r="M107" s="27"/>
      <c r="N107" s="27"/>
      <c r="O107" s="27" t="s">
        <v>90</v>
      </c>
      <c r="P107" s="27" t="s">
        <v>73</v>
      </c>
      <c r="Q107" s="27" t="s">
        <v>74</v>
      </c>
      <c r="R107" s="29">
        <v>5</v>
      </c>
      <c r="S107" s="29">
        <v>6</v>
      </c>
      <c r="T107" s="29">
        <v>6</v>
      </c>
      <c r="U107" s="29">
        <v>5</v>
      </c>
      <c r="V107" s="29">
        <v>6</v>
      </c>
      <c r="W107" s="29">
        <v>6</v>
      </c>
      <c r="X107" s="29">
        <v>6</v>
      </c>
      <c r="Y107" s="29">
        <v>5</v>
      </c>
      <c r="Z107" s="29">
        <v>5</v>
      </c>
      <c r="AA107" s="29">
        <v>5</v>
      </c>
      <c r="AB107" s="29">
        <v>5</v>
      </c>
      <c r="AC107" s="29">
        <v>5</v>
      </c>
    </row>
    <row r="108" spans="1:29" ht="15.75" customHeight="1" x14ac:dyDescent="0.25">
      <c r="A108" s="27">
        <v>93638525</v>
      </c>
      <c r="B108" s="27" t="s">
        <v>71</v>
      </c>
      <c r="C108" s="27" t="s">
        <v>106</v>
      </c>
      <c r="D108" s="28">
        <v>44905.766562500001</v>
      </c>
      <c r="E108" s="27" t="b">
        <v>0</v>
      </c>
      <c r="F108" s="27">
        <v>0</v>
      </c>
      <c r="G108" s="27">
        <v>1</v>
      </c>
      <c r="H108" s="27"/>
      <c r="I108" s="27"/>
      <c r="J108" s="27"/>
      <c r="K108" s="27"/>
      <c r="L108" s="27"/>
      <c r="M108" s="27"/>
      <c r="N108" s="27"/>
      <c r="O108" s="27" t="s">
        <v>90</v>
      </c>
      <c r="P108" s="27" t="s">
        <v>73</v>
      </c>
      <c r="Q108" s="27" t="s">
        <v>74</v>
      </c>
      <c r="R108" s="29">
        <v>6</v>
      </c>
      <c r="S108" s="29">
        <v>6</v>
      </c>
      <c r="T108" s="29">
        <v>6</v>
      </c>
      <c r="U108" s="29">
        <v>5</v>
      </c>
      <c r="V108" s="29">
        <v>6</v>
      </c>
      <c r="W108" s="29">
        <v>6</v>
      </c>
      <c r="X108" s="29">
        <v>6</v>
      </c>
      <c r="Y108" s="29">
        <v>5</v>
      </c>
      <c r="Z108" s="29">
        <v>5</v>
      </c>
      <c r="AA108" s="29">
        <v>6</v>
      </c>
      <c r="AB108" s="29">
        <v>5</v>
      </c>
      <c r="AC108" s="29">
        <v>5</v>
      </c>
    </row>
    <row r="109" spans="1:29" ht="15.75" customHeight="1" x14ac:dyDescent="0.25">
      <c r="A109" s="27">
        <v>93667004</v>
      </c>
      <c r="B109" s="27" t="s">
        <v>71</v>
      </c>
      <c r="C109" s="27" t="s">
        <v>106</v>
      </c>
      <c r="D109" s="28">
        <v>44906.515104166669</v>
      </c>
      <c r="E109" s="27" t="b">
        <v>0</v>
      </c>
      <c r="F109" s="27">
        <v>0</v>
      </c>
      <c r="G109" s="27">
        <v>1</v>
      </c>
      <c r="H109" s="27"/>
      <c r="I109" s="27"/>
      <c r="J109" s="27"/>
      <c r="K109" s="27"/>
      <c r="L109" s="27"/>
      <c r="M109" s="27"/>
      <c r="N109" s="27"/>
      <c r="O109" s="27" t="s">
        <v>90</v>
      </c>
      <c r="P109" s="27" t="s">
        <v>73</v>
      </c>
      <c r="Q109" s="27" t="s">
        <v>74</v>
      </c>
      <c r="R109" s="30"/>
      <c r="S109" s="30"/>
      <c r="T109" s="30"/>
      <c r="U109" s="30"/>
      <c r="V109" s="30"/>
      <c r="W109" s="30"/>
      <c r="X109" s="30"/>
      <c r="Y109" s="30"/>
      <c r="Z109" s="30"/>
      <c r="AA109" s="30"/>
      <c r="AB109" s="30"/>
      <c r="AC109" s="30"/>
    </row>
    <row r="110" spans="1:29" ht="15.75" customHeight="1" x14ac:dyDescent="0.25">
      <c r="A110" s="27">
        <v>93667164</v>
      </c>
      <c r="B110" s="27" t="s">
        <v>71</v>
      </c>
      <c r="C110" s="27" t="s">
        <v>106</v>
      </c>
      <c r="D110" s="28">
        <v>44906.518842592595</v>
      </c>
      <c r="E110" s="27" t="b">
        <v>0</v>
      </c>
      <c r="F110" s="27">
        <v>0</v>
      </c>
      <c r="G110" s="27">
        <v>1</v>
      </c>
      <c r="H110" s="27"/>
      <c r="I110" s="27"/>
      <c r="J110" s="27"/>
      <c r="K110" s="27"/>
      <c r="L110" s="27"/>
      <c r="M110" s="27"/>
      <c r="N110" s="27"/>
      <c r="O110" s="27" t="s">
        <v>90</v>
      </c>
      <c r="P110" s="27" t="s">
        <v>73</v>
      </c>
      <c r="Q110" s="27" t="s">
        <v>74</v>
      </c>
      <c r="R110" s="29">
        <v>5</v>
      </c>
      <c r="S110" s="29">
        <v>5</v>
      </c>
      <c r="T110" s="29">
        <v>6</v>
      </c>
      <c r="U110" s="29">
        <v>5</v>
      </c>
      <c r="V110" s="29">
        <v>6</v>
      </c>
      <c r="W110" s="29">
        <v>6</v>
      </c>
      <c r="X110" s="29">
        <v>6</v>
      </c>
      <c r="Y110" s="29">
        <v>5</v>
      </c>
      <c r="Z110" s="29">
        <v>5</v>
      </c>
      <c r="AA110" s="29">
        <v>5</v>
      </c>
      <c r="AB110" s="29">
        <v>5</v>
      </c>
      <c r="AC110" s="29">
        <v>5</v>
      </c>
    </row>
    <row r="111" spans="1:29" ht="15.75" customHeight="1" x14ac:dyDescent="0.25">
      <c r="A111" s="27">
        <v>93669705</v>
      </c>
      <c r="B111" s="27" t="s">
        <v>71</v>
      </c>
      <c r="C111" s="27" t="s">
        <v>106</v>
      </c>
      <c r="D111" s="28">
        <v>44906.584780092591</v>
      </c>
      <c r="E111" s="27" t="b">
        <v>0</v>
      </c>
      <c r="F111" s="27">
        <v>0</v>
      </c>
      <c r="G111" s="27">
        <v>1</v>
      </c>
      <c r="H111" s="27"/>
      <c r="I111" s="27"/>
      <c r="J111" s="27"/>
      <c r="K111" s="27"/>
      <c r="L111" s="27"/>
      <c r="M111" s="27"/>
      <c r="N111" s="27"/>
      <c r="O111" s="27" t="s">
        <v>90</v>
      </c>
      <c r="P111" s="27" t="s">
        <v>73</v>
      </c>
      <c r="Q111" s="27" t="s">
        <v>74</v>
      </c>
      <c r="R111" s="29">
        <v>6</v>
      </c>
      <c r="S111" s="29">
        <v>6</v>
      </c>
      <c r="T111" s="29">
        <v>6</v>
      </c>
      <c r="U111" s="29">
        <v>6</v>
      </c>
      <c r="V111" s="29">
        <v>6</v>
      </c>
      <c r="W111" s="29">
        <v>6</v>
      </c>
      <c r="X111" s="29">
        <v>6</v>
      </c>
      <c r="Y111" s="29">
        <v>6</v>
      </c>
      <c r="Z111" s="29">
        <v>6</v>
      </c>
      <c r="AA111" s="29">
        <v>6</v>
      </c>
      <c r="AB111" s="29">
        <v>6</v>
      </c>
      <c r="AC111" s="29">
        <v>6</v>
      </c>
    </row>
    <row r="112" spans="1:29" ht="15.75" customHeight="1" x14ac:dyDescent="0.25">
      <c r="A112" s="27">
        <v>93672895</v>
      </c>
      <c r="B112" s="27" t="s">
        <v>71</v>
      </c>
      <c r="C112" s="27" t="s">
        <v>106</v>
      </c>
      <c r="D112" s="28">
        <v>44906.672002314815</v>
      </c>
      <c r="E112" s="27" t="b">
        <v>0</v>
      </c>
      <c r="F112" s="27">
        <v>0</v>
      </c>
      <c r="G112" s="27">
        <v>1</v>
      </c>
      <c r="H112" s="27"/>
      <c r="I112" s="27"/>
      <c r="J112" s="27"/>
      <c r="K112" s="27"/>
      <c r="L112" s="27"/>
      <c r="M112" s="27"/>
      <c r="N112" s="27"/>
      <c r="O112" s="27" t="s">
        <v>90</v>
      </c>
      <c r="P112" s="27" t="s">
        <v>73</v>
      </c>
      <c r="Q112" s="27" t="s">
        <v>74</v>
      </c>
      <c r="R112" s="29">
        <v>6</v>
      </c>
      <c r="S112" s="29">
        <v>6</v>
      </c>
      <c r="T112" s="29">
        <v>5</v>
      </c>
      <c r="U112" s="29">
        <v>5</v>
      </c>
      <c r="V112" s="29">
        <v>6</v>
      </c>
      <c r="W112" s="29">
        <v>6</v>
      </c>
      <c r="X112" s="29">
        <v>5</v>
      </c>
      <c r="Y112" s="29">
        <v>6</v>
      </c>
      <c r="Z112" s="29">
        <v>5</v>
      </c>
      <c r="AA112" s="29">
        <v>5</v>
      </c>
      <c r="AB112" s="29">
        <v>5</v>
      </c>
      <c r="AC112" s="29">
        <v>5</v>
      </c>
    </row>
    <row r="113" spans="1:29" ht="15.75" customHeight="1" x14ac:dyDescent="0.25">
      <c r="A113" s="27">
        <v>93675549</v>
      </c>
      <c r="B113" s="27" t="s">
        <v>71</v>
      </c>
      <c r="C113" s="27" t="s">
        <v>106</v>
      </c>
      <c r="D113" s="28">
        <v>44906.742893518516</v>
      </c>
      <c r="E113" s="27" t="b">
        <v>0</v>
      </c>
      <c r="F113" s="27">
        <v>0</v>
      </c>
      <c r="G113" s="27">
        <v>1</v>
      </c>
      <c r="H113" s="27"/>
      <c r="I113" s="27"/>
      <c r="J113" s="27"/>
      <c r="K113" s="27"/>
      <c r="L113" s="27"/>
      <c r="M113" s="27"/>
      <c r="N113" s="27"/>
      <c r="O113" s="27" t="s">
        <v>90</v>
      </c>
      <c r="P113" s="27" t="s">
        <v>73</v>
      </c>
      <c r="Q113" s="27" t="s">
        <v>74</v>
      </c>
      <c r="R113" s="29">
        <v>6</v>
      </c>
      <c r="S113" s="29">
        <v>6</v>
      </c>
      <c r="T113" s="29">
        <v>6</v>
      </c>
      <c r="U113" s="29">
        <v>6</v>
      </c>
      <c r="V113" s="29">
        <v>6</v>
      </c>
      <c r="W113" s="29">
        <v>6</v>
      </c>
      <c r="X113" s="29">
        <v>6</v>
      </c>
      <c r="Y113" s="29">
        <v>5</v>
      </c>
      <c r="Z113" s="29">
        <v>5</v>
      </c>
      <c r="AA113" s="29">
        <v>5</v>
      </c>
      <c r="AB113" s="29">
        <v>5</v>
      </c>
      <c r="AC113" s="29">
        <v>5</v>
      </c>
    </row>
    <row r="114" spans="1:29" ht="15.75" customHeight="1" x14ac:dyDescent="0.25">
      <c r="A114" s="27">
        <v>93732152</v>
      </c>
      <c r="B114" s="27" t="s">
        <v>71</v>
      </c>
      <c r="C114" s="27" t="s">
        <v>106</v>
      </c>
      <c r="D114" s="28">
        <v>44907.506180555552</v>
      </c>
      <c r="E114" s="27" t="b">
        <v>0</v>
      </c>
      <c r="F114" s="27">
        <v>62</v>
      </c>
      <c r="G114" s="27">
        <v>1</v>
      </c>
      <c r="H114" s="27"/>
      <c r="I114" s="27"/>
      <c r="J114" s="27"/>
      <c r="K114" s="27"/>
      <c r="L114" s="27"/>
      <c r="M114" s="27"/>
      <c r="N114" s="27"/>
      <c r="O114" s="27" t="s">
        <v>90</v>
      </c>
      <c r="P114" s="27" t="s">
        <v>73</v>
      </c>
      <c r="Q114" s="27" t="s">
        <v>74</v>
      </c>
      <c r="R114" s="29">
        <v>6</v>
      </c>
      <c r="S114" s="29">
        <v>6</v>
      </c>
      <c r="T114" s="29">
        <v>6</v>
      </c>
      <c r="U114" s="29">
        <v>6</v>
      </c>
      <c r="V114" s="29">
        <v>6</v>
      </c>
      <c r="W114" s="29">
        <v>6</v>
      </c>
      <c r="X114" s="29">
        <v>6</v>
      </c>
      <c r="Y114" s="29">
        <v>6</v>
      </c>
      <c r="Z114" s="29">
        <v>6</v>
      </c>
      <c r="AA114" s="29">
        <v>5</v>
      </c>
      <c r="AB114" s="29">
        <v>6</v>
      </c>
      <c r="AC114" s="29">
        <v>5</v>
      </c>
    </row>
    <row r="115" spans="1:29" ht="15.75" customHeight="1" x14ac:dyDescent="0.25">
      <c r="A115" s="27">
        <v>93732745</v>
      </c>
      <c r="B115" s="27" t="s">
        <v>71</v>
      </c>
      <c r="C115" s="27" t="s">
        <v>106</v>
      </c>
      <c r="D115" s="28">
        <v>44907.510763888888</v>
      </c>
      <c r="E115" s="27" t="b">
        <v>0</v>
      </c>
      <c r="F115" s="27">
        <v>68</v>
      </c>
      <c r="G115" s="27">
        <v>1</v>
      </c>
      <c r="H115" s="27"/>
      <c r="I115" s="27"/>
      <c r="J115" s="27"/>
      <c r="K115" s="27"/>
      <c r="L115" s="27"/>
      <c r="M115" s="27"/>
      <c r="N115" s="27"/>
      <c r="O115" s="27" t="s">
        <v>90</v>
      </c>
      <c r="P115" s="27" t="s">
        <v>73</v>
      </c>
      <c r="Q115" s="27" t="s">
        <v>74</v>
      </c>
      <c r="R115" s="29">
        <v>6</v>
      </c>
      <c r="S115" s="29">
        <v>6</v>
      </c>
      <c r="T115" s="29">
        <v>6</v>
      </c>
      <c r="U115" s="29">
        <v>6</v>
      </c>
      <c r="V115" s="29">
        <v>6</v>
      </c>
      <c r="W115" s="29">
        <v>6</v>
      </c>
      <c r="X115" s="29">
        <v>6</v>
      </c>
      <c r="Y115" s="29">
        <v>6</v>
      </c>
      <c r="Z115" s="29">
        <v>5</v>
      </c>
      <c r="AA115" s="29">
        <v>5</v>
      </c>
      <c r="AB115" s="29">
        <v>5</v>
      </c>
      <c r="AC115" s="29">
        <v>5</v>
      </c>
    </row>
    <row r="116" spans="1:29" ht="15.75" customHeight="1" x14ac:dyDescent="0.25">
      <c r="A116" s="27">
        <v>93749929</v>
      </c>
      <c r="B116" s="27" t="s">
        <v>71</v>
      </c>
      <c r="C116" s="27" t="s">
        <v>106</v>
      </c>
      <c r="D116" s="28">
        <v>44907.639479166668</v>
      </c>
      <c r="E116" s="27" t="b">
        <v>0</v>
      </c>
      <c r="F116" s="27">
        <v>0</v>
      </c>
      <c r="G116" s="27">
        <v>1</v>
      </c>
      <c r="H116" s="27"/>
      <c r="I116" s="27"/>
      <c r="J116" s="27"/>
      <c r="K116" s="27"/>
      <c r="L116" s="27"/>
      <c r="M116" s="27"/>
      <c r="N116" s="27"/>
      <c r="O116" s="27" t="s">
        <v>90</v>
      </c>
      <c r="P116" s="27" t="s">
        <v>73</v>
      </c>
      <c r="Q116" s="27" t="s">
        <v>74</v>
      </c>
      <c r="R116" s="29">
        <v>6</v>
      </c>
      <c r="S116" s="29">
        <v>6</v>
      </c>
      <c r="T116" s="29">
        <v>6</v>
      </c>
      <c r="U116" s="29">
        <v>6</v>
      </c>
      <c r="V116" s="29">
        <v>6</v>
      </c>
      <c r="W116" s="29">
        <v>6</v>
      </c>
      <c r="X116" s="29">
        <v>6</v>
      </c>
      <c r="Y116" s="29">
        <v>6</v>
      </c>
      <c r="Z116" s="29">
        <v>6</v>
      </c>
      <c r="AA116" s="29">
        <v>5</v>
      </c>
      <c r="AB116" s="29">
        <v>6</v>
      </c>
      <c r="AC116" s="29">
        <v>6</v>
      </c>
    </row>
    <row r="117" spans="1:29" ht="15.75" customHeight="1" x14ac:dyDescent="0.25">
      <c r="A117" s="27">
        <v>93750367</v>
      </c>
      <c r="B117" s="27" t="s">
        <v>71</v>
      </c>
      <c r="C117" s="27" t="s">
        <v>106</v>
      </c>
      <c r="D117" s="28">
        <v>44907.643564814818</v>
      </c>
      <c r="E117" s="27" t="b">
        <v>0</v>
      </c>
      <c r="F117" s="27">
        <v>311</v>
      </c>
      <c r="G117" s="27">
        <v>1</v>
      </c>
      <c r="H117" s="27"/>
      <c r="I117" s="27"/>
      <c r="J117" s="27"/>
      <c r="K117" s="27"/>
      <c r="L117" s="27"/>
      <c r="M117" s="27"/>
      <c r="N117" s="27"/>
      <c r="O117" s="27" t="s">
        <v>90</v>
      </c>
      <c r="P117" s="27" t="s">
        <v>73</v>
      </c>
      <c r="Q117" s="27" t="s">
        <v>74</v>
      </c>
      <c r="R117" s="29">
        <v>6</v>
      </c>
      <c r="S117" s="29">
        <v>6</v>
      </c>
      <c r="T117" s="29">
        <v>6</v>
      </c>
      <c r="U117" s="29">
        <v>6</v>
      </c>
      <c r="V117" s="29">
        <v>6</v>
      </c>
      <c r="W117" s="29">
        <v>6</v>
      </c>
      <c r="X117" s="29">
        <v>6</v>
      </c>
      <c r="Y117" s="29">
        <v>6</v>
      </c>
      <c r="Z117" s="29">
        <v>5</v>
      </c>
      <c r="AA117" s="29">
        <v>5</v>
      </c>
      <c r="AB117" s="29">
        <v>6</v>
      </c>
      <c r="AC117" s="29">
        <v>6</v>
      </c>
    </row>
    <row r="118" spans="1:29" ht="15.75" customHeight="1" x14ac:dyDescent="0.25">
      <c r="A118" s="27">
        <v>93761204</v>
      </c>
      <c r="B118" s="27" t="s">
        <v>71</v>
      </c>
      <c r="C118" s="27" t="s">
        <v>106</v>
      </c>
      <c r="D118" s="28">
        <v>44907.722997685189</v>
      </c>
      <c r="E118" s="27" t="b">
        <v>0</v>
      </c>
      <c r="F118" s="27">
        <v>0</v>
      </c>
      <c r="G118" s="27">
        <v>1</v>
      </c>
      <c r="H118" s="27"/>
      <c r="I118" s="27"/>
      <c r="J118" s="27"/>
      <c r="K118" s="27"/>
      <c r="L118" s="27"/>
      <c r="M118" s="27"/>
      <c r="N118" s="27"/>
      <c r="O118" s="27" t="s">
        <v>90</v>
      </c>
      <c r="P118" s="27" t="s">
        <v>73</v>
      </c>
      <c r="Q118" s="27" t="s">
        <v>74</v>
      </c>
      <c r="R118" s="29">
        <v>6</v>
      </c>
      <c r="S118" s="29">
        <v>6</v>
      </c>
      <c r="T118" s="29">
        <v>6</v>
      </c>
      <c r="U118" s="29">
        <v>6</v>
      </c>
      <c r="V118" s="29">
        <v>6</v>
      </c>
      <c r="W118" s="29">
        <v>6</v>
      </c>
      <c r="X118" s="29">
        <v>6</v>
      </c>
      <c r="Y118" s="29">
        <v>6</v>
      </c>
      <c r="Z118" s="29">
        <v>5</v>
      </c>
      <c r="AA118" s="29">
        <v>5</v>
      </c>
      <c r="AB118" s="29">
        <v>6</v>
      </c>
      <c r="AC118" s="29">
        <v>6</v>
      </c>
    </row>
    <row r="119" spans="1:29" ht="15.75" customHeight="1" x14ac:dyDescent="0.25">
      <c r="A119" s="27">
        <v>93761791</v>
      </c>
      <c r="B119" s="27" t="s">
        <v>71</v>
      </c>
      <c r="C119" s="27" t="s">
        <v>106</v>
      </c>
      <c r="D119" s="28">
        <v>44907.727453703701</v>
      </c>
      <c r="E119" s="27" t="b">
        <v>0</v>
      </c>
      <c r="F119" s="27">
        <v>359</v>
      </c>
      <c r="G119" s="27">
        <v>1</v>
      </c>
      <c r="H119" s="27"/>
      <c r="I119" s="27"/>
      <c r="J119" s="27"/>
      <c r="K119" s="27"/>
      <c r="L119" s="27"/>
      <c r="M119" s="27"/>
      <c r="N119" s="27"/>
      <c r="O119" s="27" t="s">
        <v>90</v>
      </c>
      <c r="P119" s="27" t="s">
        <v>73</v>
      </c>
      <c r="Q119" s="27" t="s">
        <v>74</v>
      </c>
      <c r="R119" s="29">
        <v>6</v>
      </c>
      <c r="S119" s="29">
        <v>6</v>
      </c>
      <c r="T119" s="29">
        <v>6</v>
      </c>
      <c r="U119" s="29">
        <v>6</v>
      </c>
      <c r="V119" s="29">
        <v>6</v>
      </c>
      <c r="W119" s="29">
        <v>6</v>
      </c>
      <c r="X119" s="29">
        <v>6</v>
      </c>
      <c r="Y119" s="29">
        <v>6</v>
      </c>
      <c r="Z119" s="29">
        <v>5</v>
      </c>
      <c r="AA119" s="29">
        <v>5</v>
      </c>
      <c r="AB119" s="29">
        <v>6</v>
      </c>
      <c r="AC119" s="29">
        <v>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IMS-12</vt:lpstr>
      <vt:lpstr>music data</vt:lpstr>
      <vt:lpstr>music data (raw)</vt:lpstr>
      <vt:lpstr>Sheet1</vt:lpstr>
      <vt:lpstr>SF-MPQ-2</vt:lpstr>
      <vt:lpstr>SF-MPQ-2 (raw)</vt:lpstr>
      <vt:lpstr>IMS-12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haleh bahadori</dc:creator>
  <cp:lastModifiedBy>haleh bahadori</cp:lastModifiedBy>
  <dcterms:created xsi:type="dcterms:W3CDTF">2022-10-26T21:18:38Z</dcterms:created>
  <dcterms:modified xsi:type="dcterms:W3CDTF">2023-01-16T21:11:53Z</dcterms:modified>
</cp:coreProperties>
</file>