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ha Solo" sheetId="1" r:id="rId4"/>
  </sheets>
  <definedNames/>
  <calcPr/>
</workbook>
</file>

<file path=xl/sharedStrings.xml><?xml version="1.0" encoding="utf-8"?>
<sst xmlns="http://schemas.openxmlformats.org/spreadsheetml/2006/main" count="18" uniqueCount="18">
  <si>
    <t>I1</t>
  </si>
  <si>
    <t>I2</t>
  </si>
  <si>
    <t>I3</t>
  </si>
  <si>
    <t>I4</t>
  </si>
  <si>
    <t>I5</t>
  </si>
  <si>
    <t>I0</t>
  </si>
  <si>
    <t>ср(I)</t>
  </si>
  <si>
    <t>ср(I)-I0</t>
  </si>
  <si>
    <t>delta(I)</t>
  </si>
  <si>
    <t>Deg. of polarisation</t>
  </si>
  <si>
    <t>delta(deg. of polarization)</t>
  </si>
  <si>
    <t>Iмакс</t>
  </si>
  <si>
    <t>alfa</t>
  </si>
  <si>
    <t>alfa0</t>
  </si>
  <si>
    <t>phi</t>
  </si>
  <si>
    <t>cos^2(phi)</t>
  </si>
  <si>
    <t>delta(phi)</t>
  </si>
  <si>
    <t>delta(cos^2(phi))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</si>
</sst>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2" numFmtId="0" xfId="0" applyFont="1"/>
    <xf borderId="0" fillId="5" fontId="1" numFmtId="2" xfId="0" applyFont="1" applyNumberFormat="1"/>
    <xf borderId="0" fillId="0" fontId="1" numFmtId="0" xfId="0" applyFont="1"/>
    <xf borderId="0" fillId="4" fontId="1" numFmtId="1" xfId="0" applyFont="1" applyNumberFormat="1"/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2" numFmtId="0" xfId="0" applyFont="1"/>
    <xf borderId="0" fillId="6" fontId="1" numFmtId="2" xfId="0" applyFont="1" applyNumberFormat="1"/>
    <xf borderId="0" fillId="3" fontId="1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4.5"/>
    <col customWidth="1" min="11" max="11" width="11.88"/>
    <col customWidth="1" min="18" max="18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3" t="s">
        <v>17</v>
      </c>
      <c r="V1" s="4"/>
      <c r="W1" s="4"/>
    </row>
    <row r="2">
      <c r="A2" s="5">
        <v>125.0</v>
      </c>
      <c r="B2" s="5">
        <v>126.0</v>
      </c>
      <c r="C2" s="5">
        <v>126.0</v>
      </c>
      <c r="D2" s="5">
        <v>126.0</v>
      </c>
      <c r="E2" s="5">
        <v>126.0</v>
      </c>
      <c r="F2" s="5">
        <v>0.0</v>
      </c>
      <c r="G2" s="6">
        <f t="shared" ref="G2:G39" si="1">(A2+B2+C2+D2+E2)/5</f>
        <v>125.8</v>
      </c>
      <c r="H2" s="7">
        <f t="shared" ref="H2:H39" si="2">((A2+B2+C2+D2+E2)/5)-F2</f>
        <v>125.8</v>
      </c>
      <c r="I2" s="5">
        <f t="shared" ref="I2:I39" si="3">4.6*SQRT(((A2-G2)^2+(B2-G2)^2+(C2-G2)^2+(D2-G2)^2+(E2-G2)^2)/20)</f>
        <v>0.92</v>
      </c>
      <c r="J2" s="8">
        <f t="shared" ref="J2:J39" si="4">(H2-F2)/(L2-F2)</f>
        <v>0.9416167665</v>
      </c>
      <c r="K2" s="8">
        <f t="shared" ref="K2:K39" si="5">I2/(L2-F2)</f>
        <v>0.006886227545</v>
      </c>
      <c r="L2" s="6">
        <f>MAX(G2:G40)</f>
        <v>133.6</v>
      </c>
      <c r="M2" s="5">
        <v>0.0</v>
      </c>
      <c r="N2" s="5">
        <v>-9.5</v>
      </c>
      <c r="O2" s="6">
        <f t="shared" ref="O2:O39" si="6">M2-N2</f>
        <v>9.5</v>
      </c>
      <c r="P2" s="8">
        <f t="shared" ref="P2:P39" si="7">COS((O2*PI())/180)^2</f>
        <v>0.9727592878</v>
      </c>
      <c r="Q2" s="5">
        <v>0.5</v>
      </c>
      <c r="R2" s="8">
        <f t="shared" ref="R2:R39" si="8">SIN((2*O2*PI())/180)*T2</f>
        <v>0.005681947755</v>
      </c>
      <c r="T2" s="9">
        <f t="shared" ref="T2:T39" si="9">COS(89*PI()/180)</f>
        <v>0.01745240644</v>
      </c>
      <c r="V2" s="10"/>
      <c r="W2" s="10"/>
    </row>
    <row r="3">
      <c r="A3" s="5">
        <v>121.0</v>
      </c>
      <c r="B3" s="5">
        <v>120.0</v>
      </c>
      <c r="C3" s="5">
        <v>120.0</v>
      </c>
      <c r="D3" s="5">
        <v>122.0</v>
      </c>
      <c r="E3" s="5">
        <v>123.0</v>
      </c>
      <c r="F3" s="6"/>
      <c r="G3" s="6">
        <f t="shared" si="1"/>
        <v>121.2</v>
      </c>
      <c r="H3" s="7">
        <f t="shared" si="2"/>
        <v>121.2</v>
      </c>
      <c r="I3" s="5">
        <f t="shared" si="3"/>
        <v>2.682237872</v>
      </c>
      <c r="J3" s="8">
        <f t="shared" si="4"/>
        <v>0.9071856287</v>
      </c>
      <c r="K3" s="8">
        <f t="shared" si="5"/>
        <v>0.02007663078</v>
      </c>
      <c r="L3" s="6">
        <f t="shared" ref="L3:L39" si="10">L2</f>
        <v>133.6</v>
      </c>
      <c r="M3" s="6">
        <f t="shared" ref="M3:M20" si="11">M2+5</f>
        <v>5</v>
      </c>
      <c r="N3" s="5">
        <v>-9.5</v>
      </c>
      <c r="O3" s="6">
        <f t="shared" si="6"/>
        <v>14.5</v>
      </c>
      <c r="P3" s="8">
        <f t="shared" si="7"/>
        <v>0.9373098536</v>
      </c>
      <c r="Q3" s="5">
        <v>0.5</v>
      </c>
      <c r="R3" s="8">
        <f t="shared" si="8"/>
        <v>0.008461094537</v>
      </c>
      <c r="T3" s="9">
        <f t="shared" si="9"/>
        <v>0.01745240644</v>
      </c>
      <c r="V3" s="10"/>
      <c r="W3" s="10"/>
    </row>
    <row r="4">
      <c r="A4" s="5">
        <v>119.0</v>
      </c>
      <c r="B4" s="5">
        <v>118.0</v>
      </c>
      <c r="C4" s="5">
        <v>116.0</v>
      </c>
      <c r="D4" s="5">
        <v>119.0</v>
      </c>
      <c r="E4" s="5">
        <v>118.0</v>
      </c>
      <c r="F4" s="6"/>
      <c r="G4" s="6">
        <f t="shared" si="1"/>
        <v>118</v>
      </c>
      <c r="H4" s="7">
        <f t="shared" si="2"/>
        <v>118</v>
      </c>
      <c r="I4" s="5">
        <f t="shared" si="3"/>
        <v>2.519523765</v>
      </c>
      <c r="J4" s="8">
        <f t="shared" si="4"/>
        <v>0.8832335329</v>
      </c>
      <c r="K4" s="8">
        <f t="shared" si="5"/>
        <v>0.01885871081</v>
      </c>
      <c r="L4" s="6">
        <f t="shared" si="10"/>
        <v>133.6</v>
      </c>
      <c r="M4" s="6">
        <f t="shared" si="11"/>
        <v>10</v>
      </c>
      <c r="N4" s="5">
        <v>-9.5</v>
      </c>
      <c r="O4" s="6">
        <f t="shared" si="6"/>
        <v>19.5</v>
      </c>
      <c r="P4" s="8">
        <f t="shared" si="7"/>
        <v>0.8885729807</v>
      </c>
      <c r="Q4" s="5">
        <v>0.5</v>
      </c>
      <c r="R4" s="8">
        <f t="shared" si="8"/>
        <v>0.01098315524</v>
      </c>
      <c r="T4" s="9">
        <f t="shared" si="9"/>
        <v>0.01745240644</v>
      </c>
      <c r="V4" s="10"/>
      <c r="W4" s="10"/>
    </row>
    <row r="5">
      <c r="A5" s="5">
        <v>105.0</v>
      </c>
      <c r="B5" s="5">
        <v>104.0</v>
      </c>
      <c r="C5" s="5">
        <v>105.0</v>
      </c>
      <c r="D5" s="5">
        <v>107.0</v>
      </c>
      <c r="E5" s="5">
        <v>106.0</v>
      </c>
      <c r="F5" s="6"/>
      <c r="G5" s="6">
        <f t="shared" si="1"/>
        <v>105.4</v>
      </c>
      <c r="H5" s="7">
        <f t="shared" si="2"/>
        <v>105.4</v>
      </c>
      <c r="I5" s="5">
        <f t="shared" si="3"/>
        <v>2.345548976</v>
      </c>
      <c r="J5" s="8">
        <f t="shared" si="4"/>
        <v>0.7889221557</v>
      </c>
      <c r="K5" s="8">
        <f t="shared" si="5"/>
        <v>0.01755650431</v>
      </c>
      <c r="L5" s="6">
        <f t="shared" si="10"/>
        <v>133.6</v>
      </c>
      <c r="M5" s="6">
        <f t="shared" si="11"/>
        <v>15</v>
      </c>
      <c r="N5" s="5">
        <v>-9.5</v>
      </c>
      <c r="O5" s="6">
        <f t="shared" si="6"/>
        <v>24.5</v>
      </c>
      <c r="P5" s="8">
        <f t="shared" si="7"/>
        <v>0.8280295145</v>
      </c>
      <c r="Q5" s="5">
        <v>0.5</v>
      </c>
      <c r="R5" s="8">
        <f t="shared" si="8"/>
        <v>0.01317149834</v>
      </c>
      <c r="T5" s="9">
        <f t="shared" si="9"/>
        <v>0.01745240644</v>
      </c>
      <c r="V5" s="10"/>
      <c r="W5" s="10"/>
    </row>
    <row r="6">
      <c r="A6" s="5">
        <v>102.0</v>
      </c>
      <c r="B6" s="5">
        <v>101.0</v>
      </c>
      <c r="C6" s="5">
        <v>101.0</v>
      </c>
      <c r="D6" s="5">
        <v>101.0</v>
      </c>
      <c r="E6" s="5">
        <v>100.0</v>
      </c>
      <c r="F6" s="6"/>
      <c r="G6" s="6">
        <f t="shared" si="1"/>
        <v>101</v>
      </c>
      <c r="H6" s="7">
        <f t="shared" si="2"/>
        <v>101</v>
      </c>
      <c r="I6" s="5">
        <f t="shared" si="3"/>
        <v>1.454647724</v>
      </c>
      <c r="J6" s="8">
        <f t="shared" si="4"/>
        <v>0.755988024</v>
      </c>
      <c r="K6" s="8">
        <f t="shared" si="5"/>
        <v>0.01088808176</v>
      </c>
      <c r="L6" s="6">
        <f t="shared" si="10"/>
        <v>133.6</v>
      </c>
      <c r="M6" s="6">
        <f t="shared" si="11"/>
        <v>20</v>
      </c>
      <c r="N6" s="5">
        <v>-9.5</v>
      </c>
      <c r="O6" s="6">
        <f t="shared" si="6"/>
        <v>29.5</v>
      </c>
      <c r="P6" s="8">
        <f t="shared" si="7"/>
        <v>0.7575190375</v>
      </c>
      <c r="Q6" s="5">
        <v>0.5</v>
      </c>
      <c r="R6" s="8">
        <f t="shared" si="8"/>
        <v>0.01495963212</v>
      </c>
      <c r="T6" s="9">
        <f t="shared" si="9"/>
        <v>0.01745240644</v>
      </c>
      <c r="V6" s="10"/>
      <c r="W6" s="10"/>
    </row>
    <row r="7">
      <c r="A7" s="5">
        <v>95.0</v>
      </c>
      <c r="B7" s="5">
        <v>94.0</v>
      </c>
      <c r="C7" s="5">
        <v>95.0</v>
      </c>
      <c r="D7" s="5">
        <v>95.0</v>
      </c>
      <c r="E7" s="5">
        <v>94.0</v>
      </c>
      <c r="F7" s="6"/>
      <c r="G7" s="6">
        <f t="shared" si="1"/>
        <v>94.6</v>
      </c>
      <c r="H7" s="7">
        <f t="shared" si="2"/>
        <v>94.6</v>
      </c>
      <c r="I7" s="5">
        <f t="shared" si="3"/>
        <v>1.126765282</v>
      </c>
      <c r="J7" s="8">
        <f t="shared" si="4"/>
        <v>0.7080838323</v>
      </c>
      <c r="K7" s="8">
        <f t="shared" si="5"/>
        <v>0.008433871869</v>
      </c>
      <c r="L7" s="6">
        <f t="shared" si="10"/>
        <v>133.6</v>
      </c>
      <c r="M7" s="6">
        <f t="shared" si="11"/>
        <v>25</v>
      </c>
      <c r="N7" s="5">
        <v>-9.5</v>
      </c>
      <c r="O7" s="6">
        <f t="shared" si="6"/>
        <v>34.5</v>
      </c>
      <c r="P7" s="8">
        <f t="shared" si="7"/>
        <v>0.6791839748</v>
      </c>
      <c r="Q7" s="5">
        <v>0.5</v>
      </c>
      <c r="R7" s="8">
        <f t="shared" si="8"/>
        <v>0.01629322505</v>
      </c>
      <c r="T7" s="9">
        <f t="shared" si="9"/>
        <v>0.01745240644</v>
      </c>
      <c r="V7" s="10"/>
      <c r="W7" s="10"/>
    </row>
    <row r="8">
      <c r="A8" s="5">
        <v>85.0</v>
      </c>
      <c r="B8" s="5">
        <v>86.0</v>
      </c>
      <c r="C8" s="5">
        <v>85.0</v>
      </c>
      <c r="D8" s="5">
        <v>86.0</v>
      </c>
      <c r="E8" s="5">
        <v>87.0</v>
      </c>
      <c r="F8" s="6"/>
      <c r="G8" s="6">
        <f t="shared" si="1"/>
        <v>85.8</v>
      </c>
      <c r="H8" s="7">
        <f t="shared" si="2"/>
        <v>85.8</v>
      </c>
      <c r="I8" s="5">
        <f t="shared" si="3"/>
        <v>1.721162398</v>
      </c>
      <c r="J8" s="8">
        <f t="shared" si="4"/>
        <v>0.6422155689</v>
      </c>
      <c r="K8" s="8">
        <f t="shared" si="5"/>
        <v>0.01288295208</v>
      </c>
      <c r="L8" s="6">
        <f t="shared" si="10"/>
        <v>133.6</v>
      </c>
      <c r="M8" s="6">
        <f t="shared" si="11"/>
        <v>30</v>
      </c>
      <c r="N8" s="5">
        <v>-9.5</v>
      </c>
      <c r="O8" s="6">
        <f t="shared" si="6"/>
        <v>39.5</v>
      </c>
      <c r="P8" s="8">
        <f t="shared" si="7"/>
        <v>0.5954044977</v>
      </c>
      <c r="Q8" s="5">
        <v>0.5</v>
      </c>
      <c r="R8" s="8">
        <f t="shared" si="8"/>
        <v>0.01713175658</v>
      </c>
      <c r="T8" s="9">
        <f t="shared" si="9"/>
        <v>0.01745240644</v>
      </c>
      <c r="V8" s="10"/>
      <c r="W8" s="10"/>
    </row>
    <row r="9">
      <c r="A9" s="5">
        <v>81.0</v>
      </c>
      <c r="B9" s="5">
        <v>82.0</v>
      </c>
      <c r="C9" s="5">
        <v>81.0</v>
      </c>
      <c r="D9" s="5">
        <v>82.0</v>
      </c>
      <c r="E9" s="5">
        <v>80.0</v>
      </c>
      <c r="F9" s="6"/>
      <c r="G9" s="6">
        <f t="shared" si="1"/>
        <v>81.2</v>
      </c>
      <c r="H9" s="7">
        <f t="shared" si="2"/>
        <v>81.2</v>
      </c>
      <c r="I9" s="5">
        <f t="shared" si="3"/>
        <v>1.721162398</v>
      </c>
      <c r="J9" s="8">
        <f t="shared" si="4"/>
        <v>0.6077844311</v>
      </c>
      <c r="K9" s="8">
        <f t="shared" si="5"/>
        <v>0.01288295208</v>
      </c>
      <c r="L9" s="6">
        <f t="shared" si="10"/>
        <v>133.6</v>
      </c>
      <c r="M9" s="6">
        <f t="shared" si="11"/>
        <v>35</v>
      </c>
      <c r="N9" s="5">
        <v>-9.5</v>
      </c>
      <c r="O9" s="6">
        <f t="shared" si="6"/>
        <v>44.5</v>
      </c>
      <c r="P9" s="8">
        <f t="shared" si="7"/>
        <v>0.5087262032</v>
      </c>
      <c r="Q9" s="5">
        <v>0.5</v>
      </c>
      <c r="R9" s="8">
        <f t="shared" si="8"/>
        <v>0.01744974835</v>
      </c>
      <c r="T9" s="9">
        <f t="shared" si="9"/>
        <v>0.01745240644</v>
      </c>
      <c r="V9" s="10"/>
      <c r="W9" s="10"/>
    </row>
    <row r="10">
      <c r="A10" s="5">
        <v>69.0</v>
      </c>
      <c r="B10" s="5">
        <v>71.0</v>
      </c>
      <c r="C10" s="5">
        <v>70.0</v>
      </c>
      <c r="D10" s="5">
        <v>72.0</v>
      </c>
      <c r="E10" s="5">
        <v>71.0</v>
      </c>
      <c r="F10" s="6"/>
      <c r="G10" s="6">
        <f t="shared" si="1"/>
        <v>70.6</v>
      </c>
      <c r="H10" s="7">
        <f t="shared" si="2"/>
        <v>70.6</v>
      </c>
      <c r="I10" s="5">
        <f t="shared" si="3"/>
        <v>2.345548976</v>
      </c>
      <c r="J10" s="8">
        <f t="shared" si="4"/>
        <v>0.5284431138</v>
      </c>
      <c r="K10" s="8">
        <f t="shared" si="5"/>
        <v>0.01755650431</v>
      </c>
      <c r="L10" s="6">
        <f t="shared" si="10"/>
        <v>133.6</v>
      </c>
      <c r="M10" s="6">
        <f t="shared" si="11"/>
        <v>40</v>
      </c>
      <c r="N10" s="5">
        <v>-9.5</v>
      </c>
      <c r="O10" s="6">
        <f t="shared" si="6"/>
        <v>49.5</v>
      </c>
      <c r="P10" s="8">
        <f t="shared" si="7"/>
        <v>0.4217827675</v>
      </c>
      <c r="Q10" s="5">
        <v>0.5</v>
      </c>
      <c r="R10" s="8">
        <f t="shared" si="8"/>
        <v>0.01723753835</v>
      </c>
      <c r="T10" s="9">
        <f t="shared" si="9"/>
        <v>0.01745240644</v>
      </c>
      <c r="V10" s="10"/>
      <c r="W10" s="10"/>
    </row>
    <row r="11">
      <c r="A11" s="5">
        <v>55.0</v>
      </c>
      <c r="B11" s="5">
        <v>56.0</v>
      </c>
      <c r="C11" s="5">
        <v>57.0</v>
      </c>
      <c r="D11" s="5">
        <v>56.0</v>
      </c>
      <c r="E11" s="5">
        <v>54.0</v>
      </c>
      <c r="F11" s="6"/>
      <c r="G11" s="6">
        <f t="shared" si="1"/>
        <v>55.6</v>
      </c>
      <c r="H11" s="7">
        <f t="shared" si="2"/>
        <v>55.6</v>
      </c>
      <c r="I11" s="5">
        <f t="shared" si="3"/>
        <v>2.345548976</v>
      </c>
      <c r="J11" s="8">
        <f t="shared" si="4"/>
        <v>0.4161676647</v>
      </c>
      <c r="K11" s="8">
        <f t="shared" si="5"/>
        <v>0.01755650431</v>
      </c>
      <c r="L11" s="6">
        <f t="shared" si="10"/>
        <v>133.6</v>
      </c>
      <c r="M11" s="6">
        <f t="shared" si="11"/>
        <v>45</v>
      </c>
      <c r="N11" s="5">
        <v>-9.5</v>
      </c>
      <c r="O11" s="6">
        <f t="shared" si="6"/>
        <v>54.5</v>
      </c>
      <c r="P11" s="8">
        <f t="shared" si="7"/>
        <v>0.3372159228</v>
      </c>
      <c r="Q11" s="5">
        <v>0.5</v>
      </c>
      <c r="R11" s="8">
        <f t="shared" si="8"/>
        <v>0.01650157448</v>
      </c>
      <c r="T11" s="9">
        <f t="shared" si="9"/>
        <v>0.01745240644</v>
      </c>
      <c r="V11" s="10"/>
      <c r="W11" s="10"/>
    </row>
    <row r="12">
      <c r="A12" s="5">
        <v>43.0</v>
      </c>
      <c r="B12" s="5">
        <v>41.0</v>
      </c>
      <c r="C12" s="5">
        <v>44.0</v>
      </c>
      <c r="D12" s="5">
        <v>41.0</v>
      </c>
      <c r="E12" s="5">
        <v>41.0</v>
      </c>
      <c r="F12" s="6"/>
      <c r="G12" s="6">
        <f t="shared" si="1"/>
        <v>42</v>
      </c>
      <c r="H12" s="7">
        <f t="shared" si="2"/>
        <v>42</v>
      </c>
      <c r="I12" s="5">
        <f t="shared" si="3"/>
        <v>2.909295447</v>
      </c>
      <c r="J12" s="8">
        <f t="shared" si="4"/>
        <v>0.3143712575</v>
      </c>
      <c r="K12" s="8">
        <f t="shared" si="5"/>
        <v>0.02177616353</v>
      </c>
      <c r="L12" s="6">
        <f t="shared" si="10"/>
        <v>133.6</v>
      </c>
      <c r="M12" s="6">
        <f t="shared" si="11"/>
        <v>50</v>
      </c>
      <c r="N12" s="5">
        <v>-9.5</v>
      </c>
      <c r="O12" s="6">
        <f t="shared" si="6"/>
        <v>59.5</v>
      </c>
      <c r="P12" s="8">
        <f t="shared" si="7"/>
        <v>0.2575951899</v>
      </c>
      <c r="Q12" s="5">
        <v>0.5</v>
      </c>
      <c r="R12" s="8">
        <f t="shared" si="8"/>
        <v>0.01526421861</v>
      </c>
      <c r="T12" s="9">
        <f t="shared" si="9"/>
        <v>0.01745240644</v>
      </c>
      <c r="V12" s="10"/>
      <c r="W12" s="10"/>
    </row>
    <row r="13">
      <c r="A13" s="5">
        <v>31.0</v>
      </c>
      <c r="B13" s="5">
        <v>32.0</v>
      </c>
      <c r="C13" s="5">
        <v>30.0</v>
      </c>
      <c r="D13" s="5">
        <v>31.0</v>
      </c>
      <c r="E13" s="5">
        <v>31.0</v>
      </c>
      <c r="F13" s="6"/>
      <c r="G13" s="6">
        <f t="shared" si="1"/>
        <v>31</v>
      </c>
      <c r="H13" s="7">
        <f t="shared" si="2"/>
        <v>31</v>
      </c>
      <c r="I13" s="5">
        <f t="shared" si="3"/>
        <v>1.454647724</v>
      </c>
      <c r="J13" s="8">
        <f t="shared" si="4"/>
        <v>0.2320359281</v>
      </c>
      <c r="K13" s="8">
        <f t="shared" si="5"/>
        <v>0.01088808176</v>
      </c>
      <c r="L13" s="6">
        <f t="shared" si="10"/>
        <v>133.6</v>
      </c>
      <c r="M13" s="6">
        <f t="shared" si="11"/>
        <v>55</v>
      </c>
      <c r="N13" s="5">
        <v>-9.5</v>
      </c>
      <c r="O13" s="6">
        <f t="shared" si="6"/>
        <v>64.5</v>
      </c>
      <c r="P13" s="8">
        <f t="shared" si="7"/>
        <v>0.1853398045</v>
      </c>
      <c r="Q13" s="5">
        <v>0.5</v>
      </c>
      <c r="R13" s="8">
        <f t="shared" si="8"/>
        <v>0.01356306718</v>
      </c>
      <c r="T13" s="9">
        <f t="shared" si="9"/>
        <v>0.01745240644</v>
      </c>
      <c r="V13" s="10"/>
      <c r="W13" s="10"/>
    </row>
    <row r="14">
      <c r="A14" s="5">
        <v>21.0</v>
      </c>
      <c r="B14" s="5">
        <v>22.0</v>
      </c>
      <c r="C14" s="5">
        <v>23.0</v>
      </c>
      <c r="D14" s="5">
        <v>21.0</v>
      </c>
      <c r="E14" s="5">
        <v>22.0</v>
      </c>
      <c r="F14" s="6"/>
      <c r="G14" s="6">
        <f t="shared" si="1"/>
        <v>21.8</v>
      </c>
      <c r="H14" s="7">
        <f t="shared" si="2"/>
        <v>21.8</v>
      </c>
      <c r="I14" s="5">
        <f t="shared" si="3"/>
        <v>1.721162398</v>
      </c>
      <c r="J14" s="8">
        <f t="shared" si="4"/>
        <v>0.1631736527</v>
      </c>
      <c r="K14" s="8">
        <f t="shared" si="5"/>
        <v>0.01288295208</v>
      </c>
      <c r="L14" s="6">
        <f t="shared" si="10"/>
        <v>133.6</v>
      </c>
      <c r="M14" s="6">
        <f t="shared" si="11"/>
        <v>60</v>
      </c>
      <c r="N14" s="5">
        <v>-9.5</v>
      </c>
      <c r="O14" s="6">
        <f t="shared" si="6"/>
        <v>69.5</v>
      </c>
      <c r="P14" s="8">
        <f t="shared" si="7"/>
        <v>0.1226452099</v>
      </c>
      <c r="Q14" s="5">
        <v>0.5</v>
      </c>
      <c r="R14" s="8">
        <f t="shared" si="8"/>
        <v>0.01144980882</v>
      </c>
      <c r="T14" s="9">
        <f t="shared" si="9"/>
        <v>0.01745240644</v>
      </c>
      <c r="V14" s="10"/>
      <c r="W14" s="10"/>
    </row>
    <row r="15">
      <c r="A15" s="5">
        <v>15.0</v>
      </c>
      <c r="B15" s="5">
        <v>15.0</v>
      </c>
      <c r="C15" s="5">
        <v>13.0</v>
      </c>
      <c r="D15" s="5">
        <v>16.0</v>
      </c>
      <c r="E15" s="5">
        <v>15.0</v>
      </c>
      <c r="F15" s="6"/>
      <c r="G15" s="6">
        <f t="shared" si="1"/>
        <v>14.8</v>
      </c>
      <c r="H15" s="7">
        <f t="shared" si="2"/>
        <v>14.8</v>
      </c>
      <c r="I15" s="5">
        <f t="shared" si="3"/>
        <v>2.253530563</v>
      </c>
      <c r="J15" s="8">
        <f t="shared" si="4"/>
        <v>0.1107784431</v>
      </c>
      <c r="K15" s="8">
        <f t="shared" si="5"/>
        <v>0.01686774374</v>
      </c>
      <c r="L15" s="6">
        <f t="shared" si="10"/>
        <v>133.6</v>
      </c>
      <c r="M15" s="6">
        <f t="shared" si="11"/>
        <v>65</v>
      </c>
      <c r="N15" s="5">
        <v>-9.5</v>
      </c>
      <c r="O15" s="6">
        <f t="shared" si="6"/>
        <v>74.5</v>
      </c>
      <c r="P15" s="8">
        <f t="shared" si="7"/>
        <v>0.07141634965</v>
      </c>
      <c r="Q15" s="5">
        <v>0.5</v>
      </c>
      <c r="R15" s="8">
        <f t="shared" si="8"/>
        <v>0.008988653814</v>
      </c>
      <c r="T15" s="9">
        <f t="shared" si="9"/>
        <v>0.01745240644</v>
      </c>
      <c r="V15" s="10"/>
      <c r="W15" s="10"/>
    </row>
    <row r="16">
      <c r="A16" s="5">
        <v>8.0</v>
      </c>
      <c r="B16" s="5">
        <v>9.0</v>
      </c>
      <c r="C16" s="5">
        <v>7.0</v>
      </c>
      <c r="D16" s="5">
        <v>8.0</v>
      </c>
      <c r="E16" s="5">
        <v>8.0</v>
      </c>
      <c r="F16" s="6"/>
      <c r="G16" s="6">
        <f t="shared" si="1"/>
        <v>8</v>
      </c>
      <c r="H16" s="7">
        <f t="shared" si="2"/>
        <v>8</v>
      </c>
      <c r="I16" s="5">
        <f t="shared" si="3"/>
        <v>1.454647724</v>
      </c>
      <c r="J16" s="8">
        <f t="shared" si="4"/>
        <v>0.05988023952</v>
      </c>
      <c r="K16" s="8">
        <f t="shared" si="5"/>
        <v>0.01088808176</v>
      </c>
      <c r="L16" s="6">
        <f t="shared" si="10"/>
        <v>133.6</v>
      </c>
      <c r="M16" s="6">
        <f t="shared" si="11"/>
        <v>70</v>
      </c>
      <c r="N16" s="5">
        <v>-9.5</v>
      </c>
      <c r="O16" s="6">
        <f t="shared" si="6"/>
        <v>79.5</v>
      </c>
      <c r="P16" s="8">
        <f t="shared" si="7"/>
        <v>0.03320978675</v>
      </c>
      <c r="Q16" s="5">
        <v>0.5</v>
      </c>
      <c r="R16" s="8">
        <f t="shared" si="8"/>
        <v>0.00625438311</v>
      </c>
      <c r="T16" s="9">
        <f t="shared" si="9"/>
        <v>0.01745240644</v>
      </c>
      <c r="V16" s="10"/>
      <c r="W16" s="10"/>
    </row>
    <row r="17">
      <c r="A17" s="5">
        <v>3.0</v>
      </c>
      <c r="B17" s="5">
        <v>4.0</v>
      </c>
      <c r="C17" s="5">
        <v>3.0</v>
      </c>
      <c r="D17" s="5">
        <v>3.0</v>
      </c>
      <c r="E17" s="5">
        <v>3.0</v>
      </c>
      <c r="F17" s="6"/>
      <c r="G17" s="6">
        <f t="shared" si="1"/>
        <v>3.2</v>
      </c>
      <c r="H17" s="7">
        <f t="shared" si="2"/>
        <v>3.2</v>
      </c>
      <c r="I17" s="5">
        <f t="shared" si="3"/>
        <v>0.92</v>
      </c>
      <c r="J17" s="8">
        <f t="shared" si="4"/>
        <v>0.02395209581</v>
      </c>
      <c r="K17" s="8">
        <f t="shared" si="5"/>
        <v>0.006886227545</v>
      </c>
      <c r="L17" s="6">
        <f t="shared" si="10"/>
        <v>133.6</v>
      </c>
      <c r="M17" s="6">
        <f t="shared" si="11"/>
        <v>75</v>
      </c>
      <c r="N17" s="5">
        <v>-9.5</v>
      </c>
      <c r="O17" s="6">
        <f t="shared" si="6"/>
        <v>84.5</v>
      </c>
      <c r="P17" s="8">
        <f t="shared" si="7"/>
        <v>0.009186408276</v>
      </c>
      <c r="Q17" s="5">
        <v>0.5</v>
      </c>
      <c r="R17" s="8">
        <f t="shared" si="8"/>
        <v>0.003330076139</v>
      </c>
      <c r="T17" s="9">
        <f t="shared" si="9"/>
        <v>0.01745240644</v>
      </c>
      <c r="V17" s="10"/>
      <c r="W17" s="10"/>
    </row>
    <row r="18">
      <c r="A18" s="5">
        <v>1.0</v>
      </c>
      <c r="B18" s="5">
        <v>0.0</v>
      </c>
      <c r="C18" s="5">
        <v>1.0</v>
      </c>
      <c r="D18" s="5">
        <v>1.0</v>
      </c>
      <c r="E18" s="5">
        <v>0.0</v>
      </c>
      <c r="F18" s="6"/>
      <c r="G18" s="6">
        <f t="shared" si="1"/>
        <v>0.6</v>
      </c>
      <c r="H18" s="7">
        <f t="shared" si="2"/>
        <v>0.6</v>
      </c>
      <c r="I18" s="5">
        <f t="shared" si="3"/>
        <v>1.126765282</v>
      </c>
      <c r="J18" s="8">
        <f t="shared" si="4"/>
        <v>0.004491017964</v>
      </c>
      <c r="K18" s="8">
        <f t="shared" si="5"/>
        <v>0.008433871869</v>
      </c>
      <c r="L18" s="6">
        <f t="shared" si="10"/>
        <v>133.6</v>
      </c>
      <c r="M18" s="6">
        <f t="shared" si="11"/>
        <v>80</v>
      </c>
      <c r="N18" s="5">
        <v>-9.5</v>
      </c>
      <c r="O18" s="6">
        <f t="shared" si="6"/>
        <v>89.5</v>
      </c>
      <c r="P18" s="8">
        <f t="shared" si="7"/>
        <v>0.0000761524218</v>
      </c>
      <c r="Q18" s="5">
        <v>0.5</v>
      </c>
      <c r="R18" s="8">
        <f t="shared" si="8"/>
        <v>0.0003045864905</v>
      </c>
      <c r="T18" s="9">
        <f t="shared" si="9"/>
        <v>0.01745240644</v>
      </c>
      <c r="V18" s="10"/>
      <c r="W18" s="10"/>
    </row>
    <row r="19">
      <c r="A19" s="5">
        <v>0.0</v>
      </c>
      <c r="B19" s="5">
        <v>0.0</v>
      </c>
      <c r="C19" s="5">
        <v>0.0</v>
      </c>
      <c r="D19" s="5">
        <v>0.0</v>
      </c>
      <c r="E19" s="5">
        <v>0.0</v>
      </c>
      <c r="F19" s="6"/>
      <c r="G19" s="6">
        <f t="shared" si="1"/>
        <v>0</v>
      </c>
      <c r="H19" s="7">
        <f t="shared" si="2"/>
        <v>0</v>
      </c>
      <c r="I19" s="5">
        <f t="shared" si="3"/>
        <v>0</v>
      </c>
      <c r="J19" s="8">
        <f t="shared" si="4"/>
        <v>0</v>
      </c>
      <c r="K19" s="8">
        <f t="shared" si="5"/>
        <v>0</v>
      </c>
      <c r="L19" s="6">
        <f t="shared" si="10"/>
        <v>133.6</v>
      </c>
      <c r="M19" s="6">
        <f t="shared" si="11"/>
        <v>85</v>
      </c>
      <c r="N19" s="5">
        <v>-9.5</v>
      </c>
      <c r="O19" s="6">
        <f t="shared" si="6"/>
        <v>94.5</v>
      </c>
      <c r="P19" s="8">
        <f t="shared" si="7"/>
        <v>0.006155829702</v>
      </c>
      <c r="Q19" s="5">
        <v>0.5</v>
      </c>
      <c r="R19" s="8">
        <f t="shared" si="8"/>
        <v>-0.002730157865</v>
      </c>
      <c r="T19" s="9">
        <f t="shared" si="9"/>
        <v>0.01745240644</v>
      </c>
      <c r="V19" s="10"/>
      <c r="W19" s="10"/>
    </row>
    <row r="20">
      <c r="A20" s="5">
        <v>0.0</v>
      </c>
      <c r="B20" s="5">
        <v>0.0</v>
      </c>
      <c r="C20" s="5">
        <v>0.0</v>
      </c>
      <c r="D20" s="5">
        <v>0.0</v>
      </c>
      <c r="E20" s="5">
        <v>0.0</v>
      </c>
      <c r="F20" s="6"/>
      <c r="G20" s="6">
        <f t="shared" si="1"/>
        <v>0</v>
      </c>
      <c r="H20" s="7">
        <f t="shared" si="2"/>
        <v>0</v>
      </c>
      <c r="I20" s="5">
        <f t="shared" si="3"/>
        <v>0</v>
      </c>
      <c r="J20" s="8">
        <f t="shared" si="4"/>
        <v>0</v>
      </c>
      <c r="K20" s="8">
        <f t="shared" si="5"/>
        <v>0</v>
      </c>
      <c r="L20" s="6">
        <f t="shared" si="10"/>
        <v>133.6</v>
      </c>
      <c r="M20" s="6">
        <f t="shared" si="11"/>
        <v>90</v>
      </c>
      <c r="N20" s="5">
        <v>-9.5</v>
      </c>
      <c r="O20" s="6">
        <f t="shared" si="6"/>
        <v>99.5</v>
      </c>
      <c r="P20" s="8">
        <f t="shared" si="7"/>
        <v>0.0272407122</v>
      </c>
      <c r="Q20" s="5">
        <v>0.5</v>
      </c>
      <c r="R20" s="8">
        <f t="shared" si="8"/>
        <v>-0.005681947755</v>
      </c>
      <c r="T20" s="9">
        <f t="shared" si="9"/>
        <v>0.01745240644</v>
      </c>
      <c r="V20" s="10"/>
      <c r="W20" s="10"/>
    </row>
    <row r="21">
      <c r="A21" s="11">
        <v>130.0</v>
      </c>
      <c r="B21" s="11">
        <v>129.0</v>
      </c>
      <c r="C21" s="11">
        <v>129.0</v>
      </c>
      <c r="D21" s="11">
        <v>131.0</v>
      </c>
      <c r="E21" s="11">
        <v>128.0</v>
      </c>
      <c r="F21" s="12"/>
      <c r="G21" s="12">
        <f t="shared" si="1"/>
        <v>129.4</v>
      </c>
      <c r="H21" s="13">
        <f t="shared" si="2"/>
        <v>129.4</v>
      </c>
      <c r="I21" s="11">
        <f t="shared" si="3"/>
        <v>2.345548976</v>
      </c>
      <c r="J21" s="14">
        <f t="shared" si="4"/>
        <v>0.9685628743</v>
      </c>
      <c r="K21" s="14">
        <f t="shared" si="5"/>
        <v>0.01755650431</v>
      </c>
      <c r="L21" s="12">
        <f t="shared" si="10"/>
        <v>133.6</v>
      </c>
      <c r="M21" s="11">
        <v>0.0</v>
      </c>
      <c r="N21" s="11">
        <v>-9.5</v>
      </c>
      <c r="O21" s="12">
        <f t="shared" si="6"/>
        <v>9.5</v>
      </c>
      <c r="P21" s="14">
        <f t="shared" si="7"/>
        <v>0.9727592878</v>
      </c>
      <c r="Q21" s="11">
        <v>0.5</v>
      </c>
      <c r="R21" s="14">
        <f t="shared" si="8"/>
        <v>0.005681947755</v>
      </c>
      <c r="T21" s="9">
        <f t="shared" si="9"/>
        <v>0.01745240644</v>
      </c>
      <c r="V21" s="10"/>
      <c r="W21" s="10"/>
    </row>
    <row r="22">
      <c r="A22" s="11">
        <v>134.0</v>
      </c>
      <c r="B22" s="11">
        <v>133.0</v>
      </c>
      <c r="C22" s="11">
        <v>134.0</v>
      </c>
      <c r="D22" s="11">
        <v>130.0</v>
      </c>
      <c r="E22" s="11">
        <v>134.0</v>
      </c>
      <c r="F22" s="12"/>
      <c r="G22" s="12">
        <f t="shared" si="1"/>
        <v>133</v>
      </c>
      <c r="H22" s="13">
        <f t="shared" si="2"/>
        <v>133</v>
      </c>
      <c r="I22" s="11">
        <f t="shared" si="3"/>
        <v>3.563144679</v>
      </c>
      <c r="J22" s="14">
        <f t="shared" si="4"/>
        <v>0.995508982</v>
      </c>
      <c r="K22" s="14">
        <f t="shared" si="5"/>
        <v>0.0266702446</v>
      </c>
      <c r="L22" s="12">
        <f t="shared" si="10"/>
        <v>133.6</v>
      </c>
      <c r="M22" s="12">
        <f t="shared" ref="M22:M39" si="12">M21-5</f>
        <v>-5</v>
      </c>
      <c r="N22" s="11">
        <v>-9.5</v>
      </c>
      <c r="O22" s="12">
        <f t="shared" si="6"/>
        <v>4.5</v>
      </c>
      <c r="P22" s="14">
        <f t="shared" si="7"/>
        <v>0.9938441703</v>
      </c>
      <c r="Q22" s="11">
        <v>0.5</v>
      </c>
      <c r="R22" s="14">
        <f t="shared" si="8"/>
        <v>0.002730157865</v>
      </c>
      <c r="T22" s="9">
        <f t="shared" si="9"/>
        <v>0.01745240644</v>
      </c>
      <c r="V22" s="10"/>
      <c r="W22" s="10"/>
    </row>
    <row r="23">
      <c r="A23" s="11">
        <v>134.0</v>
      </c>
      <c r="B23" s="11">
        <v>134.0</v>
      </c>
      <c r="C23" s="11">
        <v>133.0</v>
      </c>
      <c r="D23" s="11">
        <v>133.0</v>
      </c>
      <c r="E23" s="11">
        <v>134.0</v>
      </c>
      <c r="F23" s="12"/>
      <c r="G23" s="12">
        <f t="shared" si="1"/>
        <v>133.6</v>
      </c>
      <c r="H23" s="13">
        <f t="shared" si="2"/>
        <v>133.6</v>
      </c>
      <c r="I23" s="11">
        <f t="shared" si="3"/>
        <v>1.126765282</v>
      </c>
      <c r="J23" s="14">
        <f t="shared" si="4"/>
        <v>1</v>
      </c>
      <c r="K23" s="14">
        <f t="shared" si="5"/>
        <v>0.008433871869</v>
      </c>
      <c r="L23" s="12">
        <f t="shared" si="10"/>
        <v>133.6</v>
      </c>
      <c r="M23" s="12">
        <f t="shared" si="12"/>
        <v>-10</v>
      </c>
      <c r="N23" s="11">
        <v>-9.5</v>
      </c>
      <c r="O23" s="12">
        <f t="shared" si="6"/>
        <v>-0.5</v>
      </c>
      <c r="P23" s="14">
        <f t="shared" si="7"/>
        <v>0.9999238476</v>
      </c>
      <c r="Q23" s="11">
        <v>0.5</v>
      </c>
      <c r="R23" s="14">
        <f t="shared" si="8"/>
        <v>-0.0003045864905</v>
      </c>
      <c r="T23" s="9">
        <f t="shared" si="9"/>
        <v>0.01745240644</v>
      </c>
      <c r="V23" s="10"/>
      <c r="W23" s="10"/>
    </row>
    <row r="24">
      <c r="A24" s="11">
        <v>130.0</v>
      </c>
      <c r="B24" s="11">
        <v>131.0</v>
      </c>
      <c r="C24" s="11">
        <v>129.0</v>
      </c>
      <c r="D24" s="11">
        <v>131.0</v>
      </c>
      <c r="E24" s="11">
        <v>130.0</v>
      </c>
      <c r="F24" s="12"/>
      <c r="G24" s="12">
        <f t="shared" si="1"/>
        <v>130.2</v>
      </c>
      <c r="H24" s="13">
        <f t="shared" si="2"/>
        <v>130.2</v>
      </c>
      <c r="I24" s="11">
        <f t="shared" si="3"/>
        <v>1.721162398</v>
      </c>
      <c r="J24" s="14">
        <f t="shared" si="4"/>
        <v>0.9745508982</v>
      </c>
      <c r="K24" s="14">
        <f t="shared" si="5"/>
        <v>0.01288295208</v>
      </c>
      <c r="L24" s="12">
        <f t="shared" si="10"/>
        <v>133.6</v>
      </c>
      <c r="M24" s="12">
        <f t="shared" si="12"/>
        <v>-15</v>
      </c>
      <c r="N24" s="11">
        <v>-9.5</v>
      </c>
      <c r="O24" s="12">
        <f t="shared" si="6"/>
        <v>-5.5</v>
      </c>
      <c r="P24" s="14">
        <f t="shared" si="7"/>
        <v>0.9908135917</v>
      </c>
      <c r="Q24" s="11">
        <v>0.5</v>
      </c>
      <c r="R24" s="14">
        <f t="shared" si="8"/>
        <v>-0.003330076139</v>
      </c>
      <c r="T24" s="9">
        <f t="shared" si="9"/>
        <v>0.01745240644</v>
      </c>
      <c r="V24" s="10"/>
      <c r="W24" s="10"/>
    </row>
    <row r="25">
      <c r="A25" s="11">
        <v>123.0</v>
      </c>
      <c r="B25" s="11">
        <v>124.0</v>
      </c>
      <c r="C25" s="11">
        <v>122.0</v>
      </c>
      <c r="D25" s="11">
        <v>123.0</v>
      </c>
      <c r="E25" s="11">
        <v>125.0</v>
      </c>
      <c r="F25" s="12"/>
      <c r="G25" s="12">
        <f t="shared" si="1"/>
        <v>123.4</v>
      </c>
      <c r="H25" s="13">
        <f t="shared" si="2"/>
        <v>123.4</v>
      </c>
      <c r="I25" s="11">
        <f t="shared" si="3"/>
        <v>2.345548976</v>
      </c>
      <c r="J25" s="14">
        <f t="shared" si="4"/>
        <v>0.9236526946</v>
      </c>
      <c r="K25" s="14">
        <f t="shared" si="5"/>
        <v>0.01755650431</v>
      </c>
      <c r="L25" s="12">
        <f t="shared" si="10"/>
        <v>133.6</v>
      </c>
      <c r="M25" s="12">
        <f t="shared" si="12"/>
        <v>-20</v>
      </c>
      <c r="N25" s="11">
        <v>-9.5</v>
      </c>
      <c r="O25" s="12">
        <f t="shared" si="6"/>
        <v>-10.5</v>
      </c>
      <c r="P25" s="14">
        <f t="shared" si="7"/>
        <v>0.9667902132</v>
      </c>
      <c r="Q25" s="11">
        <v>0.5</v>
      </c>
      <c r="R25" s="14">
        <f t="shared" si="8"/>
        <v>-0.00625438311</v>
      </c>
      <c r="T25" s="9">
        <f t="shared" si="9"/>
        <v>0.01745240644</v>
      </c>
      <c r="V25" s="10"/>
      <c r="W25" s="10"/>
    </row>
    <row r="26">
      <c r="A26" s="11">
        <v>115.0</v>
      </c>
      <c r="B26" s="11">
        <v>114.0</v>
      </c>
      <c r="C26" s="11">
        <v>116.0</v>
      </c>
      <c r="D26" s="11">
        <v>112.0</v>
      </c>
      <c r="E26" s="11">
        <v>113.0</v>
      </c>
      <c r="F26" s="12"/>
      <c r="G26" s="12">
        <f t="shared" si="1"/>
        <v>114</v>
      </c>
      <c r="H26" s="13">
        <f t="shared" si="2"/>
        <v>114</v>
      </c>
      <c r="I26" s="11">
        <f t="shared" si="3"/>
        <v>3.252691193</v>
      </c>
      <c r="J26" s="14">
        <f t="shared" si="4"/>
        <v>0.8532934132</v>
      </c>
      <c r="K26" s="14">
        <f t="shared" si="5"/>
        <v>0.02434649097</v>
      </c>
      <c r="L26" s="12">
        <f t="shared" si="10"/>
        <v>133.6</v>
      </c>
      <c r="M26" s="12">
        <f t="shared" si="12"/>
        <v>-25</v>
      </c>
      <c r="N26" s="11">
        <v>-9.5</v>
      </c>
      <c r="O26" s="12">
        <f t="shared" si="6"/>
        <v>-15.5</v>
      </c>
      <c r="P26" s="14">
        <f t="shared" si="7"/>
        <v>0.9285836504</v>
      </c>
      <c r="Q26" s="11">
        <v>0.5</v>
      </c>
      <c r="R26" s="14">
        <f t="shared" si="8"/>
        <v>-0.008988653814</v>
      </c>
      <c r="T26" s="9">
        <f t="shared" si="9"/>
        <v>0.01745240644</v>
      </c>
      <c r="V26" s="10"/>
      <c r="W26" s="10"/>
    </row>
    <row r="27">
      <c r="A27" s="11">
        <v>108.0</v>
      </c>
      <c r="B27" s="11">
        <v>111.0</v>
      </c>
      <c r="C27" s="11">
        <v>107.0</v>
      </c>
      <c r="D27" s="11">
        <v>106.0</v>
      </c>
      <c r="E27" s="11">
        <v>107.0</v>
      </c>
      <c r="F27" s="12"/>
      <c r="G27" s="12">
        <f t="shared" si="1"/>
        <v>107.8</v>
      </c>
      <c r="H27" s="13">
        <f t="shared" si="2"/>
        <v>107.8</v>
      </c>
      <c r="I27" s="11">
        <f t="shared" si="3"/>
        <v>3.957069623</v>
      </c>
      <c r="J27" s="14">
        <f t="shared" si="4"/>
        <v>0.8068862275</v>
      </c>
      <c r="K27" s="14">
        <f t="shared" si="5"/>
        <v>0.0296187846</v>
      </c>
      <c r="L27" s="12">
        <f t="shared" si="10"/>
        <v>133.6</v>
      </c>
      <c r="M27" s="12">
        <f t="shared" si="12"/>
        <v>-30</v>
      </c>
      <c r="N27" s="11">
        <v>-9.5</v>
      </c>
      <c r="O27" s="12">
        <f t="shared" si="6"/>
        <v>-20.5</v>
      </c>
      <c r="P27" s="14">
        <f t="shared" si="7"/>
        <v>0.8773547901</v>
      </c>
      <c r="Q27" s="11">
        <v>0.5</v>
      </c>
      <c r="R27" s="14">
        <f t="shared" si="8"/>
        <v>-0.01144980882</v>
      </c>
      <c r="T27" s="9">
        <f t="shared" si="9"/>
        <v>0.01745240644</v>
      </c>
      <c r="V27" s="10"/>
      <c r="W27" s="10"/>
    </row>
    <row r="28">
      <c r="A28" s="11">
        <v>100.0</v>
      </c>
      <c r="B28" s="11">
        <v>102.0</v>
      </c>
      <c r="C28" s="11">
        <v>103.0</v>
      </c>
      <c r="D28" s="11">
        <v>102.0</v>
      </c>
      <c r="E28" s="11">
        <v>102.0</v>
      </c>
      <c r="F28" s="12"/>
      <c r="G28" s="12">
        <f t="shared" si="1"/>
        <v>101.8</v>
      </c>
      <c r="H28" s="13">
        <f t="shared" si="2"/>
        <v>101.8</v>
      </c>
      <c r="I28" s="11">
        <f t="shared" si="3"/>
        <v>2.253530563</v>
      </c>
      <c r="J28" s="14">
        <f t="shared" si="4"/>
        <v>0.7619760479</v>
      </c>
      <c r="K28" s="14">
        <f t="shared" si="5"/>
        <v>0.01686774374</v>
      </c>
      <c r="L28" s="12">
        <f t="shared" si="10"/>
        <v>133.6</v>
      </c>
      <c r="M28" s="12">
        <f t="shared" si="12"/>
        <v>-35</v>
      </c>
      <c r="N28" s="11">
        <v>-9.5</v>
      </c>
      <c r="O28" s="12">
        <f t="shared" si="6"/>
        <v>-25.5</v>
      </c>
      <c r="P28" s="14">
        <f t="shared" si="7"/>
        <v>0.8146601955</v>
      </c>
      <c r="Q28" s="11">
        <v>0.5</v>
      </c>
      <c r="R28" s="14">
        <f t="shared" si="8"/>
        <v>-0.01356306718</v>
      </c>
      <c r="T28" s="9">
        <f t="shared" si="9"/>
        <v>0.01745240644</v>
      </c>
      <c r="V28" s="10"/>
      <c r="W28" s="10"/>
    </row>
    <row r="29">
      <c r="A29" s="11">
        <v>91.0</v>
      </c>
      <c r="B29" s="11">
        <v>93.0</v>
      </c>
      <c r="C29" s="11">
        <v>91.0</v>
      </c>
      <c r="D29" s="11">
        <v>91.0</v>
      </c>
      <c r="E29" s="11">
        <v>92.0</v>
      </c>
      <c r="F29" s="12"/>
      <c r="G29" s="12">
        <f t="shared" si="1"/>
        <v>91.6</v>
      </c>
      <c r="H29" s="13">
        <f t="shared" si="2"/>
        <v>91.6</v>
      </c>
      <c r="I29" s="11">
        <f t="shared" si="3"/>
        <v>1.84</v>
      </c>
      <c r="J29" s="14">
        <f t="shared" si="4"/>
        <v>0.6856287425</v>
      </c>
      <c r="K29" s="14">
        <f t="shared" si="5"/>
        <v>0.01377245509</v>
      </c>
      <c r="L29" s="12">
        <f t="shared" si="10"/>
        <v>133.6</v>
      </c>
      <c r="M29" s="12">
        <f t="shared" si="12"/>
        <v>-40</v>
      </c>
      <c r="N29" s="11">
        <v>-9.5</v>
      </c>
      <c r="O29" s="12">
        <f t="shared" si="6"/>
        <v>-30.5</v>
      </c>
      <c r="P29" s="14">
        <f t="shared" si="7"/>
        <v>0.7424048101</v>
      </c>
      <c r="Q29" s="11">
        <v>0.5</v>
      </c>
      <c r="R29" s="14">
        <f t="shared" si="8"/>
        <v>-0.01526421861</v>
      </c>
      <c r="T29" s="9">
        <f t="shared" si="9"/>
        <v>0.01745240644</v>
      </c>
      <c r="V29" s="10"/>
      <c r="W29" s="10"/>
    </row>
    <row r="30">
      <c r="A30" s="11">
        <v>80.0</v>
      </c>
      <c r="B30" s="11">
        <v>82.0</v>
      </c>
      <c r="C30" s="11">
        <v>81.0</v>
      </c>
      <c r="D30" s="11">
        <v>80.0</v>
      </c>
      <c r="E30" s="11">
        <v>81.0</v>
      </c>
      <c r="F30" s="12"/>
      <c r="G30" s="12">
        <f t="shared" si="1"/>
        <v>80.8</v>
      </c>
      <c r="H30" s="13">
        <f t="shared" si="2"/>
        <v>80.8</v>
      </c>
      <c r="I30" s="11">
        <f t="shared" si="3"/>
        <v>1.721162398</v>
      </c>
      <c r="J30" s="14">
        <f t="shared" si="4"/>
        <v>0.6047904192</v>
      </c>
      <c r="K30" s="14">
        <f t="shared" si="5"/>
        <v>0.01288295208</v>
      </c>
      <c r="L30" s="12">
        <f t="shared" si="10"/>
        <v>133.6</v>
      </c>
      <c r="M30" s="12">
        <f t="shared" si="12"/>
        <v>-45</v>
      </c>
      <c r="N30" s="11">
        <v>-9.5</v>
      </c>
      <c r="O30" s="12">
        <f t="shared" si="6"/>
        <v>-35.5</v>
      </c>
      <c r="P30" s="14">
        <f t="shared" si="7"/>
        <v>0.6627840772</v>
      </c>
      <c r="Q30" s="11">
        <v>0.5</v>
      </c>
      <c r="R30" s="14">
        <f t="shared" si="8"/>
        <v>-0.01650157448</v>
      </c>
      <c r="T30" s="9">
        <f t="shared" si="9"/>
        <v>0.01745240644</v>
      </c>
      <c r="V30" s="10"/>
      <c r="W30" s="10"/>
    </row>
    <row r="31">
      <c r="A31" s="11">
        <v>67.0</v>
      </c>
      <c r="B31" s="11">
        <v>66.0</v>
      </c>
      <c r="C31" s="11">
        <v>67.0</v>
      </c>
      <c r="D31" s="11">
        <v>64.0</v>
      </c>
      <c r="E31" s="11">
        <v>67.0</v>
      </c>
      <c r="F31" s="12"/>
      <c r="G31" s="12">
        <f t="shared" si="1"/>
        <v>66.2</v>
      </c>
      <c r="H31" s="13">
        <f t="shared" si="2"/>
        <v>66.2</v>
      </c>
      <c r="I31" s="11">
        <f t="shared" si="3"/>
        <v>2.682237872</v>
      </c>
      <c r="J31" s="14">
        <f t="shared" si="4"/>
        <v>0.495508982</v>
      </c>
      <c r="K31" s="14">
        <f t="shared" si="5"/>
        <v>0.02007663078</v>
      </c>
      <c r="L31" s="12">
        <f t="shared" si="10"/>
        <v>133.6</v>
      </c>
      <c r="M31" s="12">
        <f t="shared" si="12"/>
        <v>-50</v>
      </c>
      <c r="N31" s="11">
        <v>-9.5</v>
      </c>
      <c r="O31" s="12">
        <f t="shared" si="6"/>
        <v>-40.5</v>
      </c>
      <c r="P31" s="14">
        <f t="shared" si="7"/>
        <v>0.5782172325</v>
      </c>
      <c r="Q31" s="11">
        <v>0.5</v>
      </c>
      <c r="R31" s="14">
        <f t="shared" si="8"/>
        <v>-0.01723753835</v>
      </c>
      <c r="T31" s="9">
        <f t="shared" si="9"/>
        <v>0.01745240644</v>
      </c>
      <c r="V31" s="10"/>
      <c r="W31" s="10"/>
    </row>
    <row r="32">
      <c r="A32" s="11">
        <v>52.0</v>
      </c>
      <c r="B32" s="11">
        <v>53.0</v>
      </c>
      <c r="C32" s="11">
        <v>52.0</v>
      </c>
      <c r="D32" s="11">
        <v>51.0</v>
      </c>
      <c r="E32" s="11">
        <v>52.0</v>
      </c>
      <c r="F32" s="12"/>
      <c r="G32" s="12">
        <f t="shared" si="1"/>
        <v>52</v>
      </c>
      <c r="H32" s="13">
        <f t="shared" si="2"/>
        <v>52</v>
      </c>
      <c r="I32" s="11">
        <f t="shared" si="3"/>
        <v>1.454647724</v>
      </c>
      <c r="J32" s="14">
        <f t="shared" si="4"/>
        <v>0.3892215569</v>
      </c>
      <c r="K32" s="14">
        <f t="shared" si="5"/>
        <v>0.01088808176</v>
      </c>
      <c r="L32" s="12">
        <f t="shared" si="10"/>
        <v>133.6</v>
      </c>
      <c r="M32" s="12">
        <f t="shared" si="12"/>
        <v>-55</v>
      </c>
      <c r="N32" s="11">
        <v>-9.5</v>
      </c>
      <c r="O32" s="12">
        <f t="shared" si="6"/>
        <v>-45.5</v>
      </c>
      <c r="P32" s="14">
        <f t="shared" si="7"/>
        <v>0.4912737968</v>
      </c>
      <c r="Q32" s="11">
        <v>0.5</v>
      </c>
      <c r="R32" s="14">
        <f t="shared" si="8"/>
        <v>-0.01744974835</v>
      </c>
      <c r="T32" s="9">
        <f t="shared" si="9"/>
        <v>0.01745240644</v>
      </c>
      <c r="V32" s="10"/>
      <c r="W32" s="10"/>
    </row>
    <row r="33">
      <c r="A33" s="11">
        <v>42.0</v>
      </c>
      <c r="B33" s="11">
        <v>44.0</v>
      </c>
      <c r="C33" s="11">
        <v>40.0</v>
      </c>
      <c r="D33" s="11">
        <v>42.0</v>
      </c>
      <c r="E33" s="11">
        <v>42.0</v>
      </c>
      <c r="F33" s="12"/>
      <c r="G33" s="12">
        <f t="shared" si="1"/>
        <v>42</v>
      </c>
      <c r="H33" s="13">
        <f t="shared" si="2"/>
        <v>42</v>
      </c>
      <c r="I33" s="11">
        <f t="shared" si="3"/>
        <v>2.909295447</v>
      </c>
      <c r="J33" s="14">
        <f t="shared" si="4"/>
        <v>0.3143712575</v>
      </c>
      <c r="K33" s="14">
        <f t="shared" si="5"/>
        <v>0.02177616353</v>
      </c>
      <c r="L33" s="12">
        <f t="shared" si="10"/>
        <v>133.6</v>
      </c>
      <c r="M33" s="12">
        <f t="shared" si="12"/>
        <v>-60</v>
      </c>
      <c r="N33" s="11">
        <v>-9.5</v>
      </c>
      <c r="O33" s="12">
        <f t="shared" si="6"/>
        <v>-50.5</v>
      </c>
      <c r="P33" s="14">
        <f t="shared" si="7"/>
        <v>0.4045955023</v>
      </c>
      <c r="Q33" s="11">
        <v>0.5</v>
      </c>
      <c r="R33" s="14">
        <f t="shared" si="8"/>
        <v>-0.01713175658</v>
      </c>
      <c r="T33" s="9">
        <f t="shared" si="9"/>
        <v>0.01745240644</v>
      </c>
      <c r="V33" s="10"/>
      <c r="W33" s="10"/>
    </row>
    <row r="34">
      <c r="A34" s="11">
        <v>30.0</v>
      </c>
      <c r="B34" s="11">
        <v>28.0</v>
      </c>
      <c r="C34" s="11">
        <v>31.0</v>
      </c>
      <c r="D34" s="11">
        <v>32.0</v>
      </c>
      <c r="E34" s="11">
        <v>29.0</v>
      </c>
      <c r="F34" s="12"/>
      <c r="G34" s="12">
        <f t="shared" si="1"/>
        <v>30</v>
      </c>
      <c r="H34" s="13">
        <f t="shared" si="2"/>
        <v>30</v>
      </c>
      <c r="I34" s="11">
        <f t="shared" si="3"/>
        <v>3.252691193</v>
      </c>
      <c r="J34" s="14">
        <f t="shared" si="4"/>
        <v>0.2245508982</v>
      </c>
      <c r="K34" s="14">
        <f t="shared" si="5"/>
        <v>0.02434649097</v>
      </c>
      <c r="L34" s="12">
        <f t="shared" si="10"/>
        <v>133.6</v>
      </c>
      <c r="M34" s="12">
        <f t="shared" si="12"/>
        <v>-65</v>
      </c>
      <c r="N34" s="11">
        <v>-9.5</v>
      </c>
      <c r="O34" s="12">
        <f t="shared" si="6"/>
        <v>-55.5</v>
      </c>
      <c r="P34" s="14">
        <f t="shared" si="7"/>
        <v>0.3208160252</v>
      </c>
      <c r="Q34" s="11">
        <v>0.5</v>
      </c>
      <c r="R34" s="14">
        <f t="shared" si="8"/>
        <v>-0.01629322505</v>
      </c>
      <c r="T34" s="9">
        <f t="shared" si="9"/>
        <v>0.01745240644</v>
      </c>
      <c r="V34" s="10"/>
      <c r="W34" s="10"/>
    </row>
    <row r="35">
      <c r="A35" s="11">
        <v>21.0</v>
      </c>
      <c r="B35" s="11">
        <v>22.0</v>
      </c>
      <c r="C35" s="11">
        <v>20.0</v>
      </c>
      <c r="D35" s="11">
        <v>21.0</v>
      </c>
      <c r="E35" s="11">
        <v>21.0</v>
      </c>
      <c r="F35" s="12"/>
      <c r="G35" s="12">
        <f t="shared" si="1"/>
        <v>21</v>
      </c>
      <c r="H35" s="13">
        <f t="shared" si="2"/>
        <v>21</v>
      </c>
      <c r="I35" s="11">
        <f t="shared" si="3"/>
        <v>1.454647724</v>
      </c>
      <c r="J35" s="14">
        <f t="shared" si="4"/>
        <v>0.1571856287</v>
      </c>
      <c r="K35" s="14">
        <f t="shared" si="5"/>
        <v>0.01088808176</v>
      </c>
      <c r="L35" s="12">
        <f t="shared" si="10"/>
        <v>133.6</v>
      </c>
      <c r="M35" s="12">
        <f t="shared" si="12"/>
        <v>-70</v>
      </c>
      <c r="N35" s="11">
        <v>-9.5</v>
      </c>
      <c r="O35" s="12">
        <f t="shared" si="6"/>
        <v>-60.5</v>
      </c>
      <c r="P35" s="14">
        <f t="shared" si="7"/>
        <v>0.2424809625</v>
      </c>
      <c r="Q35" s="11">
        <v>0.5</v>
      </c>
      <c r="R35" s="14">
        <f t="shared" si="8"/>
        <v>-0.01495963212</v>
      </c>
      <c r="T35" s="9">
        <f t="shared" si="9"/>
        <v>0.01745240644</v>
      </c>
      <c r="V35" s="10"/>
      <c r="W35" s="10"/>
    </row>
    <row r="36">
      <c r="A36" s="11">
        <v>14.0</v>
      </c>
      <c r="B36" s="11">
        <v>14.0</v>
      </c>
      <c r="C36" s="11">
        <v>12.0</v>
      </c>
      <c r="D36" s="11">
        <v>13.0</v>
      </c>
      <c r="E36" s="11">
        <v>14.0</v>
      </c>
      <c r="F36" s="12"/>
      <c r="G36" s="12">
        <f t="shared" si="1"/>
        <v>13.4</v>
      </c>
      <c r="H36" s="13">
        <f t="shared" si="2"/>
        <v>13.4</v>
      </c>
      <c r="I36" s="11">
        <f t="shared" si="3"/>
        <v>1.84</v>
      </c>
      <c r="J36" s="14">
        <f t="shared" si="4"/>
        <v>0.1002994012</v>
      </c>
      <c r="K36" s="14">
        <f t="shared" si="5"/>
        <v>0.01377245509</v>
      </c>
      <c r="L36" s="12">
        <f t="shared" si="10"/>
        <v>133.6</v>
      </c>
      <c r="M36" s="12">
        <f t="shared" si="12"/>
        <v>-75</v>
      </c>
      <c r="N36" s="11">
        <v>-9.5</v>
      </c>
      <c r="O36" s="12">
        <f t="shared" si="6"/>
        <v>-65.5</v>
      </c>
      <c r="P36" s="14">
        <f t="shared" si="7"/>
        <v>0.1719704855</v>
      </c>
      <c r="Q36" s="11">
        <v>0.5</v>
      </c>
      <c r="R36" s="14">
        <f t="shared" si="8"/>
        <v>-0.01317149834</v>
      </c>
      <c r="T36" s="9">
        <f t="shared" si="9"/>
        <v>0.01745240644</v>
      </c>
      <c r="V36" s="10"/>
      <c r="W36" s="10"/>
    </row>
    <row r="37">
      <c r="A37" s="11">
        <v>7.0</v>
      </c>
      <c r="B37" s="11">
        <v>7.0</v>
      </c>
      <c r="C37" s="11">
        <v>8.0</v>
      </c>
      <c r="D37" s="11">
        <v>6.0</v>
      </c>
      <c r="E37" s="11">
        <v>7.0</v>
      </c>
      <c r="F37" s="12"/>
      <c r="G37" s="12">
        <f t="shared" si="1"/>
        <v>7</v>
      </c>
      <c r="H37" s="13">
        <f t="shared" si="2"/>
        <v>7</v>
      </c>
      <c r="I37" s="11">
        <f t="shared" si="3"/>
        <v>1.454647724</v>
      </c>
      <c r="J37" s="14">
        <f t="shared" si="4"/>
        <v>0.05239520958</v>
      </c>
      <c r="K37" s="14">
        <f t="shared" si="5"/>
        <v>0.01088808176</v>
      </c>
      <c r="L37" s="12">
        <f t="shared" si="10"/>
        <v>133.6</v>
      </c>
      <c r="M37" s="12">
        <f t="shared" si="12"/>
        <v>-80</v>
      </c>
      <c r="N37" s="11">
        <v>-9.5</v>
      </c>
      <c r="O37" s="12">
        <f t="shared" si="6"/>
        <v>-70.5</v>
      </c>
      <c r="P37" s="14">
        <f t="shared" si="7"/>
        <v>0.1114270193</v>
      </c>
      <c r="Q37" s="11">
        <v>0.5</v>
      </c>
      <c r="R37" s="14">
        <f t="shared" si="8"/>
        <v>-0.01098315524</v>
      </c>
      <c r="T37" s="9">
        <f t="shared" si="9"/>
        <v>0.01745240644</v>
      </c>
      <c r="V37" s="10"/>
      <c r="W37" s="10"/>
    </row>
    <row r="38">
      <c r="A38" s="11">
        <v>3.0</v>
      </c>
      <c r="B38" s="11">
        <v>4.0</v>
      </c>
      <c r="C38" s="11">
        <v>2.0</v>
      </c>
      <c r="D38" s="11">
        <v>3.0</v>
      </c>
      <c r="E38" s="11">
        <v>3.0</v>
      </c>
      <c r="F38" s="12"/>
      <c r="G38" s="12">
        <f t="shared" si="1"/>
        <v>3</v>
      </c>
      <c r="H38" s="13">
        <f t="shared" si="2"/>
        <v>3</v>
      </c>
      <c r="I38" s="11">
        <f t="shared" si="3"/>
        <v>1.454647724</v>
      </c>
      <c r="J38" s="14">
        <f t="shared" si="4"/>
        <v>0.02245508982</v>
      </c>
      <c r="K38" s="14">
        <f t="shared" si="5"/>
        <v>0.01088808176</v>
      </c>
      <c r="L38" s="12">
        <f t="shared" si="10"/>
        <v>133.6</v>
      </c>
      <c r="M38" s="12">
        <f t="shared" si="12"/>
        <v>-85</v>
      </c>
      <c r="N38" s="11">
        <v>-9.5</v>
      </c>
      <c r="O38" s="12">
        <f t="shared" si="6"/>
        <v>-75.5</v>
      </c>
      <c r="P38" s="14">
        <f t="shared" si="7"/>
        <v>0.06269014643</v>
      </c>
      <c r="Q38" s="11">
        <v>0.5</v>
      </c>
      <c r="R38" s="14">
        <f t="shared" si="8"/>
        <v>-0.008461094537</v>
      </c>
      <c r="T38" s="9">
        <f t="shared" si="9"/>
        <v>0.01745240644</v>
      </c>
      <c r="V38" s="10"/>
      <c r="W38" s="10"/>
    </row>
    <row r="39">
      <c r="A39" s="11">
        <v>0.0</v>
      </c>
      <c r="B39" s="11">
        <v>1.0</v>
      </c>
      <c r="C39" s="11">
        <v>0.0</v>
      </c>
      <c r="D39" s="11">
        <v>0.0</v>
      </c>
      <c r="E39" s="11">
        <v>0.0</v>
      </c>
      <c r="F39" s="12"/>
      <c r="G39" s="12">
        <f t="shared" si="1"/>
        <v>0.2</v>
      </c>
      <c r="H39" s="13">
        <f t="shared" si="2"/>
        <v>0.2</v>
      </c>
      <c r="I39" s="11">
        <f t="shared" si="3"/>
        <v>0.92</v>
      </c>
      <c r="J39" s="14">
        <f t="shared" si="4"/>
        <v>0.001497005988</v>
      </c>
      <c r="K39" s="14">
        <f t="shared" si="5"/>
        <v>0.006886227545</v>
      </c>
      <c r="L39" s="12">
        <f t="shared" si="10"/>
        <v>133.6</v>
      </c>
      <c r="M39" s="12">
        <f t="shared" si="12"/>
        <v>-90</v>
      </c>
      <c r="N39" s="11">
        <v>-9.5</v>
      </c>
      <c r="O39" s="12">
        <f t="shared" si="6"/>
        <v>-80.5</v>
      </c>
      <c r="P39" s="14">
        <f t="shared" si="7"/>
        <v>0.0272407122</v>
      </c>
      <c r="Q39" s="11">
        <v>0.5</v>
      </c>
      <c r="R39" s="14">
        <f t="shared" si="8"/>
        <v>-0.005681947755</v>
      </c>
      <c r="T39" s="9">
        <f t="shared" si="9"/>
        <v>0.01745240644</v>
      </c>
      <c r="V39" s="10"/>
      <c r="W39" s="10"/>
    </row>
    <row r="40">
      <c r="A40" s="15"/>
      <c r="B40" s="15"/>
      <c r="C40" s="15"/>
      <c r="D40" s="15"/>
      <c r="E40" s="15"/>
      <c r="F40" s="15"/>
      <c r="G40" s="15"/>
      <c r="H40" s="16"/>
      <c r="I40" s="3"/>
      <c r="J40" s="15"/>
      <c r="K40" s="15"/>
      <c r="L40" s="15"/>
      <c r="M40" s="15"/>
    </row>
  </sheetData>
  <drawing r:id="rId1"/>
</worksheet>
</file>