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anoufalghanmi/Dropbox/My phd 2/An Evaluation Approach for Explanation needs in SCs to Reconcile Surprises/Eva-Results/"/>
    </mc:Choice>
  </mc:AlternateContent>
  <xr:revisionPtr revIDLastSave="0" documentId="13_ncr:1_{ED3AC8C1-DA49-7444-9FF7-FA47DBEA78C9}" xr6:coauthVersionLast="36" xr6:coauthVersionMax="47" xr10:uidLastSave="{00000000-0000-0000-0000-000000000000}"/>
  <bookViews>
    <workbookView xWindow="1140" yWindow="500" windowWidth="28800" windowHeight="15460" xr2:uid="{467CAA57-D6DC-C543-9FD2-999260399F40}"/>
  </bookViews>
  <sheets>
    <sheet name="R2-Roles" sheetId="1" r:id="rId1"/>
    <sheet name="R2-Data" sheetId="2" r:id="rId2"/>
    <sheet name="R2-Decision"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 i="1" l="1"/>
  <c r="J36" i="1"/>
  <c r="J35" i="1"/>
  <c r="J34" i="1"/>
  <c r="J33" i="1"/>
  <c r="J32" i="1"/>
  <c r="J31" i="1"/>
  <c r="J30" i="1"/>
  <c r="K30" i="1" l="1"/>
  <c r="L30" i="1" s="1"/>
  <c r="J27" i="3"/>
  <c r="J26" i="3"/>
  <c r="J25" i="3"/>
  <c r="J24" i="3"/>
  <c r="J23" i="3"/>
  <c r="J22" i="3"/>
  <c r="J21" i="3"/>
  <c r="J20" i="3"/>
  <c r="J19" i="3"/>
  <c r="J18" i="3"/>
  <c r="J17" i="3"/>
  <c r="J16" i="3"/>
  <c r="J15" i="3"/>
  <c r="J14" i="3"/>
  <c r="J13" i="3"/>
  <c r="J12" i="3"/>
  <c r="J11" i="3"/>
  <c r="J10" i="3"/>
  <c r="J9" i="3"/>
  <c r="J8" i="3"/>
  <c r="J19" i="2"/>
  <c r="J18" i="2"/>
  <c r="J17" i="2"/>
  <c r="J16" i="2"/>
  <c r="J15" i="2"/>
  <c r="J14" i="2"/>
  <c r="J13" i="2"/>
  <c r="J12" i="2"/>
  <c r="J11" i="2"/>
  <c r="J10" i="2"/>
  <c r="J9" i="2"/>
  <c r="J8" i="2"/>
  <c r="J24" i="1"/>
  <c r="J23" i="1"/>
  <c r="J22" i="1"/>
  <c r="J21" i="1"/>
  <c r="J20" i="1"/>
  <c r="J19" i="1"/>
  <c r="J18" i="1"/>
  <c r="J17" i="1"/>
  <c r="J16" i="1"/>
  <c r="J15" i="1"/>
  <c r="J14" i="1"/>
  <c r="J13" i="1"/>
  <c r="J12" i="1"/>
  <c r="J11" i="1"/>
  <c r="J10" i="1"/>
  <c r="J9" i="1"/>
  <c r="K9" i="1" l="1"/>
  <c r="L9" i="1" s="1"/>
  <c r="K18" i="3"/>
  <c r="L18" i="3" s="1"/>
  <c r="K8" i="3"/>
  <c r="L8" i="3" s="1"/>
  <c r="K14" i="2"/>
  <c r="L14" i="2" s="1"/>
  <c r="K8" i="2"/>
  <c r="L8" i="2" s="1"/>
  <c r="K17" i="1"/>
  <c r="L17" i="1" s="1"/>
</calcChain>
</file>

<file path=xl/sharedStrings.xml><?xml version="1.0" encoding="utf-8"?>
<sst xmlns="http://schemas.openxmlformats.org/spreadsheetml/2006/main" count="299" uniqueCount="107">
  <si>
    <t xml:space="preserve">Evaluating Roles &amp; Responsibilities </t>
  </si>
  <si>
    <t xml:space="preserve">Project ID </t>
  </si>
  <si>
    <t>Purpose of Explanation</t>
  </si>
  <si>
    <t>Element to Evaluate</t>
  </si>
  <si>
    <t>Element Weight (W)</t>
  </si>
  <si>
    <t xml:space="preserve">Setting Information </t>
  </si>
  <si>
    <t>Setting Score (S)</t>
  </si>
  <si>
    <t>Outcome Information</t>
  </si>
  <si>
    <t>Outcome Score (O)</t>
  </si>
  <si>
    <t>Potential DoS</t>
  </si>
  <si>
    <t>Aggregate DoS</t>
  </si>
  <si>
    <t>Normalized DoS</t>
  </si>
  <si>
    <t>Required Improvement</t>
  </si>
  <si>
    <t>Note</t>
  </si>
  <si>
    <t>P1</t>
  </si>
  <si>
    <t>[Clarify]</t>
  </si>
  <si>
    <t xml:space="preserve">List of Roles </t>
  </si>
  <si>
    <t>Element aspects are unclear, opaque or not specified.</t>
  </si>
  <si>
    <t>Some aspects of elements may be unclear</t>
  </si>
  <si>
    <t>Medium</t>
  </si>
  <si>
    <t>Responsibilities &amp; Privileges</t>
  </si>
  <si>
    <t xml:space="preserve">Transfer/add Roles </t>
  </si>
  <si>
    <t>Permission Hierarchy</t>
  </si>
  <si>
    <t xml:space="preserve">[Justify] </t>
  </si>
  <si>
    <t>Decision-Making Rationale</t>
  </si>
  <si>
    <t>Minimal or no rationale explanation provided</t>
  </si>
  <si>
    <t>Permission Levels and Escalation</t>
  </si>
  <si>
    <t>[Compliance]</t>
  </si>
  <si>
    <t>Some regulatory considerations may be mentioned, but not comprehensive.</t>
  </si>
  <si>
    <t>User Data Regulations</t>
  </si>
  <si>
    <t>[Consent]</t>
  </si>
  <si>
    <t>Consent for Data Collection and Processing</t>
  </si>
  <si>
    <t>Some transparency in conveying the intent of the offer and acceptance process.</t>
  </si>
  <si>
    <t>Intent behind offer and acceptance is unclear.</t>
  </si>
  <si>
    <t>P2</t>
  </si>
  <si>
    <t>High</t>
  </si>
  <si>
    <t>Minimal or no mention of regulatory considerations.</t>
  </si>
  <si>
    <t>Intent behind the offer and acceptance is unclear.</t>
  </si>
  <si>
    <t xml:space="preserve">Website displays a UML diagram that indicates the existence of admin and operator roles only. The white paper indicates the existence of admin, operator, market manager and handler manager but it lacks information about the owner as it does exist  in the outcome. </t>
  </si>
  <si>
    <t xml:space="preserve"> There is a list of responsibilities for the mentioned roles in setting, but the missing roles in the outcome has no information in the setting such as owner. </t>
  </si>
  <si>
    <t xml:space="preserve">It is not clear </t>
  </si>
  <si>
    <t>Justification is not given in the setting about instances when admins or owners use their privileges. When executing admin functions to change roles, interest rates or liquidation parameters, no justification was programmed.</t>
  </si>
  <si>
    <t xml:space="preserve">Some regulatory considerations may be mentioned, but not clear which exaclty </t>
  </si>
  <si>
    <t xml:space="preserve">Consent is obtained by using the website but outcome has no indication of collecting consent or withdraw  </t>
  </si>
  <si>
    <t>The outcome indicates the existence of different roles, but setting lacks a clear list of all the roles along with their responsibilities and privileges. Some information is provided in the setting regarding the admin accounts for multi-signature contracts.</t>
  </si>
  <si>
    <t>The setting and outcome have information about changing roles but no other information such as criteria</t>
  </si>
  <si>
    <t>None</t>
  </si>
  <si>
    <t>Evaluating External Resources</t>
  </si>
  <si>
    <t>Setting Information</t>
  </si>
  <si>
    <t xml:space="preserve">Outcome Information </t>
  </si>
  <si>
    <t>Identification of External Sources</t>
  </si>
  <si>
    <t>Accessibility of Data Sources</t>
  </si>
  <si>
    <t>Pre-Calculation Data/ Aggregation</t>
  </si>
  <si>
    <t>[Justify]</t>
  </si>
  <si>
    <t>External Data Input Justification with Decision</t>
  </si>
  <si>
    <t>Alternative Data Consideration Rationale</t>
  </si>
  <si>
    <t>Compliance with Industry Standards</t>
  </si>
  <si>
    <t>Element aspects are clearly defined</t>
  </si>
  <si>
    <t xml:space="preserve"> Low</t>
  </si>
  <si>
    <t>Pre-Calculation Data/Aggregation</t>
  </si>
  <si>
    <t xml:space="preserve"> External Data Input Justification with Decision</t>
  </si>
  <si>
    <t>Some rationale is provided, but not for all aspects.</t>
  </si>
  <si>
    <t>The project provides minimal justification in the setting information. However, the decision is not justified with the exact token price used for calculation.</t>
  </si>
  <si>
    <t>The project has demonstrated compliance with data reliability, assurance, and industry standards. The primary area for improvement lies in providing more detailed information about the backup oracle compliance, both in the setting and outcome.</t>
  </si>
  <si>
    <t xml:space="preserve"> There is no confirmation on any of the data sources, the project used an opuge statement "integrate to external price feed oracles, such as Chainlink" so i did not understand if they using only chainlink or there is others. </t>
  </si>
  <si>
    <t xml:space="preserve">Nothing in setting. As for the outcome, I found the sources in other files associated with the delpyment, so it is not recorded in a smart contract or blockchain, i.e. it is not accessible or transparent. </t>
  </si>
  <si>
    <t>The setting mentioned using abstract oracles but no further clarification. Non-experts may not understand what abstract oracles mean. They typically refer to the use of decentralized oracles that obtain information from various off-chain or real-world sources.</t>
  </si>
  <si>
    <t>Nothing in the setting. There has been no use of the value obtained from external sources to justify decisions, i.e., prices have not been utilized in events or recorded for easy access</t>
  </si>
  <si>
    <t>Nothing in the setting. I found a function where the owner can set the token price, this is very concerning as it might be used for manipulation of the price.</t>
  </si>
  <si>
    <t xml:space="preserve">Nothing in the setting about compliance. The outcome required improvement in alternative data compliance and industry standards. It is not clear enough. </t>
  </si>
  <si>
    <t xml:space="preserve">The project clearly identified external data sources and links. The outcome is also clear and has all the information. However, the project declares the use of their customized oracles and there is no access was provided and there is also a lack of information in the settings regarding the project's customized oracles such as the aggreagation method. </t>
  </si>
  <si>
    <t>The project specifies that if the price is at or below zero, it will invoke its own backup price oracle, presently managed by the project team. In cases where Chainlink does not provide prices, a service maintained by the team will post the price. However, additional explanation is needed regarding the justification for the backup price oracle.</t>
  </si>
  <si>
    <t>Project</t>
  </si>
  <si>
    <t xml:space="preserve">Outcome Information  </t>
  </si>
  <si>
    <t>Clarify</t>
  </si>
  <si>
    <t>Interest Rate Determinants</t>
  </si>
  <si>
    <t xml:space="preserve">Loan Approval Criteria </t>
  </si>
  <si>
    <t xml:space="preserve">Risk Assessment and Mitigation </t>
  </si>
  <si>
    <t xml:space="preserve">Justify </t>
  </si>
  <si>
    <t>Loan Approval or Denial</t>
  </si>
  <si>
    <t>Interest Rate Assignment</t>
  </si>
  <si>
    <t>Loan Amount</t>
  </si>
  <si>
    <t>Compliance</t>
  </si>
  <si>
    <t>Lending Regulatory Adherence</t>
  </si>
  <si>
    <t>Consent</t>
  </si>
  <si>
    <t>Consent for Terms and Conditions</t>
  </si>
  <si>
    <t>Intent behind the offer and acceptance is unclear or not well-documented.</t>
  </si>
  <si>
    <t>Consent for Risk Disclosure</t>
  </si>
  <si>
    <t>Withdrawal of Consent Process</t>
  </si>
  <si>
    <t>Clear and comprehensive rationale provided for all aspects</t>
  </si>
  <si>
    <t>Clear and well-documented explanation of the intent behind the offer and acceptance process.</t>
  </si>
  <si>
    <t>Evaluating Lending Decision</t>
  </si>
  <si>
    <t>Intent behind obtaining consent is unclear nor not well-documented.</t>
  </si>
  <si>
    <t xml:space="preserve">it is not menstioned that user can withdraw their consent in setting and outcome. </t>
  </si>
  <si>
    <t xml:space="preserve">Nothing in setting or outcome </t>
  </si>
  <si>
    <t>Regulatory Adherence</t>
  </si>
  <si>
    <t>Setting has minimal information about law compliance, but it is vague.</t>
  </si>
  <si>
    <t xml:space="preserve">The setting has clear information, but the risk information needs to be improved for better understanding. The outcome presents some values. </t>
  </si>
  <si>
    <t xml:space="preserve">Justification is provided in the setting but it states that the interest rate and liquidity sensitivity are set by the admin without justification </t>
  </si>
  <si>
    <t xml:space="preserve">Clear but few values need clarification in the outcome. </t>
  </si>
  <si>
    <t xml:space="preserve">clear and justified </t>
  </si>
  <si>
    <t xml:space="preserve">No terms and conditions/policy of use so no consent can be obtained </t>
  </si>
  <si>
    <t xml:space="preserve">No consent for risks </t>
  </si>
  <si>
    <t>Low</t>
  </si>
  <si>
    <t xml:space="preserve">Website displays a UML diagram that indicates the existence of admin and operator roles only and code shows the existence of owner, operator, market manager and handler manager. </t>
  </si>
  <si>
    <t>Setting does not provide a list of responsibilities.</t>
  </si>
  <si>
    <t xml:space="preserve">Nothing in setting, but there is a limited information in the outcome, but not the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</si>
</sst>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20"/>
      <color theme="3"/>
      <name val="Calibri"/>
      <family val="2"/>
      <scheme val="minor"/>
    </font>
    <font>
      <sz val="16"/>
      <color theme="1"/>
      <name val="Arial"/>
      <family val="2"/>
    </font>
    <font>
      <sz val="16"/>
      <color rgb="FF374151"/>
      <name val="Times New Roman"/>
      <family val="1"/>
    </font>
    <font>
      <sz val="14"/>
      <color rgb="FF111827"/>
      <name val="Arial"/>
      <family val="2"/>
    </font>
    <font>
      <i/>
      <sz val="14"/>
      <color rgb="FF374151"/>
      <name val="Arial"/>
      <family val="2"/>
    </font>
    <font>
      <i/>
      <sz val="10"/>
      <color rgb="FF374151"/>
      <name val="Arial"/>
      <family val="2"/>
    </font>
    <font>
      <i/>
      <sz val="11"/>
      <color rgb="FF374151"/>
      <name val="Arial"/>
      <family val="2"/>
    </font>
    <font>
      <sz val="10"/>
      <color rgb="FF374151"/>
      <name val="Arial"/>
      <family val="2"/>
    </font>
    <font>
      <sz val="16"/>
      <color rgb="FF374151"/>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0"/>
        <bgColor indexed="64"/>
      </patternFill>
    </fill>
  </fills>
  <borders count="2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19">
    <xf numFmtId="0" fontId="0" fillId="0" borderId="0" xfId="0"/>
    <xf numFmtId="0" fontId="6" fillId="0" borderId="0" xfId="0" applyFont="1"/>
    <xf numFmtId="0" fontId="7" fillId="0" borderId="0" xfId="0" applyFont="1" applyAlignment="1">
      <alignment horizontal="left"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0" fillId="0" borderId="8" xfId="0" applyFont="1" applyBorder="1" applyAlignment="1">
      <alignment horizont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0" xfId="0" applyFont="1" applyBorder="1" applyAlignment="1">
      <alignment horizontal="center" vertical="center" wrapText="1"/>
    </xf>
    <xf numFmtId="0" fontId="9"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9" fillId="11" borderId="12" xfId="0" applyFont="1" applyFill="1" applyBorder="1" applyAlignment="1">
      <alignment horizontal="center" vertical="center" wrapText="1"/>
    </xf>
    <xf numFmtId="0" fontId="10" fillId="0" borderId="7" xfId="0" applyFont="1" applyBorder="1" applyAlignment="1">
      <alignment horizontal="center" vertical="center" wrapText="1"/>
    </xf>
    <xf numFmtId="0" fontId="9" fillId="11" borderId="16" xfId="0" applyFont="1" applyFill="1" applyBorder="1" applyAlignment="1">
      <alignment horizontal="center" vertical="center" wrapText="1"/>
    </xf>
    <xf numFmtId="0" fontId="10" fillId="11" borderId="16" xfId="0" applyFont="1" applyFill="1" applyBorder="1" applyAlignment="1">
      <alignment horizontal="center" vertical="center" wrapText="1"/>
    </xf>
    <xf numFmtId="0" fontId="9" fillId="0" borderId="16" xfId="0" applyFont="1" applyBorder="1" applyAlignment="1">
      <alignment horizontal="center" vertical="center" wrapText="1"/>
    </xf>
    <xf numFmtId="0" fontId="9" fillId="10" borderId="2" xfId="0" applyFont="1" applyFill="1" applyBorder="1" applyAlignment="1">
      <alignment horizontal="center" vertical="center"/>
    </xf>
    <xf numFmtId="0" fontId="9" fillId="10" borderId="2" xfId="0" applyFont="1" applyFill="1" applyBorder="1" applyAlignment="1">
      <alignment vertical="center"/>
    </xf>
    <xf numFmtId="0" fontId="10" fillId="0" borderId="1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0" xfId="0" applyFont="1"/>
    <xf numFmtId="0" fontId="0" fillId="0" borderId="0" xfId="0" applyAlignment="1">
      <alignment horizontal="center" vertical="center"/>
    </xf>
    <xf numFmtId="0" fontId="11" fillId="0" borderId="7" xfId="0" applyFont="1" applyBorder="1" applyAlignment="1">
      <alignment horizontal="center" vertical="center" wrapText="1"/>
    </xf>
    <xf numFmtId="0" fontId="9" fillId="12" borderId="7"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9" fillId="12"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7" borderId="23"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1" fillId="10" borderId="16"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10" fillId="0" borderId="10" xfId="0" applyFont="1" applyBorder="1" applyAlignment="1">
      <alignment horizontal="left" vertical="center" wrapText="1"/>
    </xf>
    <xf numFmtId="0" fontId="9" fillId="10" borderId="16" xfId="0" applyFont="1" applyFill="1" applyBorder="1" applyAlignment="1">
      <alignment vertical="center"/>
    </xf>
    <xf numFmtId="0" fontId="10" fillId="11" borderId="2"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18" xfId="0" applyFont="1" applyBorder="1" applyAlignment="1">
      <alignment vertical="center" wrapText="1"/>
    </xf>
    <xf numFmtId="0" fontId="9" fillId="10" borderId="12"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0" borderId="8" xfId="0" applyFont="1" applyBorder="1" applyAlignment="1">
      <alignment horizontal="left" vertical="center" wrapText="1"/>
    </xf>
    <xf numFmtId="0" fontId="10" fillId="0" borderId="13" xfId="0" applyFont="1" applyBorder="1" applyAlignment="1">
      <alignment horizontal="left" vertical="center" wrapText="1"/>
    </xf>
    <xf numFmtId="0" fontId="9" fillId="10" borderId="12" xfId="0" applyFont="1" applyFill="1" applyBorder="1" applyAlignment="1">
      <alignment horizontal="center" vertical="center"/>
    </xf>
    <xf numFmtId="0" fontId="10" fillId="7" borderId="23" xfId="0" applyFont="1" applyFill="1" applyBorder="1" applyAlignment="1">
      <alignment horizontal="center" vertical="center" wrapText="1"/>
    </xf>
    <xf numFmtId="0" fontId="9" fillId="0" borderId="23" xfId="0" applyFont="1" applyBorder="1" applyAlignment="1">
      <alignment horizontal="center" vertical="center" wrapText="1"/>
    </xf>
    <xf numFmtId="0" fontId="10" fillId="0" borderId="18" xfId="0" applyFont="1" applyBorder="1" applyAlignment="1">
      <alignment horizontal="left" vertical="center" wrapText="1"/>
    </xf>
    <xf numFmtId="0" fontId="10" fillId="0" borderId="13" xfId="0" applyFont="1" applyBorder="1" applyAlignment="1">
      <alignment horizontal="center" vertical="center" wrapText="1"/>
    </xf>
    <xf numFmtId="0" fontId="10" fillId="0" borderId="19" xfId="0" applyFont="1" applyBorder="1" applyAlignment="1">
      <alignment horizontal="center" vertical="center" wrapText="1"/>
    </xf>
    <xf numFmtId="0" fontId="9" fillId="6" borderId="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7" borderId="7" xfId="0" applyFont="1" applyFill="1" applyBorder="1" applyAlignment="1">
      <alignment horizontal="center" vertical="center"/>
    </xf>
    <xf numFmtId="0" fontId="9" fillId="7" borderId="2" xfId="0" applyFont="1" applyFill="1" applyBorder="1" applyAlignment="1">
      <alignment horizontal="center" vertical="center"/>
    </xf>
    <xf numFmtId="0" fontId="9" fillId="8" borderId="4"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8" borderId="17" xfId="0" applyFont="1" applyFill="1" applyBorder="1" applyAlignment="1">
      <alignment horizontal="center" vertical="center" wrapText="1"/>
    </xf>
    <xf numFmtId="2" fontId="9" fillId="8" borderId="4" xfId="0" applyNumberFormat="1" applyFont="1" applyFill="1" applyBorder="1" applyAlignment="1">
      <alignment horizontal="center" vertical="center" wrapText="1"/>
    </xf>
    <xf numFmtId="2" fontId="9" fillId="8" borderId="14" xfId="0" applyNumberFormat="1" applyFont="1" applyFill="1" applyBorder="1" applyAlignment="1">
      <alignment horizontal="center" vertical="center" wrapText="1"/>
    </xf>
    <xf numFmtId="2" fontId="9" fillId="8" borderId="17" xfId="0" applyNumberFormat="1" applyFont="1" applyFill="1" applyBorder="1" applyAlignment="1">
      <alignment horizontal="center" vertical="center" wrapText="1"/>
    </xf>
    <xf numFmtId="0" fontId="4" fillId="4" borderId="4" xfId="4" applyBorder="1" applyAlignment="1">
      <alignment horizontal="center" vertical="center" wrapText="1"/>
    </xf>
    <xf numFmtId="0" fontId="4" fillId="4" borderId="14" xfId="4" applyBorder="1" applyAlignment="1">
      <alignment horizontal="center" vertical="center" wrapText="1"/>
    </xf>
    <xf numFmtId="0" fontId="4" fillId="4" borderId="17" xfId="4" applyBorder="1" applyAlignment="1">
      <alignment horizontal="center" vertical="center" wrapText="1"/>
    </xf>
    <xf numFmtId="0" fontId="9" fillId="9" borderId="2" xfId="0" applyFont="1" applyFill="1" applyBorder="1" applyAlignment="1">
      <alignment horizontal="center" vertical="center"/>
    </xf>
    <xf numFmtId="0" fontId="5" fillId="0" borderId="1" xfId="1" applyFont="1" applyAlignment="1">
      <alignment horizontal="left"/>
    </xf>
    <xf numFmtId="0" fontId="9" fillId="6" borderId="6"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16" xfId="0" applyFont="1" applyFill="1" applyBorder="1" applyAlignment="1">
      <alignment horizontal="center" vertical="center" wrapText="1"/>
    </xf>
    <xf numFmtId="2" fontId="9" fillId="8" borderId="7" xfId="0" applyNumberFormat="1" applyFont="1" applyFill="1" applyBorder="1" applyAlignment="1">
      <alignment horizontal="center" vertical="center" wrapText="1"/>
    </xf>
    <xf numFmtId="2" fontId="9" fillId="8" borderId="2" xfId="0" applyNumberFormat="1" applyFont="1" applyFill="1" applyBorder="1" applyAlignment="1">
      <alignment horizontal="center" vertical="center" wrapText="1"/>
    </xf>
    <xf numFmtId="2" fontId="9" fillId="8" borderId="16" xfId="0" applyNumberFormat="1" applyFont="1" applyFill="1" applyBorder="1" applyAlignment="1">
      <alignment horizontal="center" vertical="center" wrapText="1"/>
    </xf>
    <xf numFmtId="0" fontId="3" fillId="3" borderId="4" xfId="3" applyBorder="1" applyAlignment="1">
      <alignment horizontal="center" vertical="center" wrapText="1"/>
    </xf>
    <xf numFmtId="0" fontId="3" fillId="3" borderId="14" xfId="3" applyBorder="1" applyAlignment="1">
      <alignment horizontal="center" vertical="center" wrapText="1"/>
    </xf>
    <xf numFmtId="0" fontId="3" fillId="3" borderId="17" xfId="3"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5" fillId="0" borderId="1" xfId="1" applyFont="1" applyAlignment="1">
      <alignment horizontal="center"/>
    </xf>
    <xf numFmtId="0" fontId="9" fillId="6" borderId="11"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12" xfId="0" applyFont="1" applyFill="1" applyBorder="1" applyAlignment="1">
      <alignment horizontal="center" vertical="center" wrapText="1"/>
    </xf>
    <xf numFmtId="2" fontId="9" fillId="8" borderId="12" xfId="0" applyNumberFormat="1" applyFont="1" applyFill="1" applyBorder="1" applyAlignment="1">
      <alignment horizontal="center" vertical="center" wrapText="1"/>
    </xf>
    <xf numFmtId="0" fontId="2" fillId="2" borderId="4" xfId="2" applyBorder="1" applyAlignment="1">
      <alignment horizontal="center" vertical="center" wrapText="1"/>
    </xf>
    <xf numFmtId="0" fontId="2" fillId="2" borderId="14" xfId="2" applyBorder="1" applyAlignment="1">
      <alignment horizontal="center" vertical="center" wrapText="1"/>
    </xf>
    <xf numFmtId="0" fontId="2" fillId="2" borderId="17" xfId="2" applyBorder="1" applyAlignment="1">
      <alignment horizontal="center" vertical="center" wrapText="1"/>
    </xf>
    <xf numFmtId="0" fontId="10" fillId="0" borderId="8" xfId="0" applyFont="1" applyBorder="1" applyAlignment="1">
      <alignment horizontal="left" vertical="center" wrapText="1"/>
    </xf>
    <xf numFmtId="0" fontId="10" fillId="0" borderId="10" xfId="0" applyFont="1" applyBorder="1" applyAlignment="1">
      <alignment horizontal="left" vertical="center" wrapText="1"/>
    </xf>
    <xf numFmtId="0" fontId="9"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11" borderId="16" xfId="0" applyFont="1" applyFill="1" applyBorder="1" applyAlignment="1">
      <alignment horizontal="center" vertical="center" wrapText="1"/>
    </xf>
    <xf numFmtId="0" fontId="4" fillId="4" borderId="7" xfId="4" applyBorder="1" applyAlignment="1">
      <alignment horizontal="center" vertical="center" wrapText="1"/>
    </xf>
    <xf numFmtId="0" fontId="4" fillId="4" borderId="2" xfId="4" applyBorder="1" applyAlignment="1">
      <alignment horizontal="center" vertical="center" wrapText="1"/>
    </xf>
    <xf numFmtId="0" fontId="4" fillId="4" borderId="16" xfId="4" applyBorder="1" applyAlignment="1">
      <alignment horizontal="center" vertical="center" wrapText="1"/>
    </xf>
    <xf numFmtId="0" fontId="9" fillId="11" borderId="12" xfId="0" applyFont="1" applyFill="1" applyBorder="1" applyAlignment="1">
      <alignment horizontal="center" vertical="center" wrapText="1"/>
    </xf>
    <xf numFmtId="0" fontId="9" fillId="11" borderId="14"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10" fillId="0" borderId="18" xfId="0" applyFont="1" applyBorder="1" applyAlignment="1">
      <alignment horizontal="left" vertical="center" wrapText="1"/>
    </xf>
    <xf numFmtId="0" fontId="9" fillId="6" borderId="22" xfId="0" applyFont="1" applyFill="1" applyBorder="1" applyAlignment="1">
      <alignment horizontal="center" vertical="center" wrapText="1"/>
    </xf>
    <xf numFmtId="0" fontId="9" fillId="7" borderId="23" xfId="0" applyFont="1" applyFill="1" applyBorder="1" applyAlignment="1">
      <alignment horizontal="center" vertical="center" wrapText="1"/>
    </xf>
    <xf numFmtId="0" fontId="9" fillId="8" borderId="23" xfId="0" applyFont="1" applyFill="1" applyBorder="1" applyAlignment="1">
      <alignment horizontal="center" vertical="center" wrapText="1"/>
    </xf>
    <xf numFmtId="2" fontId="9" fillId="8" borderId="23" xfId="0" applyNumberFormat="1" applyFont="1" applyFill="1" applyBorder="1" applyAlignment="1">
      <alignment horizontal="center" vertical="center" wrapText="1"/>
    </xf>
    <xf numFmtId="0" fontId="2" fillId="2" borderId="23" xfId="2" applyBorder="1" applyAlignment="1">
      <alignment horizontal="center" vertical="center" wrapText="1"/>
    </xf>
    <xf numFmtId="0" fontId="2" fillId="2" borderId="2" xfId="2" applyBorder="1" applyAlignment="1">
      <alignment horizontal="center" vertical="center" wrapText="1"/>
    </xf>
    <xf numFmtId="0" fontId="2" fillId="2" borderId="16" xfId="2" applyBorder="1" applyAlignment="1">
      <alignment horizontal="center" vertical="center" wrapText="1"/>
    </xf>
    <xf numFmtId="0" fontId="10" fillId="0" borderId="19" xfId="0" applyFont="1" applyBorder="1" applyAlignment="1">
      <alignment horizontal="left" vertical="center" wrapText="1"/>
    </xf>
  </cellXfs>
  <cellStyles count="5">
    <cellStyle name="Bad" xfId="3" builtinId="27"/>
    <cellStyle name="Good" xfId="2" builtinId="26"/>
    <cellStyle name="Heading 1" xfId="1" builtinId="16"/>
    <cellStyle name="Neutral" xfId="4" builtinId="28"/>
    <cellStyle name="Normal" xfId="0" builtinId="0"/>
  </cellStyles>
  <dxfs count="20">
    <dxf>
      <font>
        <color theme="9" tint="-0.499984740745262"/>
      </font>
      <fill>
        <patternFill>
          <bgColor theme="9"/>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
      <font>
        <color rgb="FF9C0006"/>
      </font>
      <fill>
        <patternFill>
          <bgColor rgb="FFFFC7CE"/>
        </patternFill>
      </fill>
    </dxf>
    <dxf>
      <font>
        <color theme="9" tint="-0.499984740745262"/>
      </font>
      <fill>
        <patternFill>
          <bgColor theme="9"/>
        </patternFill>
      </fill>
    </dxf>
    <dxf>
      <font>
        <color rgb="FF9C5700"/>
      </font>
      <fill>
        <patternFill>
          <bgColor rgb="FFFFEB9C"/>
        </patternFill>
      </fill>
    </dxf>
    <dxf>
      <font>
        <color rgb="FF006100"/>
      </font>
      <fill>
        <patternFill>
          <bgColor rgb="FFC6EFCE"/>
        </patternFill>
      </fill>
    </dxf>
    <dxf>
      <fill>
        <patternFill>
          <fgColor rgb="FFCC0000"/>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9" tint="-0.499984740745262"/>
      </font>
      <fill>
        <patternFill>
          <bgColor theme="9"/>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9" tint="-0.499984740745262"/>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450850</xdr:colOff>
      <xdr:row>13</xdr:row>
      <xdr:rowOff>209550</xdr:rowOff>
    </xdr:from>
    <xdr:ext cx="65" cy="172227"/>
    <xdr:sp macro="" textlink="">
      <xdr:nvSpPr>
        <xdr:cNvPr id="3" name="TextBox 2">
          <a:extLst>
            <a:ext uri="{FF2B5EF4-FFF2-40B4-BE49-F238E27FC236}">
              <a16:creationId xmlns:a16="http://schemas.microsoft.com/office/drawing/2014/main" id="{F01C2158-5417-EE41-9C4F-CE8E8994B7CD}"/>
            </a:ext>
          </a:extLst>
        </xdr:cNvPr>
        <xdr:cNvSpPr txBox="1"/>
      </xdr:nvSpPr>
      <xdr:spPr>
        <a:xfrm>
          <a:off x="8401050" y="8591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14</xdr:row>
      <xdr:rowOff>0</xdr:rowOff>
    </xdr:from>
    <xdr:ext cx="65" cy="172227"/>
    <xdr:sp macro="" textlink="">
      <xdr:nvSpPr>
        <xdr:cNvPr id="4" name="TextBox 3">
          <a:extLst>
            <a:ext uri="{FF2B5EF4-FFF2-40B4-BE49-F238E27FC236}">
              <a16:creationId xmlns:a16="http://schemas.microsoft.com/office/drawing/2014/main" id="{5FD19669-D51F-4D40-B6E6-FA7A7209B4AA}"/>
            </a:ext>
          </a:extLst>
        </xdr:cNvPr>
        <xdr:cNvSpPr txBox="1"/>
      </xdr:nvSpPr>
      <xdr:spPr>
        <a:xfrm>
          <a:off x="8401050" y="986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209550</xdr:rowOff>
    </xdr:from>
    <xdr:ext cx="65" cy="172227"/>
    <xdr:sp macro="" textlink="">
      <xdr:nvSpPr>
        <xdr:cNvPr id="5" name="TextBox 4">
          <a:extLst>
            <a:ext uri="{FF2B5EF4-FFF2-40B4-BE49-F238E27FC236}">
              <a16:creationId xmlns:a16="http://schemas.microsoft.com/office/drawing/2014/main" id="{F9CFFC7D-6C54-CA43-A478-1CD1BDAB9ECD}"/>
            </a:ext>
          </a:extLst>
        </xdr:cNvPr>
        <xdr:cNvSpPr txBox="1"/>
      </xdr:nvSpPr>
      <xdr:spPr>
        <a:xfrm>
          <a:off x="8401050" y="134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6" name="TextBox 5">
          <a:extLst>
            <a:ext uri="{FF2B5EF4-FFF2-40B4-BE49-F238E27FC236}">
              <a16:creationId xmlns:a16="http://schemas.microsoft.com/office/drawing/2014/main" id="{828D0B66-EA97-6040-B763-7634C675F685}"/>
            </a:ext>
          </a:extLst>
        </xdr:cNvPr>
        <xdr:cNvSpPr txBox="1"/>
      </xdr:nvSpPr>
      <xdr:spPr>
        <a:xfrm>
          <a:off x="8401050" y="14903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7" name="TextBox 6">
          <a:extLst>
            <a:ext uri="{FF2B5EF4-FFF2-40B4-BE49-F238E27FC236}">
              <a16:creationId xmlns:a16="http://schemas.microsoft.com/office/drawing/2014/main" id="{3E87884A-4689-4245-9866-05C3D3B1DD4B}"/>
            </a:ext>
          </a:extLst>
        </xdr:cNvPr>
        <xdr:cNvSpPr txBox="1"/>
      </xdr:nvSpPr>
      <xdr:spPr>
        <a:xfrm>
          <a:off x="8401050" y="1614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209550</xdr:rowOff>
    </xdr:from>
    <xdr:ext cx="65" cy="172227"/>
    <xdr:sp macro="" textlink="">
      <xdr:nvSpPr>
        <xdr:cNvPr id="8" name="TextBox 7">
          <a:extLst>
            <a:ext uri="{FF2B5EF4-FFF2-40B4-BE49-F238E27FC236}">
              <a16:creationId xmlns:a16="http://schemas.microsoft.com/office/drawing/2014/main" id="{2FA9D5FA-CCB2-624F-8724-1CE6DE40A37A}"/>
            </a:ext>
          </a:extLst>
        </xdr:cNvPr>
        <xdr:cNvSpPr txBox="1"/>
      </xdr:nvSpPr>
      <xdr:spPr>
        <a:xfrm>
          <a:off x="8401050" y="134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9" name="TextBox 8">
          <a:extLst>
            <a:ext uri="{FF2B5EF4-FFF2-40B4-BE49-F238E27FC236}">
              <a16:creationId xmlns:a16="http://schemas.microsoft.com/office/drawing/2014/main" id="{DBD6988E-08B3-0D47-A58D-C0BD8A43939C}"/>
            </a:ext>
          </a:extLst>
        </xdr:cNvPr>
        <xdr:cNvSpPr txBox="1"/>
      </xdr:nvSpPr>
      <xdr:spPr>
        <a:xfrm>
          <a:off x="8401050" y="14903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10" name="TextBox 9">
          <a:extLst>
            <a:ext uri="{FF2B5EF4-FFF2-40B4-BE49-F238E27FC236}">
              <a16:creationId xmlns:a16="http://schemas.microsoft.com/office/drawing/2014/main" id="{2FEF7BBD-1E95-D14C-8EE5-6F3524D9405A}"/>
            </a:ext>
          </a:extLst>
        </xdr:cNvPr>
        <xdr:cNvSpPr txBox="1"/>
      </xdr:nvSpPr>
      <xdr:spPr>
        <a:xfrm>
          <a:off x="8401050" y="1614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1" name="TextBox 10">
          <a:extLst>
            <a:ext uri="{FF2B5EF4-FFF2-40B4-BE49-F238E27FC236}">
              <a16:creationId xmlns:a16="http://schemas.microsoft.com/office/drawing/2014/main" id="{66A13FC4-2045-204B-885A-C08FE50C9E32}"/>
            </a:ext>
          </a:extLst>
        </xdr:cNvPr>
        <xdr:cNvSpPr txBox="1"/>
      </xdr:nvSpPr>
      <xdr:spPr>
        <a:xfrm>
          <a:off x="8401050" y="1685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2" name="TextBox 11">
          <a:extLst>
            <a:ext uri="{FF2B5EF4-FFF2-40B4-BE49-F238E27FC236}">
              <a16:creationId xmlns:a16="http://schemas.microsoft.com/office/drawing/2014/main" id="{9A11EF85-23B6-D64F-9923-D50AE5E3A7A4}"/>
            </a:ext>
          </a:extLst>
        </xdr:cNvPr>
        <xdr:cNvSpPr txBox="1"/>
      </xdr:nvSpPr>
      <xdr:spPr>
        <a:xfrm>
          <a:off x="8401050" y="1685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34</xdr:row>
      <xdr:rowOff>209550</xdr:rowOff>
    </xdr:from>
    <xdr:ext cx="65" cy="172227"/>
    <xdr:sp macro="" textlink="">
      <xdr:nvSpPr>
        <xdr:cNvPr id="2" name="TextBox 1">
          <a:extLst>
            <a:ext uri="{FF2B5EF4-FFF2-40B4-BE49-F238E27FC236}">
              <a16:creationId xmlns:a16="http://schemas.microsoft.com/office/drawing/2014/main" id="{065B004B-11E9-554F-9E22-FFB1BCDD49A0}"/>
            </a:ext>
          </a:extLst>
        </xdr:cNvPr>
        <xdr:cNvSpPr txBox="1"/>
      </xdr:nvSpPr>
      <xdr:spPr>
        <a:xfrm>
          <a:off x="7148588" y="772371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35</xdr:row>
      <xdr:rowOff>0</xdr:rowOff>
    </xdr:from>
    <xdr:ext cx="65" cy="172227"/>
    <xdr:sp macro="" textlink="">
      <xdr:nvSpPr>
        <xdr:cNvPr id="13" name="TextBox 12">
          <a:extLst>
            <a:ext uri="{FF2B5EF4-FFF2-40B4-BE49-F238E27FC236}">
              <a16:creationId xmlns:a16="http://schemas.microsoft.com/office/drawing/2014/main" id="{E02A1BE6-00C8-DE40-A839-C95E1B9999C2}"/>
            </a:ext>
          </a:extLst>
        </xdr:cNvPr>
        <xdr:cNvSpPr txBox="1"/>
      </xdr:nvSpPr>
      <xdr:spPr>
        <a:xfrm>
          <a:off x="7148588" y="82398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450850</xdr:colOff>
      <xdr:row>12</xdr:row>
      <xdr:rowOff>0</xdr:rowOff>
    </xdr:from>
    <xdr:ext cx="65" cy="172227"/>
    <xdr:sp macro="" textlink="">
      <xdr:nvSpPr>
        <xdr:cNvPr id="2" name="TextBox 1">
          <a:extLst>
            <a:ext uri="{FF2B5EF4-FFF2-40B4-BE49-F238E27FC236}">
              <a16:creationId xmlns:a16="http://schemas.microsoft.com/office/drawing/2014/main" id="{131CF31D-9EAD-EB44-A542-6178B44B6CC4}"/>
            </a:ext>
          </a:extLst>
        </xdr:cNvPr>
        <xdr:cNvSpPr txBox="1"/>
      </xdr:nvSpPr>
      <xdr:spPr>
        <a:xfrm>
          <a:off x="8502650" y="781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12</xdr:row>
      <xdr:rowOff>0</xdr:rowOff>
    </xdr:from>
    <xdr:ext cx="65" cy="172227"/>
    <xdr:sp macro="" textlink="">
      <xdr:nvSpPr>
        <xdr:cNvPr id="3" name="TextBox 2">
          <a:extLst>
            <a:ext uri="{FF2B5EF4-FFF2-40B4-BE49-F238E27FC236}">
              <a16:creationId xmlns:a16="http://schemas.microsoft.com/office/drawing/2014/main" id="{23C2446E-0A54-704A-A0BF-DDD9906748EA}"/>
            </a:ext>
          </a:extLst>
        </xdr:cNvPr>
        <xdr:cNvSpPr txBox="1"/>
      </xdr:nvSpPr>
      <xdr:spPr>
        <a:xfrm>
          <a:off x="8502650" y="802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209550</xdr:rowOff>
    </xdr:from>
    <xdr:ext cx="65" cy="172227"/>
    <xdr:sp macro="" textlink="">
      <xdr:nvSpPr>
        <xdr:cNvPr id="4" name="TextBox 3">
          <a:extLst>
            <a:ext uri="{FF2B5EF4-FFF2-40B4-BE49-F238E27FC236}">
              <a16:creationId xmlns:a16="http://schemas.microsoft.com/office/drawing/2014/main" id="{2DAC22FB-9D54-DF45-821D-D15165AA551D}"/>
            </a:ext>
          </a:extLst>
        </xdr:cNvPr>
        <xdr:cNvSpPr txBox="1"/>
      </xdr:nvSpPr>
      <xdr:spPr>
        <a:xfrm>
          <a:off x="8502650" y="1235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18</xdr:row>
      <xdr:rowOff>0</xdr:rowOff>
    </xdr:from>
    <xdr:ext cx="65" cy="172227"/>
    <xdr:sp macro="" textlink="">
      <xdr:nvSpPr>
        <xdr:cNvPr id="5" name="TextBox 4">
          <a:extLst>
            <a:ext uri="{FF2B5EF4-FFF2-40B4-BE49-F238E27FC236}">
              <a16:creationId xmlns:a16="http://schemas.microsoft.com/office/drawing/2014/main" id="{859C71B0-7A58-3047-A4C5-DBDDC17465C2}"/>
            </a:ext>
          </a:extLst>
        </xdr:cNvPr>
        <xdr:cNvSpPr txBox="1"/>
      </xdr:nvSpPr>
      <xdr:spPr>
        <a:xfrm>
          <a:off x="8502650" y="1286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18</xdr:row>
      <xdr:rowOff>209550</xdr:rowOff>
    </xdr:from>
    <xdr:ext cx="65" cy="172227"/>
    <xdr:sp macro="" textlink="">
      <xdr:nvSpPr>
        <xdr:cNvPr id="6" name="TextBox 5">
          <a:extLst>
            <a:ext uri="{FF2B5EF4-FFF2-40B4-BE49-F238E27FC236}">
              <a16:creationId xmlns:a16="http://schemas.microsoft.com/office/drawing/2014/main" id="{B69229BF-2F94-E546-96C6-27FC3132DF95}"/>
            </a:ext>
          </a:extLst>
        </xdr:cNvPr>
        <xdr:cNvSpPr txBox="1"/>
      </xdr:nvSpPr>
      <xdr:spPr>
        <a:xfrm>
          <a:off x="8502650" y="14039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450850</xdr:colOff>
      <xdr:row>13</xdr:row>
      <xdr:rowOff>0</xdr:rowOff>
    </xdr:from>
    <xdr:ext cx="65" cy="172227"/>
    <xdr:sp macro="" textlink="">
      <xdr:nvSpPr>
        <xdr:cNvPr id="2" name="TextBox 1">
          <a:extLst>
            <a:ext uri="{FF2B5EF4-FFF2-40B4-BE49-F238E27FC236}">
              <a16:creationId xmlns:a16="http://schemas.microsoft.com/office/drawing/2014/main" id="{6259532A-321C-9444-94BA-EBD854CDDEE7}"/>
            </a:ext>
          </a:extLst>
        </xdr:cNvPr>
        <xdr:cNvSpPr txBox="1"/>
      </xdr:nvSpPr>
      <xdr:spPr>
        <a:xfrm>
          <a:off x="8299450" y="8115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13</xdr:row>
      <xdr:rowOff>209550</xdr:rowOff>
    </xdr:from>
    <xdr:ext cx="65" cy="172227"/>
    <xdr:sp macro="" textlink="">
      <xdr:nvSpPr>
        <xdr:cNvPr id="3" name="TextBox 2">
          <a:extLst>
            <a:ext uri="{FF2B5EF4-FFF2-40B4-BE49-F238E27FC236}">
              <a16:creationId xmlns:a16="http://schemas.microsoft.com/office/drawing/2014/main" id="{3F083F7E-8F72-B947-BBA5-DD913475962D}"/>
            </a:ext>
          </a:extLst>
        </xdr:cNvPr>
        <xdr:cNvSpPr txBox="1"/>
      </xdr:nvSpPr>
      <xdr:spPr>
        <a:xfrm>
          <a:off x="8299450" y="880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4" name="TextBox 3">
          <a:extLst>
            <a:ext uri="{FF2B5EF4-FFF2-40B4-BE49-F238E27FC236}">
              <a16:creationId xmlns:a16="http://schemas.microsoft.com/office/drawing/2014/main" id="{88E2E1BA-4799-FB4F-BB95-63F99E4854C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5" name="TextBox 4">
          <a:extLst>
            <a:ext uri="{FF2B5EF4-FFF2-40B4-BE49-F238E27FC236}">
              <a16:creationId xmlns:a16="http://schemas.microsoft.com/office/drawing/2014/main" id="{F221CA22-18D2-0F47-875B-38937DD4E356}"/>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6" name="TextBox 5">
          <a:extLst>
            <a:ext uri="{FF2B5EF4-FFF2-40B4-BE49-F238E27FC236}">
              <a16:creationId xmlns:a16="http://schemas.microsoft.com/office/drawing/2014/main" id="{A2FCF17E-6BCC-4242-A6C9-147D4AAE5F7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7" name="TextBox 6">
          <a:extLst>
            <a:ext uri="{FF2B5EF4-FFF2-40B4-BE49-F238E27FC236}">
              <a16:creationId xmlns:a16="http://schemas.microsoft.com/office/drawing/2014/main" id="{3691782F-EAFC-554D-9B08-03847012C9AE}"/>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8" name="TextBox 7">
          <a:extLst>
            <a:ext uri="{FF2B5EF4-FFF2-40B4-BE49-F238E27FC236}">
              <a16:creationId xmlns:a16="http://schemas.microsoft.com/office/drawing/2014/main" id="{620F931A-1AC2-EB49-ADF6-4FE8C1F75CBE}"/>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9" name="TextBox 8">
          <a:extLst>
            <a:ext uri="{FF2B5EF4-FFF2-40B4-BE49-F238E27FC236}">
              <a16:creationId xmlns:a16="http://schemas.microsoft.com/office/drawing/2014/main" id="{504B5087-1EC5-9E40-B21E-B24042D4A454}"/>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10" name="TextBox 9">
          <a:extLst>
            <a:ext uri="{FF2B5EF4-FFF2-40B4-BE49-F238E27FC236}">
              <a16:creationId xmlns:a16="http://schemas.microsoft.com/office/drawing/2014/main" id="{D85F6466-00BA-D343-B5AE-81521C1CFFA5}"/>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11" name="TextBox 10">
          <a:extLst>
            <a:ext uri="{FF2B5EF4-FFF2-40B4-BE49-F238E27FC236}">
              <a16:creationId xmlns:a16="http://schemas.microsoft.com/office/drawing/2014/main" id="{9014EBDC-5D32-4A49-A142-99B76526B6B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209550</xdr:rowOff>
    </xdr:from>
    <xdr:ext cx="65" cy="172227"/>
    <xdr:sp macro="" textlink="">
      <xdr:nvSpPr>
        <xdr:cNvPr id="12" name="TextBox 11">
          <a:extLst>
            <a:ext uri="{FF2B5EF4-FFF2-40B4-BE49-F238E27FC236}">
              <a16:creationId xmlns:a16="http://schemas.microsoft.com/office/drawing/2014/main" id="{A811C280-939E-1C4C-AFBA-E07BA32D8985}"/>
            </a:ext>
          </a:extLst>
        </xdr:cNvPr>
        <xdr:cNvSpPr txBox="1"/>
      </xdr:nvSpPr>
      <xdr:spPr>
        <a:xfrm>
          <a:off x="8299450" y="1467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3" name="TextBox 12">
          <a:extLst>
            <a:ext uri="{FF2B5EF4-FFF2-40B4-BE49-F238E27FC236}">
              <a16:creationId xmlns:a16="http://schemas.microsoft.com/office/drawing/2014/main" id="{746BC577-BBDC-954E-BF49-11C3991F750B}"/>
            </a:ext>
          </a:extLst>
        </xdr:cNvPr>
        <xdr:cNvSpPr txBox="1"/>
      </xdr:nvSpPr>
      <xdr:spPr>
        <a:xfrm>
          <a:off x="8299450" y="14998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4" name="TextBox 13">
          <a:extLst>
            <a:ext uri="{FF2B5EF4-FFF2-40B4-BE49-F238E27FC236}">
              <a16:creationId xmlns:a16="http://schemas.microsoft.com/office/drawing/2014/main" id="{FF49D92F-CD80-CC46-A640-643C1C5F54B4}"/>
            </a:ext>
          </a:extLst>
        </xdr:cNvPr>
        <xdr:cNvSpPr txBox="1"/>
      </xdr:nvSpPr>
      <xdr:spPr>
        <a:xfrm>
          <a:off x="8299450" y="152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209550</xdr:rowOff>
    </xdr:from>
    <xdr:ext cx="65" cy="172227"/>
    <xdr:sp macro="" textlink="">
      <xdr:nvSpPr>
        <xdr:cNvPr id="15" name="TextBox 14">
          <a:extLst>
            <a:ext uri="{FF2B5EF4-FFF2-40B4-BE49-F238E27FC236}">
              <a16:creationId xmlns:a16="http://schemas.microsoft.com/office/drawing/2014/main" id="{673FB4C6-F1E4-9F48-AEDF-0DDB32E1019F}"/>
            </a:ext>
          </a:extLst>
        </xdr:cNvPr>
        <xdr:cNvSpPr txBox="1"/>
      </xdr:nvSpPr>
      <xdr:spPr>
        <a:xfrm>
          <a:off x="8299450" y="157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89A4-06DD-C444-9FFA-DF3C4DAEC755}">
  <dimension ref="B4:N37"/>
  <sheetViews>
    <sheetView tabSelected="1" topLeftCell="G31" zoomScale="150" zoomScaleNormal="84" workbookViewId="0">
      <selection activeCell="N34" sqref="N34:N35"/>
    </sheetView>
  </sheetViews>
  <sheetFormatPr baseColWidth="10" defaultRowHeight="16" x14ac:dyDescent="0.2"/>
  <cols>
    <col min="2" max="2" width="9.1640625" bestFit="1" customWidth="1"/>
    <col min="3" max="3" width="15.6640625" bestFit="1" customWidth="1"/>
    <col min="4" max="4" width="21.33203125" customWidth="1"/>
    <col min="5" max="5" width="10.5" bestFit="1" customWidth="1"/>
    <col min="6" max="6" width="20.33203125" customWidth="1"/>
    <col min="7" max="7" width="9.1640625" bestFit="1" customWidth="1"/>
    <col min="8" max="8" width="21.6640625" customWidth="1"/>
    <col min="10" max="10" width="10.33203125" bestFit="1" customWidth="1"/>
    <col min="12" max="12" width="10.5" bestFit="1" customWidth="1"/>
    <col min="14" max="14" width="62" customWidth="1"/>
  </cols>
  <sheetData>
    <row r="4" spans="2:14" ht="27" thickBot="1" x14ac:dyDescent="0.35">
      <c r="B4" s="75" t="s">
        <v>0</v>
      </c>
      <c r="C4" s="75"/>
      <c r="D4" s="75"/>
      <c r="E4" s="75"/>
      <c r="F4" s="75"/>
      <c r="G4" s="75"/>
      <c r="H4" s="75"/>
      <c r="I4" s="75"/>
      <c r="J4" s="75"/>
      <c r="K4" s="75"/>
      <c r="L4" s="75"/>
      <c r="M4" s="75"/>
      <c r="N4" s="75"/>
    </row>
    <row r="5" spans="2:14" ht="21" thickTop="1" x14ac:dyDescent="0.2">
      <c r="B5" s="1"/>
    </row>
    <row r="6" spans="2:14" ht="20" x14ac:dyDescent="0.2">
      <c r="B6" s="2"/>
      <c r="C6" s="2"/>
      <c r="D6" s="2"/>
      <c r="E6" s="2"/>
      <c r="F6" s="2"/>
      <c r="G6" s="2"/>
      <c r="H6" s="2"/>
      <c r="I6" s="2"/>
      <c r="J6" s="2"/>
      <c r="K6" s="2"/>
      <c r="L6" s="2"/>
    </row>
    <row r="7" spans="2:14" ht="17" thickBot="1" x14ac:dyDescent="0.25"/>
    <row r="8" spans="2:14" ht="77" thickBot="1" x14ac:dyDescent="0.25">
      <c r="B8" s="3" t="s">
        <v>1</v>
      </c>
      <c r="C8" s="4" t="s">
        <v>2</v>
      </c>
      <c r="D8" s="4" t="s">
        <v>3</v>
      </c>
      <c r="E8" s="4" t="s">
        <v>4</v>
      </c>
      <c r="F8" s="4" t="s">
        <v>5</v>
      </c>
      <c r="G8" s="4" t="s">
        <v>6</v>
      </c>
      <c r="H8" s="4" t="s">
        <v>7</v>
      </c>
      <c r="I8" s="4" t="s">
        <v>8</v>
      </c>
      <c r="J8" s="4" t="s">
        <v>9</v>
      </c>
      <c r="K8" s="4" t="s">
        <v>10</v>
      </c>
      <c r="L8" s="4" t="s">
        <v>11</v>
      </c>
      <c r="M8" s="4" t="s">
        <v>12</v>
      </c>
      <c r="N8" s="5" t="s">
        <v>13</v>
      </c>
    </row>
    <row r="9" spans="2:14" ht="43" x14ac:dyDescent="0.2">
      <c r="B9" s="60" t="s">
        <v>14</v>
      </c>
      <c r="C9" s="63" t="s">
        <v>15</v>
      </c>
      <c r="D9" s="6" t="s">
        <v>16</v>
      </c>
      <c r="E9" s="6">
        <v>0.8</v>
      </c>
      <c r="F9" s="7" t="s">
        <v>18</v>
      </c>
      <c r="G9" s="6">
        <v>0.5</v>
      </c>
      <c r="H9" s="7" t="s">
        <v>18</v>
      </c>
      <c r="I9" s="6">
        <v>0.25</v>
      </c>
      <c r="J9" s="8">
        <f t="shared" ref="J9:J24" si="0">E9*(G9+I9)</f>
        <v>0.60000000000000009</v>
      </c>
      <c r="K9" s="65">
        <f>SUM(J9:J16)</f>
        <v>5.2749999999999995</v>
      </c>
      <c r="L9" s="68">
        <f>K9/8</f>
        <v>0.65937499999999993</v>
      </c>
      <c r="M9" s="85" t="s">
        <v>35</v>
      </c>
      <c r="N9" s="9" t="s">
        <v>104</v>
      </c>
    </row>
    <row r="10" spans="2:14" ht="42" x14ac:dyDescent="0.2">
      <c r="B10" s="61"/>
      <c r="C10" s="64"/>
      <c r="D10" s="10" t="s">
        <v>20</v>
      </c>
      <c r="E10" s="10">
        <v>0.9</v>
      </c>
      <c r="F10" s="51" t="s">
        <v>18</v>
      </c>
      <c r="G10" s="10">
        <v>0.5</v>
      </c>
      <c r="H10" s="11" t="s">
        <v>17</v>
      </c>
      <c r="I10" s="10">
        <v>0.5</v>
      </c>
      <c r="J10" s="10">
        <f t="shared" si="0"/>
        <v>0.9</v>
      </c>
      <c r="K10" s="66"/>
      <c r="L10" s="69"/>
      <c r="M10" s="86"/>
      <c r="N10" s="12" t="s">
        <v>105</v>
      </c>
    </row>
    <row r="11" spans="2:14" ht="42" x14ac:dyDescent="0.2">
      <c r="B11" s="61"/>
      <c r="C11" s="64"/>
      <c r="D11" s="13" t="s">
        <v>21</v>
      </c>
      <c r="E11" s="13">
        <v>0.6</v>
      </c>
      <c r="F11" s="14" t="s">
        <v>18</v>
      </c>
      <c r="G11" s="13">
        <v>0.5</v>
      </c>
      <c r="H11" s="14" t="s">
        <v>18</v>
      </c>
      <c r="I11" s="13">
        <v>0.25</v>
      </c>
      <c r="J11" s="10">
        <f t="shared" si="0"/>
        <v>0.44999999999999996</v>
      </c>
      <c r="K11" s="66"/>
      <c r="L11" s="69"/>
      <c r="M11" s="86"/>
      <c r="N11" s="12" t="s">
        <v>45</v>
      </c>
    </row>
    <row r="12" spans="2:14" ht="42" x14ac:dyDescent="0.2">
      <c r="B12" s="61"/>
      <c r="C12" s="64"/>
      <c r="D12" s="10" t="s">
        <v>22</v>
      </c>
      <c r="E12" s="10">
        <v>0.8</v>
      </c>
      <c r="F12" s="11" t="s">
        <v>17</v>
      </c>
      <c r="G12" s="10">
        <v>0.5</v>
      </c>
      <c r="H12" s="11" t="s">
        <v>17</v>
      </c>
      <c r="I12" s="10">
        <v>0.5</v>
      </c>
      <c r="J12" s="10">
        <f t="shared" si="0"/>
        <v>0.8</v>
      </c>
      <c r="K12" s="66"/>
      <c r="L12" s="69"/>
      <c r="M12" s="86"/>
      <c r="N12" s="12" t="s">
        <v>40</v>
      </c>
    </row>
    <row r="13" spans="2:14" ht="45" customHeight="1" x14ac:dyDescent="0.2">
      <c r="B13" s="61"/>
      <c r="C13" s="74" t="s">
        <v>23</v>
      </c>
      <c r="D13" s="15" t="s">
        <v>24</v>
      </c>
      <c r="E13" s="15">
        <v>0.8</v>
      </c>
      <c r="F13" s="16" t="s">
        <v>25</v>
      </c>
      <c r="G13" s="15">
        <v>0.5</v>
      </c>
      <c r="H13" s="16" t="s">
        <v>25</v>
      </c>
      <c r="I13" s="15">
        <v>0.5</v>
      </c>
      <c r="J13" s="10">
        <f t="shared" si="0"/>
        <v>0.8</v>
      </c>
      <c r="K13" s="66"/>
      <c r="L13" s="69"/>
      <c r="M13" s="86"/>
      <c r="N13" s="58" t="s">
        <v>41</v>
      </c>
    </row>
    <row r="14" spans="2:14" ht="38" x14ac:dyDescent="0.2">
      <c r="B14" s="61"/>
      <c r="C14" s="74"/>
      <c r="D14" s="10" t="s">
        <v>26</v>
      </c>
      <c r="E14" s="10">
        <v>0.6</v>
      </c>
      <c r="F14" s="11" t="s">
        <v>25</v>
      </c>
      <c r="G14" s="10">
        <v>0.5</v>
      </c>
      <c r="H14" s="11" t="s">
        <v>25</v>
      </c>
      <c r="I14" s="10">
        <v>0.5</v>
      </c>
      <c r="J14" s="10">
        <f t="shared" si="0"/>
        <v>0.6</v>
      </c>
      <c r="K14" s="66"/>
      <c r="L14" s="69"/>
      <c r="M14" s="86"/>
      <c r="N14" s="59"/>
    </row>
    <row r="15" spans="2:14" ht="56" x14ac:dyDescent="0.2">
      <c r="B15" s="61"/>
      <c r="C15" s="25" t="s">
        <v>27</v>
      </c>
      <c r="D15" s="17" t="s">
        <v>29</v>
      </c>
      <c r="E15" s="17">
        <v>0.9</v>
      </c>
      <c r="F15" s="18" t="s">
        <v>28</v>
      </c>
      <c r="G15" s="17">
        <v>0.25</v>
      </c>
      <c r="H15" s="18" t="s">
        <v>28</v>
      </c>
      <c r="I15" s="17">
        <v>0.25</v>
      </c>
      <c r="J15" s="10">
        <f t="shared" si="0"/>
        <v>0.45</v>
      </c>
      <c r="K15" s="66"/>
      <c r="L15" s="69"/>
      <c r="M15" s="86"/>
      <c r="N15" s="12" t="s">
        <v>42</v>
      </c>
    </row>
    <row r="16" spans="2:14" ht="58" thickBot="1" x14ac:dyDescent="0.25">
      <c r="B16" s="62"/>
      <c r="C16" s="21" t="s">
        <v>30</v>
      </c>
      <c r="D16" s="21" t="s">
        <v>31</v>
      </c>
      <c r="E16" s="21">
        <v>0.9</v>
      </c>
      <c r="F16" s="22" t="s">
        <v>32</v>
      </c>
      <c r="G16" s="21">
        <v>0.25</v>
      </c>
      <c r="H16" s="22" t="s">
        <v>33</v>
      </c>
      <c r="I16" s="21">
        <v>0.5</v>
      </c>
      <c r="J16" s="23">
        <f t="shared" si="0"/>
        <v>0.67500000000000004</v>
      </c>
      <c r="K16" s="67"/>
      <c r="L16" s="70"/>
      <c r="M16" s="87"/>
      <c r="N16" s="26" t="s">
        <v>43</v>
      </c>
    </row>
    <row r="17" spans="2:14" ht="42" x14ac:dyDescent="0.2">
      <c r="B17" s="76" t="s">
        <v>34</v>
      </c>
      <c r="C17" s="63" t="s">
        <v>15</v>
      </c>
      <c r="D17" s="8" t="s">
        <v>16</v>
      </c>
      <c r="E17" s="8">
        <v>0.8</v>
      </c>
      <c r="F17" s="20" t="s">
        <v>17</v>
      </c>
      <c r="G17" s="8">
        <v>0.5</v>
      </c>
      <c r="H17" s="20" t="s">
        <v>18</v>
      </c>
      <c r="I17" s="8">
        <v>0.25</v>
      </c>
      <c r="J17" s="8">
        <f t="shared" si="0"/>
        <v>0.60000000000000009</v>
      </c>
      <c r="K17" s="79">
        <f>SUM(J17:J24)</f>
        <v>5.7250000000000005</v>
      </c>
      <c r="L17" s="82">
        <f>K17/8</f>
        <v>0.71562500000000007</v>
      </c>
      <c r="M17" s="85" t="s">
        <v>35</v>
      </c>
      <c r="N17" s="88" t="s">
        <v>44</v>
      </c>
    </row>
    <row r="18" spans="2:14" ht="42" x14ac:dyDescent="0.2">
      <c r="B18" s="77"/>
      <c r="C18" s="64"/>
      <c r="D18" s="13" t="s">
        <v>20</v>
      </c>
      <c r="E18" s="13">
        <v>0.9</v>
      </c>
      <c r="F18" s="14" t="s">
        <v>18</v>
      </c>
      <c r="G18" s="13">
        <v>0.25</v>
      </c>
      <c r="H18" s="14" t="s">
        <v>17</v>
      </c>
      <c r="I18" s="13">
        <v>0.5</v>
      </c>
      <c r="J18" s="10">
        <f t="shared" si="0"/>
        <v>0.67500000000000004</v>
      </c>
      <c r="K18" s="80"/>
      <c r="L18" s="83"/>
      <c r="M18" s="86"/>
      <c r="N18" s="89"/>
    </row>
    <row r="19" spans="2:14" ht="42" x14ac:dyDescent="0.2">
      <c r="B19" s="77"/>
      <c r="C19" s="64"/>
      <c r="D19" s="10" t="s">
        <v>21</v>
      </c>
      <c r="E19" s="10">
        <v>0.6</v>
      </c>
      <c r="F19" s="11" t="s">
        <v>17</v>
      </c>
      <c r="G19" s="10">
        <v>0.5</v>
      </c>
      <c r="H19" s="11" t="s">
        <v>18</v>
      </c>
      <c r="I19" s="10">
        <v>0.25</v>
      </c>
      <c r="J19" s="10">
        <f t="shared" si="0"/>
        <v>0.44999999999999996</v>
      </c>
      <c r="K19" s="80"/>
      <c r="L19" s="83"/>
      <c r="M19" s="86"/>
      <c r="N19" s="12" t="s">
        <v>106</v>
      </c>
    </row>
    <row r="20" spans="2:14" ht="42" x14ac:dyDescent="0.2">
      <c r="B20" s="77"/>
      <c r="C20" s="64"/>
      <c r="D20" s="13" t="s">
        <v>22</v>
      </c>
      <c r="E20" s="13">
        <v>0.8</v>
      </c>
      <c r="F20" s="14" t="s">
        <v>17</v>
      </c>
      <c r="G20" s="13">
        <v>0.5</v>
      </c>
      <c r="H20" s="14" t="s">
        <v>17</v>
      </c>
      <c r="I20" s="13">
        <v>0.5</v>
      </c>
      <c r="J20" s="10">
        <f t="shared" si="0"/>
        <v>0.8</v>
      </c>
      <c r="K20" s="80"/>
      <c r="L20" s="83"/>
      <c r="M20" s="86"/>
      <c r="N20" s="12" t="s">
        <v>40</v>
      </c>
    </row>
    <row r="21" spans="2:14" ht="38" x14ac:dyDescent="0.2">
      <c r="B21" s="77"/>
      <c r="C21" s="74" t="s">
        <v>23</v>
      </c>
      <c r="D21" s="10" t="s">
        <v>24</v>
      </c>
      <c r="E21" s="10">
        <v>0.8</v>
      </c>
      <c r="F21" s="11" t="s">
        <v>25</v>
      </c>
      <c r="G21" s="10">
        <v>0.5</v>
      </c>
      <c r="H21" s="11" t="s">
        <v>25</v>
      </c>
      <c r="I21" s="10">
        <v>0.5</v>
      </c>
      <c r="J21" s="10">
        <f t="shared" si="0"/>
        <v>0.8</v>
      </c>
      <c r="K21" s="80"/>
      <c r="L21" s="83"/>
      <c r="M21" s="86"/>
      <c r="N21" s="58" t="s">
        <v>41</v>
      </c>
    </row>
    <row r="22" spans="2:14" ht="38" x14ac:dyDescent="0.2">
      <c r="B22" s="77"/>
      <c r="C22" s="74"/>
      <c r="D22" s="15" t="s">
        <v>26</v>
      </c>
      <c r="E22" s="15">
        <v>0.6</v>
      </c>
      <c r="F22" s="16" t="s">
        <v>25</v>
      </c>
      <c r="G22" s="15">
        <v>0.5</v>
      </c>
      <c r="H22" s="16" t="s">
        <v>25</v>
      </c>
      <c r="I22" s="15">
        <v>0.5</v>
      </c>
      <c r="J22" s="10">
        <f t="shared" si="0"/>
        <v>0.6</v>
      </c>
      <c r="K22" s="80"/>
      <c r="L22" s="83"/>
      <c r="M22" s="86"/>
      <c r="N22" s="59"/>
    </row>
    <row r="23" spans="2:14" ht="42" x14ac:dyDescent="0.2">
      <c r="B23" s="77"/>
      <c r="C23" s="25" t="s">
        <v>27</v>
      </c>
      <c r="D23" s="17" t="s">
        <v>29</v>
      </c>
      <c r="E23" s="17">
        <v>0.9</v>
      </c>
      <c r="F23" s="18" t="s">
        <v>36</v>
      </c>
      <c r="G23" s="17">
        <v>0.5</v>
      </c>
      <c r="H23" s="18" t="s">
        <v>36</v>
      </c>
      <c r="I23" s="17">
        <v>0.5</v>
      </c>
      <c r="J23" s="10">
        <f t="shared" si="0"/>
        <v>0.9</v>
      </c>
      <c r="K23" s="80"/>
      <c r="L23" s="83"/>
      <c r="M23" s="86"/>
      <c r="N23" s="27" t="s">
        <v>46</v>
      </c>
    </row>
    <row r="24" spans="2:14" ht="58" thickBot="1" x14ac:dyDescent="0.25">
      <c r="B24" s="78"/>
      <c r="C24" s="21" t="s">
        <v>30</v>
      </c>
      <c r="D24" s="21" t="s">
        <v>31</v>
      </c>
      <c r="E24" s="21">
        <v>0.9</v>
      </c>
      <c r="F24" s="22" t="s">
        <v>37</v>
      </c>
      <c r="G24" s="21">
        <v>0.5</v>
      </c>
      <c r="H24" s="22" t="s">
        <v>37</v>
      </c>
      <c r="I24" s="21">
        <v>0.5</v>
      </c>
      <c r="J24" s="23">
        <f t="shared" si="0"/>
        <v>0.9</v>
      </c>
      <c r="K24" s="81"/>
      <c r="L24" s="84"/>
      <c r="M24" s="87"/>
      <c r="N24" s="28" t="s">
        <v>46</v>
      </c>
    </row>
    <row r="28" spans="2:14" ht="17" thickBot="1" x14ac:dyDescent="0.25"/>
    <row r="29" spans="2:14" ht="77" thickBot="1" x14ac:dyDescent="0.25">
      <c r="B29" s="3" t="s">
        <v>1</v>
      </c>
      <c r="C29" s="4" t="s">
        <v>2</v>
      </c>
      <c r="D29" s="4" t="s">
        <v>3</v>
      </c>
      <c r="E29" s="4" t="s">
        <v>4</v>
      </c>
      <c r="F29" s="4" t="s">
        <v>5</v>
      </c>
      <c r="G29" s="4" t="s">
        <v>6</v>
      </c>
      <c r="H29" s="4" t="s">
        <v>7</v>
      </c>
      <c r="I29" s="4" t="s">
        <v>8</v>
      </c>
      <c r="J29" s="4" t="s">
        <v>9</v>
      </c>
      <c r="K29" s="4" t="s">
        <v>10</v>
      </c>
      <c r="L29" s="4" t="s">
        <v>11</v>
      </c>
      <c r="M29" s="4" t="s">
        <v>12</v>
      </c>
      <c r="N29" s="5" t="s">
        <v>13</v>
      </c>
    </row>
    <row r="30" spans="2:14" ht="57" x14ac:dyDescent="0.2">
      <c r="B30" s="60" t="s">
        <v>14</v>
      </c>
      <c r="C30" s="63" t="s">
        <v>15</v>
      </c>
      <c r="D30" s="6" t="s">
        <v>16</v>
      </c>
      <c r="E30" s="6">
        <v>0.8</v>
      </c>
      <c r="F30" s="7" t="s">
        <v>18</v>
      </c>
      <c r="G30" s="6">
        <v>0.25</v>
      </c>
      <c r="H30" s="7" t="s">
        <v>18</v>
      </c>
      <c r="I30" s="6">
        <v>0.25</v>
      </c>
      <c r="J30" s="8">
        <f t="shared" ref="J30:J37" si="1">E30*(G30+I30)</f>
        <v>0.4</v>
      </c>
      <c r="K30" s="65">
        <f>SUM(J30:J37)</f>
        <v>4.7</v>
      </c>
      <c r="L30" s="68">
        <f>K30/8</f>
        <v>0.58750000000000002</v>
      </c>
      <c r="M30" s="71" t="s">
        <v>19</v>
      </c>
      <c r="N30" s="9" t="s">
        <v>38</v>
      </c>
    </row>
    <row r="31" spans="2:14" ht="42" x14ac:dyDescent="0.2">
      <c r="B31" s="61"/>
      <c r="C31" s="64"/>
      <c r="D31" s="10" t="s">
        <v>20</v>
      </c>
      <c r="E31" s="10">
        <v>0.9</v>
      </c>
      <c r="F31" s="51" t="s">
        <v>18</v>
      </c>
      <c r="G31" s="10">
        <v>0.25</v>
      </c>
      <c r="H31" s="11" t="s">
        <v>17</v>
      </c>
      <c r="I31" s="10">
        <v>0.5</v>
      </c>
      <c r="J31" s="10">
        <f t="shared" si="1"/>
        <v>0.67500000000000004</v>
      </c>
      <c r="K31" s="66"/>
      <c r="L31" s="69"/>
      <c r="M31" s="72"/>
      <c r="N31" s="12" t="s">
        <v>39</v>
      </c>
    </row>
    <row r="32" spans="2:14" ht="42" x14ac:dyDescent="0.2">
      <c r="B32" s="61"/>
      <c r="C32" s="64"/>
      <c r="D32" s="13" t="s">
        <v>21</v>
      </c>
      <c r="E32" s="13">
        <v>0.6</v>
      </c>
      <c r="F32" s="14" t="s">
        <v>18</v>
      </c>
      <c r="G32" s="13">
        <v>0.25</v>
      </c>
      <c r="H32" s="14" t="s">
        <v>18</v>
      </c>
      <c r="I32" s="13">
        <v>0.25</v>
      </c>
      <c r="J32" s="10">
        <f t="shared" si="1"/>
        <v>0.3</v>
      </c>
      <c r="K32" s="66"/>
      <c r="L32" s="69"/>
      <c r="M32" s="72"/>
      <c r="N32" s="12" t="s">
        <v>45</v>
      </c>
    </row>
    <row r="33" spans="2:14" ht="42" x14ac:dyDescent="0.2">
      <c r="B33" s="61"/>
      <c r="C33" s="64"/>
      <c r="D33" s="10" t="s">
        <v>22</v>
      </c>
      <c r="E33" s="10">
        <v>0.8</v>
      </c>
      <c r="F33" s="11" t="s">
        <v>17</v>
      </c>
      <c r="G33" s="10">
        <v>0.5</v>
      </c>
      <c r="H33" s="11" t="s">
        <v>17</v>
      </c>
      <c r="I33" s="10">
        <v>0.5</v>
      </c>
      <c r="J33" s="10">
        <f t="shared" si="1"/>
        <v>0.8</v>
      </c>
      <c r="K33" s="66"/>
      <c r="L33" s="69"/>
      <c r="M33" s="72"/>
      <c r="N33" s="12"/>
    </row>
    <row r="34" spans="2:14" ht="38" x14ac:dyDescent="0.2">
      <c r="B34" s="61"/>
      <c r="C34" s="74" t="s">
        <v>23</v>
      </c>
      <c r="D34" s="15" t="s">
        <v>24</v>
      </c>
      <c r="E34" s="15">
        <v>0.8</v>
      </c>
      <c r="F34" s="16" t="s">
        <v>25</v>
      </c>
      <c r="G34" s="15">
        <v>0.5</v>
      </c>
      <c r="H34" s="16" t="s">
        <v>25</v>
      </c>
      <c r="I34" s="15">
        <v>0.5</v>
      </c>
      <c r="J34" s="10">
        <f t="shared" si="1"/>
        <v>0.8</v>
      </c>
      <c r="K34" s="66"/>
      <c r="L34" s="69"/>
      <c r="M34" s="72"/>
      <c r="N34" s="58"/>
    </row>
    <row r="35" spans="2:14" ht="38" x14ac:dyDescent="0.2">
      <c r="B35" s="61"/>
      <c r="C35" s="74"/>
      <c r="D35" s="10" t="s">
        <v>26</v>
      </c>
      <c r="E35" s="10">
        <v>0.6</v>
      </c>
      <c r="F35" s="11" t="s">
        <v>25</v>
      </c>
      <c r="G35" s="10">
        <v>0.5</v>
      </c>
      <c r="H35" s="11" t="s">
        <v>25</v>
      </c>
      <c r="I35" s="10">
        <v>0.5</v>
      </c>
      <c r="J35" s="10">
        <f t="shared" si="1"/>
        <v>0.6</v>
      </c>
      <c r="K35" s="66"/>
      <c r="L35" s="69"/>
      <c r="M35" s="72"/>
      <c r="N35" s="59"/>
    </row>
    <row r="36" spans="2:14" ht="56" x14ac:dyDescent="0.2">
      <c r="B36" s="61"/>
      <c r="C36" s="25" t="s">
        <v>27</v>
      </c>
      <c r="D36" s="17" t="s">
        <v>29</v>
      </c>
      <c r="E36" s="17">
        <v>0.9</v>
      </c>
      <c r="F36" s="18" t="s">
        <v>28</v>
      </c>
      <c r="G36" s="17">
        <v>0.25</v>
      </c>
      <c r="H36" s="18" t="s">
        <v>28</v>
      </c>
      <c r="I36" s="17">
        <v>0.25</v>
      </c>
      <c r="J36" s="10">
        <f t="shared" si="1"/>
        <v>0.45</v>
      </c>
      <c r="K36" s="66"/>
      <c r="L36" s="69"/>
      <c r="M36" s="72"/>
      <c r="N36" s="12"/>
    </row>
    <row r="37" spans="2:14" ht="58" thickBot="1" x14ac:dyDescent="0.25">
      <c r="B37" s="62"/>
      <c r="C37" s="21" t="s">
        <v>30</v>
      </c>
      <c r="D37" s="21" t="s">
        <v>31</v>
      </c>
      <c r="E37" s="21">
        <v>0.9</v>
      </c>
      <c r="F37" s="22" t="s">
        <v>32</v>
      </c>
      <c r="G37" s="21">
        <v>0.25</v>
      </c>
      <c r="H37" s="22" t="s">
        <v>33</v>
      </c>
      <c r="I37" s="21">
        <v>0.5</v>
      </c>
      <c r="J37" s="23">
        <f t="shared" si="1"/>
        <v>0.67500000000000004</v>
      </c>
      <c r="K37" s="67"/>
      <c r="L37" s="70"/>
      <c r="M37" s="73"/>
      <c r="N37" s="26"/>
    </row>
  </sheetData>
  <mergeCells count="23">
    <mergeCell ref="N13:N14"/>
    <mergeCell ref="K9:K16"/>
    <mergeCell ref="L9:L16"/>
    <mergeCell ref="M9:M16"/>
    <mergeCell ref="B9:B16"/>
    <mergeCell ref="C13:C14"/>
    <mergeCell ref="N21:N22"/>
    <mergeCell ref="B17:B24"/>
    <mergeCell ref="C17:C20"/>
    <mergeCell ref="K17:K24"/>
    <mergeCell ref="L17:L24"/>
    <mergeCell ref="M17:M24"/>
    <mergeCell ref="N17:N18"/>
    <mergeCell ref="C21:C22"/>
    <mergeCell ref="B4:N4"/>
    <mergeCell ref="C9:C12"/>
    <mergeCell ref="N34:N35"/>
    <mergeCell ref="B30:B37"/>
    <mergeCell ref="C30:C33"/>
    <mergeCell ref="K30:K37"/>
    <mergeCell ref="L30:L37"/>
    <mergeCell ref="M30:M37"/>
    <mergeCell ref="C34:C35"/>
  </mergeCells>
  <conditionalFormatting sqref="J9:J24">
    <cfRule type="cellIs" dxfId="19" priority="6" operator="between">
      <formula>0.81</formula>
      <formula>1</formula>
    </cfRule>
    <cfRule type="cellIs" dxfId="18" priority="7" operator="between">
      <formula>0</formula>
      <formula>0.2</formula>
    </cfRule>
    <cfRule type="cellIs" dxfId="17" priority="8" operator="between">
      <formula>0.21</formula>
      <formula>0.4</formula>
    </cfRule>
    <cfRule type="cellIs" dxfId="16" priority="9" operator="between">
      <formula>0.41</formula>
      <formula>0.6</formula>
    </cfRule>
    <cfRule type="cellIs" dxfId="15" priority="10" operator="between">
      <formula>0.61</formula>
      <formula>0.8</formula>
    </cfRule>
  </conditionalFormatting>
  <conditionalFormatting sqref="J30:J37">
    <cfRule type="cellIs" dxfId="14" priority="1" operator="between">
      <formula>0.81</formula>
      <formula>1</formula>
    </cfRule>
    <cfRule type="cellIs" dxfId="13" priority="2" operator="between">
      <formula>0</formula>
      <formula>0.2</formula>
    </cfRule>
    <cfRule type="cellIs" dxfId="12" priority="3" operator="between">
      <formula>0.21</formula>
      <formula>0.4</formula>
    </cfRule>
    <cfRule type="cellIs" dxfId="11" priority="4" operator="between">
      <formula>0.41</formula>
      <formula>0.6</formula>
    </cfRule>
    <cfRule type="cellIs" dxfId="10" priority="5" operator="between">
      <formula>0.61</formula>
      <formula>0.8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2C3B-502D-034F-AB21-1A27D27AF245}">
  <dimension ref="B3:N19"/>
  <sheetViews>
    <sheetView topLeftCell="A10" zoomScale="79" zoomScaleNormal="79" workbookViewId="0">
      <selection activeCell="P7" sqref="P7"/>
    </sheetView>
  </sheetViews>
  <sheetFormatPr baseColWidth="10" defaultRowHeight="16" x14ac:dyDescent="0.2"/>
  <cols>
    <col min="3" max="3" width="22.6640625" customWidth="1"/>
    <col min="4" max="4" width="21.6640625" customWidth="1"/>
    <col min="6" max="6" width="21.5" customWidth="1"/>
    <col min="8" max="8" width="21.6640625" customWidth="1"/>
    <col min="14" max="14" width="64.83203125" customWidth="1"/>
  </cols>
  <sheetData>
    <row r="3" spans="2:14" ht="27" thickBot="1" x14ac:dyDescent="0.35">
      <c r="B3" s="90" t="s">
        <v>47</v>
      </c>
      <c r="C3" s="90"/>
      <c r="D3" s="90"/>
      <c r="E3" s="90"/>
      <c r="F3" s="90"/>
      <c r="G3" s="90"/>
      <c r="H3" s="90"/>
      <c r="I3" s="90"/>
      <c r="J3" s="90"/>
      <c r="K3" s="90"/>
      <c r="L3" s="90"/>
      <c r="M3" s="90"/>
      <c r="N3" s="90"/>
    </row>
    <row r="4" spans="2:14" ht="21" thickTop="1" x14ac:dyDescent="0.2">
      <c r="B4" s="1"/>
    </row>
    <row r="5" spans="2:14" ht="20" x14ac:dyDescent="0.2">
      <c r="B5" s="2"/>
      <c r="C5" s="2"/>
      <c r="D5" s="2"/>
      <c r="E5" s="2"/>
      <c r="F5" s="2"/>
      <c r="G5" s="2"/>
      <c r="H5" s="2"/>
      <c r="I5" s="2"/>
      <c r="J5" s="2"/>
      <c r="K5" s="2"/>
      <c r="L5" s="2"/>
      <c r="M5" s="30"/>
    </row>
    <row r="6" spans="2:14" ht="17" thickBot="1" x14ac:dyDescent="0.25">
      <c r="M6" s="30"/>
    </row>
    <row r="7" spans="2:14" ht="77" thickBot="1" x14ac:dyDescent="0.25">
      <c r="B7" s="3" t="s">
        <v>1</v>
      </c>
      <c r="C7" s="4" t="s">
        <v>2</v>
      </c>
      <c r="D7" s="4" t="s">
        <v>3</v>
      </c>
      <c r="E7" s="4" t="s">
        <v>4</v>
      </c>
      <c r="F7" s="4" t="s">
        <v>48</v>
      </c>
      <c r="G7" s="4" t="s">
        <v>6</v>
      </c>
      <c r="H7" s="4" t="s">
        <v>49</v>
      </c>
      <c r="I7" s="4" t="s">
        <v>8</v>
      </c>
      <c r="J7" s="4" t="s">
        <v>9</v>
      </c>
      <c r="K7" s="4" t="s">
        <v>10</v>
      </c>
      <c r="L7" s="4" t="s">
        <v>11</v>
      </c>
      <c r="M7" s="4" t="s">
        <v>12</v>
      </c>
      <c r="N7" s="5" t="s">
        <v>13</v>
      </c>
    </row>
    <row r="8" spans="2:14" ht="46" thickBot="1" x14ac:dyDescent="0.25">
      <c r="B8" s="76" t="s">
        <v>14</v>
      </c>
      <c r="C8" s="92" t="s">
        <v>15</v>
      </c>
      <c r="D8" s="8" t="s">
        <v>50</v>
      </c>
      <c r="E8" s="8">
        <v>0.9</v>
      </c>
      <c r="F8" s="31" t="s">
        <v>17</v>
      </c>
      <c r="G8" s="8">
        <v>0.5</v>
      </c>
      <c r="H8" s="31" t="s">
        <v>17</v>
      </c>
      <c r="I8" s="8">
        <v>0.25</v>
      </c>
      <c r="J8" s="32">
        <f t="shared" ref="J8:J19" si="0">E8*(G8+I8)</f>
        <v>0.67500000000000004</v>
      </c>
      <c r="K8" s="79">
        <f>SUM(J8:J13)</f>
        <v>3.8750000000000004</v>
      </c>
      <c r="L8" s="82">
        <f>K8/6</f>
        <v>0.64583333333333337</v>
      </c>
      <c r="M8" s="85" t="s">
        <v>35</v>
      </c>
      <c r="N8" s="52" t="s">
        <v>64</v>
      </c>
    </row>
    <row r="9" spans="2:14" ht="45" x14ac:dyDescent="0.2">
      <c r="B9" s="77"/>
      <c r="C9" s="93"/>
      <c r="D9" s="13" t="s">
        <v>51</v>
      </c>
      <c r="E9" s="13">
        <v>0.8</v>
      </c>
      <c r="F9" s="33" t="s">
        <v>17</v>
      </c>
      <c r="G9" s="13">
        <v>0.5</v>
      </c>
      <c r="H9" s="33" t="s">
        <v>18</v>
      </c>
      <c r="I9" s="13">
        <v>0.25</v>
      </c>
      <c r="J9" s="32">
        <f t="shared" si="0"/>
        <v>0.60000000000000009</v>
      </c>
      <c r="K9" s="80"/>
      <c r="L9" s="83"/>
      <c r="M9" s="86"/>
      <c r="N9" s="42" t="s">
        <v>65</v>
      </c>
    </row>
    <row r="10" spans="2:14" ht="56" x14ac:dyDescent="0.2">
      <c r="B10" s="77"/>
      <c r="C10" s="93"/>
      <c r="D10" s="10" t="s">
        <v>52</v>
      </c>
      <c r="E10" s="10">
        <v>0.8</v>
      </c>
      <c r="F10" s="34" t="s">
        <v>17</v>
      </c>
      <c r="G10" s="10">
        <v>0.25</v>
      </c>
      <c r="H10" s="34" t="s">
        <v>17</v>
      </c>
      <c r="I10" s="10">
        <v>0.25</v>
      </c>
      <c r="J10" s="35">
        <f t="shared" si="0"/>
        <v>0.4</v>
      </c>
      <c r="K10" s="80"/>
      <c r="L10" s="83"/>
      <c r="M10" s="86"/>
      <c r="N10" s="42" t="s">
        <v>66</v>
      </c>
    </row>
    <row r="11" spans="2:14" ht="57" x14ac:dyDescent="0.2">
      <c r="B11" s="77"/>
      <c r="C11" s="74" t="s">
        <v>53</v>
      </c>
      <c r="D11" s="15" t="s">
        <v>54</v>
      </c>
      <c r="E11" s="15">
        <v>0.9</v>
      </c>
      <c r="F11" s="36" t="s">
        <v>25</v>
      </c>
      <c r="G11" s="15">
        <v>0.5</v>
      </c>
      <c r="H11" s="36" t="s">
        <v>25</v>
      </c>
      <c r="I11" s="15">
        <v>0.5</v>
      </c>
      <c r="J11" s="35">
        <f t="shared" si="0"/>
        <v>0.9</v>
      </c>
      <c r="K11" s="80"/>
      <c r="L11" s="83"/>
      <c r="M11" s="86"/>
      <c r="N11" s="42" t="s">
        <v>67</v>
      </c>
    </row>
    <row r="12" spans="2:14" ht="57" x14ac:dyDescent="0.2">
      <c r="B12" s="77"/>
      <c r="C12" s="74"/>
      <c r="D12" s="10" t="s">
        <v>55</v>
      </c>
      <c r="E12" s="10">
        <v>0.7</v>
      </c>
      <c r="F12" s="34" t="s">
        <v>25</v>
      </c>
      <c r="G12" s="10">
        <v>0.5</v>
      </c>
      <c r="H12" s="34" t="s">
        <v>25</v>
      </c>
      <c r="I12" s="10">
        <v>0.5</v>
      </c>
      <c r="J12" s="13">
        <f t="shared" si="0"/>
        <v>0.7</v>
      </c>
      <c r="K12" s="80"/>
      <c r="L12" s="83"/>
      <c r="M12" s="86"/>
      <c r="N12" s="42" t="s">
        <v>68</v>
      </c>
    </row>
    <row r="13" spans="2:14" ht="61" thickBot="1" x14ac:dyDescent="0.25">
      <c r="B13" s="91"/>
      <c r="C13" s="54" t="s">
        <v>27</v>
      </c>
      <c r="D13" s="47" t="s">
        <v>56</v>
      </c>
      <c r="E13" s="47">
        <v>0.8</v>
      </c>
      <c r="F13" s="48" t="s">
        <v>36</v>
      </c>
      <c r="G13" s="47">
        <v>0.5</v>
      </c>
      <c r="H13" s="48" t="s">
        <v>28</v>
      </c>
      <c r="I13" s="47">
        <v>0.25</v>
      </c>
      <c r="J13" s="19">
        <f t="shared" si="0"/>
        <v>0.60000000000000009</v>
      </c>
      <c r="K13" s="94"/>
      <c r="L13" s="95"/>
      <c r="M13" s="86"/>
      <c r="N13" s="53" t="s">
        <v>69</v>
      </c>
    </row>
    <row r="14" spans="2:14" ht="38" x14ac:dyDescent="0.2">
      <c r="B14" s="76" t="s">
        <v>34</v>
      </c>
      <c r="C14" s="92" t="s">
        <v>15</v>
      </c>
      <c r="D14" s="6" t="s">
        <v>50</v>
      </c>
      <c r="E14" s="6">
        <v>0.9</v>
      </c>
      <c r="F14" s="49" t="s">
        <v>57</v>
      </c>
      <c r="G14" s="6">
        <v>0.25</v>
      </c>
      <c r="H14" s="49" t="s">
        <v>57</v>
      </c>
      <c r="I14" s="6">
        <v>0</v>
      </c>
      <c r="J14" s="50">
        <f t="shared" si="0"/>
        <v>0.22500000000000001</v>
      </c>
      <c r="K14" s="79">
        <f>SUM(J14:J19)</f>
        <v>2.0499999999999998</v>
      </c>
      <c r="L14" s="82">
        <f>K14/6</f>
        <v>0.34166666666666662</v>
      </c>
      <c r="M14" s="96" t="s">
        <v>58</v>
      </c>
      <c r="N14" s="99" t="s">
        <v>70</v>
      </c>
    </row>
    <row r="15" spans="2:14" ht="45" x14ac:dyDescent="0.2">
      <c r="B15" s="77"/>
      <c r="C15" s="93"/>
      <c r="D15" s="10" t="s">
        <v>51</v>
      </c>
      <c r="E15" s="10">
        <v>0.8</v>
      </c>
      <c r="F15" s="34" t="s">
        <v>18</v>
      </c>
      <c r="G15" s="10">
        <v>0.25</v>
      </c>
      <c r="H15" s="34" t="s">
        <v>57</v>
      </c>
      <c r="I15" s="10">
        <v>0</v>
      </c>
      <c r="J15" s="15">
        <f t="shared" si="0"/>
        <v>0.2</v>
      </c>
      <c r="K15" s="80"/>
      <c r="L15" s="83"/>
      <c r="M15" s="97"/>
      <c r="N15" s="100"/>
    </row>
    <row r="16" spans="2:14" ht="45" x14ac:dyDescent="0.2">
      <c r="B16" s="77"/>
      <c r="C16" s="93"/>
      <c r="D16" s="13" t="s">
        <v>59</v>
      </c>
      <c r="E16" s="13">
        <v>0.8</v>
      </c>
      <c r="F16" s="33" t="s">
        <v>18</v>
      </c>
      <c r="G16" s="13">
        <v>0.25</v>
      </c>
      <c r="H16" s="33" t="s">
        <v>57</v>
      </c>
      <c r="I16" s="13">
        <v>0</v>
      </c>
      <c r="J16" s="15">
        <f t="shared" si="0"/>
        <v>0.2</v>
      </c>
      <c r="K16" s="80"/>
      <c r="L16" s="83"/>
      <c r="M16" s="97"/>
      <c r="N16" s="100"/>
    </row>
    <row r="17" spans="2:14" ht="57" x14ac:dyDescent="0.2">
      <c r="B17" s="77"/>
      <c r="C17" s="74" t="s">
        <v>53</v>
      </c>
      <c r="D17" s="10" t="s">
        <v>60</v>
      </c>
      <c r="E17" s="10">
        <v>0.9</v>
      </c>
      <c r="F17" s="34" t="s">
        <v>61</v>
      </c>
      <c r="G17" s="10">
        <v>0.25</v>
      </c>
      <c r="H17" s="34" t="s">
        <v>25</v>
      </c>
      <c r="I17" s="10">
        <v>0.5</v>
      </c>
      <c r="J17" s="13">
        <f t="shared" si="0"/>
        <v>0.67500000000000004</v>
      </c>
      <c r="K17" s="80"/>
      <c r="L17" s="83"/>
      <c r="M17" s="97"/>
      <c r="N17" s="42" t="s">
        <v>62</v>
      </c>
    </row>
    <row r="18" spans="2:14" ht="70" x14ac:dyDescent="0.2">
      <c r="B18" s="77"/>
      <c r="C18" s="74"/>
      <c r="D18" s="15" t="s">
        <v>55</v>
      </c>
      <c r="E18" s="15">
        <v>0.7</v>
      </c>
      <c r="F18" s="36" t="s">
        <v>61</v>
      </c>
      <c r="G18" s="15">
        <v>0.25</v>
      </c>
      <c r="H18" s="36" t="s">
        <v>61</v>
      </c>
      <c r="I18" s="15">
        <v>0.25</v>
      </c>
      <c r="J18" s="15">
        <f t="shared" si="0"/>
        <v>0.35</v>
      </c>
      <c r="K18" s="80"/>
      <c r="L18" s="83"/>
      <c r="M18" s="97"/>
      <c r="N18" s="42" t="s">
        <v>71</v>
      </c>
    </row>
    <row r="19" spans="2:14" ht="61" thickBot="1" x14ac:dyDescent="0.25">
      <c r="B19" s="78"/>
      <c r="C19" s="43" t="s">
        <v>27</v>
      </c>
      <c r="D19" s="39" t="s">
        <v>56</v>
      </c>
      <c r="E19" s="39">
        <v>0.8</v>
      </c>
      <c r="F19" s="40" t="s">
        <v>28</v>
      </c>
      <c r="G19" s="39">
        <v>0.25</v>
      </c>
      <c r="H19" s="40" t="s">
        <v>28</v>
      </c>
      <c r="I19" s="39">
        <v>0.25</v>
      </c>
      <c r="J19" s="41">
        <f t="shared" si="0"/>
        <v>0.4</v>
      </c>
      <c r="K19" s="81"/>
      <c r="L19" s="84"/>
      <c r="M19" s="98"/>
      <c r="N19" s="46" t="s">
        <v>63</v>
      </c>
    </row>
  </sheetData>
  <mergeCells count="14">
    <mergeCell ref="M14:M19"/>
    <mergeCell ref="N14:N16"/>
    <mergeCell ref="C17:C18"/>
    <mergeCell ref="C11:C12"/>
    <mergeCell ref="B14:B19"/>
    <mergeCell ref="C14:C16"/>
    <mergeCell ref="K14:K19"/>
    <mergeCell ref="L14:L19"/>
    <mergeCell ref="B3:N3"/>
    <mergeCell ref="B8:B13"/>
    <mergeCell ref="C8:C10"/>
    <mergeCell ref="K8:K13"/>
    <mergeCell ref="L8:L13"/>
    <mergeCell ref="M8:M13"/>
  </mergeCells>
  <conditionalFormatting sqref="J8:J19">
    <cfRule type="cellIs" dxfId="9" priority="1" operator="between">
      <formula>0.81</formula>
      <formula>1</formula>
    </cfRule>
    <cfRule type="cellIs" dxfId="8" priority="2" operator="between">
      <formula>0.21</formula>
      <formula>0.4</formula>
    </cfRule>
    <cfRule type="cellIs" dxfId="7" priority="3" operator="between">
      <formula>0.41</formula>
      <formula>0.6</formula>
    </cfRule>
    <cfRule type="cellIs" dxfId="6" priority="4" operator="between">
      <formula>0</formula>
      <formula>0.2</formula>
    </cfRule>
    <cfRule type="cellIs" dxfId="5" priority="5" operator="between">
      <formula>0.61</formula>
      <formula>0.8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5AD6-51F5-6B4E-9C8D-006A76366B20}">
  <dimension ref="B3:N27"/>
  <sheetViews>
    <sheetView topLeftCell="A15" zoomScale="86" zoomScaleNormal="86" workbookViewId="0">
      <selection activeCell="P7" sqref="P7"/>
    </sheetView>
  </sheetViews>
  <sheetFormatPr baseColWidth="10" defaultRowHeight="16" x14ac:dyDescent="0.2"/>
  <cols>
    <col min="3" max="3" width="20.6640625" customWidth="1"/>
    <col min="4" max="4" width="21.6640625" customWidth="1"/>
    <col min="6" max="6" width="21.5" customWidth="1"/>
    <col min="8" max="8" width="21.83203125" customWidth="1"/>
    <col min="14" max="14" width="59.33203125" customWidth="1"/>
  </cols>
  <sheetData>
    <row r="3" spans="2:14" ht="27" thickBot="1" x14ac:dyDescent="0.35">
      <c r="B3" s="90" t="s">
        <v>91</v>
      </c>
      <c r="C3" s="90"/>
      <c r="D3" s="90"/>
      <c r="E3" s="90"/>
      <c r="F3" s="90"/>
      <c r="G3" s="90"/>
      <c r="H3" s="90"/>
      <c r="I3" s="90"/>
      <c r="J3" s="90"/>
      <c r="K3" s="90"/>
      <c r="L3" s="90"/>
      <c r="M3" s="90"/>
      <c r="N3" s="90"/>
    </row>
    <row r="4" spans="2:14" ht="21" thickTop="1" x14ac:dyDescent="0.2">
      <c r="B4" s="1"/>
    </row>
    <row r="5" spans="2:14" ht="20" x14ac:dyDescent="0.2">
      <c r="B5" s="2"/>
      <c r="C5" s="2"/>
      <c r="D5" s="2"/>
      <c r="E5" s="2"/>
      <c r="F5" s="2"/>
      <c r="G5" s="2"/>
      <c r="H5" s="2"/>
      <c r="I5" s="2"/>
      <c r="J5" s="2"/>
      <c r="K5" s="2"/>
      <c r="L5" s="2"/>
    </row>
    <row r="6" spans="2:14" ht="21" thickBot="1" x14ac:dyDescent="0.25">
      <c r="B6" s="29"/>
    </row>
    <row r="7" spans="2:14" ht="77" thickBot="1" x14ac:dyDescent="0.25">
      <c r="B7" s="3" t="s">
        <v>72</v>
      </c>
      <c r="C7" s="4" t="s">
        <v>2</v>
      </c>
      <c r="D7" s="4" t="s">
        <v>3</v>
      </c>
      <c r="E7" s="4" t="s">
        <v>4</v>
      </c>
      <c r="F7" s="4" t="s">
        <v>5</v>
      </c>
      <c r="G7" s="4" t="s">
        <v>6</v>
      </c>
      <c r="H7" s="4" t="s">
        <v>73</v>
      </c>
      <c r="I7" s="4" t="s">
        <v>8</v>
      </c>
      <c r="J7" s="4" t="s">
        <v>9</v>
      </c>
      <c r="K7" s="4" t="s">
        <v>10</v>
      </c>
      <c r="L7" s="4" t="s">
        <v>11</v>
      </c>
      <c r="M7" s="4" t="s">
        <v>12</v>
      </c>
      <c r="N7" s="5" t="s">
        <v>13</v>
      </c>
    </row>
    <row r="8" spans="2:14" ht="38" x14ac:dyDescent="0.2">
      <c r="B8" s="76" t="s">
        <v>14</v>
      </c>
      <c r="C8" s="92" t="s">
        <v>74</v>
      </c>
      <c r="D8" s="6" t="s">
        <v>75</v>
      </c>
      <c r="E8" s="6">
        <v>0.8</v>
      </c>
      <c r="F8" s="7" t="s">
        <v>57</v>
      </c>
      <c r="G8" s="6">
        <v>0</v>
      </c>
      <c r="H8" s="7" t="s">
        <v>18</v>
      </c>
      <c r="I8" s="6">
        <v>0.25</v>
      </c>
      <c r="J8" s="8">
        <f t="shared" ref="J8:J23" si="0">E8*(G8+I8)</f>
        <v>0.2</v>
      </c>
      <c r="K8" s="79">
        <f>SUM(J8:J17)</f>
        <v>4.5749999999999993</v>
      </c>
      <c r="L8" s="82">
        <f>K8/10</f>
        <v>0.45749999999999991</v>
      </c>
      <c r="M8" s="104" t="s">
        <v>19</v>
      </c>
      <c r="N8" s="99" t="s">
        <v>97</v>
      </c>
    </row>
    <row r="9" spans="2:14" ht="38" x14ac:dyDescent="0.2">
      <c r="B9" s="77"/>
      <c r="C9" s="93"/>
      <c r="D9" s="10" t="s">
        <v>76</v>
      </c>
      <c r="E9" s="10">
        <v>0.9</v>
      </c>
      <c r="F9" s="11" t="s">
        <v>57</v>
      </c>
      <c r="G9" s="10">
        <v>0</v>
      </c>
      <c r="H9" s="11" t="s">
        <v>18</v>
      </c>
      <c r="I9" s="10">
        <v>0.25</v>
      </c>
      <c r="J9" s="10">
        <f t="shared" si="0"/>
        <v>0.22500000000000001</v>
      </c>
      <c r="K9" s="80"/>
      <c r="L9" s="83"/>
      <c r="M9" s="105"/>
      <c r="N9" s="100"/>
    </row>
    <row r="10" spans="2:14" ht="38" x14ac:dyDescent="0.2">
      <c r="B10" s="77"/>
      <c r="C10" s="93"/>
      <c r="D10" s="13" t="s">
        <v>77</v>
      </c>
      <c r="E10" s="13">
        <v>0.8</v>
      </c>
      <c r="F10" s="14" t="s">
        <v>18</v>
      </c>
      <c r="G10" s="13">
        <v>0.25</v>
      </c>
      <c r="H10" s="14" t="s">
        <v>18</v>
      </c>
      <c r="I10" s="13">
        <v>0.25</v>
      </c>
      <c r="J10" s="10">
        <f t="shared" si="0"/>
        <v>0.4</v>
      </c>
      <c r="K10" s="80"/>
      <c r="L10" s="83"/>
      <c r="M10" s="105"/>
      <c r="N10" s="100"/>
    </row>
    <row r="11" spans="2:14" ht="42" x14ac:dyDescent="0.2">
      <c r="B11" s="77"/>
      <c r="C11" s="101" t="s">
        <v>78</v>
      </c>
      <c r="D11" s="10" t="s">
        <v>79</v>
      </c>
      <c r="E11" s="10">
        <v>0.9</v>
      </c>
      <c r="F11" s="11" t="s">
        <v>89</v>
      </c>
      <c r="G11" s="10">
        <v>0</v>
      </c>
      <c r="H11" s="11" t="s">
        <v>89</v>
      </c>
      <c r="I11" s="10">
        <v>0</v>
      </c>
      <c r="J11" s="10">
        <f t="shared" si="0"/>
        <v>0</v>
      </c>
      <c r="K11" s="80"/>
      <c r="L11" s="83"/>
      <c r="M11" s="105"/>
      <c r="N11" s="100" t="s">
        <v>98</v>
      </c>
    </row>
    <row r="12" spans="2:14" ht="42" x14ac:dyDescent="0.2">
      <c r="B12" s="77"/>
      <c r="C12" s="101"/>
      <c r="D12" s="15" t="s">
        <v>80</v>
      </c>
      <c r="E12" s="15">
        <v>0.9</v>
      </c>
      <c r="F12" s="16" t="s">
        <v>61</v>
      </c>
      <c r="G12" s="15">
        <v>0.25</v>
      </c>
      <c r="H12" s="16" t="s">
        <v>61</v>
      </c>
      <c r="I12" s="15">
        <v>0.5</v>
      </c>
      <c r="J12" s="10">
        <f t="shared" si="0"/>
        <v>0.67500000000000004</v>
      </c>
      <c r="K12" s="80"/>
      <c r="L12" s="83"/>
      <c r="M12" s="105"/>
      <c r="N12" s="100"/>
    </row>
    <row r="13" spans="2:14" ht="42" x14ac:dyDescent="0.2">
      <c r="B13" s="77"/>
      <c r="C13" s="101"/>
      <c r="D13" s="10" t="s">
        <v>81</v>
      </c>
      <c r="E13" s="10">
        <v>0.8</v>
      </c>
      <c r="F13" s="11" t="s">
        <v>89</v>
      </c>
      <c r="G13" s="10">
        <v>0</v>
      </c>
      <c r="H13" s="11" t="s">
        <v>89</v>
      </c>
      <c r="I13" s="10">
        <v>0</v>
      </c>
      <c r="J13" s="10">
        <f t="shared" si="0"/>
        <v>0</v>
      </c>
      <c r="K13" s="80"/>
      <c r="L13" s="83"/>
      <c r="M13" s="105"/>
      <c r="N13" s="100"/>
    </row>
    <row r="14" spans="2:14" ht="57" customHeight="1" x14ac:dyDescent="0.2">
      <c r="B14" s="77"/>
      <c r="C14" s="24" t="s">
        <v>82</v>
      </c>
      <c r="D14" s="17" t="s">
        <v>95</v>
      </c>
      <c r="E14" s="17">
        <v>0.9</v>
      </c>
      <c r="F14" s="18" t="s">
        <v>28</v>
      </c>
      <c r="G14" s="17">
        <v>0.25</v>
      </c>
      <c r="H14" s="18" t="s">
        <v>36</v>
      </c>
      <c r="I14" s="17">
        <v>0.5</v>
      </c>
      <c r="J14" s="10">
        <f t="shared" si="0"/>
        <v>0.67500000000000004</v>
      </c>
      <c r="K14" s="80"/>
      <c r="L14" s="83"/>
      <c r="M14" s="105"/>
      <c r="N14" s="42" t="s">
        <v>96</v>
      </c>
    </row>
    <row r="15" spans="2:14" ht="42" x14ac:dyDescent="0.2">
      <c r="B15" s="77"/>
      <c r="C15" s="102" t="s">
        <v>84</v>
      </c>
      <c r="D15" s="10" t="s">
        <v>85</v>
      </c>
      <c r="E15" s="10">
        <v>0.8</v>
      </c>
      <c r="F15" s="11" t="s">
        <v>92</v>
      </c>
      <c r="G15" s="10">
        <v>0.5</v>
      </c>
      <c r="H15" s="11" t="s">
        <v>92</v>
      </c>
      <c r="I15" s="10">
        <v>0.5</v>
      </c>
      <c r="J15" s="10">
        <f t="shared" si="0"/>
        <v>0.8</v>
      </c>
      <c r="K15" s="80"/>
      <c r="L15" s="83"/>
      <c r="M15" s="105"/>
      <c r="N15" s="100" t="s">
        <v>94</v>
      </c>
    </row>
    <row r="16" spans="2:14" ht="42" x14ac:dyDescent="0.2">
      <c r="B16" s="77"/>
      <c r="C16" s="102"/>
      <c r="D16" s="37" t="s">
        <v>87</v>
      </c>
      <c r="E16" s="37">
        <v>0.8</v>
      </c>
      <c r="F16" s="44" t="s">
        <v>92</v>
      </c>
      <c r="G16" s="37">
        <v>0.5</v>
      </c>
      <c r="H16" s="44" t="s">
        <v>92</v>
      </c>
      <c r="I16" s="37">
        <v>0.5</v>
      </c>
      <c r="J16" s="10">
        <f t="shared" si="0"/>
        <v>0.8</v>
      </c>
      <c r="K16" s="80"/>
      <c r="L16" s="83"/>
      <c r="M16" s="105"/>
      <c r="N16" s="100"/>
    </row>
    <row r="17" spans="2:14" ht="43" thickBot="1" x14ac:dyDescent="0.25">
      <c r="B17" s="78"/>
      <c r="C17" s="103"/>
      <c r="D17" s="23" t="s">
        <v>88</v>
      </c>
      <c r="E17" s="23">
        <v>0.8</v>
      </c>
      <c r="F17" s="45" t="s">
        <v>92</v>
      </c>
      <c r="G17" s="23">
        <v>0.5</v>
      </c>
      <c r="H17" s="45" t="s">
        <v>92</v>
      </c>
      <c r="I17" s="23">
        <v>0.5</v>
      </c>
      <c r="J17" s="23">
        <f t="shared" si="0"/>
        <v>0.8</v>
      </c>
      <c r="K17" s="81"/>
      <c r="L17" s="84"/>
      <c r="M17" s="106"/>
      <c r="N17" s="110"/>
    </row>
    <row r="18" spans="2:14" ht="38" x14ac:dyDescent="0.2">
      <c r="B18" s="111" t="s">
        <v>34</v>
      </c>
      <c r="C18" s="112" t="s">
        <v>74</v>
      </c>
      <c r="D18" s="38" t="s">
        <v>75</v>
      </c>
      <c r="E18" s="38">
        <v>0.8</v>
      </c>
      <c r="F18" s="55" t="s">
        <v>57</v>
      </c>
      <c r="G18" s="38">
        <v>0</v>
      </c>
      <c r="H18" s="55" t="s">
        <v>57</v>
      </c>
      <c r="I18" s="38">
        <v>0</v>
      </c>
      <c r="J18" s="56">
        <f t="shared" si="0"/>
        <v>0</v>
      </c>
      <c r="K18" s="113">
        <f>SUM(J18:J27)</f>
        <v>3.7249999999999996</v>
      </c>
      <c r="L18" s="114">
        <f>K18/10</f>
        <v>0.37249999999999994</v>
      </c>
      <c r="M18" s="115" t="s">
        <v>103</v>
      </c>
      <c r="N18" s="118" t="s">
        <v>99</v>
      </c>
    </row>
    <row r="19" spans="2:14" ht="38" x14ac:dyDescent="0.2">
      <c r="B19" s="77"/>
      <c r="C19" s="93"/>
      <c r="D19" s="10" t="s">
        <v>76</v>
      </c>
      <c r="E19" s="10">
        <v>0.9</v>
      </c>
      <c r="F19" s="11" t="s">
        <v>57</v>
      </c>
      <c r="G19" s="10">
        <v>0</v>
      </c>
      <c r="H19" s="11" t="s">
        <v>18</v>
      </c>
      <c r="I19" s="10">
        <v>0.25</v>
      </c>
      <c r="J19" s="10">
        <f t="shared" si="0"/>
        <v>0.22500000000000001</v>
      </c>
      <c r="K19" s="80"/>
      <c r="L19" s="83"/>
      <c r="M19" s="116"/>
      <c r="N19" s="100"/>
    </row>
    <row r="20" spans="2:14" ht="38" x14ac:dyDescent="0.2">
      <c r="B20" s="77"/>
      <c r="C20" s="93"/>
      <c r="D20" s="13" t="s">
        <v>77</v>
      </c>
      <c r="E20" s="13">
        <v>0.8</v>
      </c>
      <c r="F20" s="14" t="s">
        <v>57</v>
      </c>
      <c r="G20" s="13">
        <v>0</v>
      </c>
      <c r="H20" s="14" t="s">
        <v>18</v>
      </c>
      <c r="I20" s="13">
        <v>0.25</v>
      </c>
      <c r="J20" s="10">
        <f t="shared" si="0"/>
        <v>0.2</v>
      </c>
      <c r="K20" s="80"/>
      <c r="L20" s="83"/>
      <c r="M20" s="116"/>
      <c r="N20" s="100"/>
    </row>
    <row r="21" spans="2:14" ht="42" x14ac:dyDescent="0.2">
      <c r="B21" s="77"/>
      <c r="C21" s="101" t="s">
        <v>78</v>
      </c>
      <c r="D21" s="10" t="s">
        <v>79</v>
      </c>
      <c r="E21" s="10">
        <v>0.9</v>
      </c>
      <c r="F21" s="11" t="s">
        <v>89</v>
      </c>
      <c r="G21" s="10">
        <v>0</v>
      </c>
      <c r="H21" s="11" t="s">
        <v>89</v>
      </c>
      <c r="I21" s="10">
        <v>0</v>
      </c>
      <c r="J21" s="10">
        <f t="shared" si="0"/>
        <v>0</v>
      </c>
      <c r="K21" s="80"/>
      <c r="L21" s="83"/>
      <c r="M21" s="116"/>
      <c r="N21" s="100" t="s">
        <v>100</v>
      </c>
    </row>
    <row r="22" spans="2:14" ht="42" x14ac:dyDescent="0.2">
      <c r="B22" s="77"/>
      <c r="C22" s="101"/>
      <c r="D22" s="15" t="s">
        <v>80</v>
      </c>
      <c r="E22" s="15">
        <v>0.9</v>
      </c>
      <c r="F22" s="16" t="s">
        <v>89</v>
      </c>
      <c r="G22" s="15">
        <v>0</v>
      </c>
      <c r="H22" s="16" t="s">
        <v>89</v>
      </c>
      <c r="I22" s="15">
        <v>0</v>
      </c>
      <c r="J22" s="10">
        <f t="shared" si="0"/>
        <v>0</v>
      </c>
      <c r="K22" s="80"/>
      <c r="L22" s="83"/>
      <c r="M22" s="116"/>
      <c r="N22" s="100"/>
    </row>
    <row r="23" spans="2:14" ht="42" x14ac:dyDescent="0.2">
      <c r="B23" s="77"/>
      <c r="C23" s="101"/>
      <c r="D23" s="10" t="s">
        <v>81</v>
      </c>
      <c r="E23" s="10">
        <v>0.8</v>
      </c>
      <c r="F23" s="11" t="s">
        <v>89</v>
      </c>
      <c r="G23" s="10">
        <v>0</v>
      </c>
      <c r="H23" s="11" t="s">
        <v>89</v>
      </c>
      <c r="I23" s="10">
        <v>0</v>
      </c>
      <c r="J23" s="10">
        <f t="shared" si="0"/>
        <v>0</v>
      </c>
      <c r="K23" s="80"/>
      <c r="L23" s="83"/>
      <c r="M23" s="116"/>
      <c r="N23" s="100"/>
    </row>
    <row r="24" spans="2:14" ht="57" x14ac:dyDescent="0.2">
      <c r="B24" s="77"/>
      <c r="C24" s="24" t="s">
        <v>82</v>
      </c>
      <c r="D24" s="17" t="s">
        <v>83</v>
      </c>
      <c r="E24" s="17">
        <v>0.9</v>
      </c>
      <c r="F24" s="18" t="s">
        <v>36</v>
      </c>
      <c r="G24" s="17">
        <v>0.5</v>
      </c>
      <c r="H24" s="18" t="s">
        <v>36</v>
      </c>
      <c r="I24" s="17">
        <v>0.5</v>
      </c>
      <c r="J24" s="10">
        <f>E24*(G24+I24)</f>
        <v>0.9</v>
      </c>
      <c r="K24" s="80"/>
      <c r="L24" s="83"/>
      <c r="M24" s="116"/>
      <c r="N24" s="42" t="s">
        <v>94</v>
      </c>
    </row>
    <row r="25" spans="2:14" ht="56" x14ac:dyDescent="0.2">
      <c r="B25" s="77"/>
      <c r="C25" s="107" t="s">
        <v>84</v>
      </c>
      <c r="D25" s="10" t="s">
        <v>85</v>
      </c>
      <c r="E25" s="10">
        <v>0.8</v>
      </c>
      <c r="F25" s="11" t="s">
        <v>86</v>
      </c>
      <c r="G25" s="10">
        <v>0.5</v>
      </c>
      <c r="H25" s="11" t="s">
        <v>32</v>
      </c>
      <c r="I25" s="10">
        <v>0.5</v>
      </c>
      <c r="J25" s="10">
        <f>E25*(G25+I25)</f>
        <v>0.8</v>
      </c>
      <c r="K25" s="80"/>
      <c r="L25" s="83"/>
      <c r="M25" s="116"/>
      <c r="N25" s="42" t="s">
        <v>101</v>
      </c>
    </row>
    <row r="26" spans="2:14" ht="70" x14ac:dyDescent="0.2">
      <c r="B26" s="77"/>
      <c r="C26" s="108"/>
      <c r="D26" s="37" t="s">
        <v>87</v>
      </c>
      <c r="E26" s="37">
        <v>0.8</v>
      </c>
      <c r="F26" s="44" t="s">
        <v>90</v>
      </c>
      <c r="G26" s="37">
        <v>0.5</v>
      </c>
      <c r="H26" s="44" t="s">
        <v>32</v>
      </c>
      <c r="I26" s="37">
        <v>0.5</v>
      </c>
      <c r="J26" s="10">
        <f>E26*(G26+I26)</f>
        <v>0.8</v>
      </c>
      <c r="K26" s="80"/>
      <c r="L26" s="83"/>
      <c r="M26" s="116"/>
      <c r="N26" s="42" t="s">
        <v>102</v>
      </c>
    </row>
    <row r="27" spans="2:14" ht="43" thickBot="1" x14ac:dyDescent="0.25">
      <c r="B27" s="78"/>
      <c r="C27" s="109"/>
      <c r="D27" s="23" t="s">
        <v>88</v>
      </c>
      <c r="E27" s="23">
        <v>0.8</v>
      </c>
      <c r="F27" s="45" t="s">
        <v>92</v>
      </c>
      <c r="G27" s="23">
        <v>0.5</v>
      </c>
      <c r="H27" s="45" t="s">
        <v>92</v>
      </c>
      <c r="I27" s="23">
        <v>0.5</v>
      </c>
      <c r="J27" s="23">
        <f>E27*(G27+I27)</f>
        <v>0.8</v>
      </c>
      <c r="K27" s="81"/>
      <c r="L27" s="84"/>
      <c r="M27" s="117"/>
      <c r="N27" s="57" t="s">
        <v>93</v>
      </c>
    </row>
  </sheetData>
  <mergeCells count="20">
    <mergeCell ref="C25:C27"/>
    <mergeCell ref="N15:N17"/>
    <mergeCell ref="B18:B27"/>
    <mergeCell ref="C18:C20"/>
    <mergeCell ref="K18:K27"/>
    <mergeCell ref="L18:L27"/>
    <mergeCell ref="M18:M27"/>
    <mergeCell ref="N18:N20"/>
    <mergeCell ref="C21:C23"/>
    <mergeCell ref="N21:N23"/>
    <mergeCell ref="C11:C13"/>
    <mergeCell ref="N11:N13"/>
    <mergeCell ref="C15:C17"/>
    <mergeCell ref="B3:N3"/>
    <mergeCell ref="B8:B17"/>
    <mergeCell ref="C8:C10"/>
    <mergeCell ref="K8:K17"/>
    <mergeCell ref="L8:L17"/>
    <mergeCell ref="M8:M17"/>
    <mergeCell ref="N8:N10"/>
  </mergeCells>
  <conditionalFormatting sqref="J8:J27">
    <cfRule type="cellIs" dxfId="4" priority="1" operator="between">
      <formula>0.81</formula>
      <formula>1</formula>
    </cfRule>
    <cfRule type="cellIs" dxfId="3" priority="2" operator="between">
      <formula>0.61</formula>
      <formula>0.8</formula>
    </cfRule>
    <cfRule type="cellIs" dxfId="2" priority="3" operator="between">
      <formula>0.41</formula>
      <formula>0.6</formula>
    </cfRule>
    <cfRule type="cellIs" dxfId="1" priority="4" operator="between">
      <formula>0.21</formula>
      <formula>0.4</formula>
    </cfRule>
    <cfRule type="cellIs" dxfId="0" priority="5" operator="between">
      <formula>0</formula>
      <formula>0.2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R2-Roles</vt:lpstr>
      <vt:lpstr>R2-Data</vt:lpstr>
      <vt:lpstr>R2-Decision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Hanouf AL Ghanmi</dc:creator>
  <cp:lastModifiedBy>Microsoft Office User</cp:lastModifiedBy>
  <dcterms:created xsi:type="dcterms:W3CDTF">2024-01-13T14:45:44Z</dcterms:created>
  <dcterms:modified xsi:type="dcterms:W3CDTF">2024-01-23T23:49:49Z</dcterms:modified>
</cp:coreProperties>
</file>