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21970_uni_au_dk/Documents/ToToTo/Research/2019-Prof Work/AarhusU/Structures and ML&amp;AI/BNN Paper CMAME published/TheCode/"/>
    </mc:Choice>
  </mc:AlternateContent>
  <xr:revisionPtr revIDLastSave="185" documentId="11_73852E74044C9E0E62355476585DCE3A87625AE3" xr6:coauthVersionLast="47" xr6:coauthVersionMax="47" xr10:uidLastSave="{217E8D58-D6F8-D541-8AC7-4987E02340C6}"/>
  <bookViews>
    <workbookView xWindow="0" yWindow="500" windowWidth="51200" windowHeight="26360" activeTab="3" xr2:uid="{00000000-000D-0000-FFFF-FFFF00000000}"/>
  </bookViews>
  <sheets>
    <sheet name="CoCrFeMnNi (R=0.1)" sheetId="5" r:id="rId1"/>
    <sheet name="CoCrFeMnNi (R=-1)" sheetId="8" r:id="rId2"/>
    <sheet name="AlCoCrFeMnNi (R=0.1)" sheetId="7" r:id="rId3"/>
    <sheet name="AlCoCrFeMnNi (R=-1)" sheetId="9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9" l="1"/>
  <c r="D39" i="9" s="1"/>
  <c r="G38" i="9"/>
  <c r="D38" i="9" s="1"/>
  <c r="G37" i="9"/>
  <c r="D37" i="9" s="1"/>
  <c r="E37" i="9" s="1"/>
  <c r="F37" i="9" s="1"/>
  <c r="H37" i="9" s="1"/>
  <c r="G36" i="9"/>
  <c r="D36" i="9"/>
  <c r="G35" i="9"/>
  <c r="D35" i="9" s="1"/>
  <c r="G34" i="9"/>
  <c r="D34" i="9" s="1"/>
  <c r="G33" i="9"/>
  <c r="D33" i="9" s="1"/>
  <c r="G32" i="9"/>
  <c r="D32" i="9" s="1"/>
  <c r="G31" i="9"/>
  <c r="D31" i="9" s="1"/>
  <c r="G30" i="9"/>
  <c r="D30" i="9" s="1"/>
  <c r="G29" i="9"/>
  <c r="D29" i="9" s="1"/>
  <c r="G28" i="9"/>
  <c r="D28" i="9"/>
  <c r="G27" i="9"/>
  <c r="D27" i="9" s="1"/>
  <c r="G26" i="9"/>
  <c r="D26" i="9" s="1"/>
  <c r="G25" i="9"/>
  <c r="D25" i="9" s="1"/>
  <c r="G24" i="9"/>
  <c r="D24" i="9" s="1"/>
  <c r="G23" i="9"/>
  <c r="D23" i="9" s="1"/>
  <c r="G22" i="9"/>
  <c r="D22" i="9" s="1"/>
  <c r="G21" i="9"/>
  <c r="D21" i="9" s="1"/>
  <c r="G20" i="9"/>
  <c r="D20" i="9"/>
  <c r="G19" i="9"/>
  <c r="D19" i="9" s="1"/>
  <c r="G18" i="9"/>
  <c r="D18" i="9" s="1"/>
  <c r="G17" i="9"/>
  <c r="D17" i="9" s="1"/>
  <c r="G16" i="9"/>
  <c r="D16" i="9" s="1"/>
  <c r="G15" i="9"/>
  <c r="D15" i="9" s="1"/>
  <c r="G14" i="9"/>
  <c r="D14" i="9"/>
  <c r="G13" i="9"/>
  <c r="D13" i="9" s="1"/>
  <c r="G12" i="9"/>
  <c r="D12" i="9"/>
  <c r="G11" i="9"/>
  <c r="D11" i="9" s="1"/>
  <c r="G10" i="9"/>
  <c r="D10" i="9" s="1"/>
  <c r="G9" i="9"/>
  <c r="D9" i="9" s="1"/>
  <c r="G8" i="9"/>
  <c r="D8" i="9" s="1"/>
  <c r="G7" i="9"/>
  <c r="D7" i="9" s="1"/>
  <c r="G6" i="9"/>
  <c r="D6" i="9" s="1"/>
  <c r="G5" i="9"/>
  <c r="D5" i="9" s="1"/>
  <c r="G4" i="9"/>
  <c r="D4" i="9"/>
  <c r="G3" i="9"/>
  <c r="D3" i="9" s="1"/>
  <c r="G2" i="9"/>
  <c r="D2" i="9" s="1"/>
  <c r="G176" i="8"/>
  <c r="D176" i="8" s="1"/>
  <c r="G175" i="8"/>
  <c r="D175" i="8" s="1"/>
  <c r="G174" i="8"/>
  <c r="D174" i="8" s="1"/>
  <c r="G173" i="8"/>
  <c r="D173" i="8"/>
  <c r="G172" i="8"/>
  <c r="D172" i="8" s="1"/>
  <c r="G171" i="8"/>
  <c r="D171" i="8" s="1"/>
  <c r="E171" i="8" s="1"/>
  <c r="F171" i="8" s="1"/>
  <c r="H171" i="8" s="1"/>
  <c r="G170" i="8"/>
  <c r="D170" i="8" s="1"/>
  <c r="G169" i="8"/>
  <c r="D169" i="8" s="1"/>
  <c r="G168" i="8"/>
  <c r="D168" i="8" s="1"/>
  <c r="E168" i="8" s="1"/>
  <c r="F168" i="8" s="1"/>
  <c r="H168" i="8" s="1"/>
  <c r="G167" i="8"/>
  <c r="D167" i="8"/>
  <c r="G166" i="8"/>
  <c r="D166" i="8" s="1"/>
  <c r="G165" i="8"/>
  <c r="D165" i="8" s="1"/>
  <c r="G164" i="8"/>
  <c r="D164" i="8" s="1"/>
  <c r="E164" i="8" s="1"/>
  <c r="G163" i="8"/>
  <c r="D163" i="8"/>
  <c r="E163" i="8" s="1"/>
  <c r="F163" i="8" s="1"/>
  <c r="H163" i="8" s="1"/>
  <c r="G162" i="8"/>
  <c r="D162" i="8" s="1"/>
  <c r="G161" i="8"/>
  <c r="D161" i="8" s="1"/>
  <c r="G160" i="8"/>
  <c r="D160" i="8" s="1"/>
  <c r="E160" i="8" s="1"/>
  <c r="F160" i="8" s="1"/>
  <c r="H160" i="8" s="1"/>
  <c r="G159" i="8"/>
  <c r="D159" i="8" s="1"/>
  <c r="G158" i="8"/>
  <c r="D158" i="8" s="1"/>
  <c r="G157" i="8"/>
  <c r="D157" i="8"/>
  <c r="G156" i="8"/>
  <c r="D156" i="8" s="1"/>
  <c r="E156" i="8" s="1"/>
  <c r="G155" i="8"/>
  <c r="D155" i="8" s="1"/>
  <c r="E155" i="8" s="1"/>
  <c r="F155" i="8" s="1"/>
  <c r="H155" i="8" s="1"/>
  <c r="G154" i="8"/>
  <c r="D154" i="8" s="1"/>
  <c r="G153" i="8"/>
  <c r="D153" i="8" s="1"/>
  <c r="G152" i="8"/>
  <c r="D152" i="8" s="1"/>
  <c r="E152" i="8" s="1"/>
  <c r="F152" i="8" s="1"/>
  <c r="H152" i="8" s="1"/>
  <c r="G151" i="8"/>
  <c r="D151" i="8" s="1"/>
  <c r="G150" i="8"/>
  <c r="D150" i="8" s="1"/>
  <c r="G149" i="8"/>
  <c r="D149" i="8" s="1"/>
  <c r="G148" i="8"/>
  <c r="D148" i="8" s="1"/>
  <c r="E148" i="8" s="1"/>
  <c r="G147" i="8"/>
  <c r="D147" i="8"/>
  <c r="E147" i="8" s="1"/>
  <c r="F147" i="8" s="1"/>
  <c r="H147" i="8" s="1"/>
  <c r="G146" i="8"/>
  <c r="D146" i="8" s="1"/>
  <c r="G145" i="8"/>
  <c r="D145" i="8" s="1"/>
  <c r="G144" i="8"/>
  <c r="D144" i="8" s="1"/>
  <c r="E144" i="8" s="1"/>
  <c r="F144" i="8" s="1"/>
  <c r="H144" i="8" s="1"/>
  <c r="G143" i="8"/>
  <c r="D143" i="8" s="1"/>
  <c r="E143" i="8" s="1"/>
  <c r="G142" i="8"/>
  <c r="D142" i="8" s="1"/>
  <c r="G141" i="8"/>
  <c r="D141" i="8" s="1"/>
  <c r="G140" i="8"/>
  <c r="D140" i="8" s="1"/>
  <c r="E140" i="8" s="1"/>
  <c r="G139" i="8"/>
  <c r="D139" i="8" s="1"/>
  <c r="E139" i="8" s="1"/>
  <c r="G138" i="8"/>
  <c r="D138" i="8" s="1"/>
  <c r="G137" i="8"/>
  <c r="D137" i="8"/>
  <c r="G136" i="8"/>
  <c r="D136" i="8" s="1"/>
  <c r="E136" i="8" s="1"/>
  <c r="F136" i="8" s="1"/>
  <c r="H136" i="8" s="1"/>
  <c r="G135" i="8"/>
  <c r="D135" i="8" s="1"/>
  <c r="E135" i="8" s="1"/>
  <c r="G134" i="8"/>
  <c r="D134" i="8" s="1"/>
  <c r="G133" i="8"/>
  <c r="D133" i="8" s="1"/>
  <c r="G132" i="8"/>
  <c r="D132" i="8" s="1"/>
  <c r="E132" i="8" s="1"/>
  <c r="G131" i="8"/>
  <c r="D131" i="8" s="1"/>
  <c r="E131" i="8" s="1"/>
  <c r="F131" i="8" s="1"/>
  <c r="H131" i="8" s="1"/>
  <c r="G130" i="8"/>
  <c r="D130" i="8" s="1"/>
  <c r="G129" i="8"/>
  <c r="D129" i="8" s="1"/>
  <c r="G128" i="8"/>
  <c r="D128" i="8" s="1"/>
  <c r="E128" i="8" s="1"/>
  <c r="F128" i="8" s="1"/>
  <c r="H128" i="8" s="1"/>
  <c r="G127" i="8"/>
  <c r="D127" i="8" s="1"/>
  <c r="G126" i="8"/>
  <c r="D126" i="8" s="1"/>
  <c r="G125" i="8"/>
  <c r="D125" i="8" s="1"/>
  <c r="G124" i="8"/>
  <c r="D124" i="8" s="1"/>
  <c r="E124" i="8" s="1"/>
  <c r="G123" i="8"/>
  <c r="D123" i="8" s="1"/>
  <c r="E123" i="8" s="1"/>
  <c r="F123" i="8" s="1"/>
  <c r="H123" i="8" s="1"/>
  <c r="G122" i="8"/>
  <c r="D122" i="8" s="1"/>
  <c r="G121" i="8"/>
  <c r="D121" i="8" s="1"/>
  <c r="G120" i="8"/>
  <c r="D120" i="8"/>
  <c r="E120" i="8" s="1"/>
  <c r="F120" i="8" s="1"/>
  <c r="H120" i="8" s="1"/>
  <c r="G119" i="8"/>
  <c r="D119" i="8" s="1"/>
  <c r="E119" i="8" s="1"/>
  <c r="F119" i="8"/>
  <c r="H119" i="8" s="1"/>
  <c r="G118" i="8"/>
  <c r="D118" i="8" s="1"/>
  <c r="G117" i="8"/>
  <c r="D117" i="8" s="1"/>
  <c r="G116" i="8"/>
  <c r="D116" i="8" s="1"/>
  <c r="E116" i="8" s="1"/>
  <c r="G115" i="8"/>
  <c r="D115" i="8"/>
  <c r="E115" i="8" s="1"/>
  <c r="G114" i="8"/>
  <c r="D114" i="8" s="1"/>
  <c r="G113" i="8"/>
  <c r="D113" i="8" s="1"/>
  <c r="G112" i="8"/>
  <c r="D112" i="8" s="1"/>
  <c r="E112" i="8" s="1"/>
  <c r="F112" i="8" s="1"/>
  <c r="H112" i="8" s="1"/>
  <c r="G111" i="8"/>
  <c r="D111" i="8" s="1"/>
  <c r="E111" i="8" s="1"/>
  <c r="F111" i="8"/>
  <c r="H111" i="8" s="1"/>
  <c r="G110" i="8"/>
  <c r="D110" i="8" s="1"/>
  <c r="G109" i="8"/>
  <c r="D109" i="8"/>
  <c r="G108" i="8"/>
  <c r="D108" i="8" s="1"/>
  <c r="E108" i="8" s="1"/>
  <c r="G107" i="8"/>
  <c r="D107" i="8" s="1"/>
  <c r="E107" i="8" s="1"/>
  <c r="F107" i="8" s="1"/>
  <c r="H107" i="8" s="1"/>
  <c r="G106" i="8"/>
  <c r="D106" i="8" s="1"/>
  <c r="G105" i="8"/>
  <c r="D105" i="8"/>
  <c r="G104" i="8"/>
  <c r="D104" i="8" s="1"/>
  <c r="E104" i="8" s="1"/>
  <c r="F104" i="8" s="1"/>
  <c r="H104" i="8" s="1"/>
  <c r="G103" i="8"/>
  <c r="D103" i="8" s="1"/>
  <c r="G102" i="8"/>
  <c r="D102" i="8" s="1"/>
  <c r="G101" i="8"/>
  <c r="D101" i="8" s="1"/>
  <c r="G100" i="8"/>
  <c r="D100" i="8" s="1"/>
  <c r="E100" i="8" s="1"/>
  <c r="G99" i="8"/>
  <c r="D99" i="8" s="1"/>
  <c r="E99" i="8" s="1"/>
  <c r="F99" i="8" s="1"/>
  <c r="H99" i="8" s="1"/>
  <c r="G98" i="8"/>
  <c r="D98" i="8" s="1"/>
  <c r="G97" i="8"/>
  <c r="D97" i="8"/>
  <c r="G96" i="8"/>
  <c r="D96" i="8"/>
  <c r="E96" i="8" s="1"/>
  <c r="F96" i="8" s="1"/>
  <c r="H96" i="8" s="1"/>
  <c r="G95" i="8"/>
  <c r="D95" i="8" s="1"/>
  <c r="E95" i="8" s="1"/>
  <c r="F95" i="8" s="1"/>
  <c r="H95" i="8" s="1"/>
  <c r="G94" i="8"/>
  <c r="D94" i="8" s="1"/>
  <c r="G93" i="8"/>
  <c r="D93" i="8" s="1"/>
  <c r="G92" i="8"/>
  <c r="D92" i="8" s="1"/>
  <c r="E92" i="8" s="1"/>
  <c r="G91" i="8"/>
  <c r="D91" i="8"/>
  <c r="E91" i="8" s="1"/>
  <c r="G90" i="8"/>
  <c r="D90" i="8" s="1"/>
  <c r="G89" i="8"/>
  <c r="D89" i="8" s="1"/>
  <c r="G88" i="8"/>
  <c r="D88" i="8" s="1"/>
  <c r="E88" i="8" s="1"/>
  <c r="F88" i="8" s="1"/>
  <c r="H88" i="8" s="1"/>
  <c r="G87" i="8"/>
  <c r="D87" i="8" s="1"/>
  <c r="E87" i="8" s="1"/>
  <c r="G86" i="8"/>
  <c r="D86" i="8" s="1"/>
  <c r="E86" i="8" s="1"/>
  <c r="G85" i="8"/>
  <c r="D85" i="8" s="1"/>
  <c r="G84" i="8"/>
  <c r="D84" i="8" s="1"/>
  <c r="E84" i="8"/>
  <c r="G83" i="8"/>
  <c r="D83" i="8" s="1"/>
  <c r="G82" i="8"/>
  <c r="D82" i="8" s="1"/>
  <c r="G81" i="8"/>
  <c r="D81" i="8" s="1"/>
  <c r="E81" i="8" s="1"/>
  <c r="G80" i="8"/>
  <c r="D80" i="8"/>
  <c r="E80" i="8" s="1"/>
  <c r="F80" i="8" s="1"/>
  <c r="H80" i="8" s="1"/>
  <c r="G79" i="8"/>
  <c r="D79" i="8" s="1"/>
  <c r="E79" i="8" s="1"/>
  <c r="G78" i="8"/>
  <c r="D78" i="8" s="1"/>
  <c r="E78" i="8" s="1"/>
  <c r="G77" i="8"/>
  <c r="D77" i="8" s="1"/>
  <c r="G76" i="8"/>
  <c r="D76" i="8" s="1"/>
  <c r="E76" i="8" s="1"/>
  <c r="G75" i="8"/>
  <c r="D75" i="8" s="1"/>
  <c r="E75" i="8" s="1"/>
  <c r="G74" i="8"/>
  <c r="D74" i="8" s="1"/>
  <c r="G73" i="8"/>
  <c r="D73" i="8" s="1"/>
  <c r="G72" i="8"/>
  <c r="D72" i="8"/>
  <c r="E72" i="8" s="1"/>
  <c r="F72" i="8" s="1"/>
  <c r="H72" i="8" s="1"/>
  <c r="G71" i="8"/>
  <c r="D71" i="8" s="1"/>
  <c r="E71" i="8" s="1"/>
  <c r="G70" i="8"/>
  <c r="D70" i="8" s="1"/>
  <c r="E70" i="8" s="1"/>
  <c r="G69" i="8"/>
  <c r="D69" i="8" s="1"/>
  <c r="G68" i="8"/>
  <c r="D68" i="8" s="1"/>
  <c r="G67" i="8"/>
  <c r="D67" i="8" s="1"/>
  <c r="G66" i="8"/>
  <c r="D66" i="8"/>
  <c r="E66" i="8" s="1"/>
  <c r="G65" i="8"/>
  <c r="D65" i="8" s="1"/>
  <c r="G64" i="8"/>
  <c r="D64" i="8" s="1"/>
  <c r="G63" i="8"/>
  <c r="D63" i="8" s="1"/>
  <c r="G62" i="8"/>
  <c r="D62" i="8" s="1"/>
  <c r="E62" i="8" s="1"/>
  <c r="G61" i="8"/>
  <c r="D61" i="8" s="1"/>
  <c r="G60" i="8"/>
  <c r="D60" i="8"/>
  <c r="G59" i="8"/>
  <c r="D59" i="8" s="1"/>
  <c r="G58" i="8"/>
  <c r="D58" i="8" s="1"/>
  <c r="G57" i="8"/>
  <c r="D57" i="8" s="1"/>
  <c r="G56" i="8"/>
  <c r="D56" i="8" s="1"/>
  <c r="AR55" i="8"/>
  <c r="G55" i="8"/>
  <c r="D55" i="8" s="1"/>
  <c r="AR54" i="8"/>
  <c r="G54" i="8"/>
  <c r="D54" i="8"/>
  <c r="AR53" i="8"/>
  <c r="G53" i="8"/>
  <c r="D53" i="8" s="1"/>
  <c r="AR52" i="8"/>
  <c r="G52" i="8"/>
  <c r="D52" i="8" s="1"/>
  <c r="AR51" i="8"/>
  <c r="G51" i="8"/>
  <c r="D51" i="8"/>
  <c r="AR50" i="8"/>
  <c r="G50" i="8"/>
  <c r="D50" i="8" s="1"/>
  <c r="AR49" i="8"/>
  <c r="G49" i="8"/>
  <c r="D49" i="8" s="1"/>
  <c r="G48" i="8"/>
  <c r="D48" i="8" s="1"/>
  <c r="G47" i="8"/>
  <c r="D47" i="8" s="1"/>
  <c r="G46" i="8"/>
  <c r="D46" i="8" s="1"/>
  <c r="G45" i="8"/>
  <c r="D45" i="8" s="1"/>
  <c r="G44" i="8"/>
  <c r="D44" i="8" s="1"/>
  <c r="G43" i="8"/>
  <c r="D43" i="8" s="1"/>
  <c r="G42" i="8"/>
  <c r="D42" i="8" s="1"/>
  <c r="G41" i="8"/>
  <c r="D41" i="8" s="1"/>
  <c r="G40" i="8"/>
  <c r="D40" i="8" s="1"/>
  <c r="AR39" i="8"/>
  <c r="G39" i="8"/>
  <c r="D39" i="8" s="1"/>
  <c r="AR38" i="8"/>
  <c r="G38" i="8"/>
  <c r="D38" i="8" s="1"/>
  <c r="E38" i="8" s="1"/>
  <c r="AR37" i="8"/>
  <c r="G37" i="8"/>
  <c r="D37" i="8" s="1"/>
  <c r="AR36" i="8"/>
  <c r="G36" i="8"/>
  <c r="D36" i="8" s="1"/>
  <c r="AR35" i="8"/>
  <c r="G35" i="8"/>
  <c r="D35" i="8"/>
  <c r="AR34" i="8"/>
  <c r="G34" i="8"/>
  <c r="D34" i="8" s="1"/>
  <c r="AR33" i="8"/>
  <c r="G33" i="8"/>
  <c r="D33" i="8" s="1"/>
  <c r="AR32" i="8"/>
  <c r="G32" i="8"/>
  <c r="D32" i="8" s="1"/>
  <c r="AR31" i="8"/>
  <c r="G31" i="8"/>
  <c r="D31" i="8" s="1"/>
  <c r="AR30" i="8"/>
  <c r="G30" i="8"/>
  <c r="D30" i="8" s="1"/>
  <c r="AR29" i="8"/>
  <c r="G29" i="8"/>
  <c r="D29" i="8" s="1"/>
  <c r="G28" i="8"/>
  <c r="D28" i="8" s="1"/>
  <c r="G27" i="8"/>
  <c r="D27" i="8" s="1"/>
  <c r="G26" i="8"/>
  <c r="D26" i="8" s="1"/>
  <c r="G25" i="8"/>
  <c r="D25" i="8" s="1"/>
  <c r="G24" i="8"/>
  <c r="D24" i="8" s="1"/>
  <c r="G23" i="8"/>
  <c r="D23" i="8" s="1"/>
  <c r="G22" i="8"/>
  <c r="D22" i="8" s="1"/>
  <c r="G21" i="8"/>
  <c r="D21" i="8" s="1"/>
  <c r="G20" i="8"/>
  <c r="D20" i="8" s="1"/>
  <c r="G19" i="8"/>
  <c r="D19" i="8" s="1"/>
  <c r="G18" i="8"/>
  <c r="D18" i="8"/>
  <c r="G17" i="8"/>
  <c r="D17" i="8" s="1"/>
  <c r="G16" i="8"/>
  <c r="D16" i="8" s="1"/>
  <c r="G15" i="8"/>
  <c r="D15" i="8" s="1"/>
  <c r="G14" i="8"/>
  <c r="D14" i="8" s="1"/>
  <c r="G13" i="8"/>
  <c r="D13" i="8"/>
  <c r="G12" i="8"/>
  <c r="D12" i="8" s="1"/>
  <c r="G11" i="8"/>
  <c r="D11" i="8" s="1"/>
  <c r="G10" i="8"/>
  <c r="D10" i="8"/>
  <c r="G9" i="8"/>
  <c r="D9" i="8"/>
  <c r="G8" i="8"/>
  <c r="D8" i="8" s="1"/>
  <c r="G7" i="8"/>
  <c r="D7" i="8" s="1"/>
  <c r="G6" i="8"/>
  <c r="D6" i="8" s="1"/>
  <c r="G5" i="8"/>
  <c r="D5" i="8" s="1"/>
  <c r="G4" i="8"/>
  <c r="D4" i="8" s="1"/>
  <c r="G3" i="8"/>
  <c r="D3" i="8" s="1"/>
  <c r="G2" i="8"/>
  <c r="D2" i="8" s="1"/>
  <c r="G32" i="7"/>
  <c r="D32" i="7" s="1"/>
  <c r="E32" i="7" s="1"/>
  <c r="F32" i="7" s="1"/>
  <c r="H32" i="7" s="1"/>
  <c r="G31" i="7"/>
  <c r="D31" i="7" s="1"/>
  <c r="E31" i="7" s="1"/>
  <c r="G30" i="7"/>
  <c r="D30" i="7" s="1"/>
  <c r="G29" i="7"/>
  <c r="D29" i="7" s="1"/>
  <c r="E29" i="7" s="1"/>
  <c r="G28" i="7"/>
  <c r="D28" i="7" s="1"/>
  <c r="E28" i="7" s="1"/>
  <c r="F28" i="7" s="1"/>
  <c r="H28" i="7" s="1"/>
  <c r="G27" i="7"/>
  <c r="D27" i="7" s="1"/>
  <c r="E27" i="7" s="1"/>
  <c r="G26" i="7"/>
  <c r="D26" i="7" s="1"/>
  <c r="G25" i="7"/>
  <c r="D25" i="7" s="1"/>
  <c r="G24" i="7"/>
  <c r="D24" i="7" s="1"/>
  <c r="E24" i="7" s="1"/>
  <c r="F24" i="7" s="1"/>
  <c r="H24" i="7" s="1"/>
  <c r="G23" i="7"/>
  <c r="D23" i="7" s="1"/>
  <c r="E23" i="7" s="1"/>
  <c r="G22" i="7"/>
  <c r="D22" i="7" s="1"/>
  <c r="G21" i="7"/>
  <c r="D21" i="7" s="1"/>
  <c r="E21" i="7" s="1"/>
  <c r="G20" i="7"/>
  <c r="D20" i="7" s="1"/>
  <c r="E20" i="7" s="1"/>
  <c r="F20" i="7" s="1"/>
  <c r="H20" i="7" s="1"/>
  <c r="G19" i="7"/>
  <c r="D19" i="7" s="1"/>
  <c r="E19" i="7" s="1"/>
  <c r="G18" i="7"/>
  <c r="D18" i="7" s="1"/>
  <c r="G17" i="7"/>
  <c r="D17" i="7" s="1"/>
  <c r="G16" i="7"/>
  <c r="D16" i="7" s="1"/>
  <c r="E16" i="7" s="1"/>
  <c r="F16" i="7" s="1"/>
  <c r="H16" i="7" s="1"/>
  <c r="G15" i="7"/>
  <c r="D15" i="7" s="1"/>
  <c r="E15" i="7" s="1"/>
  <c r="G14" i="7"/>
  <c r="D14" i="7" s="1"/>
  <c r="G13" i="7"/>
  <c r="D13" i="7" s="1"/>
  <c r="E13" i="7" s="1"/>
  <c r="G12" i="7"/>
  <c r="D12" i="7" s="1"/>
  <c r="E12" i="7" s="1"/>
  <c r="F12" i="7" s="1"/>
  <c r="H12" i="7" s="1"/>
  <c r="G11" i="7"/>
  <c r="D11" i="7" s="1"/>
  <c r="E11" i="7" s="1"/>
  <c r="G10" i="7"/>
  <c r="D10" i="7" s="1"/>
  <c r="G9" i="7"/>
  <c r="D9" i="7" s="1"/>
  <c r="G8" i="7"/>
  <c r="D8" i="7" s="1"/>
  <c r="E8" i="7" s="1"/>
  <c r="F8" i="7" s="1"/>
  <c r="H8" i="7" s="1"/>
  <c r="G7" i="7"/>
  <c r="D7" i="7" s="1"/>
  <c r="E7" i="7" s="1"/>
  <c r="G6" i="7"/>
  <c r="D6" i="7" s="1"/>
  <c r="G5" i="7"/>
  <c r="D5" i="7" s="1"/>
  <c r="E5" i="7" s="1"/>
  <c r="G4" i="7"/>
  <c r="D4" i="7" s="1"/>
  <c r="E4" i="7" s="1"/>
  <c r="F4" i="7" s="1"/>
  <c r="H4" i="7" s="1"/>
  <c r="G3" i="7"/>
  <c r="D3" i="7" s="1"/>
  <c r="E3" i="7" s="1"/>
  <c r="G2" i="7"/>
  <c r="D2" i="7" s="1"/>
  <c r="G84" i="5"/>
  <c r="D84" i="5" s="1"/>
  <c r="G83" i="5"/>
  <c r="D83" i="5" s="1"/>
  <c r="G82" i="5"/>
  <c r="D82" i="5" s="1"/>
  <c r="G81" i="5"/>
  <c r="D81" i="5" s="1"/>
  <c r="G80" i="5"/>
  <c r="D80" i="5" s="1"/>
  <c r="G79" i="5"/>
  <c r="D79" i="5" s="1"/>
  <c r="G78" i="5"/>
  <c r="D78" i="5" s="1"/>
  <c r="G77" i="5"/>
  <c r="D77" i="5" s="1"/>
  <c r="G76" i="5"/>
  <c r="D76" i="5" s="1"/>
  <c r="G75" i="5"/>
  <c r="D75" i="5" s="1"/>
  <c r="G74" i="5"/>
  <c r="D74" i="5" s="1"/>
  <c r="G73" i="5"/>
  <c r="D73" i="5" s="1"/>
  <c r="G72" i="5"/>
  <c r="D72" i="5" s="1"/>
  <c r="G71" i="5"/>
  <c r="D71" i="5" s="1"/>
  <c r="G70" i="5"/>
  <c r="D70" i="5" s="1"/>
  <c r="G69" i="5"/>
  <c r="D69" i="5" s="1"/>
  <c r="G68" i="5"/>
  <c r="D68" i="5" s="1"/>
  <c r="G67" i="5"/>
  <c r="D67" i="5" s="1"/>
  <c r="G66" i="5"/>
  <c r="D66" i="5" s="1"/>
  <c r="G65" i="5"/>
  <c r="D65" i="5" s="1"/>
  <c r="G64" i="5"/>
  <c r="D64" i="5" s="1"/>
  <c r="G63" i="5"/>
  <c r="D63" i="5" s="1"/>
  <c r="G62" i="5"/>
  <c r="D62" i="5" s="1"/>
  <c r="G61" i="5"/>
  <c r="D61" i="5" s="1"/>
  <c r="G60" i="5"/>
  <c r="D60" i="5" s="1"/>
  <c r="G59" i="5"/>
  <c r="D59" i="5" s="1"/>
  <c r="G58" i="5"/>
  <c r="D58" i="5" s="1"/>
  <c r="G57" i="5"/>
  <c r="D57" i="5" s="1"/>
  <c r="G56" i="5"/>
  <c r="D56" i="5" s="1"/>
  <c r="G55" i="5"/>
  <c r="D55" i="5" s="1"/>
  <c r="G54" i="5"/>
  <c r="D54" i="5" s="1"/>
  <c r="G53" i="5"/>
  <c r="D53" i="5" s="1"/>
  <c r="G52" i="5"/>
  <c r="D52" i="5" s="1"/>
  <c r="E52" i="5" s="1"/>
  <c r="G51" i="5"/>
  <c r="D51" i="5" s="1"/>
  <c r="E51" i="5" s="1"/>
  <c r="G50" i="5"/>
  <c r="D50" i="5" s="1"/>
  <c r="E50" i="5" s="1"/>
  <c r="G49" i="5"/>
  <c r="D49" i="5" s="1"/>
  <c r="G48" i="5"/>
  <c r="D48" i="5" s="1"/>
  <c r="E48" i="5" s="1"/>
  <c r="G47" i="5"/>
  <c r="D47" i="5" s="1"/>
  <c r="G46" i="5"/>
  <c r="D46" i="5" s="1"/>
  <c r="E46" i="5" s="1"/>
  <c r="G45" i="5"/>
  <c r="D45" i="5" s="1"/>
  <c r="G44" i="5"/>
  <c r="D44" i="5" s="1"/>
  <c r="E44" i="5" s="1"/>
  <c r="G43" i="5"/>
  <c r="D43" i="5" s="1"/>
  <c r="E43" i="5" s="1"/>
  <c r="F43" i="5" s="1"/>
  <c r="H43" i="5" s="1"/>
  <c r="G42" i="5"/>
  <c r="D42" i="5" s="1"/>
  <c r="G41" i="5"/>
  <c r="D41" i="5"/>
  <c r="G40" i="5"/>
  <c r="D40" i="5" s="1"/>
  <c r="G39" i="5"/>
  <c r="D39" i="5" s="1"/>
  <c r="E39" i="5" s="1"/>
  <c r="F39" i="5" s="1"/>
  <c r="H39" i="5" s="1"/>
  <c r="G38" i="5"/>
  <c r="D38" i="5" s="1"/>
  <c r="G37" i="5"/>
  <c r="D37" i="5" s="1"/>
  <c r="G36" i="5"/>
  <c r="D36" i="5" s="1"/>
  <c r="G35" i="5"/>
  <c r="D35" i="5" s="1"/>
  <c r="E35" i="5" s="1"/>
  <c r="F35" i="5" s="1"/>
  <c r="H35" i="5" s="1"/>
  <c r="G34" i="5"/>
  <c r="D34" i="5" s="1"/>
  <c r="G33" i="5"/>
  <c r="D33" i="5" s="1"/>
  <c r="G32" i="5"/>
  <c r="D32" i="5" s="1"/>
  <c r="G31" i="5"/>
  <c r="D31" i="5" s="1"/>
  <c r="E31" i="5" s="1"/>
  <c r="F31" i="5" s="1"/>
  <c r="H31" i="5" s="1"/>
  <c r="G30" i="5"/>
  <c r="D30" i="5" s="1"/>
  <c r="G29" i="5"/>
  <c r="D29" i="5" s="1"/>
  <c r="G28" i="5"/>
  <c r="D28" i="5" s="1"/>
  <c r="G27" i="5"/>
  <c r="D27" i="5" s="1"/>
  <c r="E27" i="5" s="1"/>
  <c r="F27" i="5" s="1"/>
  <c r="H27" i="5" s="1"/>
  <c r="G26" i="5"/>
  <c r="D26" i="5" s="1"/>
  <c r="G25" i="5"/>
  <c r="D25" i="5" s="1"/>
  <c r="G24" i="5"/>
  <c r="D24" i="5" s="1"/>
  <c r="G23" i="5"/>
  <c r="D23" i="5" s="1"/>
  <c r="E23" i="5" s="1"/>
  <c r="F23" i="5" s="1"/>
  <c r="H23" i="5" s="1"/>
  <c r="G22" i="5"/>
  <c r="D22" i="5" s="1"/>
  <c r="G21" i="5"/>
  <c r="D21" i="5" s="1"/>
  <c r="G20" i="5"/>
  <c r="D20" i="5" s="1"/>
  <c r="G19" i="5"/>
  <c r="D19" i="5" s="1"/>
  <c r="E19" i="5" s="1"/>
  <c r="F19" i="5" s="1"/>
  <c r="H19" i="5" s="1"/>
  <c r="G18" i="5"/>
  <c r="D18" i="5" s="1"/>
  <c r="E18" i="5" s="1"/>
  <c r="G17" i="5"/>
  <c r="D17" i="5" s="1"/>
  <c r="E17" i="5" s="1"/>
  <c r="G16" i="5"/>
  <c r="D16" i="5" s="1"/>
  <c r="E16" i="5" s="1"/>
  <c r="G15" i="5"/>
  <c r="D15" i="5" s="1"/>
  <c r="E15" i="5" s="1"/>
  <c r="G14" i="5"/>
  <c r="D14" i="5" s="1"/>
  <c r="E14" i="5" s="1"/>
  <c r="G13" i="5"/>
  <c r="D13" i="5" s="1"/>
  <c r="E13" i="5" s="1"/>
  <c r="G12" i="5"/>
  <c r="D12" i="5" s="1"/>
  <c r="E12" i="5" s="1"/>
  <c r="G11" i="5"/>
  <c r="D11" i="5" s="1"/>
  <c r="E11" i="5" s="1"/>
  <c r="G10" i="5"/>
  <c r="D10" i="5" s="1"/>
  <c r="E10" i="5" s="1"/>
  <c r="G9" i="5"/>
  <c r="D9" i="5" s="1"/>
  <c r="E9" i="5" s="1"/>
  <c r="G8" i="5"/>
  <c r="D8" i="5" s="1"/>
  <c r="E8" i="5" s="1"/>
  <c r="G7" i="5"/>
  <c r="D7" i="5" s="1"/>
  <c r="E7" i="5" s="1"/>
  <c r="G6" i="5"/>
  <c r="D6" i="5" s="1"/>
  <c r="E6" i="5" s="1"/>
  <c r="G5" i="5"/>
  <c r="D5" i="5" s="1"/>
  <c r="E5" i="5" s="1"/>
  <c r="G4" i="5"/>
  <c r="D4" i="5" s="1"/>
  <c r="E4" i="5" s="1"/>
  <c r="G3" i="5"/>
  <c r="D3" i="5" s="1"/>
  <c r="E3" i="5" s="1"/>
  <c r="G2" i="5"/>
  <c r="D2" i="5" s="1"/>
  <c r="E2" i="5" s="1"/>
  <c r="E7" i="9" l="1"/>
  <c r="F7" i="9" s="1"/>
  <c r="H7" i="9" s="1"/>
  <c r="E15" i="9"/>
  <c r="F15" i="9" s="1"/>
  <c r="H15" i="9" s="1"/>
  <c r="E21" i="9"/>
  <c r="F21" i="9" s="1"/>
  <c r="H21" i="9" s="1"/>
  <c r="E29" i="9"/>
  <c r="F29" i="9" s="1"/>
  <c r="H29" i="9" s="1"/>
  <c r="E4" i="9"/>
  <c r="F4" i="9" s="1"/>
  <c r="H4" i="9" s="1"/>
  <c r="F18" i="9"/>
  <c r="H18" i="9" s="1"/>
  <c r="F26" i="9"/>
  <c r="H26" i="9" s="1"/>
  <c r="E12" i="9"/>
  <c r="F12" i="9" s="1"/>
  <c r="H12" i="9" s="1"/>
  <c r="E18" i="9"/>
  <c r="E26" i="9"/>
  <c r="E34" i="9"/>
  <c r="F34" i="9" s="1"/>
  <c r="H34" i="9" s="1"/>
  <c r="E11" i="9"/>
  <c r="F11" i="9" s="1"/>
  <c r="H11" i="9" s="1"/>
  <c r="E17" i="9"/>
  <c r="F17" i="9" s="1"/>
  <c r="H17" i="9" s="1"/>
  <c r="E25" i="9"/>
  <c r="F25" i="9" s="1"/>
  <c r="H25" i="9" s="1"/>
  <c r="E33" i="9"/>
  <c r="F33" i="9" s="1"/>
  <c r="H33" i="9" s="1"/>
  <c r="E38" i="9"/>
  <c r="F38" i="9" s="1"/>
  <c r="H38" i="9" s="1"/>
  <c r="E8" i="9"/>
  <c r="F8" i="9"/>
  <c r="H8" i="9" s="1"/>
  <c r="E16" i="9"/>
  <c r="F16" i="9" s="1"/>
  <c r="H16" i="9" s="1"/>
  <c r="E22" i="9"/>
  <c r="F22" i="9" s="1"/>
  <c r="H22" i="9" s="1"/>
  <c r="E30" i="9"/>
  <c r="F30" i="9"/>
  <c r="H30" i="9" s="1"/>
  <c r="E2" i="9"/>
  <c r="F2" i="9" s="1"/>
  <c r="H2" i="9" s="1"/>
  <c r="E5" i="9"/>
  <c r="F5" i="9" s="1"/>
  <c r="H5" i="9" s="1"/>
  <c r="E13" i="9"/>
  <c r="F13" i="9" s="1"/>
  <c r="H13" i="9" s="1"/>
  <c r="E19" i="9"/>
  <c r="F19" i="9" s="1"/>
  <c r="H19" i="9" s="1"/>
  <c r="E27" i="9"/>
  <c r="F27" i="9" s="1"/>
  <c r="H27" i="9" s="1"/>
  <c r="E35" i="9"/>
  <c r="F35" i="9" s="1"/>
  <c r="H35" i="9" s="1"/>
  <c r="E10" i="9"/>
  <c r="F10" i="9" s="1"/>
  <c r="H10" i="9" s="1"/>
  <c r="E24" i="9"/>
  <c r="F24" i="9" s="1"/>
  <c r="H24" i="9" s="1"/>
  <c r="E32" i="9"/>
  <c r="F32" i="9" s="1"/>
  <c r="H32" i="9" s="1"/>
  <c r="E9" i="9"/>
  <c r="F9" i="9" s="1"/>
  <c r="H9" i="9" s="1"/>
  <c r="E23" i="9"/>
  <c r="F23" i="9" s="1"/>
  <c r="H23" i="9" s="1"/>
  <c r="E31" i="9"/>
  <c r="F31" i="9" s="1"/>
  <c r="H31" i="9" s="1"/>
  <c r="E39" i="9"/>
  <c r="F39" i="9" s="1"/>
  <c r="H39" i="9" s="1"/>
  <c r="E3" i="9"/>
  <c r="F3" i="9" s="1"/>
  <c r="H3" i="9" s="1"/>
  <c r="E6" i="9"/>
  <c r="F6" i="9" s="1"/>
  <c r="H6" i="9" s="1"/>
  <c r="E14" i="9"/>
  <c r="F14" i="9" s="1"/>
  <c r="H14" i="9" s="1"/>
  <c r="E20" i="9"/>
  <c r="F20" i="9" s="1"/>
  <c r="H20" i="9" s="1"/>
  <c r="E28" i="9"/>
  <c r="F28" i="9" s="1"/>
  <c r="H28" i="9" s="1"/>
  <c r="E36" i="9"/>
  <c r="F36" i="9" s="1"/>
  <c r="H36" i="9" s="1"/>
  <c r="F135" i="8"/>
  <c r="H135" i="8" s="1"/>
  <c r="E167" i="8"/>
  <c r="F167" i="8" s="1"/>
  <c r="H167" i="8" s="1"/>
  <c r="F91" i="8"/>
  <c r="H91" i="8" s="1"/>
  <c r="F143" i="8"/>
  <c r="H143" i="8" s="1"/>
  <c r="E27" i="8"/>
  <c r="F27" i="8" s="1"/>
  <c r="H27" i="8" s="1"/>
  <c r="E44" i="8"/>
  <c r="F44" i="8" s="1"/>
  <c r="H44" i="8" s="1"/>
  <c r="E57" i="8"/>
  <c r="F57" i="8" s="1"/>
  <c r="H57" i="8" s="1"/>
  <c r="E73" i="8"/>
  <c r="F73" i="8" s="1"/>
  <c r="H73" i="8" s="1"/>
  <c r="E103" i="8"/>
  <c r="F103" i="8" s="1"/>
  <c r="H103" i="8" s="1"/>
  <c r="E151" i="8"/>
  <c r="F151" i="8" s="1"/>
  <c r="H151" i="8" s="1"/>
  <c r="E12" i="8"/>
  <c r="F12" i="8" s="1"/>
  <c r="H12" i="8" s="1"/>
  <c r="E30" i="8"/>
  <c r="F30" i="8" s="1"/>
  <c r="H30" i="8" s="1"/>
  <c r="E34" i="8"/>
  <c r="F34" i="8" s="1"/>
  <c r="H34" i="8" s="1"/>
  <c r="E89" i="8"/>
  <c r="F89" i="8" s="1"/>
  <c r="H89" i="8" s="1"/>
  <c r="E83" i="8"/>
  <c r="F83" i="8" s="1"/>
  <c r="H83" i="8" s="1"/>
  <c r="E127" i="8"/>
  <c r="F127" i="8" s="1"/>
  <c r="H127" i="8" s="1"/>
  <c r="E4" i="8"/>
  <c r="F4" i="8" s="1"/>
  <c r="H4" i="8" s="1"/>
  <c r="F66" i="8"/>
  <c r="H66" i="8" s="1"/>
  <c r="F71" i="8"/>
  <c r="H71" i="8" s="1"/>
  <c r="F87" i="8"/>
  <c r="H87" i="8" s="1"/>
  <c r="F62" i="8"/>
  <c r="H62" i="8" s="1"/>
  <c r="F38" i="8"/>
  <c r="H38" i="8" s="1"/>
  <c r="F115" i="8"/>
  <c r="H115" i="8" s="1"/>
  <c r="F139" i="8"/>
  <c r="H139" i="8" s="1"/>
  <c r="E159" i="8"/>
  <c r="F159" i="8" s="1"/>
  <c r="H159" i="8" s="1"/>
  <c r="E175" i="8"/>
  <c r="F175" i="8" s="1"/>
  <c r="H175" i="8" s="1"/>
  <c r="E3" i="8"/>
  <c r="F3" i="8" s="1"/>
  <c r="H3" i="8" s="1"/>
  <c r="E36" i="8"/>
  <c r="F36" i="8" s="1"/>
  <c r="H36" i="8" s="1"/>
  <c r="E43" i="8"/>
  <c r="F43" i="8" s="1"/>
  <c r="H43" i="8" s="1"/>
  <c r="E8" i="8"/>
  <c r="F8" i="8" s="1"/>
  <c r="H8" i="8" s="1"/>
  <c r="E23" i="8"/>
  <c r="F23" i="8"/>
  <c r="H23" i="8" s="1"/>
  <c r="E48" i="8"/>
  <c r="F48" i="8"/>
  <c r="H48" i="8" s="1"/>
  <c r="E37" i="8"/>
  <c r="F37" i="8" s="1"/>
  <c r="H37" i="8" s="1"/>
  <c r="E74" i="8"/>
  <c r="F74" i="8" s="1"/>
  <c r="H74" i="8" s="1"/>
  <c r="E40" i="8"/>
  <c r="F40" i="8"/>
  <c r="H40" i="8" s="1"/>
  <c r="E52" i="8"/>
  <c r="F52" i="8" s="1"/>
  <c r="H52" i="8" s="1"/>
  <c r="E67" i="8"/>
  <c r="F67" i="8" s="1"/>
  <c r="H67" i="8" s="1"/>
  <c r="E14" i="8"/>
  <c r="F14" i="8" s="1"/>
  <c r="H14" i="8" s="1"/>
  <c r="E19" i="8"/>
  <c r="F19" i="8" s="1"/>
  <c r="H19" i="8" s="1"/>
  <c r="E29" i="8"/>
  <c r="F29" i="8" s="1"/>
  <c r="H29" i="8" s="1"/>
  <c r="E59" i="8"/>
  <c r="F59" i="8" s="1"/>
  <c r="H59" i="8" s="1"/>
  <c r="E32" i="8"/>
  <c r="F32" i="8" s="1"/>
  <c r="H32" i="8" s="1"/>
  <c r="E6" i="8"/>
  <c r="F6" i="8" s="1"/>
  <c r="H6" i="8" s="1"/>
  <c r="E11" i="8"/>
  <c r="F11" i="8" s="1"/>
  <c r="H11" i="8" s="1"/>
  <c r="E21" i="8"/>
  <c r="F21" i="8" s="1"/>
  <c r="H21" i="8" s="1"/>
  <c r="E26" i="8"/>
  <c r="F26" i="8" s="1"/>
  <c r="H26" i="8" s="1"/>
  <c r="E46" i="8"/>
  <c r="F46" i="8" s="1"/>
  <c r="H46" i="8" s="1"/>
  <c r="E56" i="8"/>
  <c r="F56" i="8" s="1"/>
  <c r="H56" i="8" s="1"/>
  <c r="E16" i="8"/>
  <c r="F16" i="8"/>
  <c r="H16" i="8" s="1"/>
  <c r="E33" i="8"/>
  <c r="F33" i="8" s="1"/>
  <c r="H33" i="8" s="1"/>
  <c r="E61" i="8"/>
  <c r="F61" i="8" s="1"/>
  <c r="H61" i="8" s="1"/>
  <c r="E65" i="8"/>
  <c r="F65" i="8" s="1"/>
  <c r="H65" i="8" s="1"/>
  <c r="E98" i="8"/>
  <c r="F98" i="8" s="1"/>
  <c r="H98" i="8" s="1"/>
  <c r="E5" i="8"/>
  <c r="F5" i="8" s="1"/>
  <c r="H5" i="8" s="1"/>
  <c r="E13" i="8"/>
  <c r="F13" i="8" s="1"/>
  <c r="H13" i="8" s="1"/>
  <c r="E20" i="8"/>
  <c r="F20" i="8" s="1"/>
  <c r="H20" i="8" s="1"/>
  <c r="E28" i="8"/>
  <c r="F28" i="8" s="1"/>
  <c r="H28" i="8" s="1"/>
  <c r="E45" i="8"/>
  <c r="F45" i="8" s="1"/>
  <c r="H45" i="8" s="1"/>
  <c r="E51" i="8"/>
  <c r="F51" i="8" s="1"/>
  <c r="H51" i="8" s="1"/>
  <c r="E55" i="8"/>
  <c r="F55" i="8" s="1"/>
  <c r="H55" i="8" s="1"/>
  <c r="E58" i="8"/>
  <c r="F58" i="8" s="1"/>
  <c r="H58" i="8" s="1"/>
  <c r="E102" i="8"/>
  <c r="F102" i="8" s="1"/>
  <c r="H102" i="8" s="1"/>
  <c r="E105" i="8"/>
  <c r="F105" i="8" s="1"/>
  <c r="H105" i="8" s="1"/>
  <c r="F108" i="8"/>
  <c r="H108" i="8" s="1"/>
  <c r="E126" i="8"/>
  <c r="F126" i="8" s="1"/>
  <c r="H126" i="8" s="1"/>
  <c r="E129" i="8"/>
  <c r="F129" i="8" s="1"/>
  <c r="H129" i="8" s="1"/>
  <c r="F132" i="8"/>
  <c r="H132" i="8" s="1"/>
  <c r="E150" i="8"/>
  <c r="F150" i="8" s="1"/>
  <c r="H150" i="8" s="1"/>
  <c r="E153" i="8"/>
  <c r="F153" i="8" s="1"/>
  <c r="H153" i="8" s="1"/>
  <c r="F156" i="8"/>
  <c r="H156" i="8" s="1"/>
  <c r="E166" i="8"/>
  <c r="F166" i="8" s="1"/>
  <c r="H166" i="8" s="1"/>
  <c r="E169" i="8"/>
  <c r="F169" i="8" s="1"/>
  <c r="H169" i="8" s="1"/>
  <c r="E173" i="8"/>
  <c r="F173" i="8" s="1"/>
  <c r="H173" i="8" s="1"/>
  <c r="E162" i="8"/>
  <c r="F162" i="8" s="1"/>
  <c r="H162" i="8" s="1"/>
  <c r="E2" i="8"/>
  <c r="F2" i="8" s="1"/>
  <c r="H2" i="8" s="1"/>
  <c r="E10" i="8"/>
  <c r="F10" i="8" s="1"/>
  <c r="H10" i="8" s="1"/>
  <c r="E18" i="8"/>
  <c r="F18" i="8" s="1"/>
  <c r="H18" i="8" s="1"/>
  <c r="E25" i="8"/>
  <c r="F25" i="8" s="1"/>
  <c r="H25" i="8" s="1"/>
  <c r="E31" i="8"/>
  <c r="F31" i="8" s="1"/>
  <c r="H31" i="8" s="1"/>
  <c r="E35" i="8"/>
  <c r="F35" i="8" s="1"/>
  <c r="H35" i="8" s="1"/>
  <c r="E39" i="8"/>
  <c r="F39" i="8" s="1"/>
  <c r="H39" i="8" s="1"/>
  <c r="E42" i="8"/>
  <c r="F42" i="8" s="1"/>
  <c r="H42" i="8" s="1"/>
  <c r="F70" i="8"/>
  <c r="H70" i="8" s="1"/>
  <c r="F75" i="8"/>
  <c r="H75" i="8" s="1"/>
  <c r="F78" i="8"/>
  <c r="H78" i="8" s="1"/>
  <c r="F81" i="8"/>
  <c r="H81" i="8" s="1"/>
  <c r="F84" i="8"/>
  <c r="H84" i="8" s="1"/>
  <c r="E90" i="8"/>
  <c r="F90" i="8" s="1"/>
  <c r="H90" i="8" s="1"/>
  <c r="E109" i="8"/>
  <c r="F109" i="8" s="1"/>
  <c r="H109" i="8" s="1"/>
  <c r="E133" i="8"/>
  <c r="F133" i="8" s="1"/>
  <c r="H133" i="8" s="1"/>
  <c r="E157" i="8"/>
  <c r="F157" i="8" s="1"/>
  <c r="H157" i="8" s="1"/>
  <c r="E7" i="8"/>
  <c r="F7" i="8" s="1"/>
  <c r="H7" i="8" s="1"/>
  <c r="E15" i="8"/>
  <c r="F15" i="8" s="1"/>
  <c r="H15" i="8" s="1"/>
  <c r="E22" i="8"/>
  <c r="F22" i="8" s="1"/>
  <c r="H22" i="8" s="1"/>
  <c r="E47" i="8"/>
  <c r="F47" i="8" s="1"/>
  <c r="H47" i="8" s="1"/>
  <c r="E50" i="8"/>
  <c r="F50" i="8" s="1"/>
  <c r="H50" i="8" s="1"/>
  <c r="E54" i="8"/>
  <c r="F54" i="8" s="1"/>
  <c r="H54" i="8" s="1"/>
  <c r="E60" i="8"/>
  <c r="F60" i="8" s="1"/>
  <c r="H60" i="8" s="1"/>
  <c r="E64" i="8"/>
  <c r="F64" i="8" s="1"/>
  <c r="H64" i="8" s="1"/>
  <c r="E68" i="8"/>
  <c r="F68" i="8" s="1"/>
  <c r="H68" i="8" s="1"/>
  <c r="F79" i="8"/>
  <c r="H79" i="8" s="1"/>
  <c r="E85" i="8"/>
  <c r="F85" i="8" s="1"/>
  <c r="H85" i="8" s="1"/>
  <c r="E94" i="8"/>
  <c r="F94" i="8" s="1"/>
  <c r="H94" i="8" s="1"/>
  <c r="E113" i="8"/>
  <c r="F113" i="8" s="1"/>
  <c r="H113" i="8" s="1"/>
  <c r="F116" i="8"/>
  <c r="H116" i="8" s="1"/>
  <c r="E137" i="8"/>
  <c r="F137" i="8" s="1"/>
  <c r="H137" i="8" s="1"/>
  <c r="F140" i="8"/>
  <c r="H140" i="8" s="1"/>
  <c r="E174" i="8"/>
  <c r="F174" i="8" s="1"/>
  <c r="H174" i="8" s="1"/>
  <c r="E93" i="8"/>
  <c r="F93" i="8" s="1"/>
  <c r="H93" i="8" s="1"/>
  <c r="E172" i="8"/>
  <c r="F172" i="8" s="1"/>
  <c r="H172" i="8" s="1"/>
  <c r="E106" i="8"/>
  <c r="F106" i="8" s="1"/>
  <c r="H106" i="8" s="1"/>
  <c r="E117" i="8"/>
  <c r="F117" i="8" s="1"/>
  <c r="H117" i="8" s="1"/>
  <c r="E130" i="8"/>
  <c r="F130" i="8" s="1"/>
  <c r="H130" i="8" s="1"/>
  <c r="E141" i="8"/>
  <c r="F141" i="8" s="1"/>
  <c r="H141" i="8" s="1"/>
  <c r="E154" i="8"/>
  <c r="F154" i="8" s="1"/>
  <c r="H154" i="8" s="1"/>
  <c r="E170" i="8"/>
  <c r="F170" i="8" s="1"/>
  <c r="H170" i="8" s="1"/>
  <c r="E9" i="8"/>
  <c r="F9" i="8" s="1"/>
  <c r="H9" i="8" s="1"/>
  <c r="E17" i="8"/>
  <c r="F17" i="8" s="1"/>
  <c r="H17" i="8" s="1"/>
  <c r="E24" i="8"/>
  <c r="F24" i="8" s="1"/>
  <c r="H24" i="8" s="1"/>
  <c r="E41" i="8"/>
  <c r="F41" i="8" s="1"/>
  <c r="H41" i="8" s="1"/>
  <c r="E49" i="8"/>
  <c r="F49" i="8" s="1"/>
  <c r="H49" i="8" s="1"/>
  <c r="E53" i="8"/>
  <c r="F53" i="8" s="1"/>
  <c r="H53" i="8" s="1"/>
  <c r="F76" i="8"/>
  <c r="H76" i="8" s="1"/>
  <c r="E82" i="8"/>
  <c r="F82" i="8" s="1"/>
  <c r="H82" i="8" s="1"/>
  <c r="E97" i="8"/>
  <c r="F97" i="8" s="1"/>
  <c r="H97" i="8" s="1"/>
  <c r="F100" i="8"/>
  <c r="H100" i="8" s="1"/>
  <c r="E110" i="8"/>
  <c r="F110" i="8" s="1"/>
  <c r="H110" i="8" s="1"/>
  <c r="E121" i="8"/>
  <c r="F121" i="8" s="1"/>
  <c r="H121" i="8" s="1"/>
  <c r="F124" i="8"/>
  <c r="H124" i="8" s="1"/>
  <c r="E134" i="8"/>
  <c r="F134" i="8" s="1"/>
  <c r="H134" i="8" s="1"/>
  <c r="E145" i="8"/>
  <c r="F145" i="8" s="1"/>
  <c r="H145" i="8" s="1"/>
  <c r="F148" i="8"/>
  <c r="H148" i="8" s="1"/>
  <c r="E158" i="8"/>
  <c r="F158" i="8" s="1"/>
  <c r="H158" i="8" s="1"/>
  <c r="E161" i="8"/>
  <c r="F161" i="8" s="1"/>
  <c r="H161" i="8" s="1"/>
  <c r="F164" i="8"/>
  <c r="H164" i="8" s="1"/>
  <c r="E146" i="8"/>
  <c r="F146" i="8" s="1"/>
  <c r="H146" i="8" s="1"/>
  <c r="E63" i="8"/>
  <c r="F63" i="8" s="1"/>
  <c r="H63" i="8" s="1"/>
  <c r="E69" i="8"/>
  <c r="F69" i="8" s="1"/>
  <c r="H69" i="8" s="1"/>
  <c r="E77" i="8"/>
  <c r="F77" i="8" s="1"/>
  <c r="H77" i="8" s="1"/>
  <c r="E101" i="8"/>
  <c r="F101" i="8" s="1"/>
  <c r="H101" i="8" s="1"/>
  <c r="E114" i="8"/>
  <c r="F114" i="8" s="1"/>
  <c r="H114" i="8" s="1"/>
  <c r="E125" i="8"/>
  <c r="F125" i="8" s="1"/>
  <c r="H125" i="8" s="1"/>
  <c r="E138" i="8"/>
  <c r="F138" i="8" s="1"/>
  <c r="H138" i="8" s="1"/>
  <c r="E149" i="8"/>
  <c r="F149" i="8" s="1"/>
  <c r="H149" i="8" s="1"/>
  <c r="E165" i="8"/>
  <c r="F165" i="8" s="1"/>
  <c r="H165" i="8" s="1"/>
  <c r="E122" i="8"/>
  <c r="F122" i="8" s="1"/>
  <c r="H122" i="8" s="1"/>
  <c r="F86" i="8"/>
  <c r="H86" i="8" s="1"/>
  <c r="F92" i="8"/>
  <c r="H92" i="8" s="1"/>
  <c r="E118" i="8"/>
  <c r="F118" i="8" s="1"/>
  <c r="H118" i="8" s="1"/>
  <c r="E142" i="8"/>
  <c r="F142" i="8" s="1"/>
  <c r="H142" i="8" s="1"/>
  <c r="E176" i="8"/>
  <c r="F176" i="8" s="1"/>
  <c r="H176" i="8" s="1"/>
  <c r="F23" i="7"/>
  <c r="H23" i="7" s="1"/>
  <c r="F27" i="7"/>
  <c r="H27" i="7" s="1"/>
  <c r="F31" i="7"/>
  <c r="H31" i="7" s="1"/>
  <c r="E14" i="7"/>
  <c r="F14" i="7" s="1"/>
  <c r="H14" i="7" s="1"/>
  <c r="E25" i="7"/>
  <c r="F25" i="7" s="1"/>
  <c r="H25" i="7" s="1"/>
  <c r="E2" i="7"/>
  <c r="F2" i="7" s="1"/>
  <c r="H2" i="7" s="1"/>
  <c r="F5" i="7"/>
  <c r="H5" i="7" s="1"/>
  <c r="E6" i="7"/>
  <c r="F6" i="7" s="1"/>
  <c r="H6" i="7" s="1"/>
  <c r="E10" i="7"/>
  <c r="F10" i="7" s="1"/>
  <c r="H10" i="7" s="1"/>
  <c r="F13" i="7"/>
  <c r="H13" i="7" s="1"/>
  <c r="E18" i="7"/>
  <c r="F18" i="7" s="1"/>
  <c r="H18" i="7" s="1"/>
  <c r="F21" i="7"/>
  <c r="H21" i="7" s="1"/>
  <c r="E22" i="7"/>
  <c r="F22" i="7" s="1"/>
  <c r="H22" i="7" s="1"/>
  <c r="E9" i="7"/>
  <c r="F9" i="7" s="1"/>
  <c r="H9" i="7" s="1"/>
  <c r="E17" i="7"/>
  <c r="F17" i="7" s="1"/>
  <c r="H17" i="7" s="1"/>
  <c r="F3" i="7"/>
  <c r="H3" i="7" s="1"/>
  <c r="F7" i="7"/>
  <c r="H7" i="7" s="1"/>
  <c r="F11" i="7"/>
  <c r="H11" i="7" s="1"/>
  <c r="F15" i="7"/>
  <c r="H15" i="7" s="1"/>
  <c r="F19" i="7"/>
  <c r="H19" i="7" s="1"/>
  <c r="E30" i="7"/>
  <c r="F30" i="7" s="1"/>
  <c r="H30" i="7" s="1"/>
  <c r="E26" i="7"/>
  <c r="F26" i="7" s="1"/>
  <c r="H26" i="7" s="1"/>
  <c r="F29" i="7"/>
  <c r="H29" i="7" s="1"/>
  <c r="E45" i="5"/>
  <c r="F45" i="5" s="1"/>
  <c r="H45" i="5" s="1"/>
  <c r="E49" i="5"/>
  <c r="F49" i="5" s="1"/>
  <c r="H49" i="5" s="1"/>
  <c r="E47" i="5"/>
  <c r="F47" i="5" s="1"/>
  <c r="H47" i="5" s="1"/>
  <c r="F51" i="5"/>
  <c r="H51" i="5" s="1"/>
  <c r="E20" i="5"/>
  <c r="F20" i="5" s="1"/>
  <c r="H20" i="5" s="1"/>
  <c r="E28" i="5"/>
  <c r="F28" i="5" s="1"/>
  <c r="H28" i="5" s="1"/>
  <c r="E36" i="5"/>
  <c r="F36" i="5" s="1"/>
  <c r="H36" i="5" s="1"/>
  <c r="F3" i="5"/>
  <c r="H3" i="5" s="1"/>
  <c r="F4" i="5"/>
  <c r="H4" i="5" s="1"/>
  <c r="F7" i="5"/>
  <c r="H7" i="5" s="1"/>
  <c r="F8" i="5"/>
  <c r="H8" i="5" s="1"/>
  <c r="F11" i="5"/>
  <c r="H11" i="5" s="1"/>
  <c r="F12" i="5"/>
  <c r="H12" i="5" s="1"/>
  <c r="F15" i="5"/>
  <c r="H15" i="5" s="1"/>
  <c r="F16" i="5"/>
  <c r="H16" i="5" s="1"/>
  <c r="E26" i="5"/>
  <c r="F26" i="5" s="1"/>
  <c r="H26" i="5" s="1"/>
  <c r="E34" i="5"/>
  <c r="F34" i="5" s="1"/>
  <c r="H34" i="5" s="1"/>
  <c r="E42" i="5"/>
  <c r="F42" i="5" s="1"/>
  <c r="H42" i="5" s="1"/>
  <c r="E24" i="5"/>
  <c r="F24" i="5" s="1"/>
  <c r="H24" i="5" s="1"/>
  <c r="E32" i="5"/>
  <c r="F32" i="5" s="1"/>
  <c r="H32" i="5" s="1"/>
  <c r="E40" i="5"/>
  <c r="F40" i="5" s="1"/>
  <c r="H40" i="5" s="1"/>
  <c r="F2" i="5"/>
  <c r="H2" i="5" s="1"/>
  <c r="F5" i="5"/>
  <c r="H5" i="5" s="1"/>
  <c r="F6" i="5"/>
  <c r="H6" i="5" s="1"/>
  <c r="F9" i="5"/>
  <c r="H9" i="5" s="1"/>
  <c r="F10" i="5"/>
  <c r="H10" i="5" s="1"/>
  <c r="F13" i="5"/>
  <c r="H13" i="5" s="1"/>
  <c r="F14" i="5"/>
  <c r="H14" i="5" s="1"/>
  <c r="F17" i="5"/>
  <c r="H17" i="5" s="1"/>
  <c r="F18" i="5"/>
  <c r="H18" i="5" s="1"/>
  <c r="E22" i="5"/>
  <c r="F22" i="5" s="1"/>
  <c r="H22" i="5" s="1"/>
  <c r="E30" i="5"/>
  <c r="F30" i="5" s="1"/>
  <c r="H30" i="5" s="1"/>
  <c r="E38" i="5"/>
  <c r="F38" i="5" s="1"/>
  <c r="H38" i="5" s="1"/>
  <c r="E21" i="5"/>
  <c r="F21" i="5" s="1"/>
  <c r="H21" i="5" s="1"/>
  <c r="E25" i="5"/>
  <c r="F25" i="5" s="1"/>
  <c r="H25" i="5" s="1"/>
  <c r="E29" i="5"/>
  <c r="F29" i="5" s="1"/>
  <c r="H29" i="5" s="1"/>
  <c r="E33" i="5"/>
  <c r="F33" i="5" s="1"/>
  <c r="H33" i="5" s="1"/>
  <c r="E37" i="5"/>
  <c r="F37" i="5" s="1"/>
  <c r="H37" i="5" s="1"/>
  <c r="E41" i="5"/>
  <c r="F41" i="5" s="1"/>
  <c r="H41" i="5" s="1"/>
  <c r="E60" i="5"/>
  <c r="F60" i="5" s="1"/>
  <c r="H60" i="5" s="1"/>
  <c r="E68" i="5"/>
  <c r="F68" i="5" s="1"/>
  <c r="H68" i="5" s="1"/>
  <c r="E76" i="5"/>
  <c r="F76" i="5" s="1"/>
  <c r="H76" i="5" s="1"/>
  <c r="E84" i="5"/>
  <c r="F84" i="5" s="1"/>
  <c r="H84" i="5" s="1"/>
  <c r="F46" i="5"/>
  <c r="H46" i="5" s="1"/>
  <c r="F50" i="5"/>
  <c r="H50" i="5" s="1"/>
  <c r="E58" i="5"/>
  <c r="F58" i="5" s="1"/>
  <c r="H58" i="5" s="1"/>
  <c r="E66" i="5"/>
  <c r="F66" i="5" s="1"/>
  <c r="H66" i="5" s="1"/>
  <c r="E74" i="5"/>
  <c r="F74" i="5" s="1"/>
  <c r="H74" i="5" s="1"/>
  <c r="E82" i="5"/>
  <c r="F82" i="5" s="1"/>
  <c r="H82" i="5" s="1"/>
  <c r="E56" i="5"/>
  <c r="F56" i="5" s="1"/>
  <c r="H56" i="5" s="1"/>
  <c r="E64" i="5"/>
  <c r="F64" i="5" s="1"/>
  <c r="H64" i="5" s="1"/>
  <c r="E72" i="5"/>
  <c r="F72" i="5" s="1"/>
  <c r="H72" i="5" s="1"/>
  <c r="E80" i="5"/>
  <c r="F80" i="5" s="1"/>
  <c r="H80" i="5" s="1"/>
  <c r="F44" i="5"/>
  <c r="H44" i="5" s="1"/>
  <c r="F48" i="5"/>
  <c r="H48" i="5" s="1"/>
  <c r="F52" i="5"/>
  <c r="H52" i="5" s="1"/>
  <c r="E54" i="5"/>
  <c r="F54" i="5" s="1"/>
  <c r="H54" i="5" s="1"/>
  <c r="E62" i="5"/>
  <c r="F62" i="5" s="1"/>
  <c r="H62" i="5" s="1"/>
  <c r="E70" i="5"/>
  <c r="F70" i="5" s="1"/>
  <c r="H70" i="5" s="1"/>
  <c r="E78" i="5"/>
  <c r="F78" i="5" s="1"/>
  <c r="H78" i="5" s="1"/>
  <c r="E55" i="5"/>
  <c r="F55" i="5" s="1"/>
  <c r="H55" i="5" s="1"/>
  <c r="E59" i="5"/>
  <c r="F59" i="5" s="1"/>
  <c r="H59" i="5" s="1"/>
  <c r="E63" i="5"/>
  <c r="F63" i="5" s="1"/>
  <c r="H63" i="5" s="1"/>
  <c r="E67" i="5"/>
  <c r="F67" i="5" s="1"/>
  <c r="H67" i="5" s="1"/>
  <c r="E71" i="5"/>
  <c r="F71" i="5" s="1"/>
  <c r="H71" i="5" s="1"/>
  <c r="E75" i="5"/>
  <c r="F75" i="5" s="1"/>
  <c r="H75" i="5" s="1"/>
  <c r="E79" i="5"/>
  <c r="F79" i="5" s="1"/>
  <c r="H79" i="5" s="1"/>
  <c r="E83" i="5"/>
  <c r="F83" i="5" s="1"/>
  <c r="H83" i="5" s="1"/>
  <c r="E53" i="5"/>
  <c r="F53" i="5" s="1"/>
  <c r="H53" i="5" s="1"/>
  <c r="E57" i="5"/>
  <c r="F57" i="5" s="1"/>
  <c r="H57" i="5" s="1"/>
  <c r="E61" i="5"/>
  <c r="F61" i="5" s="1"/>
  <c r="H61" i="5" s="1"/>
  <c r="E65" i="5"/>
  <c r="F65" i="5" s="1"/>
  <c r="H65" i="5" s="1"/>
  <c r="E69" i="5"/>
  <c r="F69" i="5" s="1"/>
  <c r="H69" i="5" s="1"/>
  <c r="E73" i="5"/>
  <c r="F73" i="5" s="1"/>
  <c r="H73" i="5" s="1"/>
  <c r="E77" i="5"/>
  <c r="F77" i="5" s="1"/>
  <c r="H77" i="5" s="1"/>
  <c r="E81" i="5"/>
  <c r="F81" i="5" s="1"/>
  <c r="H81" i="5" s="1"/>
</calcChain>
</file>

<file path=xl/sharedStrings.xml><?xml version="1.0" encoding="utf-8"?>
<sst xmlns="http://schemas.openxmlformats.org/spreadsheetml/2006/main" count="7976" uniqueCount="334">
  <si>
    <t>dataset</t>
  </si>
  <si>
    <t>runout</t>
  </si>
  <si>
    <t>title</t>
  </si>
  <si>
    <t>authors</t>
  </si>
  <si>
    <t>source of the publication</t>
  </si>
  <si>
    <t>year of publication</t>
  </si>
  <si>
    <t>institution</t>
  </si>
  <si>
    <t>country &amp; region</t>
  </si>
  <si>
    <t>funding agency</t>
  </si>
  <si>
    <t>DOI</t>
  </si>
  <si>
    <t>types of fatigue data</t>
  </si>
  <si>
    <t>method of extraction</t>
  </si>
  <si>
    <t>type of the material</t>
  </si>
  <si>
    <t>atomic-level structure</t>
  </si>
  <si>
    <t>original name of the material</t>
  </si>
  <si>
    <t>ratio type in the name</t>
  </si>
  <si>
    <t>composition
(at%)</t>
  </si>
  <si>
    <t>glass transition temperature
(°C)</t>
  </si>
  <si>
    <t>grain size
(μm)</t>
  </si>
  <si>
    <t>thermomechanical processing</t>
  </si>
  <si>
    <t>surface treatment</t>
  </si>
  <si>
    <t>ingot shape</t>
  </si>
  <si>
    <t>ingot size
(mm)</t>
  </si>
  <si>
    <t>types of fatigue tests</t>
  </si>
  <si>
    <t>fatigue temperature 
(°C)</t>
  </si>
  <si>
    <t>fatigue environment</t>
  </si>
  <si>
    <t>load ratio</t>
  </si>
  <si>
    <t>frequency 
(Hz)</t>
  </si>
  <si>
    <t>fatigue machine</t>
  </si>
  <si>
    <t>fatigue standard</t>
  </si>
  <si>
    <t>load control</t>
  </si>
  <si>
    <t>failure criterion</t>
  </si>
  <si>
    <t>specimens description</t>
  </si>
  <si>
    <t>critical cross-section size of specimens
(mm)</t>
  </si>
  <si>
    <t>stress concentration factor of specimens</t>
  </si>
  <si>
    <t>Young's modulus 
(GPa)</t>
  </si>
  <si>
    <t>ultimate tensile strength 
(MPa)</t>
  </si>
  <si>
    <t>fracture toughness
(MPa*m^(1/2))</t>
  </si>
  <si>
    <t>fatigue crack growth threshold
(MPa*m^(1/2))</t>
  </si>
  <si>
    <t>rating score</t>
  </si>
  <si>
    <t>Effect of Microstructural Features on the High-Cycle Fatigue Behavior of CoCrFeMnNi High-Entropy Alloys Deformed at Room and Cryogenic Temperatures</t>
  </si>
  <si>
    <t>Choi, Yoon Suk; Kang, Minju; Kwon, Heoun Jun; Lee, Gyung Tae; Lim, Ka Ram; Na, Young Sang; Won, Jong Woo</t>
  </si>
  <si>
    <t>METALS AND MATERIALS INTERNATIONAL</t>
  </si>
  <si>
    <t>Johns Hopkins Univ; Korea Inst Mat Sci; Pusan Natl Univ</t>
  </si>
  <si>
    <t>South Korea; USA</t>
  </si>
  <si>
    <t>Ministry of Science, ICT and Future Planning, Republic of Korea</t>
  </si>
  <si>
    <t>10.1007/s12540-020-00786-7</t>
  </si>
  <si>
    <t>sn</t>
  </si>
  <si>
    <t>color and shape</t>
  </si>
  <si>
    <t>multi-principal elements alloy</t>
  </si>
  <si>
    <t>FCC</t>
  </si>
  <si>
    <t>CoCrFeMnNi</t>
  </si>
  <si>
    <t>atomic</t>
  </si>
  <si>
    <t>Co20.0-Cr20.0-Fe20.0-Mn20.0-Ni20.0</t>
  </si>
  <si>
    <t>vacuum induction melt; heat treat at 1200 C for 24 hour; cool furnace; cool air; hot roll at 700 C with thick reduction 70 %; heat treat at 1000 C for 1 hour; prestrain at 25 C</t>
  </si>
  <si>
    <t>rotating bending fatigue</t>
  </si>
  <si>
    <t>air</t>
  </si>
  <si>
    <t>KDMT-240</t>
  </si>
  <si>
    <t>force</t>
  </si>
  <si>
    <t>fracture</t>
  </si>
  <si>
    <t>circular cross-section; ISO 1143</t>
  </si>
  <si>
    <t>vacuum induction melt; heat treat at 1200 C for 24 hour; cool furnace; cool air; hot roll at 700 C with thick reduction 70 %; heat treat at 1000 C for 1 hour; prestrain at -196 C</t>
  </si>
  <si>
    <t>Mechanical Properties of High Entropy Alloy Al0.1CoCrFeNi for Peripheral Vascular Stent Application</t>
  </si>
  <si>
    <t>Alagarsamy, Karthik; Banerjee, Subhash; Fortier, Aleksandra; Han, Hai-Chao; Komarasamy, Mageshwari; Kumar, Nilesh; Mishra, Rajiv S.; Mohammad, Atif</t>
  </si>
  <si>
    <t>CARDIOVASCULAR ENGINEERING AND TECHNOLOGY</t>
  </si>
  <si>
    <t>North Carolina State Univ; UT SW Med Ctr; Univ North Texas; Univ Texas San Antonio; VA North Texas Hlth Care Syst</t>
  </si>
  <si>
    <t>USA</t>
  </si>
  <si>
    <t xml:space="preserve">University of North Texas </t>
  </si>
  <si>
    <t>10.1007/s13239-016-0286-6</t>
  </si>
  <si>
    <t>Al0.1CoCrFeNi</t>
  </si>
  <si>
    <t>Co24.4-Cr24.4-Fe24.4-Ni24.4-Al2.4</t>
  </si>
  <si>
    <t>cast; cold roll with thick reduction 40 %; heat treat at 1000 C for 24 hour</t>
  </si>
  <si>
    <t>Fatigue behavior of Al0.5CoCrCuFeNi high entropy alloys</t>
  </si>
  <si>
    <t>Chuang, A.; Hemphill, M. A.; Liaw, Peter K.; Tsai, Che-Wei; Wang, Gongyao; Yeh, Jien-Wei; Yuan, Tao</t>
  </si>
  <si>
    <t>ACTA MATERIALIA</t>
  </si>
  <si>
    <t>Natl Tsing Hua Univ; Ohio Univ; Univ Tennessee</t>
  </si>
  <si>
    <t>Taiwan; USA</t>
  </si>
  <si>
    <t>National Science Foundation (NSF); US Department of Energy</t>
  </si>
  <si>
    <t>10.1016/j.actamat.2012.06.046</t>
  </si>
  <si>
    <t>Al0.5CoCrCuFeNi</t>
  </si>
  <si>
    <t>Co18.2-Cr18.2-Cu18.2-Fe18.2-Ni18.2-Al9.1</t>
  </si>
  <si>
    <t>arc melt; remelt for &gt;=5 times; heat treat at 1000 C for 6 hour; water quench; cold roll with thick reduction 84 % to 3 mm</t>
  </si>
  <si>
    <t>machine; polish</t>
  </si>
  <si>
    <t>rectangular</t>
  </si>
  <si>
    <t>3, NaN, NaN</t>
  </si>
  <si>
    <t>4-point bending</t>
  </si>
  <si>
    <t>rectangular cross-section</t>
  </si>
  <si>
    <t>3, 3</t>
  </si>
  <si>
    <t>servo-hydraulic</t>
  </si>
  <si>
    <t>On the low-cycle fatigue response of CoCrNiFeMn high entropy alloy with ultra-fine grain structure</t>
  </si>
  <si>
    <t>Karaman, I; Kim, H.; Niendorf, T.; Picak, S.; Richter, J.; Sajadifar, S., V; Sobrero, C.; Wegener, T.</t>
  </si>
  <si>
    <t>Texas A&amp;M Univ; UNR; Univ Kassel</t>
  </si>
  <si>
    <t>Argentina; Germany; USA</t>
  </si>
  <si>
    <t xml:space="preserve"> Texas A&amp;M University; German Research Foundation (DFG); Ministry of National Education, Turkey</t>
  </si>
  <si>
    <t>10.1016/j.actamat.2020.116540</t>
  </si>
  <si>
    <t>vacuum induction melt; hot extruction at 900 C with diameter reduction 31.75 %; equal channel angular pressing</t>
  </si>
  <si>
    <t>EDM; polish</t>
  </si>
  <si>
    <t>circular</t>
  </si>
  <si>
    <t>76.2, 508</t>
  </si>
  <si>
    <t>uniaxial</t>
  </si>
  <si>
    <t>0.25, 0.75</t>
  </si>
  <si>
    <t>strain</t>
  </si>
  <si>
    <t>3, 1.2</t>
  </si>
  <si>
    <t>vacuum induction melt; hot extruction at 900 C with diameter reduction 31.75 %</t>
  </si>
  <si>
    <t>Germany</t>
  </si>
  <si>
    <t>German Research Foundation (DFG)</t>
  </si>
  <si>
    <t>AIR</t>
  </si>
  <si>
    <t>In-situ formed oxide enables extraordinary high-cycle fatigue resistance in additively manufactured CoCrFeMnNi high-entropy alloy</t>
  </si>
  <si>
    <t>Baek, Min-Seok; Kim, Young-Kyun; Lee, Kee-Ahn; Yang, Sangsun</t>
  </si>
  <si>
    <t>ADDITIVE MANUFACTURING</t>
  </si>
  <si>
    <t>Inha Univ; Korea Inst Mat Sci</t>
  </si>
  <si>
    <t>South Korea</t>
  </si>
  <si>
    <t>National Research Foundation of Korea (NRF)</t>
  </si>
  <si>
    <t>10.1016/j.addma.2020.101832</t>
  </si>
  <si>
    <t>5.98, 15.66</t>
  </si>
  <si>
    <t>LPBF</t>
  </si>
  <si>
    <t>polish</t>
  </si>
  <si>
    <t>ASTM E466</t>
  </si>
  <si>
    <t>High-cycle fatigue induced twinning in CoCrFeNi high-entropy alloy processed by laser powder bed fusion additive manufacturing</t>
  </si>
  <si>
    <t>Chen, Bo; Chen, Yinan; Li, Bo; Xuan, Fuzhen</t>
  </si>
  <si>
    <t>East China Univ Sci &amp; Technol; Shanghai Collaborat Innovat Ctr High End Equipment; Univ Leicester</t>
  </si>
  <si>
    <t>England; Peoples R China</t>
  </si>
  <si>
    <t>East China University of Science and Technology; National Natural Science Foundation of China (NSFC); Natural Science Foundation of Shanghai ; Science and Technology Commission of Shanghai Municipality; UK Research &amp; Innovation (UKRI)Engineering &amp; Physical Sciences Research Council (EPSRC)</t>
  </si>
  <si>
    <t>10.1016/j.addma.2022.103319</t>
  </si>
  <si>
    <t>CoCrFeNi</t>
  </si>
  <si>
    <t>Co25.0-Cr25.0-Fe25.0-Ni25.0</t>
  </si>
  <si>
    <t>3, 5, 13</t>
  </si>
  <si>
    <t>SUNS890 machine</t>
  </si>
  <si>
    <t>13, 3</t>
  </si>
  <si>
    <t>Extremely high fatigue resistance in an ultrafine grained high entropy alloy</t>
  </si>
  <si>
    <t>Frank, M.; Liu, K.; Mishra, Rajiv S.; Nene, S. S.; Sinha, S.</t>
  </si>
  <si>
    <t>APPLIED MATERIALS TODAY</t>
  </si>
  <si>
    <t>Univ North Texas</t>
  </si>
  <si>
    <t>National Science Foundation (NSF)</t>
  </si>
  <si>
    <t>10.1016/j.apmt.2019.04.001</t>
  </si>
  <si>
    <t>FCC + HCP</t>
  </si>
  <si>
    <t>Fe38.5Mn20Co20Cr15Si5Cu1.5</t>
  </si>
  <si>
    <t>Fe38.5-Co20.0-Mn20.0-Cr15.0-Si5.0-Cu1.5</t>
  </si>
  <si>
    <t>vacuum induction melt; friction stir process</t>
  </si>
  <si>
    <t>10, 80, 250</t>
  </si>
  <si>
    <t>bending fatigue</t>
  </si>
  <si>
    <t>custom</t>
  </si>
  <si>
    <t>Planar slip-driven fatigue crack initiation and propagation in an equiatomic CrMnFeCoNi high-entropy alloy</t>
  </si>
  <si>
    <t>Hamada, Shigeru; Koyama, Motomochi; Noguchi, Hiroshi; Suzuki, Kai; Tsuzaki, Kaneaki</t>
  </si>
  <si>
    <t>INTERNATIONAL JOURNAL OF FATIGUE</t>
  </si>
  <si>
    <t>Kyushu Univ; Tohoku Univ</t>
  </si>
  <si>
    <t>Japan</t>
  </si>
  <si>
    <t>Japan Society for the Promotion of Science (JSPS), Ministry of Education, Culture, Sports, Science and Technology, Japan</t>
  </si>
  <si>
    <t>10.1016/j.ijfatigue.2019.105418</t>
  </si>
  <si>
    <t>CrMnFeCoNi</t>
  </si>
  <si>
    <t>vacuum induction melt; cast; hot roll at 1100 C; heat treat at 800 C for NaN hour; water quench</t>
  </si>
  <si>
    <t>machine; polish; eletropolish</t>
  </si>
  <si>
    <t>circular cross-section; with drawing</t>
  </si>
  <si>
    <t>Evolution of residual stress, microstructure and cyclic performance of the equiatomic high-entropy alloy CoCrFeMnNi after deep rolling</t>
  </si>
  <si>
    <t>Huebner, L.; Liehr, A.; Niendorf, T.; Oevermann, T.; Wegener, T.</t>
  </si>
  <si>
    <t>Univ Kassel</t>
  </si>
  <si>
    <t>10.1016/j.ijfatigue.2021.106513</t>
  </si>
  <si>
    <t>Co20Cr20Fe20Mn20Ni20</t>
  </si>
  <si>
    <t>arc melt; deep roll at 25 C</t>
  </si>
  <si>
    <t>machine</t>
  </si>
  <si>
    <t>90, 90, 1000</t>
  </si>
  <si>
    <t>arc melt</t>
  </si>
  <si>
    <t>arc melt; deep roll at -196 C</t>
  </si>
  <si>
    <t>FCC + BCC</t>
  </si>
  <si>
    <t>High-cycle fatigue and tensile deformation behaviors of coarse-grained equiatomic CoCrFeMnNi high entropy alloy and unexpected hardening behavior during cyclic loading</t>
  </si>
  <si>
    <t>Ham, Gi-Su; Kim, Hyoung Seop; Kim, Young-Kyun; Lee, Kee-Ahn</t>
  </si>
  <si>
    <t>INTERMETALLICS</t>
  </si>
  <si>
    <t>Inha Univ; Pohang Univ Sci &amp; Technol</t>
  </si>
  <si>
    <t>10.1016/j.intermet.2019.106486</t>
  </si>
  <si>
    <t>vacuum induction melt; hot roll to 1.56 mm; heat treat at 1000 C for 24 hour</t>
  </si>
  <si>
    <t>1.56, NaN, NaN</t>
  </si>
  <si>
    <t>3, 1</t>
  </si>
  <si>
    <t>Fatigue behavior of additive manufactured CrFeCoNi medium-entropy alloy</t>
  </si>
  <si>
    <t>Akhatov, I. S.; Dagesyan, S. A.; Evlashin, S. A.; Firsov, D. G.; Kawasaki, M.; Konev, S. D.; Kuzminova, Y. O.; Sergeev, S. N.; Zhilyaev, A. P.</t>
  </si>
  <si>
    <t>JOURNAL OF ALLOYS AND COMPOUNDS</t>
  </si>
  <si>
    <t>Magnitogorsk State Tech Univ; Moscow MV Lomonosov State Univ; Oregon State Univ; Russian Acad Sci; Skolkovo Inst Sci &amp; Technol</t>
  </si>
  <si>
    <t>Russia; USA</t>
  </si>
  <si>
    <t>National Science Foundation (NSF); Russian Federation ; Russian Science Foundation (RSF)</t>
  </si>
  <si>
    <t>10.1016/j.jallcom.2021.158609</t>
  </si>
  <si>
    <t>Cr24Fe25Co26Ni25</t>
  </si>
  <si>
    <t>Co26.0-Fe25.0-Ni25.0-Cr24.0</t>
  </si>
  <si>
    <t>10, 60</t>
  </si>
  <si>
    <t>as-built</t>
  </si>
  <si>
    <t>Instron 8801</t>
  </si>
  <si>
    <t>ISO 1099</t>
  </si>
  <si>
    <t>circular cross-section; ISO1099</t>
  </si>
  <si>
    <t>LPBF; heat treat at 800 C for 12 hour; water quench</t>
  </si>
  <si>
    <t>Fatigue behavior of CoCrFeMnNi high-entropy alloy under fully reversed cyclic deformation</t>
  </si>
  <si>
    <t>Lin, H. R.; Sun, S. J.; Tian, Y. Z.; Zhang, Z. F.</t>
  </si>
  <si>
    <t>JOURNAL OF MATERIALS SCIENCE &amp; TECHNOLOGY</t>
  </si>
  <si>
    <t>Chinese Acad Sci; Univ Sci &amp; Technol China</t>
  </si>
  <si>
    <t>Peoples R China</t>
  </si>
  <si>
    <t>National Natural Science Foundation of China (NSFC)</t>
  </si>
  <si>
    <t>10.1016/j.jmst.2018.09.068</t>
  </si>
  <si>
    <t>magnetic levitation melt; heat treat at 1100 C for 2 hour; hot forge at 1000 C to 30 mm; cold roll to 2.5 mm; heat treat at 675 C for 0.5 hour</t>
  </si>
  <si>
    <t>2.5, NaN, NaN</t>
  </si>
  <si>
    <t>Instron 8871</t>
  </si>
  <si>
    <t>3, 2.5</t>
  </si>
  <si>
    <t>magnetic levitation melt; heat treat at 1100 C for 2 hour; hot forge at 1000 C to 30 mm; cold roll to 2.5 mm; heat treat at 1000 C for 2 hour</t>
  </si>
  <si>
    <t>Effect of grain size on fatigue cracking at twin boundaries in a CoCrFeMnNi high-entropy alloy</t>
  </si>
  <si>
    <t>An, X. H.; Duan, Q. Q.; Gu, J.; Li, L. L.; Li, W. L.; Liao, X. Z.; Song, M.; Wang, A. G.; Wang, X. G.; Zhang, Z. F.</t>
  </si>
  <si>
    <t>Cent South Univ; Chinese Acad Sci; Max Planck Inst Eisenforsch GmbH; Univ Sydney</t>
  </si>
  <si>
    <t>Australia; Germany; Peoples R China</t>
  </si>
  <si>
    <t>Australia Research Council (ARC); Central South University; National Natural Science Foundation of China (NSFC); University of Sydney</t>
  </si>
  <si>
    <t>10.1016/j.jmst.2019.09.010</t>
  </si>
  <si>
    <t>Fe47.4Mn30.0Co10.9Cr11.2C0.4</t>
  </si>
  <si>
    <t>Fe47.4-Mn30.0-Cr11.2-Co10.9-C0.4</t>
  </si>
  <si>
    <t>vacuum induction melt; hot roll at 1100 C with thick reduction 10 % to 12 mm; heat treat at 1200 C for 2 hour; cold roll to 4 mm; heat treat at 900 C for 0.0833 hour</t>
  </si>
  <si>
    <t>6, NaN, NaN</t>
  </si>
  <si>
    <t>6, 2</t>
  </si>
  <si>
    <t>vacuum induction melt; hot roll at 1100 C with thick reduction 10 % to 12 mm; heat treat at 1200 C for 2 hour; cold roll to 4 mm; heat treat at 1100 C for 0.5 hour</t>
  </si>
  <si>
    <t>Effect of nano-sized precipitates on the fatigue property of a lamellar structured high entropy alloy</t>
  </si>
  <si>
    <t>Gwalani, Bharat; Komarasamy, Mageshwari; Liu, Kaimiao; Mishra, Rajiv S.; Shukla, Shivakant; Wang, Tianhao</t>
  </si>
  <si>
    <t>MATERIALS SCIENCE AND ENGINEERING A-STRUCTURAL MATERIALS PROPERTIES MICROSTRUCTURE AND PROCESSING</t>
  </si>
  <si>
    <t>10.1016/j.msea.2019.06.012</t>
  </si>
  <si>
    <t>Al0.7CoCrFeNi</t>
  </si>
  <si>
    <t>Co21.3-Cr21.3-Fe21.3-Ni21.3-Al14.9</t>
  </si>
  <si>
    <t>vacuum arc melt; hot roll at 1150 C with thick reduction 30 %; cold roll with thick reduction 30 %; heat treat at 1100 C for 0.167 hour; water quench</t>
  </si>
  <si>
    <t>custom-made tabletop fatigue testing machine</t>
  </si>
  <si>
    <t>vacuum arc melt; hot roll at 1150 C with thick reduction 30 %; cold roll with thick reduction 30 %; heat treat at 1100 C for 0.167 hour; water quench; heat treat at 580 C for 24 hour; water quench</t>
  </si>
  <si>
    <t>Fatigue behaviour of a laser beam welded CoCrFeNiMn-type high entropy alloy</t>
  </si>
  <si>
    <t>Horstmann, Manfred; Kashaev, Nikolai; Petrov, Nikita; Sanin, Vladimir; Shaysultanov, Dmitry; Stepanov, Nikita; Ventzke, Volker; Zherebtsov, Sergey</t>
  </si>
  <si>
    <t>Belgorod State Univ; Helmholtz Zentrum Geesthacht; Russian Acad Sci</t>
  </si>
  <si>
    <t>Germany; Russia</t>
  </si>
  <si>
    <t>Russian Science Foundation (RSF)</t>
  </si>
  <si>
    <t>10.1016/j.msea.2019.138358</t>
  </si>
  <si>
    <t>CoCrFeNiMn</t>
  </si>
  <si>
    <t>250, 500</t>
  </si>
  <si>
    <t>thermite-type self-propagating high-temperature synthesis</t>
  </si>
  <si>
    <t>EDM</t>
  </si>
  <si>
    <t>80, NaN</t>
  </si>
  <si>
    <t>123, 132</t>
  </si>
  <si>
    <t>high-frequency resonance testing machine</t>
  </si>
  <si>
    <t>rectangular cross-section; with drawing</t>
  </si>
  <si>
    <t>3, 0.5</t>
  </si>
  <si>
    <t>100, 300</t>
  </si>
  <si>
    <t>thermite-type self-propagating high-temperature synthesis; laser beam weld</t>
  </si>
  <si>
    <t>High cycle fatigue deformation mechanisms of a single phase CrMnFeCoNi high entropy alloy</t>
  </si>
  <si>
    <t>Ghomsheh, M. Zare; Khatibi, G.; Lederer, M.; Schafler, E.; Schwarz, S.; Steiger-Thirsfeld, A.; Tabachnikova, E. D.; Tikhonovsky, M. A.; Weiss, B.</t>
  </si>
  <si>
    <t>B Verkin Inst Low Temp Phys &amp; Engn; Natl Sci Ctr; Univ Vienna; Vienna Univ Technol</t>
  </si>
  <si>
    <t>Austria; Ukraine</t>
  </si>
  <si>
    <t>Austrian Federal Ministry for Digital and Economic Affairs; National Foundation for Research, Technology and Development</t>
  </si>
  <si>
    <t>10.1016/j.msea.2020.139034</t>
  </si>
  <si>
    <t>arc melt; remelt for &gt;=5 times; heat treat at 1000 C for 24 hour; roll from 5.3 mm to 2 mm; heat treat at 800 C for 1 hour; roll from 2 mm to 1 mm; heat treat at 1000 C for 1 hour</t>
  </si>
  <si>
    <t>spark erosion; polish</t>
  </si>
  <si>
    <t>10, NaN</t>
  </si>
  <si>
    <t>ultrasonic resonance testing system</t>
  </si>
  <si>
    <t>0.35, 0.2</t>
  </si>
  <si>
    <t>Excellent high cyclic fatigue properties of a novel ultrafine-grained medium entropy alloy</t>
  </si>
  <si>
    <t>Mishra, Rajiv S.; Shukla, Shivakant</t>
  </si>
  <si>
    <t>Oak Ridge Natl Lab; Univ North Texas</t>
  </si>
  <si>
    <t>10.1016/j.msea.2020.139122</t>
  </si>
  <si>
    <t>CoCr1.3Ni</t>
  </si>
  <si>
    <t>Cr39.4-Co30.3-Ni30.3</t>
  </si>
  <si>
    <t>vacuum arc melt; remelt for 7 times; heat treat at 1200 C for 2 hour; cold roll with thick reduction 30 %; heat treat at 700 C for 6 hour</t>
  </si>
  <si>
    <t>vacuum arc melt; remelt for 7 times; heat treat at 1200 C for 2 hour; cold roll with thick reduction 30 %; heat treat at 800 C for 6 hour</t>
  </si>
  <si>
    <t>Low-cycle fatigue properties of CoCrFeMnNi high-entropy alloy compared with its conventional counterparts</t>
  </si>
  <si>
    <t>Bae, Jae Wung; Jang, Gyeonghyeon; Jin, H.; Kim, Hyoung Seop; Lee, Chong Soo; Shams, Seyed Amir Arsalan; Won, Jong Woo</t>
  </si>
  <si>
    <t>ExxonMobil Res &amp; Engn Co; Korea Inst Mat Sci; Pohang Univ Sci &amp; Technol</t>
  </si>
  <si>
    <t>Exxon Mobil Corporation; National Research Foundation of Korea (NRF)</t>
  </si>
  <si>
    <t>10.1016/j.msea.2020.139661</t>
  </si>
  <si>
    <t>vacuum induction melt; heat treat at 1000 C for 24 hour; hot roll at 1000 C to 4 mm; heat treat at 1000 C for 1 hour</t>
  </si>
  <si>
    <t>4, NaN, NaN</t>
  </si>
  <si>
    <t>High entropy alloys ? Tunability of deformation mechanisms through integration of compositional and microstructural domains</t>
  </si>
  <si>
    <t>Agrawal, Priyanshi; Haridas, Ravi Sankar; Mishra, Rajiv S.</t>
  </si>
  <si>
    <t>Army Research Laboratory, US Army; National Science Foundation (NSF)</t>
  </si>
  <si>
    <t>10.1016/j.msea.2021.141085</t>
  </si>
  <si>
    <t>vacuum induction melt; heat treat at 1100 C for 24 hour; hot roll at 1000 C with thick reduction 50 %; heat treat at 1000 C for 1 hour; cold roll with thick reduction 60 %; heat treat at 800 C for 1 hour</t>
  </si>
  <si>
    <t>3, 100, 100</t>
  </si>
  <si>
    <t>vacuum induction melt; heat treat at 1100 C for 24 hour; hot roll at 700 C with thick reduction 83 %; heat treat at 1000 C for 1 hour</t>
  </si>
  <si>
    <t>4, 100, 150</t>
  </si>
  <si>
    <t>vacuum induction melt; heat treat at 1100 C for 24 hour; hot roll at 700 C with thick reduction 83 %; heat treat at 1030 C for 1 hour</t>
  </si>
  <si>
    <t>vacuum induction melt; heat treat at 1100 C for 24 hour; hot roll at 700 C with thick reduction 83 %; heat treat at 1125 C for 1 hour</t>
  </si>
  <si>
    <t>Metastable high entropy alloys: An excellent defect tolerant material for additive manufacturing</t>
  </si>
  <si>
    <t>Agrawal, Priyanshi; Cho, Kyu C.; Haridas, Ravi Sankar; McWilliams, Brandon A.; Mishra, Rajiv S.; Thapliyal, Saket; Yadav, Surekha</t>
  </si>
  <si>
    <t>Univ North Texas; Weap &amp; Mat Res Directorate</t>
  </si>
  <si>
    <t xml:space="preserve">Army Research Laboratory, US Army; University of North Texas </t>
  </si>
  <si>
    <t>10.1016/j.msea.2021.142005</t>
  </si>
  <si>
    <t>HCP + FCC</t>
  </si>
  <si>
    <t>Fe40Mn20Co20Cr15Si5</t>
  </si>
  <si>
    <t>Fe40.0-Co20.0-Mn20.0-Cr15.0-Si5.0</t>
  </si>
  <si>
    <t>4, 15, 30</t>
  </si>
  <si>
    <t>Low-cycle fatigue behavior and surface treatment of a twinning-induced plasticity high-entropy alloy</t>
  </si>
  <si>
    <t>Amanov, Auezhan; Bae, Jae Wung; Jang, Gyeonghyeon; Kim, Hyoung Seop; Lee, Chong Soo; Lee, Taekyung; Shams, Seyed Amir Arsalan</t>
  </si>
  <si>
    <t>Pohang Univ Sci &amp; Technol; Pukyong Natl Univ; Pusan Natl Univ; Sun Moon Univ</t>
  </si>
  <si>
    <t>10.1016/j.msea.2022.143724</t>
  </si>
  <si>
    <t>Fe40Mn40Cr10Co10</t>
  </si>
  <si>
    <t>Fe40.0-Mn40.0-Co10.0-Cr10.0</t>
  </si>
  <si>
    <t>vacuum induction melt; hot roll at 1100 C to 12 mm; heat treat at 1200 C for 2 hour; cold roll with thick reduction 65 %; heat treat at 1100 C for 0.5 hour</t>
  </si>
  <si>
    <t>machine; polish; ultrasonic nanocrystal surface modification</t>
  </si>
  <si>
    <t>Enhanced fatigue resistance of a face-centered-cubic single-phase Al0.3CoCrFeNi high-entropy alloy through planar deformation characteristic</t>
  </si>
  <si>
    <t>Bai, Wenliang; Ren, Xuechong; Wang, Xiaodi; Wang, Zhengbin; Zhang, Zhe</t>
  </si>
  <si>
    <t>Chinese Acad Sci; Univ Sci &amp; Technol Beijing</t>
  </si>
  <si>
    <t>National Natural Science Foundation of China (NSFC); Natural Science Foundation of Beijing</t>
  </si>
  <si>
    <t>10.1016/j.msea.2022.144499</t>
  </si>
  <si>
    <t>Al0.3CoCrFeNi</t>
  </si>
  <si>
    <t>Co23.3-Cr23.3-Fe23.3-Ni23.3-Al7.0</t>
  </si>
  <si>
    <t>vacuum levitation melt; remelt for 4 times; drop cast in steel mold; heat treat at 1150 C for 24 hour; water quench; cold roll with thick reduction 70 %; heat treat at 1150 C for 0.0333 hour</t>
  </si>
  <si>
    <t>MTS Acumen 3</t>
  </si>
  <si>
    <t>Small fatigue crack growth in a high entropy alloy</t>
  </si>
  <si>
    <t>Koyama, Motomichi; Noguchi, Hiroshi; Suzuki, Kai</t>
  </si>
  <si>
    <t>ECF22 - LOADING AND ENVIRONMENTAL EFFECTS ON STRUCTURAL INTEGRITY</t>
  </si>
  <si>
    <t>Kyushu Univ</t>
  </si>
  <si>
    <t>10.1016/j.prostr.2018.12.224</t>
  </si>
  <si>
    <t>Fe20Cr20Ni20Mn20Co20</t>
  </si>
  <si>
    <t>Hierarchical microstructure for improved fatigue properties in a eutectic high entropy alloy</t>
  </si>
  <si>
    <t>Mishra, Rajiv S.</t>
  </si>
  <si>
    <t>SCRIPTA MATERIALIA</t>
  </si>
  <si>
    <t>10.1016/j.scriptamat.2018.07.022</t>
  </si>
  <si>
    <t>AlCoCrFeNi2.1</t>
  </si>
  <si>
    <t>Ni34.4-Al16.4-Co16.4-Cr16.4-Fe16.4</t>
  </si>
  <si>
    <t>cast</t>
  </si>
  <si>
    <t>1.1, 1</t>
  </si>
  <si>
    <t>cast; roll with thick reduction 50 %; heat treat at 700 C for 12 hour</t>
  </si>
  <si>
    <t>Fatigue behavior of ultrafine grained triplex Al0.3CoCrFeNi high entropy alloy</t>
  </si>
  <si>
    <t>Gwalani, Bharat; Komarasamy, Mageshwari; Liu, Kaimiao; Mishra, Rajiv S.; Shukla, Shivakant</t>
  </si>
  <si>
    <t>10.1016/j.scriptamat.2018.08.048</t>
  </si>
  <si>
    <t>FCC + B2</t>
  </si>
  <si>
    <t>vacuum arc melt; remelt for 5 times; heat treat at 1200 C for 48 hour; cool furnace; cold roll with thick reduction 85 % to 1.5 mm; heat treat at 700 C for 36 hour</t>
  </si>
  <si>
    <t>Metastability-assisted fatigue behavior in a friction stir processed dual-phase high entropy alloy</t>
  </si>
  <si>
    <t>MATERIALS RESEARCH LETTERS</t>
  </si>
  <si>
    <t>10.1080/21663831.2018.1523240</t>
  </si>
  <si>
    <t>Fe42Mn28Cr15Co10Si5</t>
  </si>
  <si>
    <t>Fe42.0-Mn28.0-Cr15.0-Co10.0-Si5.0</t>
  </si>
  <si>
    <t>5, 80, 250</t>
  </si>
  <si>
    <t>stress amplitude</t>
  </si>
  <si>
    <t>life</t>
  </si>
  <si>
    <t>yield strength</t>
  </si>
  <si>
    <t>elongation</t>
  </si>
  <si>
    <t>stress range</t>
  </si>
  <si>
    <t>stress max</t>
  </si>
  <si>
    <t>stress min</t>
  </si>
  <si>
    <t>stress mean</t>
  </si>
  <si>
    <t>stress range 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</si>
</sst>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49CC1-DA3D-42D3-BD3B-6580A610A1F5}">
  <dimension ref="A1:AW84"/>
  <sheetViews>
    <sheetView topLeftCell="A52" zoomScale="90" zoomScaleNormal="90" workbookViewId="0">
      <selection activeCell="Q72" sqref="Q72"/>
    </sheetView>
  </sheetViews>
  <sheetFormatPr baseColWidth="10" defaultColWidth="8.83203125" defaultRowHeight="15" x14ac:dyDescent="0.2"/>
  <cols>
    <col min="2" max="2" width="12.33203125" bestFit="1" customWidth="1"/>
    <col min="3" max="4" width="19.6640625" customWidth="1"/>
    <col min="5" max="5" width="18.1640625" customWidth="1"/>
    <col min="6" max="6" width="19.6640625" customWidth="1"/>
    <col min="7" max="8" width="23" customWidth="1"/>
    <col min="15" max="15" width="32.33203125" bestFit="1" customWidth="1"/>
    <col min="20" max="20" width="27" bestFit="1" customWidth="1"/>
    <col min="21" max="21" width="19.83203125" bestFit="1" customWidth="1"/>
    <col min="22" max="22" width="27.6640625" bestFit="1" customWidth="1"/>
    <col min="23" max="23" width="19.83203125" bestFit="1" customWidth="1"/>
    <col min="24" max="24" width="37.1640625" bestFit="1" customWidth="1"/>
    <col min="26" max="26" width="13.1640625" bestFit="1" customWidth="1"/>
    <col min="34" max="34" width="9" bestFit="1" customWidth="1"/>
    <col min="35" max="35" width="14.1640625" bestFit="1" customWidth="1"/>
    <col min="36" max="36" width="40.1640625" bestFit="1" customWidth="1"/>
    <col min="37" max="37" width="14.83203125" bestFit="1" customWidth="1"/>
    <col min="38" max="38" width="11" bestFit="1" customWidth="1"/>
    <col min="39" max="39" width="14.33203125" bestFit="1" customWidth="1"/>
    <col min="40" max="40" width="47.5" bestFit="1" customWidth="1"/>
    <col min="42" max="42" width="35.33203125" bestFit="1" customWidth="1"/>
    <col min="44" max="44" width="19.6640625" bestFit="1" customWidth="1"/>
    <col min="45" max="45" width="29.33203125" bestFit="1" customWidth="1"/>
    <col min="46" max="46" width="14.5" bestFit="1" customWidth="1"/>
    <col min="47" max="47" width="31.33203125" bestFit="1" customWidth="1"/>
    <col min="48" max="48" width="41.5" bestFit="1" customWidth="1"/>
    <col min="49" max="49" width="11.83203125" bestFit="1" customWidth="1"/>
  </cols>
  <sheetData>
    <row r="1" spans="1:49" x14ac:dyDescent="0.2">
      <c r="A1" s="1" t="s">
        <v>0</v>
      </c>
      <c r="B1" s="1" t="s">
        <v>326</v>
      </c>
      <c r="C1" s="1" t="s">
        <v>325</v>
      </c>
      <c r="D1" s="1" t="s">
        <v>330</v>
      </c>
      <c r="E1" s="1" t="s">
        <v>331</v>
      </c>
      <c r="F1" s="1" t="s">
        <v>332</v>
      </c>
      <c r="G1" s="1" t="s">
        <v>329</v>
      </c>
      <c r="H1" s="1" t="s">
        <v>333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327</v>
      </c>
      <c r="AS1" s="1" t="s">
        <v>36</v>
      </c>
      <c r="AT1" s="1" t="s">
        <v>328</v>
      </c>
      <c r="AU1" s="1" t="s">
        <v>37</v>
      </c>
      <c r="AV1" s="1" t="s">
        <v>38</v>
      </c>
      <c r="AW1" s="1" t="s">
        <v>39</v>
      </c>
    </row>
    <row r="2" spans="1:49" x14ac:dyDescent="0.2">
      <c r="A2">
        <v>112</v>
      </c>
      <c r="B2">
        <v>73304.99881951409</v>
      </c>
      <c r="C2">
        <v>314.85357917570502</v>
      </c>
      <c r="D2">
        <f t="shared" ref="D2:D18" si="0">G2/(1-AH2)</f>
        <v>699.67462039045563</v>
      </c>
      <c r="E2">
        <f t="shared" ref="E2:E18" si="1">D2*AH2</f>
        <v>69.967462039045571</v>
      </c>
      <c r="F2">
        <f t="shared" ref="F2:F18" si="2">(D2+E2)/2</f>
        <v>384.82104121475061</v>
      </c>
      <c r="G2">
        <f t="shared" ref="G2:G18" si="3">C2*2</f>
        <v>629.70715835141004</v>
      </c>
      <c r="H2">
        <f t="shared" ref="H2:H18" si="4">C2/(1-(F2/AS2)^2)</f>
        <v>381.04620141454882</v>
      </c>
      <c r="I2">
        <v>0</v>
      </c>
      <c r="J2" t="s">
        <v>107</v>
      </c>
      <c r="K2" t="s">
        <v>108</v>
      </c>
      <c r="L2" t="s">
        <v>109</v>
      </c>
      <c r="M2">
        <v>2021</v>
      </c>
      <c r="N2" t="s">
        <v>110</v>
      </c>
      <c r="O2" t="s">
        <v>111</v>
      </c>
      <c r="P2" t="s">
        <v>112</v>
      </c>
      <c r="Q2" t="s">
        <v>113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Z2" t="s">
        <v>114</v>
      </c>
      <c r="AA2" t="s">
        <v>115</v>
      </c>
      <c r="AB2" t="s">
        <v>116</v>
      </c>
      <c r="AE2" t="s">
        <v>99</v>
      </c>
      <c r="AF2">
        <v>25</v>
      </c>
      <c r="AG2" t="s">
        <v>56</v>
      </c>
      <c r="AH2">
        <v>0.1</v>
      </c>
      <c r="AI2">
        <v>20</v>
      </c>
      <c r="AK2" t="s">
        <v>117</v>
      </c>
      <c r="AL2" t="s">
        <v>58</v>
      </c>
      <c r="AM2" t="s">
        <v>59</v>
      </c>
      <c r="AP2">
        <v>1</v>
      </c>
      <c r="AR2">
        <v>774.8</v>
      </c>
      <c r="AS2">
        <v>923.3</v>
      </c>
      <c r="AT2">
        <v>30.8</v>
      </c>
      <c r="AW2">
        <v>0.75</v>
      </c>
    </row>
    <row r="3" spans="1:49" x14ac:dyDescent="0.2">
      <c r="A3">
        <v>112</v>
      </c>
      <c r="B3">
        <v>114941.4924904605</v>
      </c>
      <c r="C3">
        <v>278.98293601140881</v>
      </c>
      <c r="D3">
        <f t="shared" si="0"/>
        <v>619.96208002535286</v>
      </c>
      <c r="E3">
        <f t="shared" si="1"/>
        <v>61.99620800253529</v>
      </c>
      <c r="F3">
        <f t="shared" si="2"/>
        <v>340.97914401394405</v>
      </c>
      <c r="G3">
        <f t="shared" si="3"/>
        <v>557.96587202281762</v>
      </c>
      <c r="H3">
        <f t="shared" si="4"/>
        <v>323.04125818478008</v>
      </c>
      <c r="I3">
        <v>0</v>
      </c>
      <c r="J3" t="s">
        <v>107</v>
      </c>
      <c r="K3" t="s">
        <v>108</v>
      </c>
      <c r="L3" t="s">
        <v>109</v>
      </c>
      <c r="M3">
        <v>2021</v>
      </c>
      <c r="N3" t="s">
        <v>110</v>
      </c>
      <c r="O3" t="s">
        <v>111</v>
      </c>
      <c r="P3" t="s">
        <v>112</v>
      </c>
      <c r="Q3" t="s">
        <v>113</v>
      </c>
      <c r="R3" t="s">
        <v>47</v>
      </c>
      <c r="S3" t="s">
        <v>48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Z3" t="s">
        <v>114</v>
      </c>
      <c r="AA3" t="s">
        <v>115</v>
      </c>
      <c r="AB3" t="s">
        <v>116</v>
      </c>
      <c r="AE3" t="s">
        <v>99</v>
      </c>
      <c r="AF3">
        <v>25</v>
      </c>
      <c r="AG3" t="s">
        <v>56</v>
      </c>
      <c r="AH3">
        <v>0.1</v>
      </c>
      <c r="AI3">
        <v>20</v>
      </c>
      <c r="AK3" t="s">
        <v>117</v>
      </c>
      <c r="AL3" t="s">
        <v>58</v>
      </c>
      <c r="AM3" t="s">
        <v>59</v>
      </c>
      <c r="AP3">
        <v>1</v>
      </c>
      <c r="AR3">
        <v>774.8</v>
      </c>
      <c r="AS3">
        <v>923.3</v>
      </c>
      <c r="AT3">
        <v>30.8</v>
      </c>
      <c r="AW3">
        <v>0.75</v>
      </c>
    </row>
    <row r="4" spans="1:49" x14ac:dyDescent="0.2">
      <c r="A4">
        <v>112</v>
      </c>
      <c r="B4">
        <v>139367.94822277949</v>
      </c>
      <c r="C4">
        <v>269.95119305856832</v>
      </c>
      <c r="D4">
        <f t="shared" si="0"/>
        <v>599.89154013015184</v>
      </c>
      <c r="E4">
        <f t="shared" si="1"/>
        <v>59.989154013015188</v>
      </c>
      <c r="F4">
        <f t="shared" si="2"/>
        <v>329.94034707158352</v>
      </c>
      <c r="G4">
        <f t="shared" si="3"/>
        <v>539.90238611713664</v>
      </c>
      <c r="H4">
        <f t="shared" si="4"/>
        <v>309.46999089308719</v>
      </c>
      <c r="I4">
        <v>0</v>
      </c>
      <c r="J4" t="s">
        <v>107</v>
      </c>
      <c r="K4" t="s">
        <v>108</v>
      </c>
      <c r="L4" t="s">
        <v>109</v>
      </c>
      <c r="M4">
        <v>2021</v>
      </c>
      <c r="N4" t="s">
        <v>110</v>
      </c>
      <c r="O4" t="s">
        <v>111</v>
      </c>
      <c r="P4" t="s">
        <v>112</v>
      </c>
      <c r="Q4" t="s">
        <v>113</v>
      </c>
      <c r="R4" t="s">
        <v>47</v>
      </c>
      <c r="S4" t="s">
        <v>48</v>
      </c>
      <c r="T4" t="s">
        <v>49</v>
      </c>
      <c r="U4" t="s">
        <v>50</v>
      </c>
      <c r="V4" t="s">
        <v>51</v>
      </c>
      <c r="W4" t="s">
        <v>52</v>
      </c>
      <c r="X4" t="s">
        <v>53</v>
      </c>
      <c r="Z4" t="s">
        <v>114</v>
      </c>
      <c r="AA4" t="s">
        <v>115</v>
      </c>
      <c r="AB4" t="s">
        <v>116</v>
      </c>
      <c r="AE4" t="s">
        <v>99</v>
      </c>
      <c r="AF4">
        <v>25</v>
      </c>
      <c r="AG4" t="s">
        <v>56</v>
      </c>
      <c r="AH4">
        <v>0.1</v>
      </c>
      <c r="AI4">
        <v>20</v>
      </c>
      <c r="AK4" t="s">
        <v>117</v>
      </c>
      <c r="AL4" t="s">
        <v>58</v>
      </c>
      <c r="AM4" t="s">
        <v>59</v>
      </c>
      <c r="AP4">
        <v>1</v>
      </c>
      <c r="AR4">
        <v>774.8</v>
      </c>
      <c r="AS4">
        <v>923.3</v>
      </c>
      <c r="AT4">
        <v>30.8</v>
      </c>
      <c r="AW4">
        <v>0.75</v>
      </c>
    </row>
    <row r="5" spans="1:49" x14ac:dyDescent="0.2">
      <c r="A5">
        <v>112</v>
      </c>
      <c r="B5">
        <v>180255.84097024711</v>
      </c>
      <c r="C5">
        <v>269.95119305856832</v>
      </c>
      <c r="D5">
        <f t="shared" si="0"/>
        <v>599.89154013015184</v>
      </c>
      <c r="E5">
        <f t="shared" si="1"/>
        <v>59.989154013015188</v>
      </c>
      <c r="F5">
        <f t="shared" si="2"/>
        <v>329.94034707158352</v>
      </c>
      <c r="G5">
        <f t="shared" si="3"/>
        <v>539.90238611713664</v>
      </c>
      <c r="H5">
        <f t="shared" si="4"/>
        <v>309.46999089308719</v>
      </c>
      <c r="I5">
        <v>0</v>
      </c>
      <c r="J5" t="s">
        <v>107</v>
      </c>
      <c r="K5" t="s">
        <v>108</v>
      </c>
      <c r="L5" t="s">
        <v>109</v>
      </c>
      <c r="M5">
        <v>2021</v>
      </c>
      <c r="N5" t="s">
        <v>110</v>
      </c>
      <c r="O5" t="s">
        <v>111</v>
      </c>
      <c r="P5" t="s">
        <v>112</v>
      </c>
      <c r="Q5" t="s">
        <v>113</v>
      </c>
      <c r="R5" t="s">
        <v>47</v>
      </c>
      <c r="S5" t="s">
        <v>48</v>
      </c>
      <c r="T5" t="s">
        <v>49</v>
      </c>
      <c r="U5" t="s">
        <v>50</v>
      </c>
      <c r="V5" t="s">
        <v>51</v>
      </c>
      <c r="W5" t="s">
        <v>52</v>
      </c>
      <c r="X5" t="s">
        <v>53</v>
      </c>
      <c r="Z5" t="s">
        <v>114</v>
      </c>
      <c r="AA5" t="s">
        <v>115</v>
      </c>
      <c r="AB5" t="s">
        <v>116</v>
      </c>
      <c r="AE5" t="s">
        <v>99</v>
      </c>
      <c r="AF5">
        <v>25</v>
      </c>
      <c r="AG5" t="s">
        <v>56</v>
      </c>
      <c r="AH5">
        <v>0.1</v>
      </c>
      <c r="AI5">
        <v>20</v>
      </c>
      <c r="AK5" t="s">
        <v>117</v>
      </c>
      <c r="AL5" t="s">
        <v>58</v>
      </c>
      <c r="AM5" t="s">
        <v>59</v>
      </c>
      <c r="AP5">
        <v>1</v>
      </c>
      <c r="AR5">
        <v>774.8</v>
      </c>
      <c r="AS5">
        <v>923.3</v>
      </c>
      <c r="AT5">
        <v>30.8</v>
      </c>
      <c r="AW5">
        <v>0.75</v>
      </c>
    </row>
    <row r="6" spans="1:49" x14ac:dyDescent="0.2">
      <c r="A6">
        <v>112</v>
      </c>
      <c r="B6">
        <v>200925.00567512269</v>
      </c>
      <c r="C6">
        <v>301.47897547138331</v>
      </c>
      <c r="D6">
        <f t="shared" si="0"/>
        <v>669.95327882529625</v>
      </c>
      <c r="E6">
        <f t="shared" si="1"/>
        <v>66.995327882529622</v>
      </c>
      <c r="F6">
        <f t="shared" si="2"/>
        <v>368.47430335391294</v>
      </c>
      <c r="G6">
        <f t="shared" si="3"/>
        <v>602.95795094276662</v>
      </c>
      <c r="H6">
        <f t="shared" si="4"/>
        <v>358.59108941241385</v>
      </c>
      <c r="I6">
        <v>0</v>
      </c>
      <c r="J6" t="s">
        <v>107</v>
      </c>
      <c r="K6" t="s">
        <v>108</v>
      </c>
      <c r="L6" t="s">
        <v>109</v>
      </c>
      <c r="M6">
        <v>2021</v>
      </c>
      <c r="N6" t="s">
        <v>110</v>
      </c>
      <c r="O6" t="s">
        <v>111</v>
      </c>
      <c r="P6" t="s">
        <v>112</v>
      </c>
      <c r="Q6" t="s">
        <v>113</v>
      </c>
      <c r="R6" t="s">
        <v>47</v>
      </c>
      <c r="S6" t="s">
        <v>48</v>
      </c>
      <c r="T6" t="s">
        <v>49</v>
      </c>
      <c r="U6" t="s">
        <v>50</v>
      </c>
      <c r="V6" t="s">
        <v>51</v>
      </c>
      <c r="W6" t="s">
        <v>52</v>
      </c>
      <c r="X6" t="s">
        <v>53</v>
      </c>
      <c r="Z6" t="s">
        <v>114</v>
      </c>
      <c r="AA6" t="s">
        <v>115</v>
      </c>
      <c r="AB6" t="s">
        <v>116</v>
      </c>
      <c r="AE6" t="s">
        <v>99</v>
      </c>
      <c r="AF6">
        <v>25</v>
      </c>
      <c r="AG6" t="s">
        <v>56</v>
      </c>
      <c r="AH6">
        <v>0.1</v>
      </c>
      <c r="AI6">
        <v>20</v>
      </c>
      <c r="AK6" t="s">
        <v>117</v>
      </c>
      <c r="AL6" t="s">
        <v>58</v>
      </c>
      <c r="AM6" t="s">
        <v>59</v>
      </c>
      <c r="AP6">
        <v>1</v>
      </c>
      <c r="AR6">
        <v>774.8</v>
      </c>
      <c r="AS6">
        <v>923.3</v>
      </c>
      <c r="AT6">
        <v>30.8</v>
      </c>
      <c r="AW6">
        <v>0.75</v>
      </c>
    </row>
    <row r="7" spans="1:49" x14ac:dyDescent="0.2">
      <c r="A7">
        <v>112</v>
      </c>
      <c r="B7">
        <v>936006.94205145293</v>
      </c>
      <c r="C7">
        <v>265.3975054229935</v>
      </c>
      <c r="D7">
        <f t="shared" si="0"/>
        <v>589.77223427331887</v>
      </c>
      <c r="E7">
        <f t="shared" si="1"/>
        <v>58.977223427331893</v>
      </c>
      <c r="F7">
        <f t="shared" si="2"/>
        <v>324.37472885032537</v>
      </c>
      <c r="G7">
        <f t="shared" si="3"/>
        <v>530.79501084598701</v>
      </c>
      <c r="H7">
        <f t="shared" si="4"/>
        <v>302.76696728805285</v>
      </c>
      <c r="I7">
        <v>0</v>
      </c>
      <c r="J7" t="s">
        <v>107</v>
      </c>
      <c r="K7" t="s">
        <v>108</v>
      </c>
      <c r="L7" t="s">
        <v>109</v>
      </c>
      <c r="M7">
        <v>2021</v>
      </c>
      <c r="N7" t="s">
        <v>110</v>
      </c>
      <c r="O7" t="s">
        <v>111</v>
      </c>
      <c r="P7" t="s">
        <v>112</v>
      </c>
      <c r="Q7" t="s">
        <v>113</v>
      </c>
      <c r="R7" t="s">
        <v>47</v>
      </c>
      <c r="S7" t="s">
        <v>48</v>
      </c>
      <c r="T7" t="s">
        <v>49</v>
      </c>
      <c r="U7" t="s">
        <v>50</v>
      </c>
      <c r="V7" t="s">
        <v>51</v>
      </c>
      <c r="W7" t="s">
        <v>52</v>
      </c>
      <c r="X7" t="s">
        <v>53</v>
      </c>
      <c r="Z7" t="s">
        <v>114</v>
      </c>
      <c r="AA7" t="s">
        <v>115</v>
      </c>
      <c r="AB7" t="s">
        <v>116</v>
      </c>
      <c r="AE7" t="s">
        <v>99</v>
      </c>
      <c r="AF7">
        <v>25</v>
      </c>
      <c r="AG7" t="s">
        <v>56</v>
      </c>
      <c r="AH7">
        <v>0.1</v>
      </c>
      <c r="AI7">
        <v>20</v>
      </c>
      <c r="AK7" t="s">
        <v>117</v>
      </c>
      <c r="AL7" t="s">
        <v>58</v>
      </c>
      <c r="AM7" t="s">
        <v>59</v>
      </c>
      <c r="AP7">
        <v>1</v>
      </c>
      <c r="AR7">
        <v>774.8</v>
      </c>
      <c r="AS7">
        <v>923.3</v>
      </c>
      <c r="AT7">
        <v>30.8</v>
      </c>
      <c r="AW7">
        <v>0.75</v>
      </c>
    </row>
    <row r="8" spans="1:49" x14ac:dyDescent="0.2">
      <c r="A8">
        <v>112</v>
      </c>
      <c r="B8">
        <v>1052872.229331864</v>
      </c>
      <c r="C8">
        <v>292.57208409811449</v>
      </c>
      <c r="D8">
        <f t="shared" si="0"/>
        <v>650.16018688469887</v>
      </c>
      <c r="E8">
        <f t="shared" si="1"/>
        <v>65.016018688469885</v>
      </c>
      <c r="F8">
        <f t="shared" si="2"/>
        <v>357.58810278658439</v>
      </c>
      <c r="G8">
        <f t="shared" si="3"/>
        <v>585.14416819622897</v>
      </c>
      <c r="H8">
        <f t="shared" si="4"/>
        <v>344.20094026533479</v>
      </c>
      <c r="I8">
        <v>0</v>
      </c>
      <c r="J8" t="s">
        <v>107</v>
      </c>
      <c r="K8" t="s">
        <v>108</v>
      </c>
      <c r="L8" t="s">
        <v>109</v>
      </c>
      <c r="M8">
        <v>2021</v>
      </c>
      <c r="N8" t="s">
        <v>110</v>
      </c>
      <c r="O8" t="s">
        <v>111</v>
      </c>
      <c r="P8" t="s">
        <v>112</v>
      </c>
      <c r="Q8" t="s">
        <v>113</v>
      </c>
      <c r="R8" t="s">
        <v>47</v>
      </c>
      <c r="S8" t="s">
        <v>48</v>
      </c>
      <c r="T8" t="s">
        <v>49</v>
      </c>
      <c r="U8" t="s">
        <v>50</v>
      </c>
      <c r="V8" t="s">
        <v>51</v>
      </c>
      <c r="W8" t="s">
        <v>52</v>
      </c>
      <c r="X8" t="s">
        <v>53</v>
      </c>
      <c r="Z8" t="s">
        <v>114</v>
      </c>
      <c r="AA8" t="s">
        <v>115</v>
      </c>
      <c r="AB8" t="s">
        <v>116</v>
      </c>
      <c r="AE8" t="s">
        <v>99</v>
      </c>
      <c r="AF8">
        <v>25</v>
      </c>
      <c r="AG8" t="s">
        <v>56</v>
      </c>
      <c r="AH8">
        <v>0.1</v>
      </c>
      <c r="AI8">
        <v>20</v>
      </c>
      <c r="AK8" t="s">
        <v>117</v>
      </c>
      <c r="AL8" t="s">
        <v>58</v>
      </c>
      <c r="AM8" t="s">
        <v>59</v>
      </c>
      <c r="AP8">
        <v>1</v>
      </c>
      <c r="AR8">
        <v>774.8</v>
      </c>
      <c r="AS8">
        <v>923.3</v>
      </c>
      <c r="AT8">
        <v>30.8</v>
      </c>
      <c r="AW8">
        <v>0.75</v>
      </c>
    </row>
    <row r="9" spans="1:49" x14ac:dyDescent="0.2">
      <c r="A9">
        <v>112</v>
      </c>
      <c r="B9">
        <v>2048021.5679797521</v>
      </c>
      <c r="C9">
        <v>283.34682129150679</v>
      </c>
      <c r="D9">
        <f t="shared" si="0"/>
        <v>629.65960287001508</v>
      </c>
      <c r="E9">
        <f t="shared" si="1"/>
        <v>62.965960287001508</v>
      </c>
      <c r="F9">
        <f t="shared" si="2"/>
        <v>346.31278157850829</v>
      </c>
      <c r="G9">
        <f t="shared" si="3"/>
        <v>566.69364258301357</v>
      </c>
      <c r="H9">
        <f t="shared" si="4"/>
        <v>329.73613072756194</v>
      </c>
      <c r="I9">
        <v>0</v>
      </c>
      <c r="J9" t="s">
        <v>107</v>
      </c>
      <c r="K9" t="s">
        <v>108</v>
      </c>
      <c r="L9" t="s">
        <v>109</v>
      </c>
      <c r="M9">
        <v>2021</v>
      </c>
      <c r="N9" t="s">
        <v>110</v>
      </c>
      <c r="O9" t="s">
        <v>111</v>
      </c>
      <c r="P9" t="s">
        <v>112</v>
      </c>
      <c r="Q9" t="s">
        <v>113</v>
      </c>
      <c r="R9" t="s">
        <v>47</v>
      </c>
      <c r="S9" t="s">
        <v>48</v>
      </c>
      <c r="T9" t="s">
        <v>49</v>
      </c>
      <c r="U9" t="s">
        <v>50</v>
      </c>
      <c r="V9" t="s">
        <v>51</v>
      </c>
      <c r="W9" t="s">
        <v>52</v>
      </c>
      <c r="X9" t="s">
        <v>53</v>
      </c>
      <c r="Z9" t="s">
        <v>114</v>
      </c>
      <c r="AA9" t="s">
        <v>115</v>
      </c>
      <c r="AB9" t="s">
        <v>116</v>
      </c>
      <c r="AE9" t="s">
        <v>99</v>
      </c>
      <c r="AF9">
        <v>25</v>
      </c>
      <c r="AG9" t="s">
        <v>56</v>
      </c>
      <c r="AH9">
        <v>0.1</v>
      </c>
      <c r="AI9">
        <v>20</v>
      </c>
      <c r="AK9" t="s">
        <v>117</v>
      </c>
      <c r="AL9" t="s">
        <v>58</v>
      </c>
      <c r="AM9" t="s">
        <v>59</v>
      </c>
      <c r="AP9">
        <v>1</v>
      </c>
      <c r="AR9">
        <v>774.8</v>
      </c>
      <c r="AS9">
        <v>923.3</v>
      </c>
      <c r="AT9">
        <v>30.8</v>
      </c>
      <c r="AW9">
        <v>0.75</v>
      </c>
    </row>
    <row r="10" spans="1:49" x14ac:dyDescent="0.2">
      <c r="A10">
        <v>112</v>
      </c>
      <c r="B10">
        <v>3615186.937371084</v>
      </c>
      <c r="C10">
        <v>260.92221585560509</v>
      </c>
      <c r="D10">
        <f t="shared" si="0"/>
        <v>579.82714634578906</v>
      </c>
      <c r="E10">
        <f t="shared" si="1"/>
        <v>57.982714634578912</v>
      </c>
      <c r="F10">
        <f t="shared" si="2"/>
        <v>318.90493049018397</v>
      </c>
      <c r="G10">
        <f t="shared" si="3"/>
        <v>521.84443171121018</v>
      </c>
      <c r="H10">
        <f t="shared" si="4"/>
        <v>296.26651417274724</v>
      </c>
      <c r="I10">
        <v>0</v>
      </c>
      <c r="J10" t="s">
        <v>107</v>
      </c>
      <c r="K10" t="s">
        <v>108</v>
      </c>
      <c r="L10" t="s">
        <v>109</v>
      </c>
      <c r="M10">
        <v>2021</v>
      </c>
      <c r="N10" t="s">
        <v>110</v>
      </c>
      <c r="O10" t="s">
        <v>111</v>
      </c>
      <c r="P10" t="s">
        <v>112</v>
      </c>
      <c r="Q10" t="s">
        <v>113</v>
      </c>
      <c r="R10" t="s">
        <v>47</v>
      </c>
      <c r="S10" t="s">
        <v>48</v>
      </c>
      <c r="T10" t="s">
        <v>49</v>
      </c>
      <c r="U10" t="s">
        <v>50</v>
      </c>
      <c r="V10" t="s">
        <v>51</v>
      </c>
      <c r="W10" t="s">
        <v>52</v>
      </c>
      <c r="X10" t="s">
        <v>53</v>
      </c>
      <c r="Z10" t="s">
        <v>114</v>
      </c>
      <c r="AA10" t="s">
        <v>115</v>
      </c>
      <c r="AB10" t="s">
        <v>116</v>
      </c>
      <c r="AE10" t="s">
        <v>99</v>
      </c>
      <c r="AF10">
        <v>25</v>
      </c>
      <c r="AG10" t="s">
        <v>56</v>
      </c>
      <c r="AH10">
        <v>0.1</v>
      </c>
      <c r="AI10">
        <v>20</v>
      </c>
      <c r="AK10" t="s">
        <v>117</v>
      </c>
      <c r="AL10" t="s">
        <v>58</v>
      </c>
      <c r="AM10" t="s">
        <v>59</v>
      </c>
      <c r="AP10">
        <v>1</v>
      </c>
      <c r="AR10">
        <v>774.8</v>
      </c>
      <c r="AS10">
        <v>923.3</v>
      </c>
      <c r="AT10">
        <v>30.8</v>
      </c>
      <c r="AW10">
        <v>0.75</v>
      </c>
    </row>
    <row r="11" spans="1:49" x14ac:dyDescent="0.2">
      <c r="A11">
        <v>113</v>
      </c>
      <c r="B11">
        <v>47638.850394959227</v>
      </c>
      <c r="C11">
        <v>216.02055248618791</v>
      </c>
      <c r="D11">
        <f t="shared" si="0"/>
        <v>480.04567219152869</v>
      </c>
      <c r="E11">
        <f t="shared" si="1"/>
        <v>48.004567219152875</v>
      </c>
      <c r="F11">
        <f t="shared" si="2"/>
        <v>264.02511970534079</v>
      </c>
      <c r="G11">
        <f t="shared" si="3"/>
        <v>432.04110497237582</v>
      </c>
      <c r="H11">
        <f t="shared" si="4"/>
        <v>267.68113774075732</v>
      </c>
      <c r="I11">
        <v>0</v>
      </c>
      <c r="J11" t="s">
        <v>118</v>
      </c>
      <c r="K11" t="s">
        <v>119</v>
      </c>
      <c r="L11" t="s">
        <v>109</v>
      </c>
      <c r="M11">
        <v>2023</v>
      </c>
      <c r="N11" t="s">
        <v>120</v>
      </c>
      <c r="O11" t="s">
        <v>121</v>
      </c>
      <c r="P11" t="s">
        <v>122</v>
      </c>
      <c r="Q11" t="s">
        <v>123</v>
      </c>
      <c r="R11" t="s">
        <v>47</v>
      </c>
      <c r="S11" t="s">
        <v>48</v>
      </c>
      <c r="T11" t="s">
        <v>49</v>
      </c>
      <c r="U11" t="s">
        <v>50</v>
      </c>
      <c r="V11" t="s">
        <v>124</v>
      </c>
      <c r="W11" t="s">
        <v>52</v>
      </c>
      <c r="X11" t="s">
        <v>125</v>
      </c>
      <c r="AA11" t="s">
        <v>115</v>
      </c>
      <c r="AB11" t="s">
        <v>116</v>
      </c>
      <c r="AC11" t="s">
        <v>83</v>
      </c>
      <c r="AD11" t="s">
        <v>126</v>
      </c>
      <c r="AE11" t="s">
        <v>99</v>
      </c>
      <c r="AF11">
        <v>25</v>
      </c>
      <c r="AG11" t="s">
        <v>56</v>
      </c>
      <c r="AH11">
        <v>0.1</v>
      </c>
      <c r="AI11">
        <v>20</v>
      </c>
      <c r="AJ11" t="s">
        <v>127</v>
      </c>
      <c r="AL11" t="s">
        <v>58</v>
      </c>
      <c r="AM11" t="s">
        <v>59</v>
      </c>
      <c r="AN11" t="s">
        <v>86</v>
      </c>
      <c r="AO11" t="s">
        <v>128</v>
      </c>
      <c r="AP11">
        <v>1</v>
      </c>
      <c r="AQ11">
        <v>169</v>
      </c>
      <c r="AR11">
        <v>535</v>
      </c>
      <c r="AS11">
        <v>601</v>
      </c>
      <c r="AT11">
        <v>30</v>
      </c>
      <c r="AW11">
        <v>0.86486486486486491</v>
      </c>
    </row>
    <row r="12" spans="1:49" x14ac:dyDescent="0.2">
      <c r="A12">
        <v>113</v>
      </c>
      <c r="B12">
        <v>105648.19958776351</v>
      </c>
      <c r="C12">
        <v>202.67724606884829</v>
      </c>
      <c r="D12">
        <f t="shared" si="0"/>
        <v>450.39388015299619</v>
      </c>
      <c r="E12">
        <f t="shared" si="1"/>
        <v>45.039388015299622</v>
      </c>
      <c r="F12">
        <f t="shared" si="2"/>
        <v>247.7166340841479</v>
      </c>
      <c r="G12">
        <f t="shared" si="3"/>
        <v>405.35449213769658</v>
      </c>
      <c r="H12">
        <f t="shared" si="4"/>
        <v>244.15635628569871</v>
      </c>
      <c r="I12">
        <v>0</v>
      </c>
      <c r="J12" t="s">
        <v>118</v>
      </c>
      <c r="K12" t="s">
        <v>119</v>
      </c>
      <c r="L12" t="s">
        <v>109</v>
      </c>
      <c r="M12">
        <v>2023</v>
      </c>
      <c r="N12" t="s">
        <v>120</v>
      </c>
      <c r="O12" t="s">
        <v>121</v>
      </c>
      <c r="P12" t="s">
        <v>122</v>
      </c>
      <c r="Q12" t="s">
        <v>123</v>
      </c>
      <c r="R12" t="s">
        <v>47</v>
      </c>
      <c r="S12" t="s">
        <v>48</v>
      </c>
      <c r="T12" t="s">
        <v>49</v>
      </c>
      <c r="U12" t="s">
        <v>50</v>
      </c>
      <c r="V12" t="s">
        <v>124</v>
      </c>
      <c r="W12" t="s">
        <v>52</v>
      </c>
      <c r="X12" t="s">
        <v>125</v>
      </c>
      <c r="AA12" t="s">
        <v>115</v>
      </c>
      <c r="AB12" t="s">
        <v>116</v>
      </c>
      <c r="AC12" t="s">
        <v>83</v>
      </c>
      <c r="AD12" t="s">
        <v>126</v>
      </c>
      <c r="AE12" t="s">
        <v>99</v>
      </c>
      <c r="AF12">
        <v>25</v>
      </c>
      <c r="AG12" t="s">
        <v>56</v>
      </c>
      <c r="AH12">
        <v>0.1</v>
      </c>
      <c r="AI12">
        <v>20</v>
      </c>
      <c r="AJ12" t="s">
        <v>127</v>
      </c>
      <c r="AL12" t="s">
        <v>58</v>
      </c>
      <c r="AM12" t="s">
        <v>59</v>
      </c>
      <c r="AN12" t="s">
        <v>86</v>
      </c>
      <c r="AO12" t="s">
        <v>128</v>
      </c>
      <c r="AP12">
        <v>1</v>
      </c>
      <c r="AQ12">
        <v>169</v>
      </c>
      <c r="AR12">
        <v>535</v>
      </c>
      <c r="AS12">
        <v>601</v>
      </c>
      <c r="AT12">
        <v>30</v>
      </c>
      <c r="AW12">
        <v>0.86486486486486491</v>
      </c>
    </row>
    <row r="13" spans="1:49" x14ac:dyDescent="0.2">
      <c r="A13">
        <v>113</v>
      </c>
      <c r="B13">
        <v>142040.19795581099</v>
      </c>
      <c r="C13">
        <v>157.4821759456014</v>
      </c>
      <c r="D13">
        <f t="shared" si="0"/>
        <v>349.96039099022533</v>
      </c>
      <c r="E13">
        <f t="shared" si="1"/>
        <v>34.996039099022532</v>
      </c>
      <c r="F13">
        <f t="shared" si="2"/>
        <v>192.47821504462394</v>
      </c>
      <c r="G13">
        <f t="shared" si="3"/>
        <v>314.9643518912028</v>
      </c>
      <c r="H13">
        <f t="shared" si="4"/>
        <v>175.48100878178226</v>
      </c>
      <c r="I13">
        <v>0</v>
      </c>
      <c r="J13" t="s">
        <v>118</v>
      </c>
      <c r="K13" t="s">
        <v>119</v>
      </c>
      <c r="L13" t="s">
        <v>109</v>
      </c>
      <c r="M13">
        <v>2023</v>
      </c>
      <c r="N13" t="s">
        <v>120</v>
      </c>
      <c r="O13" t="s">
        <v>121</v>
      </c>
      <c r="P13" t="s">
        <v>122</v>
      </c>
      <c r="Q13" t="s">
        <v>123</v>
      </c>
      <c r="R13" t="s">
        <v>47</v>
      </c>
      <c r="S13" t="s">
        <v>48</v>
      </c>
      <c r="T13" t="s">
        <v>49</v>
      </c>
      <c r="U13" t="s">
        <v>50</v>
      </c>
      <c r="V13" t="s">
        <v>124</v>
      </c>
      <c r="W13" t="s">
        <v>52</v>
      </c>
      <c r="X13" t="s">
        <v>125</v>
      </c>
      <c r="AA13" t="s">
        <v>115</v>
      </c>
      <c r="AB13" t="s">
        <v>116</v>
      </c>
      <c r="AC13" t="s">
        <v>83</v>
      </c>
      <c r="AD13" t="s">
        <v>126</v>
      </c>
      <c r="AE13" t="s">
        <v>99</v>
      </c>
      <c r="AF13">
        <v>25</v>
      </c>
      <c r="AG13" t="s">
        <v>56</v>
      </c>
      <c r="AH13">
        <v>0.1</v>
      </c>
      <c r="AI13">
        <v>20</v>
      </c>
      <c r="AJ13" t="s">
        <v>127</v>
      </c>
      <c r="AL13" t="s">
        <v>58</v>
      </c>
      <c r="AM13" t="s">
        <v>59</v>
      </c>
      <c r="AN13" t="s">
        <v>86</v>
      </c>
      <c r="AO13" t="s">
        <v>128</v>
      </c>
      <c r="AP13">
        <v>1</v>
      </c>
      <c r="AQ13">
        <v>169</v>
      </c>
      <c r="AR13">
        <v>535</v>
      </c>
      <c r="AS13">
        <v>601</v>
      </c>
      <c r="AT13">
        <v>30</v>
      </c>
      <c r="AW13">
        <v>0.86486486486486491</v>
      </c>
    </row>
    <row r="14" spans="1:49" x14ac:dyDescent="0.2">
      <c r="A14">
        <v>113</v>
      </c>
      <c r="B14">
        <v>234294.9501005788</v>
      </c>
      <c r="C14">
        <v>135.03784105397361</v>
      </c>
      <c r="D14">
        <f t="shared" si="0"/>
        <v>300.08409123105247</v>
      </c>
      <c r="E14">
        <f t="shared" si="1"/>
        <v>30.008409123105249</v>
      </c>
      <c r="F14">
        <f t="shared" si="2"/>
        <v>165.04625017707886</v>
      </c>
      <c r="G14">
        <f t="shared" si="3"/>
        <v>270.07568210794722</v>
      </c>
      <c r="H14">
        <f t="shared" si="4"/>
        <v>146.0525087847756</v>
      </c>
      <c r="I14">
        <v>0</v>
      </c>
      <c r="J14" t="s">
        <v>118</v>
      </c>
      <c r="K14" t="s">
        <v>119</v>
      </c>
      <c r="L14" t="s">
        <v>109</v>
      </c>
      <c r="M14">
        <v>2023</v>
      </c>
      <c r="N14" t="s">
        <v>120</v>
      </c>
      <c r="O14" t="s">
        <v>121</v>
      </c>
      <c r="P14" t="s">
        <v>122</v>
      </c>
      <c r="Q14" t="s">
        <v>123</v>
      </c>
      <c r="R14" t="s">
        <v>47</v>
      </c>
      <c r="S14" t="s">
        <v>48</v>
      </c>
      <c r="T14" t="s">
        <v>49</v>
      </c>
      <c r="U14" t="s">
        <v>50</v>
      </c>
      <c r="V14" t="s">
        <v>124</v>
      </c>
      <c r="W14" t="s">
        <v>52</v>
      </c>
      <c r="X14" t="s">
        <v>125</v>
      </c>
      <c r="AA14" t="s">
        <v>115</v>
      </c>
      <c r="AB14" t="s">
        <v>116</v>
      </c>
      <c r="AC14" t="s">
        <v>83</v>
      </c>
      <c r="AD14" t="s">
        <v>126</v>
      </c>
      <c r="AE14" t="s">
        <v>99</v>
      </c>
      <c r="AF14">
        <v>25</v>
      </c>
      <c r="AG14" t="s">
        <v>56</v>
      </c>
      <c r="AH14">
        <v>0.1</v>
      </c>
      <c r="AI14">
        <v>20</v>
      </c>
      <c r="AJ14" t="s">
        <v>127</v>
      </c>
      <c r="AL14" t="s">
        <v>58</v>
      </c>
      <c r="AM14" t="s">
        <v>59</v>
      </c>
      <c r="AN14" t="s">
        <v>86</v>
      </c>
      <c r="AO14" t="s">
        <v>128</v>
      </c>
      <c r="AP14">
        <v>1</v>
      </c>
      <c r="AQ14">
        <v>169</v>
      </c>
      <c r="AR14">
        <v>535</v>
      </c>
      <c r="AS14">
        <v>601</v>
      </c>
      <c r="AT14">
        <v>30</v>
      </c>
      <c r="AW14">
        <v>0.86486486486486491</v>
      </c>
    </row>
    <row r="15" spans="1:49" x14ac:dyDescent="0.2">
      <c r="A15">
        <v>113</v>
      </c>
      <c r="B15">
        <v>298576.10862726322</v>
      </c>
      <c r="C15">
        <v>90.073489162770912</v>
      </c>
      <c r="D15">
        <f t="shared" si="0"/>
        <v>200.16330925060203</v>
      </c>
      <c r="E15">
        <f t="shared" si="1"/>
        <v>20.016330925060203</v>
      </c>
      <c r="F15">
        <f t="shared" si="2"/>
        <v>110.08982008783111</v>
      </c>
      <c r="G15">
        <f t="shared" si="3"/>
        <v>180.14697832554182</v>
      </c>
      <c r="H15">
        <f t="shared" si="4"/>
        <v>93.200755073730463</v>
      </c>
      <c r="I15">
        <v>0</v>
      </c>
      <c r="J15" t="s">
        <v>118</v>
      </c>
      <c r="K15" t="s">
        <v>119</v>
      </c>
      <c r="L15" t="s">
        <v>109</v>
      </c>
      <c r="M15">
        <v>2023</v>
      </c>
      <c r="N15" t="s">
        <v>120</v>
      </c>
      <c r="O15" t="s">
        <v>121</v>
      </c>
      <c r="P15" t="s">
        <v>122</v>
      </c>
      <c r="Q15" t="s">
        <v>123</v>
      </c>
      <c r="R15" t="s">
        <v>47</v>
      </c>
      <c r="S15" t="s">
        <v>48</v>
      </c>
      <c r="T15" t="s">
        <v>49</v>
      </c>
      <c r="U15" t="s">
        <v>50</v>
      </c>
      <c r="V15" t="s">
        <v>124</v>
      </c>
      <c r="W15" t="s">
        <v>52</v>
      </c>
      <c r="X15" t="s">
        <v>125</v>
      </c>
      <c r="AA15" t="s">
        <v>115</v>
      </c>
      <c r="AB15" t="s">
        <v>116</v>
      </c>
      <c r="AC15" t="s">
        <v>83</v>
      </c>
      <c r="AD15" t="s">
        <v>126</v>
      </c>
      <c r="AE15" t="s">
        <v>99</v>
      </c>
      <c r="AF15">
        <v>25</v>
      </c>
      <c r="AG15" t="s">
        <v>56</v>
      </c>
      <c r="AH15">
        <v>0.1</v>
      </c>
      <c r="AI15">
        <v>20</v>
      </c>
      <c r="AJ15" t="s">
        <v>127</v>
      </c>
      <c r="AL15" t="s">
        <v>58</v>
      </c>
      <c r="AM15" t="s">
        <v>59</v>
      </c>
      <c r="AN15" t="s">
        <v>86</v>
      </c>
      <c r="AO15" t="s">
        <v>128</v>
      </c>
      <c r="AP15">
        <v>1</v>
      </c>
      <c r="AQ15">
        <v>169</v>
      </c>
      <c r="AR15">
        <v>535</v>
      </c>
      <c r="AS15">
        <v>601</v>
      </c>
      <c r="AT15">
        <v>30</v>
      </c>
      <c r="AW15">
        <v>0.86486486486486491</v>
      </c>
    </row>
    <row r="16" spans="1:49" x14ac:dyDescent="0.2">
      <c r="A16">
        <v>113</v>
      </c>
      <c r="B16">
        <v>369270.42073178239</v>
      </c>
      <c r="C16">
        <v>90.073489162770912</v>
      </c>
      <c r="D16">
        <f t="shared" si="0"/>
        <v>200.16330925060203</v>
      </c>
      <c r="E16">
        <f t="shared" si="1"/>
        <v>20.016330925060203</v>
      </c>
      <c r="F16">
        <f t="shared" si="2"/>
        <v>110.08982008783111</v>
      </c>
      <c r="G16">
        <f t="shared" si="3"/>
        <v>180.14697832554182</v>
      </c>
      <c r="H16">
        <f t="shared" si="4"/>
        <v>93.200755073730463</v>
      </c>
      <c r="I16">
        <v>0</v>
      </c>
      <c r="J16" t="s">
        <v>118</v>
      </c>
      <c r="K16" t="s">
        <v>119</v>
      </c>
      <c r="L16" t="s">
        <v>109</v>
      </c>
      <c r="M16">
        <v>2023</v>
      </c>
      <c r="N16" t="s">
        <v>120</v>
      </c>
      <c r="O16" t="s">
        <v>121</v>
      </c>
      <c r="P16" t="s">
        <v>122</v>
      </c>
      <c r="Q16" t="s">
        <v>123</v>
      </c>
      <c r="R16" t="s">
        <v>47</v>
      </c>
      <c r="S16" t="s">
        <v>48</v>
      </c>
      <c r="T16" t="s">
        <v>49</v>
      </c>
      <c r="U16" t="s">
        <v>50</v>
      </c>
      <c r="V16" t="s">
        <v>124</v>
      </c>
      <c r="W16" t="s">
        <v>52</v>
      </c>
      <c r="X16" t="s">
        <v>125</v>
      </c>
      <c r="AA16" t="s">
        <v>115</v>
      </c>
      <c r="AB16" t="s">
        <v>116</v>
      </c>
      <c r="AC16" t="s">
        <v>83</v>
      </c>
      <c r="AD16" t="s">
        <v>126</v>
      </c>
      <c r="AE16" t="s">
        <v>99</v>
      </c>
      <c r="AF16">
        <v>25</v>
      </c>
      <c r="AG16" t="s">
        <v>56</v>
      </c>
      <c r="AH16">
        <v>0.1</v>
      </c>
      <c r="AI16">
        <v>20</v>
      </c>
      <c r="AJ16" t="s">
        <v>127</v>
      </c>
      <c r="AL16" t="s">
        <v>58</v>
      </c>
      <c r="AM16" t="s">
        <v>59</v>
      </c>
      <c r="AN16" t="s">
        <v>86</v>
      </c>
      <c r="AO16" t="s">
        <v>128</v>
      </c>
      <c r="AP16">
        <v>1</v>
      </c>
      <c r="AQ16">
        <v>169</v>
      </c>
      <c r="AR16">
        <v>535</v>
      </c>
      <c r="AS16">
        <v>601</v>
      </c>
      <c r="AT16">
        <v>30</v>
      </c>
      <c r="AW16">
        <v>0.86486486486486491</v>
      </c>
    </row>
    <row r="17" spans="1:49" x14ac:dyDescent="0.2">
      <c r="A17">
        <v>113</v>
      </c>
      <c r="B17">
        <v>438030.28525703191</v>
      </c>
      <c r="C17">
        <v>112.6865278368041</v>
      </c>
      <c r="D17">
        <f t="shared" si="0"/>
        <v>250.41450630400911</v>
      </c>
      <c r="E17">
        <f t="shared" si="1"/>
        <v>25.041450630400913</v>
      </c>
      <c r="F17">
        <f t="shared" si="2"/>
        <v>137.72797846720502</v>
      </c>
      <c r="G17">
        <f t="shared" si="3"/>
        <v>225.37305567360821</v>
      </c>
      <c r="H17">
        <f t="shared" si="4"/>
        <v>118.93243785418971</v>
      </c>
      <c r="I17">
        <v>0</v>
      </c>
      <c r="J17" t="s">
        <v>118</v>
      </c>
      <c r="K17" t="s">
        <v>119</v>
      </c>
      <c r="L17" t="s">
        <v>109</v>
      </c>
      <c r="M17">
        <v>2023</v>
      </c>
      <c r="N17" t="s">
        <v>120</v>
      </c>
      <c r="O17" t="s">
        <v>121</v>
      </c>
      <c r="P17" t="s">
        <v>122</v>
      </c>
      <c r="Q17" t="s">
        <v>123</v>
      </c>
      <c r="R17" t="s">
        <v>47</v>
      </c>
      <c r="S17" t="s">
        <v>48</v>
      </c>
      <c r="T17" t="s">
        <v>49</v>
      </c>
      <c r="U17" t="s">
        <v>50</v>
      </c>
      <c r="V17" t="s">
        <v>124</v>
      </c>
      <c r="W17" t="s">
        <v>52</v>
      </c>
      <c r="X17" t="s">
        <v>125</v>
      </c>
      <c r="AA17" t="s">
        <v>115</v>
      </c>
      <c r="AB17" t="s">
        <v>116</v>
      </c>
      <c r="AC17" t="s">
        <v>83</v>
      </c>
      <c r="AD17" t="s">
        <v>126</v>
      </c>
      <c r="AE17" t="s">
        <v>99</v>
      </c>
      <c r="AF17">
        <v>25</v>
      </c>
      <c r="AG17" t="s">
        <v>56</v>
      </c>
      <c r="AH17">
        <v>0.1</v>
      </c>
      <c r="AI17">
        <v>20</v>
      </c>
      <c r="AJ17" t="s">
        <v>127</v>
      </c>
      <c r="AL17" t="s">
        <v>58</v>
      </c>
      <c r="AM17" t="s">
        <v>59</v>
      </c>
      <c r="AN17" t="s">
        <v>86</v>
      </c>
      <c r="AO17" t="s">
        <v>128</v>
      </c>
      <c r="AP17">
        <v>1</v>
      </c>
      <c r="AQ17">
        <v>169</v>
      </c>
      <c r="AR17">
        <v>535</v>
      </c>
      <c r="AS17">
        <v>601</v>
      </c>
      <c r="AT17">
        <v>30</v>
      </c>
      <c r="AW17">
        <v>0.86486486486486491</v>
      </c>
    </row>
    <row r="18" spans="1:49" x14ac:dyDescent="0.2">
      <c r="A18">
        <v>113</v>
      </c>
      <c r="B18">
        <v>741052.34779072017</v>
      </c>
      <c r="C18">
        <v>90.135503612409721</v>
      </c>
      <c r="D18">
        <f t="shared" si="0"/>
        <v>200.30111913868825</v>
      </c>
      <c r="E18">
        <f t="shared" si="1"/>
        <v>20.030111913868826</v>
      </c>
      <c r="F18">
        <f t="shared" si="2"/>
        <v>110.16561552627854</v>
      </c>
      <c r="G18">
        <f t="shared" si="3"/>
        <v>180.27100722481944</v>
      </c>
      <c r="H18">
        <f t="shared" si="4"/>
        <v>93.269383093426228</v>
      </c>
      <c r="I18">
        <v>0</v>
      </c>
      <c r="J18" t="s">
        <v>118</v>
      </c>
      <c r="K18" t="s">
        <v>119</v>
      </c>
      <c r="L18" t="s">
        <v>109</v>
      </c>
      <c r="M18">
        <v>2023</v>
      </c>
      <c r="N18" t="s">
        <v>120</v>
      </c>
      <c r="O18" t="s">
        <v>121</v>
      </c>
      <c r="P18" t="s">
        <v>122</v>
      </c>
      <c r="Q18" t="s">
        <v>123</v>
      </c>
      <c r="R18" t="s">
        <v>47</v>
      </c>
      <c r="S18" t="s">
        <v>48</v>
      </c>
      <c r="T18" t="s">
        <v>49</v>
      </c>
      <c r="U18" t="s">
        <v>50</v>
      </c>
      <c r="V18" t="s">
        <v>124</v>
      </c>
      <c r="W18" t="s">
        <v>52</v>
      </c>
      <c r="X18" t="s">
        <v>125</v>
      </c>
      <c r="AA18" t="s">
        <v>115</v>
      </c>
      <c r="AB18" t="s">
        <v>116</v>
      </c>
      <c r="AC18" t="s">
        <v>83</v>
      </c>
      <c r="AD18" t="s">
        <v>126</v>
      </c>
      <c r="AE18" t="s">
        <v>99</v>
      </c>
      <c r="AF18">
        <v>25</v>
      </c>
      <c r="AG18" t="s">
        <v>56</v>
      </c>
      <c r="AH18">
        <v>0.1</v>
      </c>
      <c r="AI18">
        <v>20</v>
      </c>
      <c r="AJ18" t="s">
        <v>127</v>
      </c>
      <c r="AL18" t="s">
        <v>58</v>
      </c>
      <c r="AM18" t="s">
        <v>59</v>
      </c>
      <c r="AN18" t="s">
        <v>86</v>
      </c>
      <c r="AO18" t="s">
        <v>128</v>
      </c>
      <c r="AP18">
        <v>1</v>
      </c>
      <c r="AQ18">
        <v>169</v>
      </c>
      <c r="AR18">
        <v>535</v>
      </c>
      <c r="AS18">
        <v>601</v>
      </c>
      <c r="AT18">
        <v>30</v>
      </c>
      <c r="AW18">
        <v>0.86486486486486491</v>
      </c>
    </row>
    <row r="19" spans="1:49" x14ac:dyDescent="0.2">
      <c r="A19">
        <v>126</v>
      </c>
      <c r="B19">
        <v>94248.951470127242</v>
      </c>
      <c r="C19">
        <v>207.16824442114921</v>
      </c>
      <c r="D19">
        <f t="shared" ref="D19:D45" si="5">G19/(1-AH19)</f>
        <v>460.37387649144267</v>
      </c>
      <c r="E19">
        <f t="shared" ref="E19:E45" si="6">D19*AH19</f>
        <v>46.037387649144272</v>
      </c>
      <c r="F19">
        <f t="shared" ref="F19:F45" si="7">(D19+E19)/2</f>
        <v>253.20563207029346</v>
      </c>
      <c r="G19">
        <f t="shared" ref="G19:G45" si="8">C19*2</f>
        <v>414.33648884229842</v>
      </c>
      <c r="H19">
        <f t="shared" ref="H19:H45" si="9">C19/(1-(F19/AS19)^2)</f>
        <v>247.75403154228783</v>
      </c>
      <c r="I19">
        <v>0</v>
      </c>
      <c r="J19" t="s">
        <v>164</v>
      </c>
      <c r="K19" t="s">
        <v>165</v>
      </c>
      <c r="L19" t="s">
        <v>166</v>
      </c>
      <c r="M19">
        <v>2019</v>
      </c>
      <c r="N19" t="s">
        <v>167</v>
      </c>
      <c r="O19" t="s">
        <v>111</v>
      </c>
      <c r="P19" t="s">
        <v>112</v>
      </c>
      <c r="Q19" t="s">
        <v>168</v>
      </c>
      <c r="R19" t="s">
        <v>47</v>
      </c>
      <c r="S19" t="s">
        <v>48</v>
      </c>
      <c r="T19" t="s">
        <v>49</v>
      </c>
      <c r="U19" t="s">
        <v>50</v>
      </c>
      <c r="V19" t="s">
        <v>51</v>
      </c>
      <c r="W19" t="s">
        <v>52</v>
      </c>
      <c r="X19" t="s">
        <v>53</v>
      </c>
      <c r="Z19">
        <v>245.48</v>
      </c>
      <c r="AA19" t="s">
        <v>169</v>
      </c>
      <c r="AB19" t="s">
        <v>82</v>
      </c>
      <c r="AC19" t="s">
        <v>83</v>
      </c>
      <c r="AD19" t="s">
        <v>170</v>
      </c>
      <c r="AE19" t="s">
        <v>99</v>
      </c>
      <c r="AF19">
        <v>25</v>
      </c>
      <c r="AG19" t="s">
        <v>56</v>
      </c>
      <c r="AH19">
        <v>0.1</v>
      </c>
      <c r="AI19">
        <v>20</v>
      </c>
      <c r="AL19" t="s">
        <v>58</v>
      </c>
      <c r="AM19" t="s">
        <v>59</v>
      </c>
      <c r="AN19" t="s">
        <v>86</v>
      </c>
      <c r="AO19" t="s">
        <v>171</v>
      </c>
      <c r="AP19">
        <v>1</v>
      </c>
      <c r="AR19">
        <v>293.10000000000002</v>
      </c>
      <c r="AS19">
        <v>625.6</v>
      </c>
      <c r="AT19">
        <v>63.1</v>
      </c>
      <c r="AW19">
        <v>0.83783783783783783</v>
      </c>
    </row>
    <row r="20" spans="1:49" x14ac:dyDescent="0.2">
      <c r="A20">
        <v>126</v>
      </c>
      <c r="B20">
        <v>144343.64464544729</v>
      </c>
      <c r="C20">
        <v>189.16413647808119</v>
      </c>
      <c r="D20">
        <f t="shared" si="5"/>
        <v>420.36474772906928</v>
      </c>
      <c r="E20">
        <f t="shared" si="6"/>
        <v>42.036474772906928</v>
      </c>
      <c r="F20">
        <f t="shared" si="7"/>
        <v>231.20061125098812</v>
      </c>
      <c r="G20">
        <f t="shared" si="8"/>
        <v>378.32827295616238</v>
      </c>
      <c r="H20">
        <f t="shared" si="9"/>
        <v>219.08683501952561</v>
      </c>
      <c r="I20">
        <v>0</v>
      </c>
      <c r="J20" t="s">
        <v>164</v>
      </c>
      <c r="K20" t="s">
        <v>165</v>
      </c>
      <c r="L20" t="s">
        <v>166</v>
      </c>
      <c r="M20">
        <v>2019</v>
      </c>
      <c r="N20" t="s">
        <v>167</v>
      </c>
      <c r="O20" t="s">
        <v>111</v>
      </c>
      <c r="P20" t="s">
        <v>112</v>
      </c>
      <c r="Q20" t="s">
        <v>168</v>
      </c>
      <c r="R20" t="s">
        <v>47</v>
      </c>
      <c r="S20" t="s">
        <v>48</v>
      </c>
      <c r="T20" t="s">
        <v>49</v>
      </c>
      <c r="U20" t="s">
        <v>50</v>
      </c>
      <c r="V20" t="s">
        <v>51</v>
      </c>
      <c r="W20" t="s">
        <v>52</v>
      </c>
      <c r="X20" t="s">
        <v>53</v>
      </c>
      <c r="Z20">
        <v>245.48</v>
      </c>
      <c r="AA20" t="s">
        <v>169</v>
      </c>
      <c r="AB20" t="s">
        <v>82</v>
      </c>
      <c r="AC20" t="s">
        <v>83</v>
      </c>
      <c r="AD20" t="s">
        <v>170</v>
      </c>
      <c r="AE20" t="s">
        <v>99</v>
      </c>
      <c r="AF20">
        <v>25</v>
      </c>
      <c r="AG20" t="s">
        <v>56</v>
      </c>
      <c r="AH20">
        <v>0.1</v>
      </c>
      <c r="AI20">
        <v>20</v>
      </c>
      <c r="AL20" t="s">
        <v>58</v>
      </c>
      <c r="AM20" t="s">
        <v>59</v>
      </c>
      <c r="AN20" t="s">
        <v>86</v>
      </c>
      <c r="AO20" t="s">
        <v>171</v>
      </c>
      <c r="AP20">
        <v>1</v>
      </c>
      <c r="AR20">
        <v>293.10000000000002</v>
      </c>
      <c r="AS20">
        <v>625.6</v>
      </c>
      <c r="AT20">
        <v>63.1</v>
      </c>
      <c r="AW20">
        <v>0.83783783783783783</v>
      </c>
    </row>
    <row r="21" spans="1:49" x14ac:dyDescent="0.2">
      <c r="A21">
        <v>126</v>
      </c>
      <c r="B21">
        <v>179032.52950502839</v>
      </c>
      <c r="C21">
        <v>180.15474796332359</v>
      </c>
      <c r="D21">
        <f t="shared" si="5"/>
        <v>400.34388436294131</v>
      </c>
      <c r="E21">
        <f t="shared" si="6"/>
        <v>40.034388436294137</v>
      </c>
      <c r="F21">
        <f t="shared" si="7"/>
        <v>220.18913639961772</v>
      </c>
      <c r="G21">
        <f t="shared" si="8"/>
        <v>360.30949592664717</v>
      </c>
      <c r="H21">
        <f t="shared" si="9"/>
        <v>205.6277425867647</v>
      </c>
      <c r="I21">
        <v>0</v>
      </c>
      <c r="J21" t="s">
        <v>164</v>
      </c>
      <c r="K21" t="s">
        <v>165</v>
      </c>
      <c r="L21" t="s">
        <v>166</v>
      </c>
      <c r="M21">
        <v>2019</v>
      </c>
      <c r="N21" t="s">
        <v>167</v>
      </c>
      <c r="O21" t="s">
        <v>111</v>
      </c>
      <c r="P21" t="s">
        <v>112</v>
      </c>
      <c r="Q21" t="s">
        <v>168</v>
      </c>
      <c r="R21" t="s">
        <v>47</v>
      </c>
      <c r="S21" t="s">
        <v>48</v>
      </c>
      <c r="T21" t="s">
        <v>49</v>
      </c>
      <c r="U21" t="s">
        <v>50</v>
      </c>
      <c r="V21" t="s">
        <v>51</v>
      </c>
      <c r="W21" t="s">
        <v>52</v>
      </c>
      <c r="X21" t="s">
        <v>53</v>
      </c>
      <c r="Z21">
        <v>245.48</v>
      </c>
      <c r="AA21" t="s">
        <v>169</v>
      </c>
      <c r="AB21" t="s">
        <v>82</v>
      </c>
      <c r="AC21" t="s">
        <v>83</v>
      </c>
      <c r="AD21" t="s">
        <v>170</v>
      </c>
      <c r="AE21" t="s">
        <v>99</v>
      </c>
      <c r="AF21">
        <v>25</v>
      </c>
      <c r="AG21" t="s">
        <v>56</v>
      </c>
      <c r="AH21">
        <v>0.1</v>
      </c>
      <c r="AI21">
        <v>20</v>
      </c>
      <c r="AL21" t="s">
        <v>58</v>
      </c>
      <c r="AM21" t="s">
        <v>59</v>
      </c>
      <c r="AN21" t="s">
        <v>86</v>
      </c>
      <c r="AO21" t="s">
        <v>171</v>
      </c>
      <c r="AP21">
        <v>1</v>
      </c>
      <c r="AR21">
        <v>293.10000000000002</v>
      </c>
      <c r="AS21">
        <v>625.6</v>
      </c>
      <c r="AT21">
        <v>63.1</v>
      </c>
      <c r="AW21">
        <v>0.83783783783783783</v>
      </c>
    </row>
    <row r="22" spans="1:49" x14ac:dyDescent="0.2">
      <c r="A22">
        <v>126</v>
      </c>
      <c r="B22">
        <v>228064.20935815349</v>
      </c>
      <c r="C22">
        <v>171.16666501442401</v>
      </c>
      <c r="D22">
        <f t="shared" si="5"/>
        <v>380.37036669872003</v>
      </c>
      <c r="E22">
        <f t="shared" si="6"/>
        <v>38.037036669872002</v>
      </c>
      <c r="F22">
        <f t="shared" si="7"/>
        <v>209.20370168429602</v>
      </c>
      <c r="G22">
        <f t="shared" si="8"/>
        <v>342.33333002884802</v>
      </c>
      <c r="H22">
        <f t="shared" si="9"/>
        <v>192.7176285609853</v>
      </c>
      <c r="I22">
        <v>0</v>
      </c>
      <c r="J22" t="s">
        <v>164</v>
      </c>
      <c r="K22" t="s">
        <v>165</v>
      </c>
      <c r="L22" t="s">
        <v>166</v>
      </c>
      <c r="M22">
        <v>2019</v>
      </c>
      <c r="N22" t="s">
        <v>167</v>
      </c>
      <c r="O22" t="s">
        <v>111</v>
      </c>
      <c r="P22" t="s">
        <v>112</v>
      </c>
      <c r="Q22" t="s">
        <v>168</v>
      </c>
      <c r="R22" t="s">
        <v>47</v>
      </c>
      <c r="S22" t="s">
        <v>48</v>
      </c>
      <c r="T22" t="s">
        <v>49</v>
      </c>
      <c r="U22" t="s">
        <v>50</v>
      </c>
      <c r="V22" t="s">
        <v>51</v>
      </c>
      <c r="W22" t="s">
        <v>52</v>
      </c>
      <c r="X22" t="s">
        <v>53</v>
      </c>
      <c r="Z22">
        <v>245.48</v>
      </c>
      <c r="AA22" t="s">
        <v>169</v>
      </c>
      <c r="AB22" t="s">
        <v>82</v>
      </c>
      <c r="AC22" t="s">
        <v>83</v>
      </c>
      <c r="AD22" t="s">
        <v>170</v>
      </c>
      <c r="AE22" t="s">
        <v>99</v>
      </c>
      <c r="AF22">
        <v>25</v>
      </c>
      <c r="AG22" t="s">
        <v>56</v>
      </c>
      <c r="AH22">
        <v>0.1</v>
      </c>
      <c r="AI22">
        <v>20</v>
      </c>
      <c r="AL22" t="s">
        <v>58</v>
      </c>
      <c r="AM22" t="s">
        <v>59</v>
      </c>
      <c r="AN22" t="s">
        <v>86</v>
      </c>
      <c r="AO22" t="s">
        <v>171</v>
      </c>
      <c r="AP22">
        <v>1</v>
      </c>
      <c r="AR22">
        <v>293.10000000000002</v>
      </c>
      <c r="AS22">
        <v>625.6</v>
      </c>
      <c r="AT22">
        <v>63.1</v>
      </c>
      <c r="AW22">
        <v>0.83783783783783783</v>
      </c>
    </row>
    <row r="23" spans="1:49" x14ac:dyDescent="0.2">
      <c r="A23">
        <v>126</v>
      </c>
      <c r="B23">
        <v>349394.31126614503</v>
      </c>
      <c r="C23">
        <v>162.0828417911631</v>
      </c>
      <c r="D23">
        <f t="shared" si="5"/>
        <v>360.18409286925134</v>
      </c>
      <c r="E23">
        <f t="shared" si="6"/>
        <v>36.018409286925134</v>
      </c>
      <c r="F23">
        <f t="shared" si="7"/>
        <v>198.10125107808824</v>
      </c>
      <c r="G23">
        <f t="shared" si="8"/>
        <v>324.16568358232621</v>
      </c>
      <c r="H23">
        <f t="shared" si="9"/>
        <v>180.14654983723511</v>
      </c>
      <c r="I23">
        <v>0</v>
      </c>
      <c r="J23" t="s">
        <v>164</v>
      </c>
      <c r="K23" t="s">
        <v>165</v>
      </c>
      <c r="L23" t="s">
        <v>166</v>
      </c>
      <c r="M23">
        <v>2019</v>
      </c>
      <c r="N23" t="s">
        <v>167</v>
      </c>
      <c r="O23" t="s">
        <v>111</v>
      </c>
      <c r="P23" t="s">
        <v>112</v>
      </c>
      <c r="Q23" t="s">
        <v>168</v>
      </c>
      <c r="R23" t="s">
        <v>47</v>
      </c>
      <c r="S23" t="s">
        <v>48</v>
      </c>
      <c r="T23" t="s">
        <v>49</v>
      </c>
      <c r="U23" t="s">
        <v>50</v>
      </c>
      <c r="V23" t="s">
        <v>51</v>
      </c>
      <c r="W23" t="s">
        <v>52</v>
      </c>
      <c r="X23" t="s">
        <v>53</v>
      </c>
      <c r="Z23">
        <v>245.48</v>
      </c>
      <c r="AA23" t="s">
        <v>169</v>
      </c>
      <c r="AB23" t="s">
        <v>82</v>
      </c>
      <c r="AC23" t="s">
        <v>83</v>
      </c>
      <c r="AD23" t="s">
        <v>170</v>
      </c>
      <c r="AE23" t="s">
        <v>99</v>
      </c>
      <c r="AF23">
        <v>25</v>
      </c>
      <c r="AG23" t="s">
        <v>56</v>
      </c>
      <c r="AH23">
        <v>0.1</v>
      </c>
      <c r="AI23">
        <v>20</v>
      </c>
      <c r="AL23" t="s">
        <v>58</v>
      </c>
      <c r="AM23" t="s">
        <v>59</v>
      </c>
      <c r="AN23" t="s">
        <v>86</v>
      </c>
      <c r="AO23" t="s">
        <v>171</v>
      </c>
      <c r="AP23">
        <v>1</v>
      </c>
      <c r="AR23">
        <v>293.10000000000002</v>
      </c>
      <c r="AS23">
        <v>625.6</v>
      </c>
      <c r="AT23">
        <v>63.1</v>
      </c>
      <c r="AW23">
        <v>0.83783783783783783</v>
      </c>
    </row>
    <row r="24" spans="1:49" x14ac:dyDescent="0.2">
      <c r="A24">
        <v>126</v>
      </c>
      <c r="B24">
        <v>446187.7934055368</v>
      </c>
      <c r="C24">
        <v>153.09381598643839</v>
      </c>
      <c r="D24">
        <f t="shared" si="5"/>
        <v>340.20847996986305</v>
      </c>
      <c r="E24">
        <f t="shared" si="6"/>
        <v>34.020847996986305</v>
      </c>
      <c r="F24">
        <f t="shared" si="7"/>
        <v>187.11466398342469</v>
      </c>
      <c r="G24">
        <f t="shared" si="8"/>
        <v>306.18763197287677</v>
      </c>
      <c r="H24">
        <f t="shared" si="9"/>
        <v>168.13493426449378</v>
      </c>
      <c r="I24">
        <v>0</v>
      </c>
      <c r="J24" t="s">
        <v>164</v>
      </c>
      <c r="K24" t="s">
        <v>165</v>
      </c>
      <c r="L24" t="s">
        <v>166</v>
      </c>
      <c r="M24">
        <v>2019</v>
      </c>
      <c r="N24" t="s">
        <v>167</v>
      </c>
      <c r="O24" t="s">
        <v>111</v>
      </c>
      <c r="P24" t="s">
        <v>112</v>
      </c>
      <c r="Q24" t="s">
        <v>168</v>
      </c>
      <c r="R24" t="s">
        <v>47</v>
      </c>
      <c r="S24" t="s">
        <v>48</v>
      </c>
      <c r="T24" t="s">
        <v>49</v>
      </c>
      <c r="U24" t="s">
        <v>50</v>
      </c>
      <c r="V24" t="s">
        <v>51</v>
      </c>
      <c r="W24" t="s">
        <v>52</v>
      </c>
      <c r="X24" t="s">
        <v>53</v>
      </c>
      <c r="Z24">
        <v>245.48</v>
      </c>
      <c r="AA24" t="s">
        <v>169</v>
      </c>
      <c r="AB24" t="s">
        <v>82</v>
      </c>
      <c r="AC24" t="s">
        <v>83</v>
      </c>
      <c r="AD24" t="s">
        <v>170</v>
      </c>
      <c r="AE24" t="s">
        <v>99</v>
      </c>
      <c r="AF24">
        <v>25</v>
      </c>
      <c r="AG24" t="s">
        <v>56</v>
      </c>
      <c r="AH24">
        <v>0.1</v>
      </c>
      <c r="AI24">
        <v>20</v>
      </c>
      <c r="AL24" t="s">
        <v>58</v>
      </c>
      <c r="AM24" t="s">
        <v>59</v>
      </c>
      <c r="AN24" t="s">
        <v>86</v>
      </c>
      <c r="AO24" t="s">
        <v>171</v>
      </c>
      <c r="AP24">
        <v>1</v>
      </c>
      <c r="AR24">
        <v>293.10000000000002</v>
      </c>
      <c r="AS24">
        <v>625.6</v>
      </c>
      <c r="AT24">
        <v>63.1</v>
      </c>
      <c r="AW24">
        <v>0.83783783783783783</v>
      </c>
    </row>
    <row r="25" spans="1:49" x14ac:dyDescent="0.2">
      <c r="A25">
        <v>126</v>
      </c>
      <c r="B25">
        <v>600761.39601261623</v>
      </c>
      <c r="C25">
        <v>143.78969387488829</v>
      </c>
      <c r="D25">
        <f t="shared" si="5"/>
        <v>319.53265305530732</v>
      </c>
      <c r="E25">
        <f t="shared" si="6"/>
        <v>31.953265305530735</v>
      </c>
      <c r="F25">
        <f t="shared" si="7"/>
        <v>175.74295918041904</v>
      </c>
      <c r="G25">
        <f t="shared" si="8"/>
        <v>287.57938774977657</v>
      </c>
      <c r="H25">
        <f t="shared" si="9"/>
        <v>156.10912577562431</v>
      </c>
      <c r="I25">
        <v>0</v>
      </c>
      <c r="J25" t="s">
        <v>164</v>
      </c>
      <c r="K25" t="s">
        <v>165</v>
      </c>
      <c r="L25" t="s">
        <v>166</v>
      </c>
      <c r="M25">
        <v>2019</v>
      </c>
      <c r="N25" t="s">
        <v>167</v>
      </c>
      <c r="O25" t="s">
        <v>111</v>
      </c>
      <c r="P25" t="s">
        <v>112</v>
      </c>
      <c r="Q25" t="s">
        <v>168</v>
      </c>
      <c r="R25" t="s">
        <v>47</v>
      </c>
      <c r="S25" t="s">
        <v>48</v>
      </c>
      <c r="T25" t="s">
        <v>49</v>
      </c>
      <c r="U25" t="s">
        <v>50</v>
      </c>
      <c r="V25" t="s">
        <v>51</v>
      </c>
      <c r="W25" t="s">
        <v>52</v>
      </c>
      <c r="X25" t="s">
        <v>53</v>
      </c>
      <c r="Z25">
        <v>245.48</v>
      </c>
      <c r="AA25" t="s">
        <v>169</v>
      </c>
      <c r="AB25" t="s">
        <v>82</v>
      </c>
      <c r="AC25" t="s">
        <v>83</v>
      </c>
      <c r="AD25" t="s">
        <v>170</v>
      </c>
      <c r="AE25" t="s">
        <v>99</v>
      </c>
      <c r="AF25">
        <v>25</v>
      </c>
      <c r="AG25" t="s">
        <v>56</v>
      </c>
      <c r="AH25">
        <v>0.1</v>
      </c>
      <c r="AI25">
        <v>20</v>
      </c>
      <c r="AL25" t="s">
        <v>58</v>
      </c>
      <c r="AM25" t="s">
        <v>59</v>
      </c>
      <c r="AN25" t="s">
        <v>86</v>
      </c>
      <c r="AO25" t="s">
        <v>171</v>
      </c>
      <c r="AP25">
        <v>1</v>
      </c>
      <c r="AR25">
        <v>293.10000000000002</v>
      </c>
      <c r="AS25">
        <v>625.6</v>
      </c>
      <c r="AT25">
        <v>63.1</v>
      </c>
      <c r="AW25">
        <v>0.83783783783783783</v>
      </c>
    </row>
    <row r="26" spans="1:49" x14ac:dyDescent="0.2">
      <c r="A26">
        <v>126</v>
      </c>
      <c r="B26">
        <v>992623.9346437935</v>
      </c>
      <c r="C26">
        <v>137.29894823798489</v>
      </c>
      <c r="D26">
        <f t="shared" si="5"/>
        <v>305.10877386218863</v>
      </c>
      <c r="E26">
        <f t="shared" si="6"/>
        <v>30.510877386218866</v>
      </c>
      <c r="F26">
        <f t="shared" si="7"/>
        <v>167.80982562420374</v>
      </c>
      <c r="G26">
        <f t="shared" si="8"/>
        <v>274.59789647596978</v>
      </c>
      <c r="H26">
        <f t="shared" si="9"/>
        <v>147.94375889768833</v>
      </c>
      <c r="I26">
        <v>0</v>
      </c>
      <c r="J26" t="s">
        <v>164</v>
      </c>
      <c r="K26" t="s">
        <v>165</v>
      </c>
      <c r="L26" t="s">
        <v>166</v>
      </c>
      <c r="M26">
        <v>2019</v>
      </c>
      <c r="N26" t="s">
        <v>167</v>
      </c>
      <c r="O26" t="s">
        <v>111</v>
      </c>
      <c r="P26" t="s">
        <v>112</v>
      </c>
      <c r="Q26" t="s">
        <v>168</v>
      </c>
      <c r="R26" t="s">
        <v>47</v>
      </c>
      <c r="S26" t="s">
        <v>48</v>
      </c>
      <c r="T26" t="s">
        <v>49</v>
      </c>
      <c r="U26" t="s">
        <v>50</v>
      </c>
      <c r="V26" t="s">
        <v>51</v>
      </c>
      <c r="W26" t="s">
        <v>52</v>
      </c>
      <c r="X26" t="s">
        <v>53</v>
      </c>
      <c r="Z26">
        <v>245.48</v>
      </c>
      <c r="AA26" t="s">
        <v>169</v>
      </c>
      <c r="AB26" t="s">
        <v>82</v>
      </c>
      <c r="AC26" t="s">
        <v>83</v>
      </c>
      <c r="AD26" t="s">
        <v>170</v>
      </c>
      <c r="AE26" t="s">
        <v>99</v>
      </c>
      <c r="AF26">
        <v>25</v>
      </c>
      <c r="AG26" t="s">
        <v>56</v>
      </c>
      <c r="AH26">
        <v>0.1</v>
      </c>
      <c r="AI26">
        <v>20</v>
      </c>
      <c r="AL26" t="s">
        <v>58</v>
      </c>
      <c r="AM26" t="s">
        <v>59</v>
      </c>
      <c r="AN26" t="s">
        <v>86</v>
      </c>
      <c r="AO26" t="s">
        <v>171</v>
      </c>
      <c r="AP26">
        <v>1</v>
      </c>
      <c r="AR26">
        <v>293.10000000000002</v>
      </c>
      <c r="AS26">
        <v>625.6</v>
      </c>
      <c r="AT26">
        <v>63.1</v>
      </c>
      <c r="AW26">
        <v>0.83783783783783783</v>
      </c>
    </row>
    <row r="27" spans="1:49" x14ac:dyDescent="0.2">
      <c r="A27">
        <v>127</v>
      </c>
      <c r="B27">
        <v>30476.699706780091</v>
      </c>
      <c r="C27">
        <v>280.11532842940801</v>
      </c>
      <c r="D27">
        <f t="shared" si="5"/>
        <v>622.47850762090673</v>
      </c>
      <c r="E27">
        <f t="shared" si="6"/>
        <v>62.247850762090678</v>
      </c>
      <c r="F27">
        <f t="shared" si="7"/>
        <v>342.36317919149872</v>
      </c>
      <c r="G27">
        <f t="shared" si="8"/>
        <v>560.23065685881602</v>
      </c>
      <c r="H27">
        <f t="shared" si="9"/>
        <v>383.96922907046394</v>
      </c>
      <c r="I27">
        <v>0</v>
      </c>
      <c r="J27" t="s">
        <v>172</v>
      </c>
      <c r="K27" t="s">
        <v>173</v>
      </c>
      <c r="L27" t="s">
        <v>174</v>
      </c>
      <c r="M27">
        <v>2021</v>
      </c>
      <c r="N27" t="s">
        <v>175</v>
      </c>
      <c r="O27" t="s">
        <v>176</v>
      </c>
      <c r="P27" t="s">
        <v>177</v>
      </c>
      <c r="Q27" t="s">
        <v>178</v>
      </c>
      <c r="R27" t="s">
        <v>47</v>
      </c>
      <c r="S27" t="s">
        <v>48</v>
      </c>
      <c r="T27" t="s">
        <v>49</v>
      </c>
      <c r="U27" t="s">
        <v>50</v>
      </c>
      <c r="V27" t="s">
        <v>179</v>
      </c>
      <c r="W27" t="s">
        <v>52</v>
      </c>
      <c r="X27" t="s">
        <v>180</v>
      </c>
      <c r="Z27" t="s">
        <v>181</v>
      </c>
      <c r="AA27" t="s">
        <v>115</v>
      </c>
      <c r="AB27" t="s">
        <v>182</v>
      </c>
      <c r="AE27" t="s">
        <v>99</v>
      </c>
      <c r="AF27">
        <v>25</v>
      </c>
      <c r="AG27" t="s">
        <v>56</v>
      </c>
      <c r="AH27">
        <v>0.1</v>
      </c>
      <c r="AI27">
        <v>25</v>
      </c>
      <c r="AJ27" t="s">
        <v>183</v>
      </c>
      <c r="AK27" t="s">
        <v>184</v>
      </c>
      <c r="AL27" t="s">
        <v>58</v>
      </c>
      <c r="AM27" t="s">
        <v>59</v>
      </c>
      <c r="AN27" t="s">
        <v>185</v>
      </c>
      <c r="AO27">
        <v>4</v>
      </c>
      <c r="AP27">
        <v>1</v>
      </c>
      <c r="AR27">
        <v>551</v>
      </c>
      <c r="AS27">
        <v>658.3</v>
      </c>
      <c r="AT27">
        <v>51.4</v>
      </c>
      <c r="AW27">
        <v>0.83783783783783783</v>
      </c>
    </row>
    <row r="28" spans="1:49" x14ac:dyDescent="0.2">
      <c r="A28">
        <v>127</v>
      </c>
      <c r="B28">
        <v>67404.615759357068</v>
      </c>
      <c r="C28">
        <v>248.5706370001289</v>
      </c>
      <c r="D28">
        <f t="shared" si="5"/>
        <v>552.37919333361981</v>
      </c>
      <c r="E28">
        <f t="shared" si="6"/>
        <v>55.237919333361987</v>
      </c>
      <c r="F28">
        <f t="shared" si="7"/>
        <v>303.80855633349091</v>
      </c>
      <c r="G28">
        <f t="shared" si="8"/>
        <v>497.14127400025779</v>
      </c>
      <c r="H28">
        <f t="shared" si="9"/>
        <v>315.84041479596027</v>
      </c>
      <c r="I28">
        <v>0</v>
      </c>
      <c r="J28" t="s">
        <v>172</v>
      </c>
      <c r="K28" t="s">
        <v>173</v>
      </c>
      <c r="L28" t="s">
        <v>174</v>
      </c>
      <c r="M28">
        <v>2021</v>
      </c>
      <c r="N28" t="s">
        <v>175</v>
      </c>
      <c r="O28" t="s">
        <v>176</v>
      </c>
      <c r="P28" t="s">
        <v>177</v>
      </c>
      <c r="Q28" t="s">
        <v>178</v>
      </c>
      <c r="R28" t="s">
        <v>47</v>
      </c>
      <c r="S28" t="s">
        <v>48</v>
      </c>
      <c r="T28" t="s">
        <v>49</v>
      </c>
      <c r="U28" t="s">
        <v>50</v>
      </c>
      <c r="V28" t="s">
        <v>179</v>
      </c>
      <c r="W28" t="s">
        <v>52</v>
      </c>
      <c r="X28" t="s">
        <v>180</v>
      </c>
      <c r="Z28" t="s">
        <v>181</v>
      </c>
      <c r="AA28" t="s">
        <v>115</v>
      </c>
      <c r="AB28" t="s">
        <v>182</v>
      </c>
      <c r="AE28" t="s">
        <v>99</v>
      </c>
      <c r="AF28">
        <v>25</v>
      </c>
      <c r="AG28" t="s">
        <v>56</v>
      </c>
      <c r="AH28">
        <v>0.1</v>
      </c>
      <c r="AI28">
        <v>25</v>
      </c>
      <c r="AJ28" t="s">
        <v>183</v>
      </c>
      <c r="AK28" t="s">
        <v>184</v>
      </c>
      <c r="AL28" t="s">
        <v>58</v>
      </c>
      <c r="AM28" t="s">
        <v>59</v>
      </c>
      <c r="AN28" t="s">
        <v>185</v>
      </c>
      <c r="AO28">
        <v>4</v>
      </c>
      <c r="AP28">
        <v>1</v>
      </c>
      <c r="AR28">
        <v>551</v>
      </c>
      <c r="AS28">
        <v>658.3</v>
      </c>
      <c r="AT28">
        <v>51.4</v>
      </c>
      <c r="AW28">
        <v>0.83783783783783783</v>
      </c>
    </row>
    <row r="29" spans="1:49" x14ac:dyDescent="0.2">
      <c r="A29">
        <v>127</v>
      </c>
      <c r="B29">
        <v>149085.7189710821</v>
      </c>
      <c r="C29">
        <v>217.7492503413707</v>
      </c>
      <c r="D29">
        <f t="shared" si="5"/>
        <v>483.88722298082376</v>
      </c>
      <c r="E29">
        <f t="shared" si="6"/>
        <v>48.388722298082378</v>
      </c>
      <c r="F29">
        <f t="shared" si="7"/>
        <v>266.1379726394531</v>
      </c>
      <c r="G29">
        <f t="shared" si="8"/>
        <v>435.49850068274139</v>
      </c>
      <c r="H29">
        <f t="shared" si="9"/>
        <v>260.2921454947508</v>
      </c>
      <c r="I29">
        <v>0</v>
      </c>
      <c r="J29" t="s">
        <v>172</v>
      </c>
      <c r="K29" t="s">
        <v>173</v>
      </c>
      <c r="L29" t="s">
        <v>174</v>
      </c>
      <c r="M29">
        <v>2021</v>
      </c>
      <c r="N29" t="s">
        <v>175</v>
      </c>
      <c r="O29" t="s">
        <v>176</v>
      </c>
      <c r="P29" t="s">
        <v>177</v>
      </c>
      <c r="Q29" t="s">
        <v>178</v>
      </c>
      <c r="R29" t="s">
        <v>47</v>
      </c>
      <c r="S29" t="s">
        <v>48</v>
      </c>
      <c r="T29" t="s">
        <v>49</v>
      </c>
      <c r="U29" t="s">
        <v>50</v>
      </c>
      <c r="V29" t="s">
        <v>179</v>
      </c>
      <c r="W29" t="s">
        <v>52</v>
      </c>
      <c r="X29" t="s">
        <v>180</v>
      </c>
      <c r="Z29" t="s">
        <v>181</v>
      </c>
      <c r="AA29" t="s">
        <v>115</v>
      </c>
      <c r="AB29" t="s">
        <v>182</v>
      </c>
      <c r="AE29" t="s">
        <v>99</v>
      </c>
      <c r="AF29">
        <v>25</v>
      </c>
      <c r="AG29" t="s">
        <v>56</v>
      </c>
      <c r="AH29">
        <v>0.1</v>
      </c>
      <c r="AI29">
        <v>25</v>
      </c>
      <c r="AJ29" t="s">
        <v>183</v>
      </c>
      <c r="AK29" t="s">
        <v>184</v>
      </c>
      <c r="AL29" t="s">
        <v>58</v>
      </c>
      <c r="AM29" t="s">
        <v>59</v>
      </c>
      <c r="AN29" t="s">
        <v>185</v>
      </c>
      <c r="AO29">
        <v>4</v>
      </c>
      <c r="AP29">
        <v>1</v>
      </c>
      <c r="AR29">
        <v>551</v>
      </c>
      <c r="AS29">
        <v>658.3</v>
      </c>
      <c r="AT29">
        <v>51.4</v>
      </c>
      <c r="AW29">
        <v>0.83783783783783783</v>
      </c>
    </row>
    <row r="30" spans="1:49" x14ac:dyDescent="0.2">
      <c r="A30">
        <v>127</v>
      </c>
      <c r="B30">
        <v>193670.02872505531</v>
      </c>
      <c r="C30">
        <v>186.56220500007481</v>
      </c>
      <c r="D30">
        <f t="shared" si="5"/>
        <v>414.58267777794401</v>
      </c>
      <c r="E30">
        <f t="shared" si="6"/>
        <v>41.458267777794404</v>
      </c>
      <c r="F30">
        <f t="shared" si="7"/>
        <v>228.0204727778692</v>
      </c>
      <c r="G30">
        <f t="shared" si="8"/>
        <v>373.12441000014962</v>
      </c>
      <c r="H30">
        <f t="shared" si="9"/>
        <v>211.99709629785696</v>
      </c>
      <c r="I30">
        <v>0</v>
      </c>
      <c r="J30" t="s">
        <v>172</v>
      </c>
      <c r="K30" t="s">
        <v>173</v>
      </c>
      <c r="L30" t="s">
        <v>174</v>
      </c>
      <c r="M30">
        <v>2021</v>
      </c>
      <c r="N30" t="s">
        <v>175</v>
      </c>
      <c r="O30" t="s">
        <v>176</v>
      </c>
      <c r="P30" t="s">
        <v>177</v>
      </c>
      <c r="Q30" t="s">
        <v>178</v>
      </c>
      <c r="R30" t="s">
        <v>47</v>
      </c>
      <c r="S30" t="s">
        <v>48</v>
      </c>
      <c r="T30" t="s">
        <v>49</v>
      </c>
      <c r="U30" t="s">
        <v>50</v>
      </c>
      <c r="V30" t="s">
        <v>179</v>
      </c>
      <c r="W30" t="s">
        <v>52</v>
      </c>
      <c r="X30" t="s">
        <v>180</v>
      </c>
      <c r="Z30" t="s">
        <v>181</v>
      </c>
      <c r="AA30" t="s">
        <v>115</v>
      </c>
      <c r="AB30" t="s">
        <v>182</v>
      </c>
      <c r="AE30" t="s">
        <v>99</v>
      </c>
      <c r="AF30">
        <v>25</v>
      </c>
      <c r="AG30" t="s">
        <v>56</v>
      </c>
      <c r="AH30">
        <v>0.1</v>
      </c>
      <c r="AI30">
        <v>25</v>
      </c>
      <c r="AJ30" t="s">
        <v>183</v>
      </c>
      <c r="AK30" t="s">
        <v>184</v>
      </c>
      <c r="AL30" t="s">
        <v>58</v>
      </c>
      <c r="AM30" t="s">
        <v>59</v>
      </c>
      <c r="AN30" t="s">
        <v>185</v>
      </c>
      <c r="AO30">
        <v>4</v>
      </c>
      <c r="AP30">
        <v>1</v>
      </c>
      <c r="AR30">
        <v>551</v>
      </c>
      <c r="AS30">
        <v>658.3</v>
      </c>
      <c r="AT30">
        <v>51.4</v>
      </c>
      <c r="AW30">
        <v>0.83783783783783783</v>
      </c>
    </row>
    <row r="31" spans="1:49" x14ac:dyDescent="0.2">
      <c r="A31">
        <v>127</v>
      </c>
      <c r="B31">
        <v>305839.0851886936</v>
      </c>
      <c r="C31">
        <v>124.4540612516645</v>
      </c>
      <c r="D31">
        <f t="shared" si="5"/>
        <v>276.56458055925441</v>
      </c>
      <c r="E31">
        <f t="shared" si="6"/>
        <v>27.656458055925441</v>
      </c>
      <c r="F31">
        <f t="shared" si="7"/>
        <v>152.11051930758993</v>
      </c>
      <c r="G31">
        <f t="shared" si="8"/>
        <v>248.908122503329</v>
      </c>
      <c r="H31">
        <f t="shared" si="9"/>
        <v>131.47361309744917</v>
      </c>
      <c r="I31">
        <v>0</v>
      </c>
      <c r="J31" t="s">
        <v>172</v>
      </c>
      <c r="K31" t="s">
        <v>173</v>
      </c>
      <c r="L31" t="s">
        <v>174</v>
      </c>
      <c r="M31">
        <v>2021</v>
      </c>
      <c r="N31" t="s">
        <v>175</v>
      </c>
      <c r="O31" t="s">
        <v>176</v>
      </c>
      <c r="P31" t="s">
        <v>177</v>
      </c>
      <c r="Q31" t="s">
        <v>178</v>
      </c>
      <c r="R31" t="s">
        <v>47</v>
      </c>
      <c r="S31" t="s">
        <v>48</v>
      </c>
      <c r="T31" t="s">
        <v>49</v>
      </c>
      <c r="U31" t="s">
        <v>50</v>
      </c>
      <c r="V31" t="s">
        <v>179</v>
      </c>
      <c r="W31" t="s">
        <v>52</v>
      </c>
      <c r="X31" t="s">
        <v>180</v>
      </c>
      <c r="Z31" t="s">
        <v>181</v>
      </c>
      <c r="AA31" t="s">
        <v>115</v>
      </c>
      <c r="AB31" t="s">
        <v>182</v>
      </c>
      <c r="AE31" t="s">
        <v>99</v>
      </c>
      <c r="AF31">
        <v>25</v>
      </c>
      <c r="AG31" t="s">
        <v>56</v>
      </c>
      <c r="AH31">
        <v>0.1</v>
      </c>
      <c r="AI31">
        <v>25</v>
      </c>
      <c r="AJ31" t="s">
        <v>183</v>
      </c>
      <c r="AK31" t="s">
        <v>184</v>
      </c>
      <c r="AL31" t="s">
        <v>58</v>
      </c>
      <c r="AM31" t="s">
        <v>59</v>
      </c>
      <c r="AN31" t="s">
        <v>185</v>
      </c>
      <c r="AO31">
        <v>4</v>
      </c>
      <c r="AP31">
        <v>1</v>
      </c>
      <c r="AR31">
        <v>551</v>
      </c>
      <c r="AS31">
        <v>658.3</v>
      </c>
      <c r="AT31">
        <v>51.4</v>
      </c>
      <c r="AW31">
        <v>0.83783783783783783</v>
      </c>
    </row>
    <row r="32" spans="1:49" x14ac:dyDescent="0.2">
      <c r="A32">
        <v>127</v>
      </c>
      <c r="B32">
        <v>821964.14164430182</v>
      </c>
      <c r="C32">
        <v>93.181318088109037</v>
      </c>
      <c r="D32">
        <f t="shared" si="5"/>
        <v>207.0695957513534</v>
      </c>
      <c r="E32">
        <f t="shared" si="6"/>
        <v>20.706959575135343</v>
      </c>
      <c r="F32">
        <f t="shared" si="7"/>
        <v>113.88827766324437</v>
      </c>
      <c r="G32">
        <f t="shared" si="8"/>
        <v>186.36263617621807</v>
      </c>
      <c r="H32">
        <f t="shared" si="9"/>
        <v>96.056307352812226</v>
      </c>
      <c r="I32">
        <v>0</v>
      </c>
      <c r="J32" t="s">
        <v>172</v>
      </c>
      <c r="K32" t="s">
        <v>173</v>
      </c>
      <c r="L32" t="s">
        <v>174</v>
      </c>
      <c r="M32">
        <v>2021</v>
      </c>
      <c r="N32" t="s">
        <v>175</v>
      </c>
      <c r="O32" t="s">
        <v>176</v>
      </c>
      <c r="P32" t="s">
        <v>177</v>
      </c>
      <c r="Q32" t="s">
        <v>178</v>
      </c>
      <c r="R32" t="s">
        <v>47</v>
      </c>
      <c r="S32" t="s">
        <v>48</v>
      </c>
      <c r="T32" t="s">
        <v>49</v>
      </c>
      <c r="U32" t="s">
        <v>50</v>
      </c>
      <c r="V32" t="s">
        <v>179</v>
      </c>
      <c r="W32" t="s">
        <v>52</v>
      </c>
      <c r="X32" t="s">
        <v>180</v>
      </c>
      <c r="Z32" t="s">
        <v>181</v>
      </c>
      <c r="AA32" t="s">
        <v>115</v>
      </c>
      <c r="AB32" t="s">
        <v>182</v>
      </c>
      <c r="AE32" t="s">
        <v>99</v>
      </c>
      <c r="AF32">
        <v>25</v>
      </c>
      <c r="AG32" t="s">
        <v>56</v>
      </c>
      <c r="AH32">
        <v>0.1</v>
      </c>
      <c r="AI32">
        <v>25</v>
      </c>
      <c r="AJ32" t="s">
        <v>183</v>
      </c>
      <c r="AK32" t="s">
        <v>184</v>
      </c>
      <c r="AL32" t="s">
        <v>58</v>
      </c>
      <c r="AM32" t="s">
        <v>59</v>
      </c>
      <c r="AN32" t="s">
        <v>185</v>
      </c>
      <c r="AO32">
        <v>4</v>
      </c>
      <c r="AP32">
        <v>1</v>
      </c>
      <c r="AR32">
        <v>551</v>
      </c>
      <c r="AS32">
        <v>658.3</v>
      </c>
      <c r="AT32">
        <v>51.4</v>
      </c>
      <c r="AW32">
        <v>0.83783783783783783</v>
      </c>
    </row>
    <row r="33" spans="1:49" x14ac:dyDescent="0.2">
      <c r="A33">
        <v>127</v>
      </c>
      <c r="B33">
        <v>9013614.2439066898</v>
      </c>
      <c r="C33">
        <v>70.282553899253372</v>
      </c>
      <c r="D33">
        <f t="shared" si="5"/>
        <v>156.18345310945193</v>
      </c>
      <c r="E33">
        <f t="shared" si="6"/>
        <v>15.618345310945195</v>
      </c>
      <c r="F33">
        <f t="shared" si="7"/>
        <v>85.90089921019856</v>
      </c>
      <c r="G33">
        <f t="shared" si="8"/>
        <v>140.56510779850674</v>
      </c>
      <c r="H33">
        <f t="shared" si="9"/>
        <v>71.500011432068632</v>
      </c>
      <c r="I33">
        <v>0</v>
      </c>
      <c r="J33" t="s">
        <v>172</v>
      </c>
      <c r="K33" t="s">
        <v>173</v>
      </c>
      <c r="L33" t="s">
        <v>174</v>
      </c>
      <c r="M33">
        <v>2021</v>
      </c>
      <c r="N33" t="s">
        <v>175</v>
      </c>
      <c r="O33" t="s">
        <v>176</v>
      </c>
      <c r="P33" t="s">
        <v>177</v>
      </c>
      <c r="Q33" t="s">
        <v>178</v>
      </c>
      <c r="R33" t="s">
        <v>47</v>
      </c>
      <c r="S33" t="s">
        <v>48</v>
      </c>
      <c r="T33" t="s">
        <v>49</v>
      </c>
      <c r="U33" t="s">
        <v>50</v>
      </c>
      <c r="V33" t="s">
        <v>179</v>
      </c>
      <c r="W33" t="s">
        <v>52</v>
      </c>
      <c r="X33" t="s">
        <v>180</v>
      </c>
      <c r="Z33" t="s">
        <v>181</v>
      </c>
      <c r="AA33" t="s">
        <v>115</v>
      </c>
      <c r="AB33" t="s">
        <v>182</v>
      </c>
      <c r="AE33" t="s">
        <v>99</v>
      </c>
      <c r="AF33">
        <v>25</v>
      </c>
      <c r="AG33" t="s">
        <v>56</v>
      </c>
      <c r="AH33">
        <v>0.1</v>
      </c>
      <c r="AI33">
        <v>25</v>
      </c>
      <c r="AJ33" t="s">
        <v>183</v>
      </c>
      <c r="AK33" t="s">
        <v>184</v>
      </c>
      <c r="AL33" t="s">
        <v>58</v>
      </c>
      <c r="AM33" t="s">
        <v>59</v>
      </c>
      <c r="AN33" t="s">
        <v>185</v>
      </c>
      <c r="AO33">
        <v>4</v>
      </c>
      <c r="AP33">
        <v>1</v>
      </c>
      <c r="AR33">
        <v>551</v>
      </c>
      <c r="AS33">
        <v>658.3</v>
      </c>
      <c r="AT33">
        <v>51.4</v>
      </c>
      <c r="AW33">
        <v>0.83783783783783783</v>
      </c>
    </row>
    <row r="34" spans="1:49" x14ac:dyDescent="0.2">
      <c r="A34">
        <v>128</v>
      </c>
      <c r="B34">
        <v>10613.56880029905</v>
      </c>
      <c r="C34">
        <v>242.174573604964</v>
      </c>
      <c r="D34">
        <f t="shared" si="5"/>
        <v>538.16571912214215</v>
      </c>
      <c r="E34">
        <f t="shared" si="6"/>
        <v>53.816571912214215</v>
      </c>
      <c r="F34">
        <f t="shared" si="7"/>
        <v>295.99114551717821</v>
      </c>
      <c r="G34">
        <f t="shared" si="8"/>
        <v>484.34914720992799</v>
      </c>
      <c r="H34">
        <f t="shared" si="9"/>
        <v>308.72851982948987</v>
      </c>
      <c r="I34">
        <v>0</v>
      </c>
      <c r="J34" t="s">
        <v>172</v>
      </c>
      <c r="K34" t="s">
        <v>173</v>
      </c>
      <c r="L34" t="s">
        <v>174</v>
      </c>
      <c r="M34">
        <v>2021</v>
      </c>
      <c r="N34" t="s">
        <v>175</v>
      </c>
      <c r="O34" t="s">
        <v>176</v>
      </c>
      <c r="P34" t="s">
        <v>177</v>
      </c>
      <c r="Q34" t="s">
        <v>178</v>
      </c>
      <c r="R34" t="s">
        <v>47</v>
      </c>
      <c r="S34" t="s">
        <v>48</v>
      </c>
      <c r="T34" t="s">
        <v>49</v>
      </c>
      <c r="U34" t="s">
        <v>50</v>
      </c>
      <c r="V34" t="s">
        <v>179</v>
      </c>
      <c r="W34" t="s">
        <v>52</v>
      </c>
      <c r="X34" t="s">
        <v>180</v>
      </c>
      <c r="Z34" t="s">
        <v>181</v>
      </c>
      <c r="AA34" t="s">
        <v>186</v>
      </c>
      <c r="AB34" t="s">
        <v>182</v>
      </c>
      <c r="AE34" t="s">
        <v>99</v>
      </c>
      <c r="AF34">
        <v>25</v>
      </c>
      <c r="AG34" t="s">
        <v>56</v>
      </c>
      <c r="AH34">
        <v>0.1</v>
      </c>
      <c r="AI34">
        <v>25</v>
      </c>
      <c r="AJ34" t="s">
        <v>183</v>
      </c>
      <c r="AK34" t="s">
        <v>184</v>
      </c>
      <c r="AL34" t="s">
        <v>58</v>
      </c>
      <c r="AM34" t="s">
        <v>59</v>
      </c>
      <c r="AN34" t="s">
        <v>185</v>
      </c>
      <c r="AO34">
        <v>4</v>
      </c>
      <c r="AP34">
        <v>1</v>
      </c>
      <c r="AR34">
        <v>456.3</v>
      </c>
      <c r="AS34">
        <v>637.5</v>
      </c>
      <c r="AT34">
        <v>64.8</v>
      </c>
      <c r="AW34">
        <v>0.83783783783783783</v>
      </c>
    </row>
    <row r="35" spans="1:49" x14ac:dyDescent="0.2">
      <c r="A35">
        <v>128</v>
      </c>
      <c r="B35">
        <v>69059.450161882938</v>
      </c>
      <c r="C35">
        <v>212.1780027972778</v>
      </c>
      <c r="D35">
        <f t="shared" si="5"/>
        <v>471.50667288283955</v>
      </c>
      <c r="E35">
        <f t="shared" si="6"/>
        <v>47.150667288283955</v>
      </c>
      <c r="F35">
        <f t="shared" si="7"/>
        <v>259.32867008556173</v>
      </c>
      <c r="G35">
        <f t="shared" si="8"/>
        <v>424.3560055945556</v>
      </c>
      <c r="H35">
        <f t="shared" si="9"/>
        <v>254.2509890619956</v>
      </c>
      <c r="I35">
        <v>0</v>
      </c>
      <c r="J35" t="s">
        <v>172</v>
      </c>
      <c r="K35" t="s">
        <v>173</v>
      </c>
      <c r="L35" t="s">
        <v>174</v>
      </c>
      <c r="M35">
        <v>2021</v>
      </c>
      <c r="N35" t="s">
        <v>175</v>
      </c>
      <c r="O35" t="s">
        <v>176</v>
      </c>
      <c r="P35" t="s">
        <v>177</v>
      </c>
      <c r="Q35" t="s">
        <v>178</v>
      </c>
      <c r="R35" t="s">
        <v>47</v>
      </c>
      <c r="S35" t="s">
        <v>48</v>
      </c>
      <c r="T35" t="s">
        <v>49</v>
      </c>
      <c r="U35" t="s">
        <v>50</v>
      </c>
      <c r="V35" t="s">
        <v>179</v>
      </c>
      <c r="W35" t="s">
        <v>52</v>
      </c>
      <c r="X35" t="s">
        <v>180</v>
      </c>
      <c r="Z35" t="s">
        <v>181</v>
      </c>
      <c r="AA35" t="s">
        <v>186</v>
      </c>
      <c r="AB35" t="s">
        <v>182</v>
      </c>
      <c r="AE35" t="s">
        <v>99</v>
      </c>
      <c r="AF35">
        <v>25</v>
      </c>
      <c r="AG35" t="s">
        <v>56</v>
      </c>
      <c r="AH35">
        <v>0.1</v>
      </c>
      <c r="AI35">
        <v>25</v>
      </c>
      <c r="AJ35" t="s">
        <v>183</v>
      </c>
      <c r="AK35" t="s">
        <v>184</v>
      </c>
      <c r="AL35" t="s">
        <v>58</v>
      </c>
      <c r="AM35" t="s">
        <v>59</v>
      </c>
      <c r="AN35" t="s">
        <v>185</v>
      </c>
      <c r="AO35">
        <v>4</v>
      </c>
      <c r="AP35">
        <v>1</v>
      </c>
      <c r="AR35">
        <v>456.3</v>
      </c>
      <c r="AS35">
        <v>637.5</v>
      </c>
      <c r="AT35">
        <v>64.8</v>
      </c>
      <c r="AW35">
        <v>0.83783783783783783</v>
      </c>
    </row>
    <row r="36" spans="1:49" x14ac:dyDescent="0.2">
      <c r="A36">
        <v>128</v>
      </c>
      <c r="B36">
        <v>403833.51066132169</v>
      </c>
      <c r="C36">
        <v>181.7955689231778</v>
      </c>
      <c r="D36">
        <f t="shared" si="5"/>
        <v>403.99015316261733</v>
      </c>
      <c r="E36">
        <f t="shared" si="6"/>
        <v>40.399015316261739</v>
      </c>
      <c r="F36">
        <f t="shared" si="7"/>
        <v>222.19458423943954</v>
      </c>
      <c r="G36">
        <f t="shared" si="8"/>
        <v>363.59113784635559</v>
      </c>
      <c r="H36">
        <f t="shared" si="9"/>
        <v>206.93401605585291</v>
      </c>
      <c r="I36">
        <v>0</v>
      </c>
      <c r="J36" t="s">
        <v>172</v>
      </c>
      <c r="K36" t="s">
        <v>173</v>
      </c>
      <c r="L36" t="s">
        <v>174</v>
      </c>
      <c r="M36">
        <v>2021</v>
      </c>
      <c r="N36" t="s">
        <v>175</v>
      </c>
      <c r="O36" t="s">
        <v>176</v>
      </c>
      <c r="P36" t="s">
        <v>177</v>
      </c>
      <c r="Q36" t="s">
        <v>178</v>
      </c>
      <c r="R36" t="s">
        <v>47</v>
      </c>
      <c r="S36" t="s">
        <v>48</v>
      </c>
      <c r="T36" t="s">
        <v>49</v>
      </c>
      <c r="U36" t="s">
        <v>50</v>
      </c>
      <c r="V36" t="s">
        <v>179</v>
      </c>
      <c r="W36" t="s">
        <v>52</v>
      </c>
      <c r="X36" t="s">
        <v>180</v>
      </c>
      <c r="Z36" t="s">
        <v>181</v>
      </c>
      <c r="AA36" t="s">
        <v>186</v>
      </c>
      <c r="AB36" t="s">
        <v>182</v>
      </c>
      <c r="AE36" t="s">
        <v>99</v>
      </c>
      <c r="AF36">
        <v>25</v>
      </c>
      <c r="AG36" t="s">
        <v>56</v>
      </c>
      <c r="AH36">
        <v>0.1</v>
      </c>
      <c r="AI36">
        <v>25</v>
      </c>
      <c r="AJ36" t="s">
        <v>183</v>
      </c>
      <c r="AK36" t="s">
        <v>184</v>
      </c>
      <c r="AL36" t="s">
        <v>58</v>
      </c>
      <c r="AM36" t="s">
        <v>59</v>
      </c>
      <c r="AN36" t="s">
        <v>185</v>
      </c>
      <c r="AO36">
        <v>4</v>
      </c>
      <c r="AP36">
        <v>1</v>
      </c>
      <c r="AR36">
        <v>456.3</v>
      </c>
      <c r="AS36">
        <v>637.5</v>
      </c>
      <c r="AT36">
        <v>64.8</v>
      </c>
      <c r="AW36">
        <v>0.83783783783783783</v>
      </c>
    </row>
    <row r="37" spans="1:49" x14ac:dyDescent="0.2">
      <c r="A37">
        <v>128</v>
      </c>
      <c r="B37">
        <v>1069235.6096622259</v>
      </c>
      <c r="C37">
        <v>166.87841148189179</v>
      </c>
      <c r="D37">
        <f t="shared" si="5"/>
        <v>370.84091440420394</v>
      </c>
      <c r="E37">
        <f t="shared" si="6"/>
        <v>37.084091440420394</v>
      </c>
      <c r="F37">
        <f t="shared" si="7"/>
        <v>203.96250292231218</v>
      </c>
      <c r="G37">
        <f t="shared" si="8"/>
        <v>333.75682296378358</v>
      </c>
      <c r="H37">
        <f t="shared" si="9"/>
        <v>185.90843779477817</v>
      </c>
      <c r="I37">
        <v>0</v>
      </c>
      <c r="J37" t="s">
        <v>172</v>
      </c>
      <c r="K37" t="s">
        <v>173</v>
      </c>
      <c r="L37" t="s">
        <v>174</v>
      </c>
      <c r="M37">
        <v>2021</v>
      </c>
      <c r="N37" t="s">
        <v>175</v>
      </c>
      <c r="O37" t="s">
        <v>176</v>
      </c>
      <c r="P37" t="s">
        <v>177</v>
      </c>
      <c r="Q37" t="s">
        <v>178</v>
      </c>
      <c r="R37" t="s">
        <v>47</v>
      </c>
      <c r="S37" t="s">
        <v>48</v>
      </c>
      <c r="T37" t="s">
        <v>49</v>
      </c>
      <c r="U37" t="s">
        <v>50</v>
      </c>
      <c r="V37" t="s">
        <v>179</v>
      </c>
      <c r="W37" t="s">
        <v>52</v>
      </c>
      <c r="X37" t="s">
        <v>180</v>
      </c>
      <c r="Z37" t="s">
        <v>181</v>
      </c>
      <c r="AA37" t="s">
        <v>186</v>
      </c>
      <c r="AB37" t="s">
        <v>182</v>
      </c>
      <c r="AE37" t="s">
        <v>99</v>
      </c>
      <c r="AF37">
        <v>25</v>
      </c>
      <c r="AG37" t="s">
        <v>56</v>
      </c>
      <c r="AH37">
        <v>0.1</v>
      </c>
      <c r="AI37">
        <v>25</v>
      </c>
      <c r="AJ37" t="s">
        <v>183</v>
      </c>
      <c r="AK37" t="s">
        <v>184</v>
      </c>
      <c r="AL37" t="s">
        <v>58</v>
      </c>
      <c r="AM37" t="s">
        <v>59</v>
      </c>
      <c r="AN37" t="s">
        <v>185</v>
      </c>
      <c r="AO37">
        <v>4</v>
      </c>
      <c r="AP37">
        <v>1</v>
      </c>
      <c r="AR37">
        <v>456.3</v>
      </c>
      <c r="AS37">
        <v>637.5</v>
      </c>
      <c r="AT37">
        <v>64.8</v>
      </c>
      <c r="AW37">
        <v>0.83783783783783783</v>
      </c>
    </row>
    <row r="38" spans="1:49" x14ac:dyDescent="0.2">
      <c r="A38">
        <v>128</v>
      </c>
      <c r="B38">
        <v>2252640.4078915608</v>
      </c>
      <c r="C38">
        <v>159.44780832763519</v>
      </c>
      <c r="D38">
        <f t="shared" si="5"/>
        <v>354.32846295030043</v>
      </c>
      <c r="E38">
        <f t="shared" si="6"/>
        <v>35.432846295030046</v>
      </c>
      <c r="F38">
        <f t="shared" si="7"/>
        <v>194.88065462266525</v>
      </c>
      <c r="G38">
        <f t="shared" si="8"/>
        <v>318.89561665527037</v>
      </c>
      <c r="H38">
        <f t="shared" si="9"/>
        <v>175.88409259836351</v>
      </c>
      <c r="I38">
        <v>0</v>
      </c>
      <c r="J38" t="s">
        <v>172</v>
      </c>
      <c r="K38" t="s">
        <v>173</v>
      </c>
      <c r="L38" t="s">
        <v>174</v>
      </c>
      <c r="M38">
        <v>2021</v>
      </c>
      <c r="N38" t="s">
        <v>175</v>
      </c>
      <c r="O38" t="s">
        <v>176</v>
      </c>
      <c r="P38" t="s">
        <v>177</v>
      </c>
      <c r="Q38" t="s">
        <v>178</v>
      </c>
      <c r="R38" t="s">
        <v>47</v>
      </c>
      <c r="S38" t="s">
        <v>48</v>
      </c>
      <c r="T38" t="s">
        <v>49</v>
      </c>
      <c r="U38" t="s">
        <v>50</v>
      </c>
      <c r="V38" t="s">
        <v>179</v>
      </c>
      <c r="W38" t="s">
        <v>52</v>
      </c>
      <c r="X38" t="s">
        <v>180</v>
      </c>
      <c r="Z38" t="s">
        <v>181</v>
      </c>
      <c r="AA38" t="s">
        <v>186</v>
      </c>
      <c r="AB38" t="s">
        <v>182</v>
      </c>
      <c r="AE38" t="s">
        <v>99</v>
      </c>
      <c r="AF38">
        <v>25</v>
      </c>
      <c r="AG38" t="s">
        <v>56</v>
      </c>
      <c r="AH38">
        <v>0.1</v>
      </c>
      <c r="AI38">
        <v>25</v>
      </c>
      <c r="AJ38" t="s">
        <v>183</v>
      </c>
      <c r="AK38" t="s">
        <v>184</v>
      </c>
      <c r="AL38" t="s">
        <v>58</v>
      </c>
      <c r="AM38" t="s">
        <v>59</v>
      </c>
      <c r="AN38" t="s">
        <v>185</v>
      </c>
      <c r="AO38">
        <v>4</v>
      </c>
      <c r="AP38">
        <v>1</v>
      </c>
      <c r="AR38">
        <v>456.3</v>
      </c>
      <c r="AS38">
        <v>637.5</v>
      </c>
      <c r="AT38">
        <v>64.8</v>
      </c>
      <c r="AW38">
        <v>0.83783783783783783</v>
      </c>
    </row>
    <row r="39" spans="1:49" x14ac:dyDescent="0.2">
      <c r="A39">
        <v>128</v>
      </c>
      <c r="B39">
        <v>5169844.2560693771</v>
      </c>
      <c r="C39">
        <v>156.33397893717469</v>
      </c>
      <c r="D39">
        <f t="shared" si="5"/>
        <v>347.40884208261042</v>
      </c>
      <c r="E39">
        <f t="shared" si="6"/>
        <v>34.740884208261043</v>
      </c>
      <c r="F39">
        <f t="shared" si="7"/>
        <v>191.07486314543573</v>
      </c>
      <c r="G39">
        <f t="shared" si="8"/>
        <v>312.66795787434938</v>
      </c>
      <c r="H39">
        <f t="shared" si="9"/>
        <v>171.76448258921212</v>
      </c>
      <c r="I39">
        <v>0</v>
      </c>
      <c r="J39" t="s">
        <v>172</v>
      </c>
      <c r="K39" t="s">
        <v>173</v>
      </c>
      <c r="L39" t="s">
        <v>174</v>
      </c>
      <c r="M39">
        <v>2021</v>
      </c>
      <c r="N39" t="s">
        <v>175</v>
      </c>
      <c r="O39" t="s">
        <v>176</v>
      </c>
      <c r="P39" t="s">
        <v>177</v>
      </c>
      <c r="Q39" t="s">
        <v>178</v>
      </c>
      <c r="R39" t="s">
        <v>47</v>
      </c>
      <c r="S39" t="s">
        <v>48</v>
      </c>
      <c r="T39" t="s">
        <v>49</v>
      </c>
      <c r="U39" t="s">
        <v>50</v>
      </c>
      <c r="V39" t="s">
        <v>179</v>
      </c>
      <c r="W39" t="s">
        <v>52</v>
      </c>
      <c r="X39" t="s">
        <v>180</v>
      </c>
      <c r="Z39" t="s">
        <v>181</v>
      </c>
      <c r="AA39" t="s">
        <v>186</v>
      </c>
      <c r="AB39" t="s">
        <v>182</v>
      </c>
      <c r="AE39" t="s">
        <v>99</v>
      </c>
      <c r="AF39">
        <v>25</v>
      </c>
      <c r="AG39" t="s">
        <v>56</v>
      </c>
      <c r="AH39">
        <v>0.1</v>
      </c>
      <c r="AI39">
        <v>25</v>
      </c>
      <c r="AJ39" t="s">
        <v>183</v>
      </c>
      <c r="AK39" t="s">
        <v>184</v>
      </c>
      <c r="AL39" t="s">
        <v>58</v>
      </c>
      <c r="AM39" t="s">
        <v>59</v>
      </c>
      <c r="AN39" t="s">
        <v>185</v>
      </c>
      <c r="AO39">
        <v>4</v>
      </c>
      <c r="AP39">
        <v>1</v>
      </c>
      <c r="AR39">
        <v>456.3</v>
      </c>
      <c r="AS39">
        <v>637.5</v>
      </c>
      <c r="AT39">
        <v>64.8</v>
      </c>
      <c r="AW39">
        <v>0.83783783783783783</v>
      </c>
    </row>
    <row r="40" spans="1:49" x14ac:dyDescent="0.2">
      <c r="A40">
        <v>129</v>
      </c>
      <c r="B40">
        <v>478829.05405011878</v>
      </c>
      <c r="C40">
        <v>279.76101845789412</v>
      </c>
      <c r="D40">
        <f t="shared" si="5"/>
        <v>621.69115212865358</v>
      </c>
      <c r="E40">
        <f t="shared" si="6"/>
        <v>62.169115212865364</v>
      </c>
      <c r="F40">
        <f t="shared" si="7"/>
        <v>341.93013367075946</v>
      </c>
      <c r="G40">
        <f t="shared" si="8"/>
        <v>559.52203691578825</v>
      </c>
      <c r="H40">
        <f t="shared" si="9"/>
        <v>383.12444719057385</v>
      </c>
      <c r="I40">
        <v>0</v>
      </c>
      <c r="J40" t="s">
        <v>172</v>
      </c>
      <c r="K40" t="s">
        <v>173</v>
      </c>
      <c r="L40" t="s">
        <v>174</v>
      </c>
      <c r="M40">
        <v>2021</v>
      </c>
      <c r="N40" t="s">
        <v>175</v>
      </c>
      <c r="O40" t="s">
        <v>176</v>
      </c>
      <c r="P40" t="s">
        <v>177</v>
      </c>
      <c r="Q40" t="s">
        <v>178</v>
      </c>
      <c r="R40" t="s">
        <v>47</v>
      </c>
      <c r="S40" t="s">
        <v>48</v>
      </c>
      <c r="T40" t="s">
        <v>49</v>
      </c>
      <c r="U40" t="s">
        <v>50</v>
      </c>
      <c r="V40" t="s">
        <v>179</v>
      </c>
      <c r="W40" t="s">
        <v>52</v>
      </c>
      <c r="X40" t="s">
        <v>180</v>
      </c>
      <c r="Z40" t="s">
        <v>181</v>
      </c>
      <c r="AA40" t="s">
        <v>115</v>
      </c>
      <c r="AB40" t="s">
        <v>82</v>
      </c>
      <c r="AE40" t="s">
        <v>99</v>
      </c>
      <c r="AF40">
        <v>25</v>
      </c>
      <c r="AG40" t="s">
        <v>56</v>
      </c>
      <c r="AH40">
        <v>0.1</v>
      </c>
      <c r="AI40">
        <v>25</v>
      </c>
      <c r="AJ40" t="s">
        <v>183</v>
      </c>
      <c r="AK40" t="s">
        <v>184</v>
      </c>
      <c r="AL40" t="s">
        <v>58</v>
      </c>
      <c r="AM40" t="s">
        <v>59</v>
      </c>
      <c r="AN40" t="s">
        <v>185</v>
      </c>
      <c r="AO40">
        <v>4</v>
      </c>
      <c r="AP40">
        <v>1</v>
      </c>
      <c r="AR40">
        <v>551</v>
      </c>
      <c r="AS40">
        <v>658.3</v>
      </c>
      <c r="AT40">
        <v>51.4</v>
      </c>
      <c r="AW40">
        <v>0.83783783783783783</v>
      </c>
    </row>
    <row r="41" spans="1:49" x14ac:dyDescent="0.2">
      <c r="A41">
        <v>129</v>
      </c>
      <c r="B41">
        <v>692327.56503982435</v>
      </c>
      <c r="C41">
        <v>249.0865844457301</v>
      </c>
      <c r="D41">
        <f t="shared" si="5"/>
        <v>553.52574321273357</v>
      </c>
      <c r="E41">
        <f t="shared" si="6"/>
        <v>55.352574321273359</v>
      </c>
      <c r="F41">
        <f t="shared" si="7"/>
        <v>304.43915876700345</v>
      </c>
      <c r="G41">
        <f t="shared" si="8"/>
        <v>498.17316889146019</v>
      </c>
      <c r="H41">
        <f t="shared" si="9"/>
        <v>316.8523301147747</v>
      </c>
      <c r="I41">
        <v>0</v>
      </c>
      <c r="J41" t="s">
        <v>172</v>
      </c>
      <c r="K41" t="s">
        <v>173</v>
      </c>
      <c r="L41" t="s">
        <v>174</v>
      </c>
      <c r="M41">
        <v>2021</v>
      </c>
      <c r="N41" t="s">
        <v>175</v>
      </c>
      <c r="O41" t="s">
        <v>176</v>
      </c>
      <c r="P41" t="s">
        <v>177</v>
      </c>
      <c r="Q41" t="s">
        <v>178</v>
      </c>
      <c r="R41" t="s">
        <v>47</v>
      </c>
      <c r="S41" t="s">
        <v>48</v>
      </c>
      <c r="T41" t="s">
        <v>49</v>
      </c>
      <c r="U41" t="s">
        <v>50</v>
      </c>
      <c r="V41" t="s">
        <v>179</v>
      </c>
      <c r="W41" t="s">
        <v>52</v>
      </c>
      <c r="X41" t="s">
        <v>180</v>
      </c>
      <c r="Z41" t="s">
        <v>181</v>
      </c>
      <c r="AA41" t="s">
        <v>115</v>
      </c>
      <c r="AB41" t="s">
        <v>82</v>
      </c>
      <c r="AE41" t="s">
        <v>99</v>
      </c>
      <c r="AF41">
        <v>25</v>
      </c>
      <c r="AG41" t="s">
        <v>56</v>
      </c>
      <c r="AH41">
        <v>0.1</v>
      </c>
      <c r="AI41">
        <v>25</v>
      </c>
      <c r="AJ41" t="s">
        <v>183</v>
      </c>
      <c r="AK41" t="s">
        <v>184</v>
      </c>
      <c r="AL41" t="s">
        <v>58</v>
      </c>
      <c r="AM41" t="s">
        <v>59</v>
      </c>
      <c r="AN41" t="s">
        <v>185</v>
      </c>
      <c r="AO41">
        <v>4</v>
      </c>
      <c r="AP41">
        <v>1</v>
      </c>
      <c r="AR41">
        <v>551</v>
      </c>
      <c r="AS41">
        <v>658.3</v>
      </c>
      <c r="AT41">
        <v>51.4</v>
      </c>
      <c r="AW41">
        <v>0.83783783783783783</v>
      </c>
    </row>
    <row r="42" spans="1:49" x14ac:dyDescent="0.2">
      <c r="A42">
        <v>129</v>
      </c>
      <c r="B42">
        <v>949647.23013471114</v>
      </c>
      <c r="C42">
        <v>233.73140448496929</v>
      </c>
      <c r="D42">
        <f t="shared" si="5"/>
        <v>519.40312107770956</v>
      </c>
      <c r="E42">
        <f t="shared" si="6"/>
        <v>51.940312107770957</v>
      </c>
      <c r="F42">
        <f t="shared" si="7"/>
        <v>285.67171659274027</v>
      </c>
      <c r="G42">
        <f t="shared" si="8"/>
        <v>467.46280896993858</v>
      </c>
      <c r="H42">
        <f t="shared" si="9"/>
        <v>287.95855195835856</v>
      </c>
      <c r="I42">
        <v>0</v>
      </c>
      <c r="J42" t="s">
        <v>172</v>
      </c>
      <c r="K42" t="s">
        <v>173</v>
      </c>
      <c r="L42" t="s">
        <v>174</v>
      </c>
      <c r="M42">
        <v>2021</v>
      </c>
      <c r="N42" t="s">
        <v>175</v>
      </c>
      <c r="O42" t="s">
        <v>176</v>
      </c>
      <c r="P42" t="s">
        <v>177</v>
      </c>
      <c r="Q42" t="s">
        <v>178</v>
      </c>
      <c r="R42" t="s">
        <v>47</v>
      </c>
      <c r="S42" t="s">
        <v>48</v>
      </c>
      <c r="T42" t="s">
        <v>49</v>
      </c>
      <c r="U42" t="s">
        <v>50</v>
      </c>
      <c r="V42" t="s">
        <v>179</v>
      </c>
      <c r="W42" t="s">
        <v>52</v>
      </c>
      <c r="X42" t="s">
        <v>180</v>
      </c>
      <c r="Z42" t="s">
        <v>181</v>
      </c>
      <c r="AA42" t="s">
        <v>115</v>
      </c>
      <c r="AB42" t="s">
        <v>82</v>
      </c>
      <c r="AE42" t="s">
        <v>99</v>
      </c>
      <c r="AF42">
        <v>25</v>
      </c>
      <c r="AG42" t="s">
        <v>56</v>
      </c>
      <c r="AH42">
        <v>0.1</v>
      </c>
      <c r="AI42">
        <v>25</v>
      </c>
      <c r="AJ42" t="s">
        <v>183</v>
      </c>
      <c r="AK42" t="s">
        <v>184</v>
      </c>
      <c r="AL42" t="s">
        <v>58</v>
      </c>
      <c r="AM42" t="s">
        <v>59</v>
      </c>
      <c r="AN42" t="s">
        <v>185</v>
      </c>
      <c r="AO42">
        <v>4</v>
      </c>
      <c r="AP42">
        <v>1</v>
      </c>
      <c r="AR42">
        <v>551</v>
      </c>
      <c r="AS42">
        <v>658.3</v>
      </c>
      <c r="AT42">
        <v>51.4</v>
      </c>
      <c r="AW42">
        <v>0.83783783783783783</v>
      </c>
    </row>
    <row r="43" spans="1:49" x14ac:dyDescent="0.2">
      <c r="A43">
        <v>129</v>
      </c>
      <c r="B43">
        <v>1215976.944351871</v>
      </c>
      <c r="C43">
        <v>227.04947722062161</v>
      </c>
      <c r="D43">
        <f t="shared" si="5"/>
        <v>504.55439382360356</v>
      </c>
      <c r="E43">
        <f t="shared" si="6"/>
        <v>50.45543938236036</v>
      </c>
      <c r="F43">
        <f t="shared" si="7"/>
        <v>277.50491660298195</v>
      </c>
      <c r="G43">
        <f t="shared" si="8"/>
        <v>454.09895444124322</v>
      </c>
      <c r="H43">
        <f t="shared" si="9"/>
        <v>276.11599249507066</v>
      </c>
      <c r="I43">
        <v>0</v>
      </c>
      <c r="J43" t="s">
        <v>172</v>
      </c>
      <c r="K43" t="s">
        <v>173</v>
      </c>
      <c r="L43" t="s">
        <v>174</v>
      </c>
      <c r="M43">
        <v>2021</v>
      </c>
      <c r="N43" t="s">
        <v>175</v>
      </c>
      <c r="O43" t="s">
        <v>176</v>
      </c>
      <c r="P43" t="s">
        <v>177</v>
      </c>
      <c r="Q43" t="s">
        <v>178</v>
      </c>
      <c r="R43" t="s">
        <v>47</v>
      </c>
      <c r="S43" t="s">
        <v>48</v>
      </c>
      <c r="T43" t="s">
        <v>49</v>
      </c>
      <c r="U43" t="s">
        <v>50</v>
      </c>
      <c r="V43" t="s">
        <v>179</v>
      </c>
      <c r="W43" t="s">
        <v>52</v>
      </c>
      <c r="X43" t="s">
        <v>180</v>
      </c>
      <c r="Z43" t="s">
        <v>181</v>
      </c>
      <c r="AA43" t="s">
        <v>115</v>
      </c>
      <c r="AB43" t="s">
        <v>82</v>
      </c>
      <c r="AE43" t="s">
        <v>99</v>
      </c>
      <c r="AF43">
        <v>25</v>
      </c>
      <c r="AG43" t="s">
        <v>56</v>
      </c>
      <c r="AH43">
        <v>0.1</v>
      </c>
      <c r="AI43">
        <v>25</v>
      </c>
      <c r="AJ43" t="s">
        <v>183</v>
      </c>
      <c r="AK43" t="s">
        <v>184</v>
      </c>
      <c r="AL43" t="s">
        <v>58</v>
      </c>
      <c r="AM43" t="s">
        <v>59</v>
      </c>
      <c r="AN43" t="s">
        <v>185</v>
      </c>
      <c r="AO43">
        <v>4</v>
      </c>
      <c r="AP43">
        <v>1</v>
      </c>
      <c r="AR43">
        <v>551</v>
      </c>
      <c r="AS43">
        <v>658.3</v>
      </c>
      <c r="AT43">
        <v>51.4</v>
      </c>
      <c r="AW43">
        <v>0.83783783783783783</v>
      </c>
    </row>
    <row r="44" spans="1:49" x14ac:dyDescent="0.2">
      <c r="A44">
        <v>129</v>
      </c>
      <c r="B44">
        <v>5784607.8712225705</v>
      </c>
      <c r="C44">
        <v>223.6817576564581</v>
      </c>
      <c r="D44">
        <f t="shared" si="5"/>
        <v>497.07057256990686</v>
      </c>
      <c r="E44">
        <f t="shared" si="6"/>
        <v>49.707057256990687</v>
      </c>
      <c r="F44">
        <f t="shared" si="7"/>
        <v>273.38881491344875</v>
      </c>
      <c r="G44">
        <f t="shared" si="8"/>
        <v>447.36351531291621</v>
      </c>
      <c r="H44">
        <f t="shared" si="9"/>
        <v>270.3005091493186</v>
      </c>
      <c r="I44">
        <v>0</v>
      </c>
      <c r="J44" t="s">
        <v>172</v>
      </c>
      <c r="K44" t="s">
        <v>173</v>
      </c>
      <c r="L44" t="s">
        <v>174</v>
      </c>
      <c r="M44">
        <v>2021</v>
      </c>
      <c r="N44" t="s">
        <v>175</v>
      </c>
      <c r="O44" t="s">
        <v>176</v>
      </c>
      <c r="P44" t="s">
        <v>177</v>
      </c>
      <c r="Q44" t="s">
        <v>178</v>
      </c>
      <c r="R44" t="s">
        <v>47</v>
      </c>
      <c r="S44" t="s">
        <v>48</v>
      </c>
      <c r="T44" t="s">
        <v>49</v>
      </c>
      <c r="U44" t="s">
        <v>50</v>
      </c>
      <c r="V44" t="s">
        <v>179</v>
      </c>
      <c r="W44" t="s">
        <v>52</v>
      </c>
      <c r="X44" t="s">
        <v>180</v>
      </c>
      <c r="Z44" t="s">
        <v>181</v>
      </c>
      <c r="AA44" t="s">
        <v>115</v>
      </c>
      <c r="AB44" t="s">
        <v>82</v>
      </c>
      <c r="AE44" t="s">
        <v>99</v>
      </c>
      <c r="AF44">
        <v>25</v>
      </c>
      <c r="AG44" t="s">
        <v>56</v>
      </c>
      <c r="AH44">
        <v>0.1</v>
      </c>
      <c r="AI44">
        <v>25</v>
      </c>
      <c r="AJ44" t="s">
        <v>183</v>
      </c>
      <c r="AK44" t="s">
        <v>184</v>
      </c>
      <c r="AL44" t="s">
        <v>58</v>
      </c>
      <c r="AM44" t="s">
        <v>59</v>
      </c>
      <c r="AN44" t="s">
        <v>185</v>
      </c>
      <c r="AO44">
        <v>4</v>
      </c>
      <c r="AP44">
        <v>1</v>
      </c>
      <c r="AR44">
        <v>551</v>
      </c>
      <c r="AS44">
        <v>658.3</v>
      </c>
      <c r="AT44">
        <v>51.4</v>
      </c>
      <c r="AW44">
        <v>0.83783783783783783</v>
      </c>
    </row>
    <row r="45" spans="1:49" x14ac:dyDescent="0.2">
      <c r="A45">
        <v>129</v>
      </c>
      <c r="B45">
        <v>9826545.523429906</v>
      </c>
      <c r="C45">
        <v>217.80132746082151</v>
      </c>
      <c r="D45">
        <f t="shared" si="5"/>
        <v>484.00294991293669</v>
      </c>
      <c r="E45">
        <f t="shared" si="6"/>
        <v>48.40029499129367</v>
      </c>
      <c r="F45">
        <f t="shared" si="7"/>
        <v>266.2016224521152</v>
      </c>
      <c r="G45">
        <f t="shared" si="8"/>
        <v>435.60265492164302</v>
      </c>
      <c r="H45">
        <f t="shared" si="9"/>
        <v>260.37873315198635</v>
      </c>
      <c r="I45">
        <v>0</v>
      </c>
      <c r="J45" t="s">
        <v>172</v>
      </c>
      <c r="K45" t="s">
        <v>173</v>
      </c>
      <c r="L45" t="s">
        <v>174</v>
      </c>
      <c r="M45">
        <v>2021</v>
      </c>
      <c r="N45" t="s">
        <v>175</v>
      </c>
      <c r="O45" t="s">
        <v>176</v>
      </c>
      <c r="P45" t="s">
        <v>177</v>
      </c>
      <c r="Q45" t="s">
        <v>178</v>
      </c>
      <c r="R45" t="s">
        <v>47</v>
      </c>
      <c r="S45" t="s">
        <v>48</v>
      </c>
      <c r="T45" t="s">
        <v>49</v>
      </c>
      <c r="U45" t="s">
        <v>50</v>
      </c>
      <c r="V45" t="s">
        <v>179</v>
      </c>
      <c r="W45" t="s">
        <v>52</v>
      </c>
      <c r="X45" t="s">
        <v>180</v>
      </c>
      <c r="Z45" t="s">
        <v>181</v>
      </c>
      <c r="AA45" t="s">
        <v>115</v>
      </c>
      <c r="AB45" t="s">
        <v>82</v>
      </c>
      <c r="AE45" t="s">
        <v>99</v>
      </c>
      <c r="AF45">
        <v>25</v>
      </c>
      <c r="AG45" t="s">
        <v>56</v>
      </c>
      <c r="AH45">
        <v>0.1</v>
      </c>
      <c r="AI45">
        <v>25</v>
      </c>
      <c r="AJ45" t="s">
        <v>183</v>
      </c>
      <c r="AK45" t="s">
        <v>184</v>
      </c>
      <c r="AL45" t="s">
        <v>58</v>
      </c>
      <c r="AM45" t="s">
        <v>59</v>
      </c>
      <c r="AN45" t="s">
        <v>185</v>
      </c>
      <c r="AO45">
        <v>4</v>
      </c>
      <c r="AP45">
        <v>1</v>
      </c>
      <c r="AR45">
        <v>551</v>
      </c>
      <c r="AS45">
        <v>658.3</v>
      </c>
      <c r="AT45">
        <v>51.4</v>
      </c>
      <c r="AW45">
        <v>0.83783783783783783</v>
      </c>
    </row>
    <row r="46" spans="1:49" x14ac:dyDescent="0.2">
      <c r="A46">
        <v>130</v>
      </c>
      <c r="B46">
        <v>54098.175530635723</v>
      </c>
      <c r="C46">
        <v>286.95739014647143</v>
      </c>
      <c r="D46">
        <f t="shared" ref="D46:D55" si="10">G46/(1-AH46)</f>
        <v>637.68308921438097</v>
      </c>
      <c r="E46">
        <f t="shared" ref="E46:E55" si="11">D46*AH46</f>
        <v>63.768308921438098</v>
      </c>
      <c r="F46">
        <f t="shared" ref="F46:F55" si="12">(D46+E46)/2</f>
        <v>350.72569906790955</v>
      </c>
      <c r="G46">
        <f t="shared" ref="G46:G55" si="13">C46*2</f>
        <v>573.91478029294285</v>
      </c>
      <c r="H46">
        <f t="shared" ref="H46:H55" si="14">C46/(1-(F46/AS46)^2)</f>
        <v>411.51097148056425</v>
      </c>
      <c r="I46">
        <v>0</v>
      </c>
      <c r="J46" t="s">
        <v>172</v>
      </c>
      <c r="K46" t="s">
        <v>173</v>
      </c>
      <c r="L46" t="s">
        <v>174</v>
      </c>
      <c r="M46">
        <v>2021</v>
      </c>
      <c r="N46" t="s">
        <v>175</v>
      </c>
      <c r="O46" t="s">
        <v>176</v>
      </c>
      <c r="P46" t="s">
        <v>177</v>
      </c>
      <c r="Q46" t="s">
        <v>178</v>
      </c>
      <c r="R46" t="s">
        <v>47</v>
      </c>
      <c r="S46" t="s">
        <v>48</v>
      </c>
      <c r="T46" t="s">
        <v>49</v>
      </c>
      <c r="U46" t="s">
        <v>50</v>
      </c>
      <c r="V46" t="s">
        <v>179</v>
      </c>
      <c r="W46" t="s">
        <v>52</v>
      </c>
      <c r="X46" t="s">
        <v>180</v>
      </c>
      <c r="Z46" t="s">
        <v>181</v>
      </c>
      <c r="AA46" t="s">
        <v>186</v>
      </c>
      <c r="AB46" t="s">
        <v>82</v>
      </c>
      <c r="AE46" t="s">
        <v>99</v>
      </c>
      <c r="AF46">
        <v>25</v>
      </c>
      <c r="AG46" t="s">
        <v>56</v>
      </c>
      <c r="AH46">
        <v>0.1</v>
      </c>
      <c r="AI46">
        <v>25</v>
      </c>
      <c r="AJ46" t="s">
        <v>183</v>
      </c>
      <c r="AK46" t="s">
        <v>184</v>
      </c>
      <c r="AL46" t="s">
        <v>58</v>
      </c>
      <c r="AM46" t="s">
        <v>59</v>
      </c>
      <c r="AN46" t="s">
        <v>185</v>
      </c>
      <c r="AO46">
        <v>4</v>
      </c>
      <c r="AP46">
        <v>1</v>
      </c>
      <c r="AR46">
        <v>456.3</v>
      </c>
      <c r="AS46">
        <v>637.5</v>
      </c>
      <c r="AT46">
        <v>64.8</v>
      </c>
      <c r="AW46">
        <v>0.83783783783783783</v>
      </c>
    </row>
    <row r="47" spans="1:49" x14ac:dyDescent="0.2">
      <c r="A47">
        <v>130</v>
      </c>
      <c r="B47">
        <v>62830.808627209801</v>
      </c>
      <c r="C47">
        <v>291.40479741297321</v>
      </c>
      <c r="D47">
        <f t="shared" si="10"/>
        <v>647.56621647327381</v>
      </c>
      <c r="E47">
        <f t="shared" si="11"/>
        <v>64.756621647327378</v>
      </c>
      <c r="F47">
        <f t="shared" si="12"/>
        <v>356.1614190603006</v>
      </c>
      <c r="G47">
        <f t="shared" si="13"/>
        <v>582.80959482594642</v>
      </c>
      <c r="H47">
        <f t="shared" si="14"/>
        <v>423.63258243117792</v>
      </c>
      <c r="I47">
        <v>0</v>
      </c>
      <c r="J47" t="s">
        <v>172</v>
      </c>
      <c r="K47" t="s">
        <v>173</v>
      </c>
      <c r="L47" t="s">
        <v>174</v>
      </c>
      <c r="M47">
        <v>2021</v>
      </c>
      <c r="N47" t="s">
        <v>175</v>
      </c>
      <c r="O47" t="s">
        <v>176</v>
      </c>
      <c r="P47" t="s">
        <v>177</v>
      </c>
      <c r="Q47" t="s">
        <v>178</v>
      </c>
      <c r="R47" t="s">
        <v>47</v>
      </c>
      <c r="S47" t="s">
        <v>48</v>
      </c>
      <c r="T47" t="s">
        <v>49</v>
      </c>
      <c r="U47" t="s">
        <v>50</v>
      </c>
      <c r="V47" t="s">
        <v>179</v>
      </c>
      <c r="W47" t="s">
        <v>52</v>
      </c>
      <c r="X47" t="s">
        <v>180</v>
      </c>
      <c r="Z47" t="s">
        <v>181</v>
      </c>
      <c r="AA47" t="s">
        <v>186</v>
      </c>
      <c r="AB47" t="s">
        <v>82</v>
      </c>
      <c r="AE47" t="s">
        <v>99</v>
      </c>
      <c r="AF47">
        <v>25</v>
      </c>
      <c r="AG47" t="s">
        <v>56</v>
      </c>
      <c r="AH47">
        <v>0.1</v>
      </c>
      <c r="AI47">
        <v>25</v>
      </c>
      <c r="AJ47" t="s">
        <v>183</v>
      </c>
      <c r="AK47" t="s">
        <v>184</v>
      </c>
      <c r="AL47" t="s">
        <v>58</v>
      </c>
      <c r="AM47" t="s">
        <v>59</v>
      </c>
      <c r="AN47" t="s">
        <v>185</v>
      </c>
      <c r="AO47">
        <v>4</v>
      </c>
      <c r="AP47">
        <v>1</v>
      </c>
      <c r="AR47">
        <v>456.3</v>
      </c>
      <c r="AS47">
        <v>637.5</v>
      </c>
      <c r="AT47">
        <v>64.8</v>
      </c>
      <c r="AW47">
        <v>0.83783783783783783</v>
      </c>
    </row>
    <row r="48" spans="1:49" x14ac:dyDescent="0.2">
      <c r="A48">
        <v>130</v>
      </c>
      <c r="B48">
        <v>85090.399387246565</v>
      </c>
      <c r="C48">
        <v>278.5091344873502</v>
      </c>
      <c r="D48">
        <f t="shared" si="10"/>
        <v>618.90918774966713</v>
      </c>
      <c r="E48">
        <f t="shared" si="11"/>
        <v>61.890918774966714</v>
      </c>
      <c r="F48">
        <f t="shared" si="12"/>
        <v>340.40005326231693</v>
      </c>
      <c r="G48">
        <f t="shared" si="13"/>
        <v>557.01826897470039</v>
      </c>
      <c r="H48">
        <f t="shared" si="14"/>
        <v>389.58549430293937</v>
      </c>
      <c r="I48">
        <v>0</v>
      </c>
      <c r="J48" t="s">
        <v>172</v>
      </c>
      <c r="K48" t="s">
        <v>173</v>
      </c>
      <c r="L48" t="s">
        <v>174</v>
      </c>
      <c r="M48">
        <v>2021</v>
      </c>
      <c r="N48" t="s">
        <v>175</v>
      </c>
      <c r="O48" t="s">
        <v>176</v>
      </c>
      <c r="P48" t="s">
        <v>177</v>
      </c>
      <c r="Q48" t="s">
        <v>178</v>
      </c>
      <c r="R48" t="s">
        <v>47</v>
      </c>
      <c r="S48" t="s">
        <v>48</v>
      </c>
      <c r="T48" t="s">
        <v>49</v>
      </c>
      <c r="U48" t="s">
        <v>50</v>
      </c>
      <c r="V48" t="s">
        <v>179</v>
      </c>
      <c r="W48" t="s">
        <v>52</v>
      </c>
      <c r="X48" t="s">
        <v>180</v>
      </c>
      <c r="Z48" t="s">
        <v>181</v>
      </c>
      <c r="AA48" t="s">
        <v>186</v>
      </c>
      <c r="AB48" t="s">
        <v>82</v>
      </c>
      <c r="AE48" t="s">
        <v>99</v>
      </c>
      <c r="AF48">
        <v>25</v>
      </c>
      <c r="AG48" t="s">
        <v>56</v>
      </c>
      <c r="AH48">
        <v>0.1</v>
      </c>
      <c r="AI48">
        <v>25</v>
      </c>
      <c r="AJ48" t="s">
        <v>183</v>
      </c>
      <c r="AK48" t="s">
        <v>184</v>
      </c>
      <c r="AL48" t="s">
        <v>58</v>
      </c>
      <c r="AM48" t="s">
        <v>59</v>
      </c>
      <c r="AN48" t="s">
        <v>185</v>
      </c>
      <c r="AO48">
        <v>4</v>
      </c>
      <c r="AP48">
        <v>1</v>
      </c>
      <c r="AR48">
        <v>456.3</v>
      </c>
      <c r="AS48">
        <v>637.5</v>
      </c>
      <c r="AT48">
        <v>64.8</v>
      </c>
      <c r="AW48">
        <v>0.83783783783783783</v>
      </c>
    </row>
    <row r="49" spans="1:49" x14ac:dyDescent="0.2">
      <c r="A49">
        <v>130</v>
      </c>
      <c r="B49">
        <v>174553.93649863341</v>
      </c>
      <c r="C49">
        <v>248.84641817527</v>
      </c>
      <c r="D49">
        <f t="shared" si="10"/>
        <v>552.99204038948892</v>
      </c>
      <c r="E49">
        <f t="shared" si="11"/>
        <v>55.299204038948893</v>
      </c>
      <c r="F49">
        <f t="shared" si="12"/>
        <v>304.14562221421892</v>
      </c>
      <c r="G49">
        <f t="shared" si="13"/>
        <v>497.69283635054001</v>
      </c>
      <c r="H49">
        <f t="shared" si="14"/>
        <v>322.17965911347471</v>
      </c>
      <c r="I49">
        <v>0</v>
      </c>
      <c r="J49" t="s">
        <v>172</v>
      </c>
      <c r="K49" t="s">
        <v>173</v>
      </c>
      <c r="L49" t="s">
        <v>174</v>
      </c>
      <c r="M49">
        <v>2021</v>
      </c>
      <c r="N49" t="s">
        <v>175</v>
      </c>
      <c r="O49" t="s">
        <v>176</v>
      </c>
      <c r="P49" t="s">
        <v>177</v>
      </c>
      <c r="Q49" t="s">
        <v>178</v>
      </c>
      <c r="R49" t="s">
        <v>47</v>
      </c>
      <c r="S49" t="s">
        <v>48</v>
      </c>
      <c r="T49" t="s">
        <v>49</v>
      </c>
      <c r="U49" t="s">
        <v>50</v>
      </c>
      <c r="V49" t="s">
        <v>179</v>
      </c>
      <c r="W49" t="s">
        <v>52</v>
      </c>
      <c r="X49" t="s">
        <v>180</v>
      </c>
      <c r="Z49" t="s">
        <v>181</v>
      </c>
      <c r="AA49" t="s">
        <v>186</v>
      </c>
      <c r="AB49" t="s">
        <v>82</v>
      </c>
      <c r="AE49" t="s">
        <v>99</v>
      </c>
      <c r="AF49">
        <v>25</v>
      </c>
      <c r="AG49" t="s">
        <v>56</v>
      </c>
      <c r="AH49">
        <v>0.1</v>
      </c>
      <c r="AI49">
        <v>25</v>
      </c>
      <c r="AJ49" t="s">
        <v>183</v>
      </c>
      <c r="AK49" t="s">
        <v>184</v>
      </c>
      <c r="AL49" t="s">
        <v>58</v>
      </c>
      <c r="AM49" t="s">
        <v>59</v>
      </c>
      <c r="AN49" t="s">
        <v>185</v>
      </c>
      <c r="AO49">
        <v>4</v>
      </c>
      <c r="AP49">
        <v>1</v>
      </c>
      <c r="AR49">
        <v>456.3</v>
      </c>
      <c r="AS49">
        <v>637.5</v>
      </c>
      <c r="AT49">
        <v>64.8</v>
      </c>
      <c r="AW49">
        <v>0.83783783783783783</v>
      </c>
    </row>
    <row r="50" spans="1:49" x14ac:dyDescent="0.2">
      <c r="A50">
        <v>130</v>
      </c>
      <c r="B50">
        <v>244031.28044198759</v>
      </c>
      <c r="C50">
        <v>234.2308500946107</v>
      </c>
      <c r="D50">
        <f t="shared" si="10"/>
        <v>520.51300021024599</v>
      </c>
      <c r="E50">
        <f t="shared" si="11"/>
        <v>52.051300021024602</v>
      </c>
      <c r="F50">
        <f t="shared" si="12"/>
        <v>286.28215011563532</v>
      </c>
      <c r="G50">
        <f t="shared" si="13"/>
        <v>468.4617001892214</v>
      </c>
      <c r="H50">
        <f t="shared" si="14"/>
        <v>293.39879554233175</v>
      </c>
      <c r="I50">
        <v>0</v>
      </c>
      <c r="J50" t="s">
        <v>172</v>
      </c>
      <c r="K50" t="s">
        <v>173</v>
      </c>
      <c r="L50" t="s">
        <v>174</v>
      </c>
      <c r="M50">
        <v>2021</v>
      </c>
      <c r="N50" t="s">
        <v>175</v>
      </c>
      <c r="O50" t="s">
        <v>176</v>
      </c>
      <c r="P50" t="s">
        <v>177</v>
      </c>
      <c r="Q50" t="s">
        <v>178</v>
      </c>
      <c r="R50" t="s">
        <v>47</v>
      </c>
      <c r="S50" t="s">
        <v>48</v>
      </c>
      <c r="T50" t="s">
        <v>49</v>
      </c>
      <c r="U50" t="s">
        <v>50</v>
      </c>
      <c r="V50" t="s">
        <v>179</v>
      </c>
      <c r="W50" t="s">
        <v>52</v>
      </c>
      <c r="X50" t="s">
        <v>180</v>
      </c>
      <c r="Z50" t="s">
        <v>181</v>
      </c>
      <c r="AA50" t="s">
        <v>186</v>
      </c>
      <c r="AB50" t="s">
        <v>82</v>
      </c>
      <c r="AE50" t="s">
        <v>99</v>
      </c>
      <c r="AF50">
        <v>25</v>
      </c>
      <c r="AG50" t="s">
        <v>56</v>
      </c>
      <c r="AH50">
        <v>0.1</v>
      </c>
      <c r="AI50">
        <v>25</v>
      </c>
      <c r="AJ50" t="s">
        <v>183</v>
      </c>
      <c r="AK50" t="s">
        <v>184</v>
      </c>
      <c r="AL50" t="s">
        <v>58</v>
      </c>
      <c r="AM50" t="s">
        <v>59</v>
      </c>
      <c r="AN50" t="s">
        <v>185</v>
      </c>
      <c r="AO50">
        <v>4</v>
      </c>
      <c r="AP50">
        <v>1</v>
      </c>
      <c r="AR50">
        <v>456.3</v>
      </c>
      <c r="AS50">
        <v>637.5</v>
      </c>
      <c r="AT50">
        <v>64.8</v>
      </c>
      <c r="AW50">
        <v>0.83783783783783783</v>
      </c>
    </row>
    <row r="51" spans="1:49" x14ac:dyDescent="0.2">
      <c r="A51">
        <v>130</v>
      </c>
      <c r="B51">
        <v>1632766.6249526341</v>
      </c>
      <c r="C51">
        <v>226.1542915634746</v>
      </c>
      <c r="D51">
        <f t="shared" si="10"/>
        <v>502.5650923632769</v>
      </c>
      <c r="E51">
        <f t="shared" si="11"/>
        <v>50.256509236327695</v>
      </c>
      <c r="F51">
        <f t="shared" si="12"/>
        <v>276.4108007998023</v>
      </c>
      <c r="G51">
        <f t="shared" si="13"/>
        <v>452.3085831269492</v>
      </c>
      <c r="H51">
        <f t="shared" si="14"/>
        <v>278.51391852115887</v>
      </c>
      <c r="I51">
        <v>0</v>
      </c>
      <c r="J51" t="s">
        <v>172</v>
      </c>
      <c r="K51" t="s">
        <v>173</v>
      </c>
      <c r="L51" t="s">
        <v>174</v>
      </c>
      <c r="M51">
        <v>2021</v>
      </c>
      <c r="N51" t="s">
        <v>175</v>
      </c>
      <c r="O51" t="s">
        <v>176</v>
      </c>
      <c r="P51" t="s">
        <v>177</v>
      </c>
      <c r="Q51" t="s">
        <v>178</v>
      </c>
      <c r="R51" t="s">
        <v>47</v>
      </c>
      <c r="S51" t="s">
        <v>48</v>
      </c>
      <c r="T51" t="s">
        <v>49</v>
      </c>
      <c r="U51" t="s">
        <v>50</v>
      </c>
      <c r="V51" t="s">
        <v>179</v>
      </c>
      <c r="W51" t="s">
        <v>52</v>
      </c>
      <c r="X51" t="s">
        <v>180</v>
      </c>
      <c r="Z51" t="s">
        <v>181</v>
      </c>
      <c r="AA51" t="s">
        <v>186</v>
      </c>
      <c r="AB51" t="s">
        <v>82</v>
      </c>
      <c r="AE51" t="s">
        <v>99</v>
      </c>
      <c r="AF51">
        <v>25</v>
      </c>
      <c r="AG51" t="s">
        <v>56</v>
      </c>
      <c r="AH51">
        <v>0.1</v>
      </c>
      <c r="AI51">
        <v>25</v>
      </c>
      <c r="AJ51" t="s">
        <v>183</v>
      </c>
      <c r="AK51" t="s">
        <v>184</v>
      </c>
      <c r="AL51" t="s">
        <v>58</v>
      </c>
      <c r="AM51" t="s">
        <v>59</v>
      </c>
      <c r="AN51" t="s">
        <v>185</v>
      </c>
      <c r="AO51">
        <v>4</v>
      </c>
      <c r="AP51">
        <v>1</v>
      </c>
      <c r="AR51">
        <v>456.3</v>
      </c>
      <c r="AS51">
        <v>637.5</v>
      </c>
      <c r="AT51">
        <v>64.8</v>
      </c>
      <c r="AW51">
        <v>0.83783783783783783</v>
      </c>
    </row>
    <row r="52" spans="1:49" x14ac:dyDescent="0.2">
      <c r="A52">
        <v>130</v>
      </c>
      <c r="B52">
        <v>2309913.4387039901</v>
      </c>
      <c r="C52">
        <v>228.283047752697</v>
      </c>
      <c r="D52">
        <f t="shared" si="10"/>
        <v>507.29566167266</v>
      </c>
      <c r="E52">
        <f t="shared" si="11"/>
        <v>50.729566167266</v>
      </c>
      <c r="F52">
        <f t="shared" si="12"/>
        <v>279.01261391996297</v>
      </c>
      <c r="G52">
        <f t="shared" si="13"/>
        <v>456.566095505394</v>
      </c>
      <c r="H52">
        <f t="shared" si="14"/>
        <v>282.37205521703345</v>
      </c>
      <c r="I52">
        <v>0</v>
      </c>
      <c r="J52" t="s">
        <v>172</v>
      </c>
      <c r="K52" t="s">
        <v>173</v>
      </c>
      <c r="L52" t="s">
        <v>174</v>
      </c>
      <c r="M52">
        <v>2021</v>
      </c>
      <c r="N52" t="s">
        <v>175</v>
      </c>
      <c r="O52" t="s">
        <v>176</v>
      </c>
      <c r="P52" t="s">
        <v>177</v>
      </c>
      <c r="Q52" t="s">
        <v>178</v>
      </c>
      <c r="R52" t="s">
        <v>47</v>
      </c>
      <c r="S52" t="s">
        <v>48</v>
      </c>
      <c r="T52" t="s">
        <v>49</v>
      </c>
      <c r="U52" t="s">
        <v>50</v>
      </c>
      <c r="V52" t="s">
        <v>179</v>
      </c>
      <c r="W52" t="s">
        <v>52</v>
      </c>
      <c r="X52" t="s">
        <v>180</v>
      </c>
      <c r="Z52" t="s">
        <v>181</v>
      </c>
      <c r="AA52" t="s">
        <v>186</v>
      </c>
      <c r="AB52" t="s">
        <v>82</v>
      </c>
      <c r="AE52" t="s">
        <v>99</v>
      </c>
      <c r="AF52">
        <v>25</v>
      </c>
      <c r="AG52" t="s">
        <v>56</v>
      </c>
      <c r="AH52">
        <v>0.1</v>
      </c>
      <c r="AI52">
        <v>25</v>
      </c>
      <c r="AJ52" t="s">
        <v>183</v>
      </c>
      <c r="AK52" t="s">
        <v>184</v>
      </c>
      <c r="AL52" t="s">
        <v>58</v>
      </c>
      <c r="AM52" t="s">
        <v>59</v>
      </c>
      <c r="AN52" t="s">
        <v>185</v>
      </c>
      <c r="AO52">
        <v>4</v>
      </c>
      <c r="AP52">
        <v>1</v>
      </c>
      <c r="AR52">
        <v>456.3</v>
      </c>
      <c r="AS52">
        <v>637.5</v>
      </c>
      <c r="AT52">
        <v>64.8</v>
      </c>
      <c r="AW52">
        <v>0.83783783783783783</v>
      </c>
    </row>
    <row r="53" spans="1:49" x14ac:dyDescent="0.2">
      <c r="A53">
        <v>138</v>
      </c>
      <c r="B53">
        <v>5047.8160105758234</v>
      </c>
      <c r="C53">
        <v>164.14751572809581</v>
      </c>
      <c r="D53">
        <f t="shared" si="10"/>
        <v>364.77225717354622</v>
      </c>
      <c r="E53">
        <f t="shared" si="11"/>
        <v>36.477225717354621</v>
      </c>
      <c r="F53">
        <f t="shared" si="12"/>
        <v>200.62474144545041</v>
      </c>
      <c r="G53">
        <f t="shared" si="13"/>
        <v>328.29503145619162</v>
      </c>
      <c r="H53">
        <f t="shared" si="14"/>
        <v>236.91670173963848</v>
      </c>
      <c r="I53">
        <v>0</v>
      </c>
      <c r="J53" t="s">
        <v>220</v>
      </c>
      <c r="K53" t="s">
        <v>221</v>
      </c>
      <c r="L53" t="s">
        <v>213</v>
      </c>
      <c r="M53">
        <v>2019</v>
      </c>
      <c r="N53" t="s">
        <v>222</v>
      </c>
      <c r="O53" t="s">
        <v>223</v>
      </c>
      <c r="P53" t="s">
        <v>224</v>
      </c>
      <c r="Q53" t="s">
        <v>225</v>
      </c>
      <c r="R53" t="s">
        <v>47</v>
      </c>
      <c r="S53" t="s">
        <v>48</v>
      </c>
      <c r="T53" t="s">
        <v>49</v>
      </c>
      <c r="U53" t="s">
        <v>50</v>
      </c>
      <c r="V53" t="s">
        <v>226</v>
      </c>
      <c r="W53" t="s">
        <v>52</v>
      </c>
      <c r="X53" t="s">
        <v>53</v>
      </c>
      <c r="Z53" t="s">
        <v>227</v>
      </c>
      <c r="AA53" t="s">
        <v>228</v>
      </c>
      <c r="AB53" t="s">
        <v>229</v>
      </c>
      <c r="AC53" t="s">
        <v>97</v>
      </c>
      <c r="AD53" t="s">
        <v>230</v>
      </c>
      <c r="AE53" t="s">
        <v>99</v>
      </c>
      <c r="AF53">
        <v>25</v>
      </c>
      <c r="AG53" t="s">
        <v>56</v>
      </c>
      <c r="AH53">
        <v>0.1</v>
      </c>
      <c r="AI53" t="s">
        <v>231</v>
      </c>
      <c r="AJ53" t="s">
        <v>232</v>
      </c>
      <c r="AL53" t="s">
        <v>58</v>
      </c>
      <c r="AM53" t="s">
        <v>59</v>
      </c>
      <c r="AN53" t="s">
        <v>233</v>
      </c>
      <c r="AO53" t="s">
        <v>234</v>
      </c>
      <c r="AP53">
        <v>1</v>
      </c>
      <c r="AR53">
        <v>159</v>
      </c>
      <c r="AS53">
        <v>362</v>
      </c>
      <c r="AT53">
        <v>38.700000000000003</v>
      </c>
      <c r="AW53">
        <v>0.86111111111111116</v>
      </c>
    </row>
    <row r="54" spans="1:49" x14ac:dyDescent="0.2">
      <c r="A54">
        <v>138</v>
      </c>
      <c r="B54">
        <v>46900.033687664712</v>
      </c>
      <c r="C54">
        <v>146.21148486272111</v>
      </c>
      <c r="D54">
        <f t="shared" si="10"/>
        <v>324.91441080604687</v>
      </c>
      <c r="E54">
        <f t="shared" si="11"/>
        <v>32.491441080604687</v>
      </c>
      <c r="F54">
        <f t="shared" si="12"/>
        <v>178.70292594332579</v>
      </c>
      <c r="G54">
        <f t="shared" si="13"/>
        <v>292.42296972544221</v>
      </c>
      <c r="H54">
        <f t="shared" si="14"/>
        <v>193.32337865230025</v>
      </c>
      <c r="I54">
        <v>0</v>
      </c>
      <c r="J54" t="s">
        <v>220</v>
      </c>
      <c r="K54" t="s">
        <v>221</v>
      </c>
      <c r="L54" t="s">
        <v>213</v>
      </c>
      <c r="M54">
        <v>2019</v>
      </c>
      <c r="N54" t="s">
        <v>222</v>
      </c>
      <c r="O54" t="s">
        <v>223</v>
      </c>
      <c r="P54" t="s">
        <v>224</v>
      </c>
      <c r="Q54" t="s">
        <v>225</v>
      </c>
      <c r="R54" t="s">
        <v>47</v>
      </c>
      <c r="S54" t="s">
        <v>48</v>
      </c>
      <c r="T54" t="s">
        <v>49</v>
      </c>
      <c r="U54" t="s">
        <v>50</v>
      </c>
      <c r="V54" t="s">
        <v>226</v>
      </c>
      <c r="W54" t="s">
        <v>52</v>
      </c>
      <c r="X54" t="s">
        <v>53</v>
      </c>
      <c r="Z54" t="s">
        <v>227</v>
      </c>
      <c r="AA54" t="s">
        <v>228</v>
      </c>
      <c r="AB54" t="s">
        <v>229</v>
      </c>
      <c r="AC54" t="s">
        <v>97</v>
      </c>
      <c r="AD54" t="s">
        <v>230</v>
      </c>
      <c r="AE54" t="s">
        <v>99</v>
      </c>
      <c r="AF54">
        <v>25</v>
      </c>
      <c r="AG54" t="s">
        <v>56</v>
      </c>
      <c r="AH54">
        <v>0.1</v>
      </c>
      <c r="AI54" t="s">
        <v>231</v>
      </c>
      <c r="AJ54" t="s">
        <v>232</v>
      </c>
      <c r="AL54" t="s">
        <v>58</v>
      </c>
      <c r="AM54" t="s">
        <v>59</v>
      </c>
      <c r="AN54" t="s">
        <v>233</v>
      </c>
      <c r="AO54" t="s">
        <v>234</v>
      </c>
      <c r="AP54">
        <v>1</v>
      </c>
      <c r="AR54">
        <v>159</v>
      </c>
      <c r="AS54">
        <v>362</v>
      </c>
      <c r="AT54">
        <v>38.700000000000003</v>
      </c>
      <c r="AW54">
        <v>0.86111111111111116</v>
      </c>
    </row>
    <row r="55" spans="1:49" x14ac:dyDescent="0.2">
      <c r="A55">
        <v>138</v>
      </c>
      <c r="B55">
        <v>92162.652866584511</v>
      </c>
      <c r="C55">
        <v>152.8866095342587</v>
      </c>
      <c r="D55">
        <f t="shared" si="10"/>
        <v>339.74802118724153</v>
      </c>
      <c r="E55">
        <f t="shared" si="11"/>
        <v>33.974802118724156</v>
      </c>
      <c r="F55">
        <f t="shared" si="12"/>
        <v>186.86141165298284</v>
      </c>
      <c r="G55">
        <f t="shared" si="13"/>
        <v>305.77321906851739</v>
      </c>
      <c r="H55">
        <f t="shared" si="14"/>
        <v>208.42127465710894</v>
      </c>
      <c r="I55">
        <v>0</v>
      </c>
      <c r="J55" t="s">
        <v>220</v>
      </c>
      <c r="K55" t="s">
        <v>221</v>
      </c>
      <c r="L55" t="s">
        <v>213</v>
      </c>
      <c r="M55">
        <v>2019</v>
      </c>
      <c r="N55" t="s">
        <v>222</v>
      </c>
      <c r="O55" t="s">
        <v>223</v>
      </c>
      <c r="P55" t="s">
        <v>224</v>
      </c>
      <c r="Q55" t="s">
        <v>225</v>
      </c>
      <c r="R55" t="s">
        <v>47</v>
      </c>
      <c r="S55" t="s">
        <v>48</v>
      </c>
      <c r="T55" t="s">
        <v>49</v>
      </c>
      <c r="U55" t="s">
        <v>50</v>
      </c>
      <c r="V55" t="s">
        <v>226</v>
      </c>
      <c r="W55" t="s">
        <v>52</v>
      </c>
      <c r="X55" t="s">
        <v>53</v>
      </c>
      <c r="Z55" t="s">
        <v>227</v>
      </c>
      <c r="AA55" t="s">
        <v>228</v>
      </c>
      <c r="AB55" t="s">
        <v>229</v>
      </c>
      <c r="AC55" t="s">
        <v>97</v>
      </c>
      <c r="AD55" t="s">
        <v>230</v>
      </c>
      <c r="AE55" t="s">
        <v>99</v>
      </c>
      <c r="AF55">
        <v>25</v>
      </c>
      <c r="AG55" t="s">
        <v>56</v>
      </c>
      <c r="AH55">
        <v>0.1</v>
      </c>
      <c r="AI55" t="s">
        <v>231</v>
      </c>
      <c r="AJ55" t="s">
        <v>232</v>
      </c>
      <c r="AL55" t="s">
        <v>58</v>
      </c>
      <c r="AM55" t="s">
        <v>59</v>
      </c>
      <c r="AN55" t="s">
        <v>233</v>
      </c>
      <c r="AO55" t="s">
        <v>234</v>
      </c>
      <c r="AP55">
        <v>1</v>
      </c>
      <c r="AR55">
        <v>159</v>
      </c>
      <c r="AS55">
        <v>362</v>
      </c>
      <c r="AT55">
        <v>38.700000000000003</v>
      </c>
      <c r="AW55">
        <v>0.86111111111111116</v>
      </c>
    </row>
    <row r="56" spans="1:49" x14ac:dyDescent="0.2">
      <c r="A56">
        <v>138</v>
      </c>
      <c r="B56">
        <v>101772.0953351807</v>
      </c>
      <c r="C56">
        <v>134.9427436135916</v>
      </c>
      <c r="D56">
        <f t="shared" ref="D56:D84" si="15">G56/(1-AH56)</f>
        <v>299.87276358575912</v>
      </c>
      <c r="E56">
        <f t="shared" ref="E56:E84" si="16">D56*AH56</f>
        <v>29.987276358575912</v>
      </c>
      <c r="F56">
        <f t="shared" ref="F56:F84" si="17">(D56+E56)/2</f>
        <v>164.93001997216751</v>
      </c>
      <c r="G56">
        <f t="shared" ref="G56:G84" si="18">C56*2</f>
        <v>269.88548722718321</v>
      </c>
      <c r="H56">
        <f t="shared" ref="H56:H84" si="19">C56/(1-(F56/AS56)^2)</f>
        <v>170.2916143877377</v>
      </c>
      <c r="I56">
        <v>0</v>
      </c>
      <c r="J56" t="s">
        <v>220</v>
      </c>
      <c r="K56" t="s">
        <v>221</v>
      </c>
      <c r="L56" t="s">
        <v>213</v>
      </c>
      <c r="M56">
        <v>2019</v>
      </c>
      <c r="N56" t="s">
        <v>222</v>
      </c>
      <c r="O56" t="s">
        <v>223</v>
      </c>
      <c r="P56" t="s">
        <v>224</v>
      </c>
      <c r="Q56" t="s">
        <v>225</v>
      </c>
      <c r="R56" t="s">
        <v>47</v>
      </c>
      <c r="S56" t="s">
        <v>48</v>
      </c>
      <c r="T56" t="s">
        <v>49</v>
      </c>
      <c r="U56" t="s">
        <v>50</v>
      </c>
      <c r="V56" t="s">
        <v>226</v>
      </c>
      <c r="W56" t="s">
        <v>52</v>
      </c>
      <c r="X56" t="s">
        <v>53</v>
      </c>
      <c r="Z56" t="s">
        <v>227</v>
      </c>
      <c r="AA56" t="s">
        <v>228</v>
      </c>
      <c r="AB56" t="s">
        <v>229</v>
      </c>
      <c r="AC56" t="s">
        <v>97</v>
      </c>
      <c r="AD56" t="s">
        <v>230</v>
      </c>
      <c r="AE56" t="s">
        <v>99</v>
      </c>
      <c r="AF56">
        <v>25</v>
      </c>
      <c r="AG56" t="s">
        <v>56</v>
      </c>
      <c r="AH56">
        <v>0.1</v>
      </c>
      <c r="AI56" t="s">
        <v>231</v>
      </c>
      <c r="AJ56" t="s">
        <v>232</v>
      </c>
      <c r="AL56" t="s">
        <v>58</v>
      </c>
      <c r="AM56" t="s">
        <v>59</v>
      </c>
      <c r="AN56" t="s">
        <v>233</v>
      </c>
      <c r="AO56" t="s">
        <v>234</v>
      </c>
      <c r="AP56">
        <v>1</v>
      </c>
      <c r="AR56">
        <v>159</v>
      </c>
      <c r="AS56">
        <v>362</v>
      </c>
      <c r="AT56">
        <v>38.700000000000003</v>
      </c>
      <c r="AW56">
        <v>0.86111111111111116</v>
      </c>
    </row>
    <row r="57" spans="1:49" x14ac:dyDescent="0.2">
      <c r="A57">
        <v>138</v>
      </c>
      <c r="B57">
        <v>110676.97542146379</v>
      </c>
      <c r="C57">
        <v>134.90697310397309</v>
      </c>
      <c r="D57">
        <f t="shared" si="15"/>
        <v>299.79327356438461</v>
      </c>
      <c r="E57">
        <f t="shared" si="16"/>
        <v>29.979327356438461</v>
      </c>
      <c r="F57">
        <f t="shared" si="17"/>
        <v>164.88630046041152</v>
      </c>
      <c r="G57">
        <f t="shared" si="18"/>
        <v>269.81394620794617</v>
      </c>
      <c r="H57">
        <f t="shared" si="19"/>
        <v>170.22283665625804</v>
      </c>
      <c r="I57">
        <v>0</v>
      </c>
      <c r="J57" t="s">
        <v>220</v>
      </c>
      <c r="K57" t="s">
        <v>221</v>
      </c>
      <c r="L57" t="s">
        <v>213</v>
      </c>
      <c r="M57">
        <v>2019</v>
      </c>
      <c r="N57" t="s">
        <v>222</v>
      </c>
      <c r="O57" t="s">
        <v>223</v>
      </c>
      <c r="P57" t="s">
        <v>224</v>
      </c>
      <c r="Q57" t="s">
        <v>225</v>
      </c>
      <c r="R57" t="s">
        <v>47</v>
      </c>
      <c r="S57" t="s">
        <v>48</v>
      </c>
      <c r="T57" t="s">
        <v>49</v>
      </c>
      <c r="U57" t="s">
        <v>50</v>
      </c>
      <c r="V57" t="s">
        <v>226</v>
      </c>
      <c r="W57" t="s">
        <v>52</v>
      </c>
      <c r="X57" t="s">
        <v>53</v>
      </c>
      <c r="Z57" t="s">
        <v>227</v>
      </c>
      <c r="AA57" t="s">
        <v>228</v>
      </c>
      <c r="AB57" t="s">
        <v>229</v>
      </c>
      <c r="AC57" t="s">
        <v>97</v>
      </c>
      <c r="AD57" t="s">
        <v>230</v>
      </c>
      <c r="AE57" t="s">
        <v>99</v>
      </c>
      <c r="AF57">
        <v>25</v>
      </c>
      <c r="AG57" t="s">
        <v>56</v>
      </c>
      <c r="AH57">
        <v>0.1</v>
      </c>
      <c r="AI57" t="s">
        <v>231</v>
      </c>
      <c r="AJ57" t="s">
        <v>232</v>
      </c>
      <c r="AL57" t="s">
        <v>58</v>
      </c>
      <c r="AM57" t="s">
        <v>59</v>
      </c>
      <c r="AN57" t="s">
        <v>233</v>
      </c>
      <c r="AO57" t="s">
        <v>234</v>
      </c>
      <c r="AP57">
        <v>1</v>
      </c>
      <c r="AR57">
        <v>159</v>
      </c>
      <c r="AS57">
        <v>362</v>
      </c>
      <c r="AT57">
        <v>38.700000000000003</v>
      </c>
      <c r="AW57">
        <v>0.86111111111111116</v>
      </c>
    </row>
    <row r="58" spans="1:49" x14ac:dyDescent="0.2">
      <c r="A58">
        <v>138</v>
      </c>
      <c r="B58">
        <v>271639.49007380102</v>
      </c>
      <c r="C58">
        <v>123.6797954570914</v>
      </c>
      <c r="D58">
        <f t="shared" si="15"/>
        <v>274.84398990464757</v>
      </c>
      <c r="E58">
        <f t="shared" si="16"/>
        <v>27.484398990464758</v>
      </c>
      <c r="F58">
        <f t="shared" si="17"/>
        <v>151.16419444755616</v>
      </c>
      <c r="G58">
        <f t="shared" si="18"/>
        <v>247.3595909141828</v>
      </c>
      <c r="H58">
        <f t="shared" si="19"/>
        <v>149.80116315417752</v>
      </c>
      <c r="I58">
        <v>0</v>
      </c>
      <c r="J58" t="s">
        <v>220</v>
      </c>
      <c r="K58" t="s">
        <v>221</v>
      </c>
      <c r="L58" t="s">
        <v>213</v>
      </c>
      <c r="M58">
        <v>2019</v>
      </c>
      <c r="N58" t="s">
        <v>222</v>
      </c>
      <c r="O58" t="s">
        <v>223</v>
      </c>
      <c r="P58" t="s">
        <v>224</v>
      </c>
      <c r="Q58" t="s">
        <v>225</v>
      </c>
      <c r="R58" t="s">
        <v>47</v>
      </c>
      <c r="S58" t="s">
        <v>48</v>
      </c>
      <c r="T58" t="s">
        <v>49</v>
      </c>
      <c r="U58" t="s">
        <v>50</v>
      </c>
      <c r="V58" t="s">
        <v>226</v>
      </c>
      <c r="W58" t="s">
        <v>52</v>
      </c>
      <c r="X58" t="s">
        <v>53</v>
      </c>
      <c r="Z58" t="s">
        <v>227</v>
      </c>
      <c r="AA58" t="s">
        <v>228</v>
      </c>
      <c r="AB58" t="s">
        <v>229</v>
      </c>
      <c r="AC58" t="s">
        <v>97</v>
      </c>
      <c r="AD58" t="s">
        <v>230</v>
      </c>
      <c r="AE58" t="s">
        <v>99</v>
      </c>
      <c r="AF58">
        <v>25</v>
      </c>
      <c r="AG58" t="s">
        <v>56</v>
      </c>
      <c r="AH58">
        <v>0.1</v>
      </c>
      <c r="AI58" t="s">
        <v>231</v>
      </c>
      <c r="AJ58" t="s">
        <v>232</v>
      </c>
      <c r="AL58" t="s">
        <v>58</v>
      </c>
      <c r="AM58" t="s">
        <v>59</v>
      </c>
      <c r="AN58" t="s">
        <v>233</v>
      </c>
      <c r="AO58" t="s">
        <v>234</v>
      </c>
      <c r="AP58">
        <v>1</v>
      </c>
      <c r="AR58">
        <v>159</v>
      </c>
      <c r="AS58">
        <v>362</v>
      </c>
      <c r="AT58">
        <v>38.700000000000003</v>
      </c>
      <c r="AW58">
        <v>0.86111111111111116</v>
      </c>
    </row>
    <row r="59" spans="1:49" x14ac:dyDescent="0.2">
      <c r="A59">
        <v>138</v>
      </c>
      <c r="B59">
        <v>308407.03048701998</v>
      </c>
      <c r="C59">
        <v>112.35353091438461</v>
      </c>
      <c r="D59">
        <f t="shared" si="15"/>
        <v>249.67451314307689</v>
      </c>
      <c r="E59">
        <f t="shared" si="16"/>
        <v>24.967451314307691</v>
      </c>
      <c r="F59">
        <f t="shared" si="17"/>
        <v>137.32098222869229</v>
      </c>
      <c r="G59">
        <f t="shared" si="18"/>
        <v>224.70706182876921</v>
      </c>
      <c r="H59">
        <f t="shared" si="19"/>
        <v>131.23858335263714</v>
      </c>
      <c r="I59">
        <v>0</v>
      </c>
      <c r="J59" t="s">
        <v>220</v>
      </c>
      <c r="K59" t="s">
        <v>221</v>
      </c>
      <c r="L59" t="s">
        <v>213</v>
      </c>
      <c r="M59">
        <v>2019</v>
      </c>
      <c r="N59" t="s">
        <v>222</v>
      </c>
      <c r="O59" t="s">
        <v>223</v>
      </c>
      <c r="P59" t="s">
        <v>224</v>
      </c>
      <c r="Q59" t="s">
        <v>225</v>
      </c>
      <c r="R59" t="s">
        <v>47</v>
      </c>
      <c r="S59" t="s">
        <v>48</v>
      </c>
      <c r="T59" t="s">
        <v>49</v>
      </c>
      <c r="U59" t="s">
        <v>50</v>
      </c>
      <c r="V59" t="s">
        <v>226</v>
      </c>
      <c r="W59" t="s">
        <v>52</v>
      </c>
      <c r="X59" t="s">
        <v>53</v>
      </c>
      <c r="Z59" t="s">
        <v>227</v>
      </c>
      <c r="AA59" t="s">
        <v>228</v>
      </c>
      <c r="AB59" t="s">
        <v>229</v>
      </c>
      <c r="AC59" t="s">
        <v>97</v>
      </c>
      <c r="AD59" t="s">
        <v>230</v>
      </c>
      <c r="AE59" t="s">
        <v>99</v>
      </c>
      <c r="AF59">
        <v>25</v>
      </c>
      <c r="AG59" t="s">
        <v>56</v>
      </c>
      <c r="AH59">
        <v>0.1</v>
      </c>
      <c r="AI59" t="s">
        <v>231</v>
      </c>
      <c r="AJ59" t="s">
        <v>232</v>
      </c>
      <c r="AL59" t="s">
        <v>58</v>
      </c>
      <c r="AM59" t="s">
        <v>59</v>
      </c>
      <c r="AN59" t="s">
        <v>233</v>
      </c>
      <c r="AO59" t="s">
        <v>234</v>
      </c>
      <c r="AP59">
        <v>1</v>
      </c>
      <c r="AR59">
        <v>159</v>
      </c>
      <c r="AS59">
        <v>362</v>
      </c>
      <c r="AT59">
        <v>38.700000000000003</v>
      </c>
      <c r="AW59">
        <v>0.86111111111111116</v>
      </c>
    </row>
    <row r="60" spans="1:49" x14ac:dyDescent="0.2">
      <c r="A60">
        <v>138</v>
      </c>
      <c r="B60">
        <v>365294.11569599062</v>
      </c>
      <c r="C60">
        <v>112.4274973147154</v>
      </c>
      <c r="D60">
        <f t="shared" si="15"/>
        <v>249.83888292158977</v>
      </c>
      <c r="E60">
        <f t="shared" si="16"/>
        <v>24.98388829215898</v>
      </c>
      <c r="F60">
        <f t="shared" si="17"/>
        <v>137.41138560687438</v>
      </c>
      <c r="G60">
        <f t="shared" si="18"/>
        <v>224.85499462943079</v>
      </c>
      <c r="H60">
        <f t="shared" si="19"/>
        <v>131.35406255182485</v>
      </c>
      <c r="I60">
        <v>0</v>
      </c>
      <c r="J60" t="s">
        <v>220</v>
      </c>
      <c r="K60" t="s">
        <v>221</v>
      </c>
      <c r="L60" t="s">
        <v>213</v>
      </c>
      <c r="M60">
        <v>2019</v>
      </c>
      <c r="N60" t="s">
        <v>222</v>
      </c>
      <c r="O60" t="s">
        <v>223</v>
      </c>
      <c r="P60" t="s">
        <v>224</v>
      </c>
      <c r="Q60" t="s">
        <v>225</v>
      </c>
      <c r="R60" t="s">
        <v>47</v>
      </c>
      <c r="S60" t="s">
        <v>48</v>
      </c>
      <c r="T60" t="s">
        <v>49</v>
      </c>
      <c r="U60" t="s">
        <v>50</v>
      </c>
      <c r="V60" t="s">
        <v>226</v>
      </c>
      <c r="W60" t="s">
        <v>52</v>
      </c>
      <c r="X60" t="s">
        <v>53</v>
      </c>
      <c r="Z60" t="s">
        <v>227</v>
      </c>
      <c r="AA60" t="s">
        <v>228</v>
      </c>
      <c r="AB60" t="s">
        <v>229</v>
      </c>
      <c r="AC60" t="s">
        <v>97</v>
      </c>
      <c r="AD60" t="s">
        <v>230</v>
      </c>
      <c r="AE60" t="s">
        <v>99</v>
      </c>
      <c r="AF60">
        <v>25</v>
      </c>
      <c r="AG60" t="s">
        <v>56</v>
      </c>
      <c r="AH60">
        <v>0.1</v>
      </c>
      <c r="AI60" t="s">
        <v>231</v>
      </c>
      <c r="AJ60" t="s">
        <v>232</v>
      </c>
      <c r="AL60" t="s">
        <v>58</v>
      </c>
      <c r="AM60" t="s">
        <v>59</v>
      </c>
      <c r="AN60" t="s">
        <v>233</v>
      </c>
      <c r="AO60" t="s">
        <v>234</v>
      </c>
      <c r="AP60">
        <v>1</v>
      </c>
      <c r="AR60">
        <v>159</v>
      </c>
      <c r="AS60">
        <v>362</v>
      </c>
      <c r="AT60">
        <v>38.700000000000003</v>
      </c>
      <c r="AW60">
        <v>0.86111111111111116</v>
      </c>
    </row>
    <row r="61" spans="1:49" x14ac:dyDescent="0.2">
      <c r="A61">
        <v>138</v>
      </c>
      <c r="B61">
        <v>571875.91735129384</v>
      </c>
      <c r="C61">
        <v>123.5958904109589</v>
      </c>
      <c r="D61">
        <f t="shared" si="15"/>
        <v>274.65753424657532</v>
      </c>
      <c r="E61">
        <f t="shared" si="16"/>
        <v>27.465753424657535</v>
      </c>
      <c r="F61">
        <f t="shared" si="17"/>
        <v>151.06164383561642</v>
      </c>
      <c r="G61">
        <f t="shared" si="18"/>
        <v>247.1917808219178</v>
      </c>
      <c r="H61">
        <f t="shared" si="19"/>
        <v>149.65666607357483</v>
      </c>
      <c r="I61">
        <v>0</v>
      </c>
      <c r="J61" t="s">
        <v>220</v>
      </c>
      <c r="K61" t="s">
        <v>221</v>
      </c>
      <c r="L61" t="s">
        <v>213</v>
      </c>
      <c r="M61">
        <v>2019</v>
      </c>
      <c r="N61" t="s">
        <v>222</v>
      </c>
      <c r="O61" t="s">
        <v>223</v>
      </c>
      <c r="P61" t="s">
        <v>224</v>
      </c>
      <c r="Q61" t="s">
        <v>225</v>
      </c>
      <c r="R61" t="s">
        <v>47</v>
      </c>
      <c r="S61" t="s">
        <v>48</v>
      </c>
      <c r="T61" t="s">
        <v>49</v>
      </c>
      <c r="U61" t="s">
        <v>50</v>
      </c>
      <c r="V61" t="s">
        <v>226</v>
      </c>
      <c r="W61" t="s">
        <v>52</v>
      </c>
      <c r="X61" t="s">
        <v>53</v>
      </c>
      <c r="Z61" t="s">
        <v>227</v>
      </c>
      <c r="AA61" t="s">
        <v>228</v>
      </c>
      <c r="AB61" t="s">
        <v>229</v>
      </c>
      <c r="AC61" t="s">
        <v>97</v>
      </c>
      <c r="AD61" t="s">
        <v>230</v>
      </c>
      <c r="AE61" t="s">
        <v>99</v>
      </c>
      <c r="AF61">
        <v>25</v>
      </c>
      <c r="AG61" t="s">
        <v>56</v>
      </c>
      <c r="AH61">
        <v>0.1</v>
      </c>
      <c r="AI61" t="s">
        <v>231</v>
      </c>
      <c r="AJ61" t="s">
        <v>232</v>
      </c>
      <c r="AL61" t="s">
        <v>58</v>
      </c>
      <c r="AM61" t="s">
        <v>59</v>
      </c>
      <c r="AN61" t="s">
        <v>233</v>
      </c>
      <c r="AO61" t="s">
        <v>234</v>
      </c>
      <c r="AP61">
        <v>1</v>
      </c>
      <c r="AR61">
        <v>159</v>
      </c>
      <c r="AS61">
        <v>362</v>
      </c>
      <c r="AT61">
        <v>38.700000000000003</v>
      </c>
      <c r="AW61">
        <v>0.86111111111111116</v>
      </c>
    </row>
    <row r="62" spans="1:49" x14ac:dyDescent="0.2">
      <c r="A62">
        <v>138</v>
      </c>
      <c r="B62">
        <v>1447740.3885615801</v>
      </c>
      <c r="C62">
        <v>89.948792246396721</v>
      </c>
      <c r="D62">
        <f t="shared" si="15"/>
        <v>199.88620499199271</v>
      </c>
      <c r="E62">
        <f t="shared" si="16"/>
        <v>19.988620499199271</v>
      </c>
      <c r="F62">
        <f t="shared" si="17"/>
        <v>109.93741274559599</v>
      </c>
      <c r="G62">
        <f t="shared" si="18"/>
        <v>179.89758449279344</v>
      </c>
      <c r="H62">
        <f t="shared" si="19"/>
        <v>99.087684637574711</v>
      </c>
      <c r="I62">
        <v>0</v>
      </c>
      <c r="J62" t="s">
        <v>220</v>
      </c>
      <c r="K62" t="s">
        <v>221</v>
      </c>
      <c r="L62" t="s">
        <v>213</v>
      </c>
      <c r="M62">
        <v>2019</v>
      </c>
      <c r="N62" t="s">
        <v>222</v>
      </c>
      <c r="O62" t="s">
        <v>223</v>
      </c>
      <c r="P62" t="s">
        <v>224</v>
      </c>
      <c r="Q62" t="s">
        <v>225</v>
      </c>
      <c r="R62" t="s">
        <v>47</v>
      </c>
      <c r="S62" t="s">
        <v>48</v>
      </c>
      <c r="T62" t="s">
        <v>49</v>
      </c>
      <c r="U62" t="s">
        <v>50</v>
      </c>
      <c r="V62" t="s">
        <v>226</v>
      </c>
      <c r="W62" t="s">
        <v>52</v>
      </c>
      <c r="X62" t="s">
        <v>53</v>
      </c>
      <c r="Z62" t="s">
        <v>227</v>
      </c>
      <c r="AA62" t="s">
        <v>228</v>
      </c>
      <c r="AB62" t="s">
        <v>229</v>
      </c>
      <c r="AC62" t="s">
        <v>97</v>
      </c>
      <c r="AD62" t="s">
        <v>230</v>
      </c>
      <c r="AE62" t="s">
        <v>99</v>
      </c>
      <c r="AF62">
        <v>25</v>
      </c>
      <c r="AG62" t="s">
        <v>56</v>
      </c>
      <c r="AH62">
        <v>0.1</v>
      </c>
      <c r="AI62" t="s">
        <v>231</v>
      </c>
      <c r="AJ62" t="s">
        <v>232</v>
      </c>
      <c r="AL62" t="s">
        <v>58</v>
      </c>
      <c r="AM62" t="s">
        <v>59</v>
      </c>
      <c r="AN62" t="s">
        <v>233</v>
      </c>
      <c r="AO62" t="s">
        <v>234</v>
      </c>
      <c r="AP62">
        <v>1</v>
      </c>
      <c r="AR62">
        <v>159</v>
      </c>
      <c r="AS62">
        <v>362</v>
      </c>
      <c r="AT62">
        <v>38.700000000000003</v>
      </c>
      <c r="AW62">
        <v>0.86111111111111116</v>
      </c>
    </row>
    <row r="63" spans="1:49" x14ac:dyDescent="0.2">
      <c r="A63">
        <v>138</v>
      </c>
      <c r="B63">
        <v>2016420.951869793</v>
      </c>
      <c r="C63">
        <v>101.11737403797829</v>
      </c>
      <c r="D63">
        <f t="shared" si="15"/>
        <v>224.70527563995176</v>
      </c>
      <c r="E63">
        <f t="shared" si="16"/>
        <v>22.470527563995176</v>
      </c>
      <c r="F63">
        <f t="shared" si="17"/>
        <v>123.58790160197347</v>
      </c>
      <c r="G63">
        <f t="shared" si="18"/>
        <v>202.23474807595659</v>
      </c>
      <c r="H63">
        <f t="shared" si="19"/>
        <v>114.45816414938649</v>
      </c>
      <c r="I63">
        <v>0</v>
      </c>
      <c r="J63" t="s">
        <v>220</v>
      </c>
      <c r="K63" t="s">
        <v>221</v>
      </c>
      <c r="L63" t="s">
        <v>213</v>
      </c>
      <c r="M63">
        <v>2019</v>
      </c>
      <c r="N63" t="s">
        <v>222</v>
      </c>
      <c r="O63" t="s">
        <v>223</v>
      </c>
      <c r="P63" t="s">
        <v>224</v>
      </c>
      <c r="Q63" t="s">
        <v>225</v>
      </c>
      <c r="R63" t="s">
        <v>47</v>
      </c>
      <c r="S63" t="s">
        <v>48</v>
      </c>
      <c r="T63" t="s">
        <v>49</v>
      </c>
      <c r="U63" t="s">
        <v>50</v>
      </c>
      <c r="V63" t="s">
        <v>226</v>
      </c>
      <c r="W63" t="s">
        <v>52</v>
      </c>
      <c r="X63" t="s">
        <v>53</v>
      </c>
      <c r="Z63" t="s">
        <v>227</v>
      </c>
      <c r="AA63" t="s">
        <v>228</v>
      </c>
      <c r="AB63" t="s">
        <v>229</v>
      </c>
      <c r="AC63" t="s">
        <v>97</v>
      </c>
      <c r="AD63" t="s">
        <v>230</v>
      </c>
      <c r="AE63" t="s">
        <v>99</v>
      </c>
      <c r="AF63">
        <v>25</v>
      </c>
      <c r="AG63" t="s">
        <v>56</v>
      </c>
      <c r="AH63">
        <v>0.1</v>
      </c>
      <c r="AI63" t="s">
        <v>231</v>
      </c>
      <c r="AJ63" t="s">
        <v>232</v>
      </c>
      <c r="AL63" t="s">
        <v>58</v>
      </c>
      <c r="AM63" t="s">
        <v>59</v>
      </c>
      <c r="AN63" t="s">
        <v>233</v>
      </c>
      <c r="AO63" t="s">
        <v>234</v>
      </c>
      <c r="AP63">
        <v>1</v>
      </c>
      <c r="AR63">
        <v>159</v>
      </c>
      <c r="AS63">
        <v>362</v>
      </c>
      <c r="AT63">
        <v>38.700000000000003</v>
      </c>
      <c r="AW63">
        <v>0.86111111111111116</v>
      </c>
    </row>
    <row r="64" spans="1:49" x14ac:dyDescent="0.2">
      <c r="A64">
        <v>138</v>
      </c>
      <c r="B64">
        <v>3409393.8482105681</v>
      </c>
      <c r="C64">
        <v>101.06192299328509</v>
      </c>
      <c r="D64">
        <f t="shared" si="15"/>
        <v>224.5820510961891</v>
      </c>
      <c r="E64">
        <f t="shared" si="16"/>
        <v>22.458205109618913</v>
      </c>
      <c r="F64">
        <f t="shared" si="17"/>
        <v>123.52012810290401</v>
      </c>
      <c r="G64">
        <f t="shared" si="18"/>
        <v>202.12384598657019</v>
      </c>
      <c r="H64">
        <f t="shared" si="19"/>
        <v>114.37885111594764</v>
      </c>
      <c r="I64">
        <v>0</v>
      </c>
      <c r="J64" t="s">
        <v>220</v>
      </c>
      <c r="K64" t="s">
        <v>221</v>
      </c>
      <c r="L64" t="s">
        <v>213</v>
      </c>
      <c r="M64">
        <v>2019</v>
      </c>
      <c r="N64" t="s">
        <v>222</v>
      </c>
      <c r="O64" t="s">
        <v>223</v>
      </c>
      <c r="P64" t="s">
        <v>224</v>
      </c>
      <c r="Q64" t="s">
        <v>225</v>
      </c>
      <c r="R64" t="s">
        <v>47</v>
      </c>
      <c r="S64" t="s">
        <v>48</v>
      </c>
      <c r="T64" t="s">
        <v>49</v>
      </c>
      <c r="U64" t="s">
        <v>50</v>
      </c>
      <c r="V64" t="s">
        <v>226</v>
      </c>
      <c r="W64" t="s">
        <v>52</v>
      </c>
      <c r="X64" t="s">
        <v>53</v>
      </c>
      <c r="Z64" t="s">
        <v>227</v>
      </c>
      <c r="AA64" t="s">
        <v>228</v>
      </c>
      <c r="AB64" t="s">
        <v>229</v>
      </c>
      <c r="AC64" t="s">
        <v>97</v>
      </c>
      <c r="AD64" t="s">
        <v>230</v>
      </c>
      <c r="AE64" t="s">
        <v>99</v>
      </c>
      <c r="AF64">
        <v>25</v>
      </c>
      <c r="AG64" t="s">
        <v>56</v>
      </c>
      <c r="AH64">
        <v>0.1</v>
      </c>
      <c r="AI64" t="s">
        <v>231</v>
      </c>
      <c r="AJ64" t="s">
        <v>232</v>
      </c>
      <c r="AL64" t="s">
        <v>58</v>
      </c>
      <c r="AM64" t="s">
        <v>59</v>
      </c>
      <c r="AN64" t="s">
        <v>233</v>
      </c>
      <c r="AO64" t="s">
        <v>234</v>
      </c>
      <c r="AP64">
        <v>1</v>
      </c>
      <c r="AR64">
        <v>159</v>
      </c>
      <c r="AS64">
        <v>362</v>
      </c>
      <c r="AT64">
        <v>38.700000000000003</v>
      </c>
      <c r="AW64">
        <v>0.86111111111111116</v>
      </c>
    </row>
    <row r="65" spans="1:49" x14ac:dyDescent="0.2">
      <c r="A65">
        <v>139</v>
      </c>
      <c r="B65">
        <v>3869.9546095024052</v>
      </c>
      <c r="C65">
        <v>156.72623298069601</v>
      </c>
      <c r="D65">
        <f t="shared" si="15"/>
        <v>348.28051773487999</v>
      </c>
      <c r="E65">
        <f t="shared" si="16"/>
        <v>34.828051773487999</v>
      </c>
      <c r="F65">
        <f t="shared" si="17"/>
        <v>191.55428475418398</v>
      </c>
      <c r="G65">
        <f t="shared" si="18"/>
        <v>313.45246596139202</v>
      </c>
      <c r="H65">
        <f t="shared" si="19"/>
        <v>224.29644421264118</v>
      </c>
      <c r="I65">
        <v>0</v>
      </c>
      <c r="J65" t="s">
        <v>220</v>
      </c>
      <c r="K65" t="s">
        <v>221</v>
      </c>
      <c r="L65" t="s">
        <v>213</v>
      </c>
      <c r="M65">
        <v>2019</v>
      </c>
      <c r="N65" t="s">
        <v>222</v>
      </c>
      <c r="O65" t="s">
        <v>223</v>
      </c>
      <c r="P65" t="s">
        <v>224</v>
      </c>
      <c r="Q65" t="s">
        <v>225</v>
      </c>
      <c r="R65" t="s">
        <v>47</v>
      </c>
      <c r="S65" t="s">
        <v>48</v>
      </c>
      <c r="T65" t="s">
        <v>49</v>
      </c>
      <c r="U65" t="s">
        <v>50</v>
      </c>
      <c r="V65" t="s">
        <v>226</v>
      </c>
      <c r="W65" t="s">
        <v>52</v>
      </c>
      <c r="X65" t="s">
        <v>53</v>
      </c>
      <c r="Z65" t="s">
        <v>235</v>
      </c>
      <c r="AA65" t="s">
        <v>236</v>
      </c>
      <c r="AB65" t="s">
        <v>229</v>
      </c>
      <c r="AC65" t="s">
        <v>97</v>
      </c>
      <c r="AD65" t="s">
        <v>230</v>
      </c>
      <c r="AE65" t="s">
        <v>99</v>
      </c>
      <c r="AF65">
        <v>25</v>
      </c>
      <c r="AG65" t="s">
        <v>56</v>
      </c>
      <c r="AH65">
        <v>0.1</v>
      </c>
      <c r="AI65" t="s">
        <v>231</v>
      </c>
      <c r="AJ65" t="s">
        <v>232</v>
      </c>
      <c r="AL65" t="s">
        <v>58</v>
      </c>
      <c r="AM65" t="s">
        <v>59</v>
      </c>
      <c r="AN65" t="s">
        <v>233</v>
      </c>
      <c r="AO65" t="s">
        <v>234</v>
      </c>
      <c r="AP65">
        <v>1</v>
      </c>
      <c r="AR65">
        <v>164</v>
      </c>
      <c r="AS65">
        <v>349</v>
      </c>
      <c r="AT65">
        <v>36.700000000000003</v>
      </c>
      <c r="AW65">
        <v>0.86111111111111116</v>
      </c>
    </row>
    <row r="66" spans="1:49" x14ac:dyDescent="0.2">
      <c r="A66">
        <v>139</v>
      </c>
      <c r="B66">
        <v>18144.773935563899</v>
      </c>
      <c r="C66">
        <v>134.38352236523511</v>
      </c>
      <c r="D66">
        <f t="shared" si="15"/>
        <v>298.63004970052248</v>
      </c>
      <c r="E66">
        <f t="shared" si="16"/>
        <v>29.863004970052248</v>
      </c>
      <c r="F66">
        <f t="shared" si="17"/>
        <v>164.24652733528737</v>
      </c>
      <c r="G66">
        <f t="shared" si="18"/>
        <v>268.76704473047022</v>
      </c>
      <c r="H66">
        <f t="shared" si="19"/>
        <v>172.61488546212703</v>
      </c>
      <c r="I66">
        <v>0</v>
      </c>
      <c r="J66" t="s">
        <v>220</v>
      </c>
      <c r="K66" t="s">
        <v>221</v>
      </c>
      <c r="L66" t="s">
        <v>213</v>
      </c>
      <c r="M66">
        <v>2019</v>
      </c>
      <c r="N66" t="s">
        <v>222</v>
      </c>
      <c r="O66" t="s">
        <v>223</v>
      </c>
      <c r="P66" t="s">
        <v>224</v>
      </c>
      <c r="Q66" t="s">
        <v>225</v>
      </c>
      <c r="R66" t="s">
        <v>47</v>
      </c>
      <c r="S66" t="s">
        <v>48</v>
      </c>
      <c r="T66" t="s">
        <v>49</v>
      </c>
      <c r="U66" t="s">
        <v>50</v>
      </c>
      <c r="V66" t="s">
        <v>226</v>
      </c>
      <c r="W66" t="s">
        <v>52</v>
      </c>
      <c r="X66" t="s">
        <v>53</v>
      </c>
      <c r="Z66" t="s">
        <v>235</v>
      </c>
      <c r="AA66" t="s">
        <v>236</v>
      </c>
      <c r="AB66" t="s">
        <v>229</v>
      </c>
      <c r="AC66" t="s">
        <v>97</v>
      </c>
      <c r="AD66" t="s">
        <v>230</v>
      </c>
      <c r="AE66" t="s">
        <v>99</v>
      </c>
      <c r="AF66">
        <v>25</v>
      </c>
      <c r="AG66" t="s">
        <v>56</v>
      </c>
      <c r="AH66">
        <v>0.1</v>
      </c>
      <c r="AI66" t="s">
        <v>231</v>
      </c>
      <c r="AJ66" t="s">
        <v>232</v>
      </c>
      <c r="AL66" t="s">
        <v>58</v>
      </c>
      <c r="AM66" t="s">
        <v>59</v>
      </c>
      <c r="AN66" t="s">
        <v>233</v>
      </c>
      <c r="AO66" t="s">
        <v>234</v>
      </c>
      <c r="AP66">
        <v>1</v>
      </c>
      <c r="AR66">
        <v>164</v>
      </c>
      <c r="AS66">
        <v>349</v>
      </c>
      <c r="AT66">
        <v>36.700000000000003</v>
      </c>
      <c r="AW66">
        <v>0.86111111111111116</v>
      </c>
    </row>
    <row r="67" spans="1:49" x14ac:dyDescent="0.2">
      <c r="A67">
        <v>139</v>
      </c>
      <c r="B67">
        <v>36309.62914578573</v>
      </c>
      <c r="C67">
        <v>156.73368523686241</v>
      </c>
      <c r="D67">
        <f t="shared" si="15"/>
        <v>348.29707830413867</v>
      </c>
      <c r="E67">
        <f t="shared" si="16"/>
        <v>34.829707830413867</v>
      </c>
      <c r="F67">
        <f t="shared" si="17"/>
        <v>191.56339306727625</v>
      </c>
      <c r="G67">
        <f t="shared" si="18"/>
        <v>313.46737047372483</v>
      </c>
      <c r="H67">
        <f t="shared" si="19"/>
        <v>224.31630670955974</v>
      </c>
      <c r="I67">
        <v>0</v>
      </c>
      <c r="J67" t="s">
        <v>220</v>
      </c>
      <c r="K67" t="s">
        <v>221</v>
      </c>
      <c r="L67" t="s">
        <v>213</v>
      </c>
      <c r="M67">
        <v>2019</v>
      </c>
      <c r="N67" t="s">
        <v>222</v>
      </c>
      <c r="O67" t="s">
        <v>223</v>
      </c>
      <c r="P67" t="s">
        <v>224</v>
      </c>
      <c r="Q67" t="s">
        <v>225</v>
      </c>
      <c r="R67" t="s">
        <v>47</v>
      </c>
      <c r="S67" t="s">
        <v>48</v>
      </c>
      <c r="T67" t="s">
        <v>49</v>
      </c>
      <c r="U67" t="s">
        <v>50</v>
      </c>
      <c r="V67" t="s">
        <v>226</v>
      </c>
      <c r="W67" t="s">
        <v>52</v>
      </c>
      <c r="X67" t="s">
        <v>53</v>
      </c>
      <c r="Z67" t="s">
        <v>235</v>
      </c>
      <c r="AA67" t="s">
        <v>236</v>
      </c>
      <c r="AB67" t="s">
        <v>229</v>
      </c>
      <c r="AC67" t="s">
        <v>97</v>
      </c>
      <c r="AD67" t="s">
        <v>230</v>
      </c>
      <c r="AE67" t="s">
        <v>99</v>
      </c>
      <c r="AF67">
        <v>25</v>
      </c>
      <c r="AG67" t="s">
        <v>56</v>
      </c>
      <c r="AH67">
        <v>0.1</v>
      </c>
      <c r="AI67" t="s">
        <v>231</v>
      </c>
      <c r="AJ67" t="s">
        <v>232</v>
      </c>
      <c r="AL67" t="s">
        <v>58</v>
      </c>
      <c r="AM67" t="s">
        <v>59</v>
      </c>
      <c r="AN67" t="s">
        <v>233</v>
      </c>
      <c r="AO67" t="s">
        <v>234</v>
      </c>
      <c r="AP67">
        <v>1</v>
      </c>
      <c r="AR67">
        <v>164</v>
      </c>
      <c r="AS67">
        <v>349</v>
      </c>
      <c r="AT67">
        <v>36.700000000000003</v>
      </c>
      <c r="AW67">
        <v>0.86111111111111116</v>
      </c>
    </row>
    <row r="68" spans="1:49" x14ac:dyDescent="0.2">
      <c r="A68">
        <v>139</v>
      </c>
      <c r="B68">
        <v>44878.725953905487</v>
      </c>
      <c r="C68">
        <v>145.77491032830369</v>
      </c>
      <c r="D68">
        <f t="shared" si="15"/>
        <v>323.94424517400819</v>
      </c>
      <c r="E68">
        <f t="shared" si="16"/>
        <v>32.394424517400822</v>
      </c>
      <c r="F68">
        <f t="shared" si="17"/>
        <v>178.1693348457045</v>
      </c>
      <c r="G68">
        <f t="shared" si="18"/>
        <v>291.54982065660738</v>
      </c>
      <c r="H68">
        <f t="shared" si="19"/>
        <v>197.15948058308064</v>
      </c>
      <c r="I68">
        <v>0</v>
      </c>
      <c r="J68" t="s">
        <v>220</v>
      </c>
      <c r="K68" t="s">
        <v>221</v>
      </c>
      <c r="L68" t="s">
        <v>213</v>
      </c>
      <c r="M68">
        <v>2019</v>
      </c>
      <c r="N68" t="s">
        <v>222</v>
      </c>
      <c r="O68" t="s">
        <v>223</v>
      </c>
      <c r="P68" t="s">
        <v>224</v>
      </c>
      <c r="Q68" t="s">
        <v>225</v>
      </c>
      <c r="R68" t="s">
        <v>47</v>
      </c>
      <c r="S68" t="s">
        <v>48</v>
      </c>
      <c r="T68" t="s">
        <v>49</v>
      </c>
      <c r="U68" t="s">
        <v>50</v>
      </c>
      <c r="V68" t="s">
        <v>226</v>
      </c>
      <c r="W68" t="s">
        <v>52</v>
      </c>
      <c r="X68" t="s">
        <v>53</v>
      </c>
      <c r="Z68" t="s">
        <v>235</v>
      </c>
      <c r="AA68" t="s">
        <v>236</v>
      </c>
      <c r="AB68" t="s">
        <v>229</v>
      </c>
      <c r="AC68" t="s">
        <v>97</v>
      </c>
      <c r="AD68" t="s">
        <v>230</v>
      </c>
      <c r="AE68" t="s">
        <v>99</v>
      </c>
      <c r="AF68">
        <v>25</v>
      </c>
      <c r="AG68" t="s">
        <v>56</v>
      </c>
      <c r="AH68">
        <v>0.1</v>
      </c>
      <c r="AI68" t="s">
        <v>231</v>
      </c>
      <c r="AJ68" t="s">
        <v>232</v>
      </c>
      <c r="AL68" t="s">
        <v>58</v>
      </c>
      <c r="AM68" t="s">
        <v>59</v>
      </c>
      <c r="AN68" t="s">
        <v>233</v>
      </c>
      <c r="AO68" t="s">
        <v>234</v>
      </c>
      <c r="AP68">
        <v>1</v>
      </c>
      <c r="AR68">
        <v>164</v>
      </c>
      <c r="AS68">
        <v>349</v>
      </c>
      <c r="AT68">
        <v>36.700000000000003</v>
      </c>
      <c r="AW68">
        <v>0.86111111111111116</v>
      </c>
    </row>
    <row r="69" spans="1:49" x14ac:dyDescent="0.2">
      <c r="A69">
        <v>139</v>
      </c>
      <c r="B69">
        <v>63079.83149351152</v>
      </c>
      <c r="C69">
        <v>134.36925056630261</v>
      </c>
      <c r="D69">
        <f t="shared" si="15"/>
        <v>298.59833459178355</v>
      </c>
      <c r="E69">
        <f t="shared" si="16"/>
        <v>29.859833459178358</v>
      </c>
      <c r="F69">
        <f t="shared" si="17"/>
        <v>164.22908402548094</v>
      </c>
      <c r="G69">
        <f t="shared" si="18"/>
        <v>268.73850113260522</v>
      </c>
      <c r="H69">
        <f t="shared" si="19"/>
        <v>172.58612497774453</v>
      </c>
      <c r="I69">
        <v>0</v>
      </c>
      <c r="J69" t="s">
        <v>220</v>
      </c>
      <c r="K69" t="s">
        <v>221</v>
      </c>
      <c r="L69" t="s">
        <v>213</v>
      </c>
      <c r="M69">
        <v>2019</v>
      </c>
      <c r="N69" t="s">
        <v>222</v>
      </c>
      <c r="O69" t="s">
        <v>223</v>
      </c>
      <c r="P69" t="s">
        <v>224</v>
      </c>
      <c r="Q69" t="s">
        <v>225</v>
      </c>
      <c r="R69" t="s">
        <v>47</v>
      </c>
      <c r="S69" t="s">
        <v>48</v>
      </c>
      <c r="T69" t="s">
        <v>49</v>
      </c>
      <c r="U69" t="s">
        <v>50</v>
      </c>
      <c r="V69" t="s">
        <v>226</v>
      </c>
      <c r="W69" t="s">
        <v>52</v>
      </c>
      <c r="X69" t="s">
        <v>53</v>
      </c>
      <c r="Z69" t="s">
        <v>235</v>
      </c>
      <c r="AA69" t="s">
        <v>236</v>
      </c>
      <c r="AB69" t="s">
        <v>229</v>
      </c>
      <c r="AC69" t="s">
        <v>97</v>
      </c>
      <c r="AD69" t="s">
        <v>230</v>
      </c>
      <c r="AE69" t="s">
        <v>99</v>
      </c>
      <c r="AF69">
        <v>25</v>
      </c>
      <c r="AG69" t="s">
        <v>56</v>
      </c>
      <c r="AH69">
        <v>0.1</v>
      </c>
      <c r="AI69" t="s">
        <v>231</v>
      </c>
      <c r="AJ69" t="s">
        <v>232</v>
      </c>
      <c r="AL69" t="s">
        <v>58</v>
      </c>
      <c r="AM69" t="s">
        <v>59</v>
      </c>
      <c r="AN69" t="s">
        <v>233</v>
      </c>
      <c r="AO69" t="s">
        <v>234</v>
      </c>
      <c r="AP69">
        <v>1</v>
      </c>
      <c r="AR69">
        <v>164</v>
      </c>
      <c r="AS69">
        <v>349</v>
      </c>
      <c r="AT69">
        <v>36.700000000000003</v>
      </c>
      <c r="AW69">
        <v>0.86111111111111116</v>
      </c>
    </row>
    <row r="70" spans="1:49" x14ac:dyDescent="0.2">
      <c r="A70">
        <v>139</v>
      </c>
      <c r="B70">
        <v>71784.4509275772</v>
      </c>
      <c r="C70">
        <v>145.70664534853299</v>
      </c>
      <c r="D70">
        <f t="shared" si="15"/>
        <v>323.79254521896218</v>
      </c>
      <c r="E70">
        <f t="shared" si="16"/>
        <v>32.379254521896222</v>
      </c>
      <c r="F70">
        <f t="shared" si="17"/>
        <v>178.08589987042919</v>
      </c>
      <c r="G70">
        <f t="shared" si="18"/>
        <v>291.41329069706597</v>
      </c>
      <c r="H70">
        <f t="shared" si="19"/>
        <v>197.00213010404079</v>
      </c>
      <c r="I70">
        <v>0</v>
      </c>
      <c r="J70" t="s">
        <v>220</v>
      </c>
      <c r="K70" t="s">
        <v>221</v>
      </c>
      <c r="L70" t="s">
        <v>213</v>
      </c>
      <c r="M70">
        <v>2019</v>
      </c>
      <c r="N70" t="s">
        <v>222</v>
      </c>
      <c r="O70" t="s">
        <v>223</v>
      </c>
      <c r="P70" t="s">
        <v>224</v>
      </c>
      <c r="Q70" t="s">
        <v>225</v>
      </c>
      <c r="R70" t="s">
        <v>47</v>
      </c>
      <c r="S70" t="s">
        <v>48</v>
      </c>
      <c r="T70" t="s">
        <v>49</v>
      </c>
      <c r="U70" t="s">
        <v>50</v>
      </c>
      <c r="V70" t="s">
        <v>226</v>
      </c>
      <c r="W70" t="s">
        <v>52</v>
      </c>
      <c r="X70" t="s">
        <v>53</v>
      </c>
      <c r="Z70" t="s">
        <v>235</v>
      </c>
      <c r="AA70" t="s">
        <v>236</v>
      </c>
      <c r="AB70" t="s">
        <v>229</v>
      </c>
      <c r="AC70" t="s">
        <v>97</v>
      </c>
      <c r="AD70" t="s">
        <v>230</v>
      </c>
      <c r="AE70" t="s">
        <v>99</v>
      </c>
      <c r="AF70">
        <v>25</v>
      </c>
      <c r="AG70" t="s">
        <v>56</v>
      </c>
      <c r="AH70">
        <v>0.1</v>
      </c>
      <c r="AI70" t="s">
        <v>231</v>
      </c>
      <c r="AJ70" t="s">
        <v>232</v>
      </c>
      <c r="AL70" t="s">
        <v>58</v>
      </c>
      <c r="AM70" t="s">
        <v>59</v>
      </c>
      <c r="AN70" t="s">
        <v>233</v>
      </c>
      <c r="AO70" t="s">
        <v>234</v>
      </c>
      <c r="AP70">
        <v>1</v>
      </c>
      <c r="AR70">
        <v>164</v>
      </c>
      <c r="AS70">
        <v>349</v>
      </c>
      <c r="AT70">
        <v>36.700000000000003</v>
      </c>
      <c r="AW70">
        <v>0.86111111111111116</v>
      </c>
    </row>
    <row r="71" spans="1:49" x14ac:dyDescent="0.2">
      <c r="A71">
        <v>139</v>
      </c>
      <c r="B71">
        <v>79250.292922639608</v>
      </c>
      <c r="C71">
        <v>145.6312175999131</v>
      </c>
      <c r="D71">
        <f t="shared" si="15"/>
        <v>323.62492799980686</v>
      </c>
      <c r="E71">
        <f t="shared" si="16"/>
        <v>32.362492799980686</v>
      </c>
      <c r="F71">
        <f t="shared" si="17"/>
        <v>177.99371039989376</v>
      </c>
      <c r="G71">
        <f t="shared" si="18"/>
        <v>291.2624351998262</v>
      </c>
      <c r="H71">
        <f t="shared" si="19"/>
        <v>196.82842554246901</v>
      </c>
      <c r="I71">
        <v>0</v>
      </c>
      <c r="J71" t="s">
        <v>220</v>
      </c>
      <c r="K71" t="s">
        <v>221</v>
      </c>
      <c r="L71" t="s">
        <v>213</v>
      </c>
      <c r="M71">
        <v>2019</v>
      </c>
      <c r="N71" t="s">
        <v>222</v>
      </c>
      <c r="O71" t="s">
        <v>223</v>
      </c>
      <c r="P71" t="s">
        <v>224</v>
      </c>
      <c r="Q71" t="s">
        <v>225</v>
      </c>
      <c r="R71" t="s">
        <v>47</v>
      </c>
      <c r="S71" t="s">
        <v>48</v>
      </c>
      <c r="T71" t="s">
        <v>49</v>
      </c>
      <c r="U71" t="s">
        <v>50</v>
      </c>
      <c r="V71" t="s">
        <v>226</v>
      </c>
      <c r="W71" t="s">
        <v>52</v>
      </c>
      <c r="X71" t="s">
        <v>53</v>
      </c>
      <c r="Z71" t="s">
        <v>235</v>
      </c>
      <c r="AA71" t="s">
        <v>236</v>
      </c>
      <c r="AB71" t="s">
        <v>229</v>
      </c>
      <c r="AC71" t="s">
        <v>97</v>
      </c>
      <c r="AD71" t="s">
        <v>230</v>
      </c>
      <c r="AE71" t="s">
        <v>99</v>
      </c>
      <c r="AF71">
        <v>25</v>
      </c>
      <c r="AG71" t="s">
        <v>56</v>
      </c>
      <c r="AH71">
        <v>0.1</v>
      </c>
      <c r="AI71" t="s">
        <v>231</v>
      </c>
      <c r="AJ71" t="s">
        <v>232</v>
      </c>
      <c r="AL71" t="s">
        <v>58</v>
      </c>
      <c r="AM71" t="s">
        <v>59</v>
      </c>
      <c r="AN71" t="s">
        <v>233</v>
      </c>
      <c r="AO71" t="s">
        <v>234</v>
      </c>
      <c r="AP71">
        <v>1</v>
      </c>
      <c r="AR71">
        <v>164</v>
      </c>
      <c r="AS71">
        <v>349</v>
      </c>
      <c r="AT71">
        <v>36.700000000000003</v>
      </c>
      <c r="AW71">
        <v>0.86111111111111116</v>
      </c>
    </row>
    <row r="72" spans="1:49" x14ac:dyDescent="0.2">
      <c r="A72">
        <v>139</v>
      </c>
      <c r="B72">
        <v>83054.228490361333</v>
      </c>
      <c r="C72">
        <v>134.3832682973256</v>
      </c>
      <c r="D72">
        <f t="shared" si="15"/>
        <v>298.62948510516799</v>
      </c>
      <c r="E72">
        <f t="shared" si="16"/>
        <v>29.862948510516802</v>
      </c>
      <c r="F72">
        <f t="shared" si="17"/>
        <v>164.24621680784239</v>
      </c>
      <c r="G72">
        <f t="shared" si="18"/>
        <v>268.7665365946512</v>
      </c>
      <c r="H72">
        <f t="shared" si="19"/>
        <v>172.6143734252027</v>
      </c>
      <c r="I72">
        <v>0</v>
      </c>
      <c r="J72" t="s">
        <v>220</v>
      </c>
      <c r="K72" t="s">
        <v>221</v>
      </c>
      <c r="L72" t="s">
        <v>213</v>
      </c>
      <c r="M72">
        <v>2019</v>
      </c>
      <c r="N72" t="s">
        <v>222</v>
      </c>
      <c r="O72" t="s">
        <v>223</v>
      </c>
      <c r="P72" t="s">
        <v>224</v>
      </c>
      <c r="Q72" t="s">
        <v>225</v>
      </c>
      <c r="R72" t="s">
        <v>47</v>
      </c>
      <c r="S72" t="s">
        <v>48</v>
      </c>
      <c r="T72" t="s">
        <v>49</v>
      </c>
      <c r="U72" t="s">
        <v>50</v>
      </c>
      <c r="V72" t="s">
        <v>226</v>
      </c>
      <c r="W72" t="s">
        <v>52</v>
      </c>
      <c r="X72" t="s">
        <v>53</v>
      </c>
      <c r="Z72" t="s">
        <v>235</v>
      </c>
      <c r="AA72" t="s">
        <v>236</v>
      </c>
      <c r="AB72" t="s">
        <v>229</v>
      </c>
      <c r="AC72" t="s">
        <v>97</v>
      </c>
      <c r="AD72" t="s">
        <v>230</v>
      </c>
      <c r="AE72" t="s">
        <v>99</v>
      </c>
      <c r="AF72">
        <v>25</v>
      </c>
      <c r="AG72" t="s">
        <v>56</v>
      </c>
      <c r="AH72">
        <v>0.1</v>
      </c>
      <c r="AI72" t="s">
        <v>231</v>
      </c>
      <c r="AJ72" t="s">
        <v>232</v>
      </c>
      <c r="AL72" t="s">
        <v>58</v>
      </c>
      <c r="AM72" t="s">
        <v>59</v>
      </c>
      <c r="AN72" t="s">
        <v>233</v>
      </c>
      <c r="AO72" t="s">
        <v>234</v>
      </c>
      <c r="AP72">
        <v>1</v>
      </c>
      <c r="AR72">
        <v>164</v>
      </c>
      <c r="AS72">
        <v>349</v>
      </c>
      <c r="AT72">
        <v>36.700000000000003</v>
      </c>
      <c r="AW72">
        <v>0.86111111111111116</v>
      </c>
    </row>
    <row r="73" spans="1:49" x14ac:dyDescent="0.2">
      <c r="A73">
        <v>139</v>
      </c>
      <c r="B73">
        <v>145463.9206374514</v>
      </c>
      <c r="C73">
        <v>123.0736389846797</v>
      </c>
      <c r="D73">
        <f t="shared" si="15"/>
        <v>273.49697552151042</v>
      </c>
      <c r="E73">
        <f t="shared" si="16"/>
        <v>27.349697552151042</v>
      </c>
      <c r="F73">
        <f t="shared" si="17"/>
        <v>150.42333653683073</v>
      </c>
      <c r="G73">
        <f t="shared" si="18"/>
        <v>246.14727796935941</v>
      </c>
      <c r="H73">
        <f t="shared" si="19"/>
        <v>151.15372513033805</v>
      </c>
      <c r="I73">
        <v>0</v>
      </c>
      <c r="J73" t="s">
        <v>220</v>
      </c>
      <c r="K73" t="s">
        <v>221</v>
      </c>
      <c r="L73" t="s">
        <v>213</v>
      </c>
      <c r="M73">
        <v>2019</v>
      </c>
      <c r="N73" t="s">
        <v>222</v>
      </c>
      <c r="O73" t="s">
        <v>223</v>
      </c>
      <c r="P73" t="s">
        <v>224</v>
      </c>
      <c r="Q73" t="s">
        <v>225</v>
      </c>
      <c r="R73" t="s">
        <v>47</v>
      </c>
      <c r="S73" t="s">
        <v>48</v>
      </c>
      <c r="T73" t="s">
        <v>49</v>
      </c>
      <c r="U73" t="s">
        <v>50</v>
      </c>
      <c r="V73" t="s">
        <v>226</v>
      </c>
      <c r="W73" t="s">
        <v>52</v>
      </c>
      <c r="X73" t="s">
        <v>53</v>
      </c>
      <c r="Z73" t="s">
        <v>235</v>
      </c>
      <c r="AA73" t="s">
        <v>236</v>
      </c>
      <c r="AB73" t="s">
        <v>229</v>
      </c>
      <c r="AC73" t="s">
        <v>97</v>
      </c>
      <c r="AD73" t="s">
        <v>230</v>
      </c>
      <c r="AE73" t="s">
        <v>99</v>
      </c>
      <c r="AF73">
        <v>25</v>
      </c>
      <c r="AG73" t="s">
        <v>56</v>
      </c>
      <c r="AH73">
        <v>0.1</v>
      </c>
      <c r="AI73" t="s">
        <v>231</v>
      </c>
      <c r="AJ73" t="s">
        <v>232</v>
      </c>
      <c r="AL73" t="s">
        <v>58</v>
      </c>
      <c r="AM73" t="s">
        <v>59</v>
      </c>
      <c r="AN73" t="s">
        <v>233</v>
      </c>
      <c r="AO73" t="s">
        <v>234</v>
      </c>
      <c r="AP73">
        <v>1</v>
      </c>
      <c r="AR73">
        <v>164</v>
      </c>
      <c r="AS73">
        <v>349</v>
      </c>
      <c r="AT73">
        <v>36.700000000000003</v>
      </c>
      <c r="AW73">
        <v>0.86111111111111116</v>
      </c>
    </row>
    <row r="74" spans="1:49" x14ac:dyDescent="0.2">
      <c r="A74">
        <v>139</v>
      </c>
      <c r="B74">
        <v>151422.04601730019</v>
      </c>
      <c r="C74">
        <v>111.7738910175225</v>
      </c>
      <c r="D74">
        <f t="shared" si="15"/>
        <v>248.38642448338334</v>
      </c>
      <c r="E74">
        <f t="shared" si="16"/>
        <v>24.838642448338334</v>
      </c>
      <c r="F74">
        <f t="shared" si="17"/>
        <v>136.61253346586085</v>
      </c>
      <c r="G74">
        <f t="shared" si="18"/>
        <v>223.547782035045</v>
      </c>
      <c r="H74">
        <f t="shared" si="19"/>
        <v>131.99955038324538</v>
      </c>
      <c r="I74">
        <v>0</v>
      </c>
      <c r="J74" t="s">
        <v>220</v>
      </c>
      <c r="K74" t="s">
        <v>221</v>
      </c>
      <c r="L74" t="s">
        <v>213</v>
      </c>
      <c r="M74">
        <v>2019</v>
      </c>
      <c r="N74" t="s">
        <v>222</v>
      </c>
      <c r="O74" t="s">
        <v>223</v>
      </c>
      <c r="P74" t="s">
        <v>224</v>
      </c>
      <c r="Q74" t="s">
        <v>225</v>
      </c>
      <c r="R74" t="s">
        <v>47</v>
      </c>
      <c r="S74" t="s">
        <v>48</v>
      </c>
      <c r="T74" t="s">
        <v>49</v>
      </c>
      <c r="U74" t="s">
        <v>50</v>
      </c>
      <c r="V74" t="s">
        <v>226</v>
      </c>
      <c r="W74" t="s">
        <v>52</v>
      </c>
      <c r="X74" t="s">
        <v>53</v>
      </c>
      <c r="Z74" t="s">
        <v>235</v>
      </c>
      <c r="AA74" t="s">
        <v>236</v>
      </c>
      <c r="AB74" t="s">
        <v>229</v>
      </c>
      <c r="AC74" t="s">
        <v>97</v>
      </c>
      <c r="AD74" t="s">
        <v>230</v>
      </c>
      <c r="AE74" t="s">
        <v>99</v>
      </c>
      <c r="AF74">
        <v>25</v>
      </c>
      <c r="AG74" t="s">
        <v>56</v>
      </c>
      <c r="AH74">
        <v>0.1</v>
      </c>
      <c r="AI74" t="s">
        <v>231</v>
      </c>
      <c r="AJ74" t="s">
        <v>232</v>
      </c>
      <c r="AL74" t="s">
        <v>58</v>
      </c>
      <c r="AM74" t="s">
        <v>59</v>
      </c>
      <c r="AN74" t="s">
        <v>233</v>
      </c>
      <c r="AO74" t="s">
        <v>234</v>
      </c>
      <c r="AP74">
        <v>1</v>
      </c>
      <c r="AR74">
        <v>164</v>
      </c>
      <c r="AS74">
        <v>349</v>
      </c>
      <c r="AT74">
        <v>36.700000000000003</v>
      </c>
      <c r="AW74">
        <v>0.86111111111111116</v>
      </c>
    </row>
    <row r="75" spans="1:49" x14ac:dyDescent="0.2">
      <c r="A75">
        <v>139</v>
      </c>
      <c r="B75">
        <v>209847.0117613255</v>
      </c>
      <c r="C75">
        <v>111.8751869081978</v>
      </c>
      <c r="D75">
        <f t="shared" si="15"/>
        <v>248.61152646266177</v>
      </c>
      <c r="E75">
        <f t="shared" si="16"/>
        <v>24.861152646266177</v>
      </c>
      <c r="F75">
        <f t="shared" si="17"/>
        <v>136.73633955446397</v>
      </c>
      <c r="G75">
        <f t="shared" si="18"/>
        <v>223.75037381639561</v>
      </c>
      <c r="H75">
        <f t="shared" si="19"/>
        <v>132.16254187655929</v>
      </c>
      <c r="I75">
        <v>0</v>
      </c>
      <c r="J75" t="s">
        <v>220</v>
      </c>
      <c r="K75" t="s">
        <v>221</v>
      </c>
      <c r="L75" t="s">
        <v>213</v>
      </c>
      <c r="M75">
        <v>2019</v>
      </c>
      <c r="N75" t="s">
        <v>222</v>
      </c>
      <c r="O75" t="s">
        <v>223</v>
      </c>
      <c r="P75" t="s">
        <v>224</v>
      </c>
      <c r="Q75" t="s">
        <v>225</v>
      </c>
      <c r="R75" t="s">
        <v>47</v>
      </c>
      <c r="S75" t="s">
        <v>48</v>
      </c>
      <c r="T75" t="s">
        <v>49</v>
      </c>
      <c r="U75" t="s">
        <v>50</v>
      </c>
      <c r="V75" t="s">
        <v>226</v>
      </c>
      <c r="W75" t="s">
        <v>52</v>
      </c>
      <c r="X75" t="s">
        <v>53</v>
      </c>
      <c r="Z75" t="s">
        <v>235</v>
      </c>
      <c r="AA75" t="s">
        <v>236</v>
      </c>
      <c r="AB75" t="s">
        <v>229</v>
      </c>
      <c r="AC75" t="s">
        <v>97</v>
      </c>
      <c r="AD75" t="s">
        <v>230</v>
      </c>
      <c r="AE75" t="s">
        <v>99</v>
      </c>
      <c r="AF75">
        <v>25</v>
      </c>
      <c r="AG75" t="s">
        <v>56</v>
      </c>
      <c r="AH75">
        <v>0.1</v>
      </c>
      <c r="AI75" t="s">
        <v>231</v>
      </c>
      <c r="AJ75" t="s">
        <v>232</v>
      </c>
      <c r="AL75" t="s">
        <v>58</v>
      </c>
      <c r="AM75" t="s">
        <v>59</v>
      </c>
      <c r="AN75" t="s">
        <v>233</v>
      </c>
      <c r="AO75" t="s">
        <v>234</v>
      </c>
      <c r="AP75">
        <v>1</v>
      </c>
      <c r="AR75">
        <v>164</v>
      </c>
      <c r="AS75">
        <v>349</v>
      </c>
      <c r="AT75">
        <v>36.700000000000003</v>
      </c>
      <c r="AW75">
        <v>0.86111111111111116</v>
      </c>
    </row>
    <row r="76" spans="1:49" x14ac:dyDescent="0.2">
      <c r="A76">
        <v>139</v>
      </c>
      <c r="B76">
        <v>211904.81699890149</v>
      </c>
      <c r="C76">
        <v>134.3923715496386</v>
      </c>
      <c r="D76">
        <f t="shared" si="15"/>
        <v>298.64971455475245</v>
      </c>
      <c r="E76">
        <f t="shared" si="16"/>
        <v>29.864971455475246</v>
      </c>
      <c r="F76">
        <f t="shared" si="17"/>
        <v>164.25734300511385</v>
      </c>
      <c r="G76">
        <f t="shared" si="18"/>
        <v>268.78474309927719</v>
      </c>
      <c r="H76">
        <f t="shared" si="19"/>
        <v>172.63272061293193</v>
      </c>
      <c r="I76">
        <v>0</v>
      </c>
      <c r="J76" t="s">
        <v>220</v>
      </c>
      <c r="K76" t="s">
        <v>221</v>
      </c>
      <c r="L76" t="s">
        <v>213</v>
      </c>
      <c r="M76">
        <v>2019</v>
      </c>
      <c r="N76" t="s">
        <v>222</v>
      </c>
      <c r="O76" t="s">
        <v>223</v>
      </c>
      <c r="P76" t="s">
        <v>224</v>
      </c>
      <c r="Q76" t="s">
        <v>225</v>
      </c>
      <c r="R76" t="s">
        <v>47</v>
      </c>
      <c r="S76" t="s">
        <v>48</v>
      </c>
      <c r="T76" t="s">
        <v>49</v>
      </c>
      <c r="U76" t="s">
        <v>50</v>
      </c>
      <c r="V76" t="s">
        <v>226</v>
      </c>
      <c r="W76" t="s">
        <v>52</v>
      </c>
      <c r="X76" t="s">
        <v>53</v>
      </c>
      <c r="Z76" t="s">
        <v>235</v>
      </c>
      <c r="AA76" t="s">
        <v>236</v>
      </c>
      <c r="AB76" t="s">
        <v>229</v>
      </c>
      <c r="AC76" t="s">
        <v>97</v>
      </c>
      <c r="AD76" t="s">
        <v>230</v>
      </c>
      <c r="AE76" t="s">
        <v>99</v>
      </c>
      <c r="AF76">
        <v>25</v>
      </c>
      <c r="AG76" t="s">
        <v>56</v>
      </c>
      <c r="AH76">
        <v>0.1</v>
      </c>
      <c r="AI76" t="s">
        <v>231</v>
      </c>
      <c r="AJ76" t="s">
        <v>232</v>
      </c>
      <c r="AL76" t="s">
        <v>58</v>
      </c>
      <c r="AM76" t="s">
        <v>59</v>
      </c>
      <c r="AN76" t="s">
        <v>233</v>
      </c>
      <c r="AO76" t="s">
        <v>234</v>
      </c>
      <c r="AP76">
        <v>1</v>
      </c>
      <c r="AR76">
        <v>164</v>
      </c>
      <c r="AS76">
        <v>349</v>
      </c>
      <c r="AT76">
        <v>36.700000000000003</v>
      </c>
      <c r="AW76">
        <v>0.86111111111111116</v>
      </c>
    </row>
    <row r="77" spans="1:49" x14ac:dyDescent="0.2">
      <c r="A77">
        <v>139</v>
      </c>
      <c r="B77">
        <v>258823.51748587089</v>
      </c>
      <c r="C77">
        <v>111.84419269197249</v>
      </c>
      <c r="D77">
        <f t="shared" si="15"/>
        <v>248.54265042660555</v>
      </c>
      <c r="E77">
        <f t="shared" si="16"/>
        <v>24.854265042660558</v>
      </c>
      <c r="F77">
        <f t="shared" si="17"/>
        <v>136.69845773463305</v>
      </c>
      <c r="G77">
        <f t="shared" si="18"/>
        <v>223.68838538394499</v>
      </c>
      <c r="H77">
        <f t="shared" si="19"/>
        <v>132.1126546927608</v>
      </c>
      <c r="I77">
        <v>0</v>
      </c>
      <c r="J77" t="s">
        <v>220</v>
      </c>
      <c r="K77" t="s">
        <v>221</v>
      </c>
      <c r="L77" t="s">
        <v>213</v>
      </c>
      <c r="M77">
        <v>2019</v>
      </c>
      <c r="N77" t="s">
        <v>222</v>
      </c>
      <c r="O77" t="s">
        <v>223</v>
      </c>
      <c r="P77" t="s">
        <v>224</v>
      </c>
      <c r="Q77" t="s">
        <v>225</v>
      </c>
      <c r="R77" t="s">
        <v>47</v>
      </c>
      <c r="S77" t="s">
        <v>48</v>
      </c>
      <c r="T77" t="s">
        <v>49</v>
      </c>
      <c r="U77" t="s">
        <v>50</v>
      </c>
      <c r="V77" t="s">
        <v>226</v>
      </c>
      <c r="W77" t="s">
        <v>52</v>
      </c>
      <c r="X77" t="s">
        <v>53</v>
      </c>
      <c r="Z77" t="s">
        <v>235</v>
      </c>
      <c r="AA77" t="s">
        <v>236</v>
      </c>
      <c r="AB77" t="s">
        <v>229</v>
      </c>
      <c r="AC77" t="s">
        <v>97</v>
      </c>
      <c r="AD77" t="s">
        <v>230</v>
      </c>
      <c r="AE77" t="s">
        <v>99</v>
      </c>
      <c r="AF77">
        <v>25</v>
      </c>
      <c r="AG77" t="s">
        <v>56</v>
      </c>
      <c r="AH77">
        <v>0.1</v>
      </c>
      <c r="AI77" t="s">
        <v>231</v>
      </c>
      <c r="AJ77" t="s">
        <v>232</v>
      </c>
      <c r="AL77" t="s">
        <v>58</v>
      </c>
      <c r="AM77" t="s">
        <v>59</v>
      </c>
      <c r="AN77" t="s">
        <v>233</v>
      </c>
      <c r="AO77" t="s">
        <v>234</v>
      </c>
      <c r="AP77">
        <v>1</v>
      </c>
      <c r="AR77">
        <v>164</v>
      </c>
      <c r="AS77">
        <v>349</v>
      </c>
      <c r="AT77">
        <v>36.700000000000003</v>
      </c>
      <c r="AW77">
        <v>0.86111111111111116</v>
      </c>
    </row>
    <row r="78" spans="1:49" x14ac:dyDescent="0.2">
      <c r="A78">
        <v>139</v>
      </c>
      <c r="B78">
        <v>368220.52345843532</v>
      </c>
      <c r="C78">
        <v>123.074073066935</v>
      </c>
      <c r="D78">
        <f t="shared" si="15"/>
        <v>273.49794014874442</v>
      </c>
      <c r="E78">
        <f t="shared" si="16"/>
        <v>27.349794014874444</v>
      </c>
      <c r="F78">
        <f t="shared" si="17"/>
        <v>150.42386708180942</v>
      </c>
      <c r="G78">
        <f t="shared" si="18"/>
        <v>246.14814613387</v>
      </c>
      <c r="H78">
        <f t="shared" si="19"/>
        <v>151.154501523466</v>
      </c>
      <c r="I78">
        <v>0</v>
      </c>
      <c r="J78" t="s">
        <v>220</v>
      </c>
      <c r="K78" t="s">
        <v>221</v>
      </c>
      <c r="L78" t="s">
        <v>213</v>
      </c>
      <c r="M78">
        <v>2019</v>
      </c>
      <c r="N78" t="s">
        <v>222</v>
      </c>
      <c r="O78" t="s">
        <v>223</v>
      </c>
      <c r="P78" t="s">
        <v>224</v>
      </c>
      <c r="Q78" t="s">
        <v>225</v>
      </c>
      <c r="R78" t="s">
        <v>47</v>
      </c>
      <c r="S78" t="s">
        <v>48</v>
      </c>
      <c r="T78" t="s">
        <v>49</v>
      </c>
      <c r="U78" t="s">
        <v>50</v>
      </c>
      <c r="V78" t="s">
        <v>226</v>
      </c>
      <c r="W78" t="s">
        <v>52</v>
      </c>
      <c r="X78" t="s">
        <v>53</v>
      </c>
      <c r="Z78" t="s">
        <v>235</v>
      </c>
      <c r="AA78" t="s">
        <v>236</v>
      </c>
      <c r="AB78" t="s">
        <v>229</v>
      </c>
      <c r="AC78" t="s">
        <v>97</v>
      </c>
      <c r="AD78" t="s">
        <v>230</v>
      </c>
      <c r="AE78" t="s">
        <v>99</v>
      </c>
      <c r="AF78">
        <v>25</v>
      </c>
      <c r="AG78" t="s">
        <v>56</v>
      </c>
      <c r="AH78">
        <v>0.1</v>
      </c>
      <c r="AI78" t="s">
        <v>231</v>
      </c>
      <c r="AJ78" t="s">
        <v>232</v>
      </c>
      <c r="AL78" t="s">
        <v>58</v>
      </c>
      <c r="AM78" t="s">
        <v>59</v>
      </c>
      <c r="AN78" t="s">
        <v>233</v>
      </c>
      <c r="AO78" t="s">
        <v>234</v>
      </c>
      <c r="AP78">
        <v>1</v>
      </c>
      <c r="AR78">
        <v>164</v>
      </c>
      <c r="AS78">
        <v>349</v>
      </c>
      <c r="AT78">
        <v>36.700000000000003</v>
      </c>
      <c r="AW78">
        <v>0.86111111111111116</v>
      </c>
    </row>
    <row r="79" spans="1:49" x14ac:dyDescent="0.2">
      <c r="A79">
        <v>139</v>
      </c>
      <c r="B79">
        <v>417762.27045884228</v>
      </c>
      <c r="C79">
        <v>100.5647680037939</v>
      </c>
      <c r="D79">
        <f t="shared" si="15"/>
        <v>223.47726223065311</v>
      </c>
      <c r="E79">
        <f t="shared" si="16"/>
        <v>22.347726223065312</v>
      </c>
      <c r="F79">
        <f t="shared" si="17"/>
        <v>122.91249422685921</v>
      </c>
      <c r="G79">
        <f t="shared" si="18"/>
        <v>201.1295360075878</v>
      </c>
      <c r="H79">
        <f t="shared" si="19"/>
        <v>114.80443657357036</v>
      </c>
      <c r="I79">
        <v>0</v>
      </c>
      <c r="J79" t="s">
        <v>220</v>
      </c>
      <c r="K79" t="s">
        <v>221</v>
      </c>
      <c r="L79" t="s">
        <v>213</v>
      </c>
      <c r="M79">
        <v>2019</v>
      </c>
      <c r="N79" t="s">
        <v>222</v>
      </c>
      <c r="O79" t="s">
        <v>223</v>
      </c>
      <c r="P79" t="s">
        <v>224</v>
      </c>
      <c r="Q79" t="s">
        <v>225</v>
      </c>
      <c r="R79" t="s">
        <v>47</v>
      </c>
      <c r="S79" t="s">
        <v>48</v>
      </c>
      <c r="T79" t="s">
        <v>49</v>
      </c>
      <c r="U79" t="s">
        <v>50</v>
      </c>
      <c r="V79" t="s">
        <v>226</v>
      </c>
      <c r="W79" t="s">
        <v>52</v>
      </c>
      <c r="X79" t="s">
        <v>53</v>
      </c>
      <c r="Z79" t="s">
        <v>235</v>
      </c>
      <c r="AA79" t="s">
        <v>236</v>
      </c>
      <c r="AB79" t="s">
        <v>229</v>
      </c>
      <c r="AC79" t="s">
        <v>97</v>
      </c>
      <c r="AD79" t="s">
        <v>230</v>
      </c>
      <c r="AE79" t="s">
        <v>99</v>
      </c>
      <c r="AF79">
        <v>25</v>
      </c>
      <c r="AG79" t="s">
        <v>56</v>
      </c>
      <c r="AH79">
        <v>0.1</v>
      </c>
      <c r="AI79" t="s">
        <v>231</v>
      </c>
      <c r="AJ79" t="s">
        <v>232</v>
      </c>
      <c r="AL79" t="s">
        <v>58</v>
      </c>
      <c r="AM79" t="s">
        <v>59</v>
      </c>
      <c r="AN79" t="s">
        <v>233</v>
      </c>
      <c r="AO79" t="s">
        <v>234</v>
      </c>
      <c r="AP79">
        <v>1</v>
      </c>
      <c r="AR79">
        <v>164</v>
      </c>
      <c r="AS79">
        <v>349</v>
      </c>
      <c r="AT79">
        <v>36.700000000000003</v>
      </c>
      <c r="AW79">
        <v>0.86111111111111116</v>
      </c>
    </row>
    <row r="80" spans="1:49" x14ac:dyDescent="0.2">
      <c r="A80">
        <v>139</v>
      </c>
      <c r="B80">
        <v>624505.82874713978</v>
      </c>
      <c r="C80">
        <v>100.53276047261009</v>
      </c>
      <c r="D80">
        <f t="shared" si="15"/>
        <v>223.40613438357798</v>
      </c>
      <c r="E80">
        <f t="shared" si="16"/>
        <v>22.340613438357799</v>
      </c>
      <c r="F80">
        <f t="shared" si="17"/>
        <v>122.87337391096789</v>
      </c>
      <c r="G80">
        <f t="shared" si="18"/>
        <v>201.06552094522019</v>
      </c>
      <c r="H80">
        <f t="shared" si="19"/>
        <v>114.75755492046615</v>
      </c>
      <c r="I80">
        <v>0</v>
      </c>
      <c r="J80" t="s">
        <v>220</v>
      </c>
      <c r="K80" t="s">
        <v>221</v>
      </c>
      <c r="L80" t="s">
        <v>213</v>
      </c>
      <c r="M80">
        <v>2019</v>
      </c>
      <c r="N80" t="s">
        <v>222</v>
      </c>
      <c r="O80" t="s">
        <v>223</v>
      </c>
      <c r="P80" t="s">
        <v>224</v>
      </c>
      <c r="Q80" t="s">
        <v>225</v>
      </c>
      <c r="R80" t="s">
        <v>47</v>
      </c>
      <c r="S80" t="s">
        <v>48</v>
      </c>
      <c r="T80" t="s">
        <v>49</v>
      </c>
      <c r="U80" t="s">
        <v>50</v>
      </c>
      <c r="V80" t="s">
        <v>226</v>
      </c>
      <c r="W80" t="s">
        <v>52</v>
      </c>
      <c r="X80" t="s">
        <v>53</v>
      </c>
      <c r="Z80" t="s">
        <v>235</v>
      </c>
      <c r="AA80" t="s">
        <v>236</v>
      </c>
      <c r="AB80" t="s">
        <v>229</v>
      </c>
      <c r="AC80" t="s">
        <v>97</v>
      </c>
      <c r="AD80" t="s">
        <v>230</v>
      </c>
      <c r="AE80" t="s">
        <v>99</v>
      </c>
      <c r="AF80">
        <v>25</v>
      </c>
      <c r="AG80" t="s">
        <v>56</v>
      </c>
      <c r="AH80">
        <v>0.1</v>
      </c>
      <c r="AI80" t="s">
        <v>231</v>
      </c>
      <c r="AJ80" t="s">
        <v>232</v>
      </c>
      <c r="AL80" t="s">
        <v>58</v>
      </c>
      <c r="AM80" t="s">
        <v>59</v>
      </c>
      <c r="AN80" t="s">
        <v>233</v>
      </c>
      <c r="AO80" t="s">
        <v>234</v>
      </c>
      <c r="AP80">
        <v>1</v>
      </c>
      <c r="AR80">
        <v>164</v>
      </c>
      <c r="AS80">
        <v>349</v>
      </c>
      <c r="AT80">
        <v>36.700000000000003</v>
      </c>
      <c r="AW80">
        <v>0.86111111111111116</v>
      </c>
    </row>
    <row r="81" spans="1:49" x14ac:dyDescent="0.2">
      <c r="A81">
        <v>139</v>
      </c>
      <c r="B81">
        <v>871778.76486622088</v>
      </c>
      <c r="C81">
        <v>89.416844569564276</v>
      </c>
      <c r="D81">
        <f t="shared" si="15"/>
        <v>198.70409904347616</v>
      </c>
      <c r="E81">
        <f t="shared" si="16"/>
        <v>19.870409904347618</v>
      </c>
      <c r="F81">
        <f t="shared" si="17"/>
        <v>109.28725447391189</v>
      </c>
      <c r="G81">
        <f t="shared" si="18"/>
        <v>178.83368913912855</v>
      </c>
      <c r="H81">
        <f t="shared" si="19"/>
        <v>99.138259187357832</v>
      </c>
      <c r="I81">
        <v>0</v>
      </c>
      <c r="J81" t="s">
        <v>220</v>
      </c>
      <c r="K81" t="s">
        <v>221</v>
      </c>
      <c r="L81" t="s">
        <v>213</v>
      </c>
      <c r="M81">
        <v>2019</v>
      </c>
      <c r="N81" t="s">
        <v>222</v>
      </c>
      <c r="O81" t="s">
        <v>223</v>
      </c>
      <c r="P81" t="s">
        <v>224</v>
      </c>
      <c r="Q81" t="s">
        <v>225</v>
      </c>
      <c r="R81" t="s">
        <v>47</v>
      </c>
      <c r="S81" t="s">
        <v>48</v>
      </c>
      <c r="T81" t="s">
        <v>49</v>
      </c>
      <c r="U81" t="s">
        <v>50</v>
      </c>
      <c r="V81" t="s">
        <v>226</v>
      </c>
      <c r="W81" t="s">
        <v>52</v>
      </c>
      <c r="X81" t="s">
        <v>53</v>
      </c>
      <c r="Z81" t="s">
        <v>235</v>
      </c>
      <c r="AA81" t="s">
        <v>236</v>
      </c>
      <c r="AB81" t="s">
        <v>229</v>
      </c>
      <c r="AC81" t="s">
        <v>97</v>
      </c>
      <c r="AD81" t="s">
        <v>230</v>
      </c>
      <c r="AE81" t="s">
        <v>99</v>
      </c>
      <c r="AF81">
        <v>25</v>
      </c>
      <c r="AG81" t="s">
        <v>56</v>
      </c>
      <c r="AH81">
        <v>0.1</v>
      </c>
      <c r="AI81" t="s">
        <v>231</v>
      </c>
      <c r="AJ81" t="s">
        <v>232</v>
      </c>
      <c r="AL81" t="s">
        <v>58</v>
      </c>
      <c r="AM81" t="s">
        <v>59</v>
      </c>
      <c r="AN81" t="s">
        <v>233</v>
      </c>
      <c r="AO81" t="s">
        <v>234</v>
      </c>
      <c r="AP81">
        <v>1</v>
      </c>
      <c r="AR81">
        <v>164</v>
      </c>
      <c r="AS81">
        <v>349</v>
      </c>
      <c r="AT81">
        <v>36.700000000000003</v>
      </c>
      <c r="AW81">
        <v>0.86111111111111116</v>
      </c>
    </row>
    <row r="82" spans="1:49" x14ac:dyDescent="0.2">
      <c r="A82">
        <v>139</v>
      </c>
      <c r="B82">
        <v>915546.18627371336</v>
      </c>
      <c r="C82">
        <v>100.5647680037939</v>
      </c>
      <c r="D82">
        <f t="shared" si="15"/>
        <v>223.47726223065311</v>
      </c>
      <c r="E82">
        <f t="shared" si="16"/>
        <v>22.347726223065312</v>
      </c>
      <c r="F82">
        <f t="shared" si="17"/>
        <v>122.91249422685921</v>
      </c>
      <c r="G82">
        <f t="shared" si="18"/>
        <v>201.1295360075878</v>
      </c>
      <c r="H82">
        <f t="shared" si="19"/>
        <v>114.80443657357036</v>
      </c>
      <c r="I82">
        <v>0</v>
      </c>
      <c r="J82" t="s">
        <v>220</v>
      </c>
      <c r="K82" t="s">
        <v>221</v>
      </c>
      <c r="L82" t="s">
        <v>213</v>
      </c>
      <c r="M82">
        <v>2019</v>
      </c>
      <c r="N82" t="s">
        <v>222</v>
      </c>
      <c r="O82" t="s">
        <v>223</v>
      </c>
      <c r="P82" t="s">
        <v>224</v>
      </c>
      <c r="Q82" t="s">
        <v>225</v>
      </c>
      <c r="R82" t="s">
        <v>47</v>
      </c>
      <c r="S82" t="s">
        <v>48</v>
      </c>
      <c r="T82" t="s">
        <v>49</v>
      </c>
      <c r="U82" t="s">
        <v>50</v>
      </c>
      <c r="V82" t="s">
        <v>226</v>
      </c>
      <c r="W82" t="s">
        <v>52</v>
      </c>
      <c r="X82" t="s">
        <v>53</v>
      </c>
      <c r="Z82" t="s">
        <v>235</v>
      </c>
      <c r="AA82" t="s">
        <v>236</v>
      </c>
      <c r="AB82" t="s">
        <v>229</v>
      </c>
      <c r="AC82" t="s">
        <v>97</v>
      </c>
      <c r="AD82" t="s">
        <v>230</v>
      </c>
      <c r="AE82" t="s">
        <v>99</v>
      </c>
      <c r="AF82">
        <v>25</v>
      </c>
      <c r="AG82" t="s">
        <v>56</v>
      </c>
      <c r="AH82">
        <v>0.1</v>
      </c>
      <c r="AI82" t="s">
        <v>231</v>
      </c>
      <c r="AJ82" t="s">
        <v>232</v>
      </c>
      <c r="AL82" t="s">
        <v>58</v>
      </c>
      <c r="AM82" t="s">
        <v>59</v>
      </c>
      <c r="AN82" t="s">
        <v>233</v>
      </c>
      <c r="AO82" t="s">
        <v>234</v>
      </c>
      <c r="AP82">
        <v>1</v>
      </c>
      <c r="AR82">
        <v>164</v>
      </c>
      <c r="AS82">
        <v>349</v>
      </c>
      <c r="AT82">
        <v>36.700000000000003</v>
      </c>
      <c r="AW82">
        <v>0.86111111111111116</v>
      </c>
    </row>
    <row r="83" spans="1:49" x14ac:dyDescent="0.2">
      <c r="A83">
        <v>139</v>
      </c>
      <c r="B83">
        <v>1797006.1819271371</v>
      </c>
      <c r="C83">
        <v>111.76409008022929</v>
      </c>
      <c r="D83">
        <f t="shared" si="15"/>
        <v>248.36464462273176</v>
      </c>
      <c r="E83">
        <f t="shared" si="16"/>
        <v>24.836464462273177</v>
      </c>
      <c r="F83">
        <f t="shared" si="17"/>
        <v>136.60055454250246</v>
      </c>
      <c r="G83">
        <f t="shared" si="18"/>
        <v>223.52818016045859</v>
      </c>
      <c r="H83">
        <f t="shared" si="19"/>
        <v>131.9837878119597</v>
      </c>
      <c r="I83">
        <v>0</v>
      </c>
      <c r="J83" t="s">
        <v>220</v>
      </c>
      <c r="K83" t="s">
        <v>221</v>
      </c>
      <c r="L83" t="s">
        <v>213</v>
      </c>
      <c r="M83">
        <v>2019</v>
      </c>
      <c r="N83" t="s">
        <v>222</v>
      </c>
      <c r="O83" t="s">
        <v>223</v>
      </c>
      <c r="P83" t="s">
        <v>224</v>
      </c>
      <c r="Q83" t="s">
        <v>225</v>
      </c>
      <c r="R83" t="s">
        <v>47</v>
      </c>
      <c r="S83" t="s">
        <v>48</v>
      </c>
      <c r="T83" t="s">
        <v>49</v>
      </c>
      <c r="U83" t="s">
        <v>50</v>
      </c>
      <c r="V83" t="s">
        <v>226</v>
      </c>
      <c r="W83" t="s">
        <v>52</v>
      </c>
      <c r="X83" t="s">
        <v>53</v>
      </c>
      <c r="Z83" t="s">
        <v>235</v>
      </c>
      <c r="AA83" t="s">
        <v>236</v>
      </c>
      <c r="AB83" t="s">
        <v>229</v>
      </c>
      <c r="AC83" t="s">
        <v>97</v>
      </c>
      <c r="AD83" t="s">
        <v>230</v>
      </c>
      <c r="AE83" t="s">
        <v>99</v>
      </c>
      <c r="AF83">
        <v>25</v>
      </c>
      <c r="AG83" t="s">
        <v>56</v>
      </c>
      <c r="AH83">
        <v>0.1</v>
      </c>
      <c r="AI83" t="s">
        <v>231</v>
      </c>
      <c r="AJ83" t="s">
        <v>232</v>
      </c>
      <c r="AL83" t="s">
        <v>58</v>
      </c>
      <c r="AM83" t="s">
        <v>59</v>
      </c>
      <c r="AN83" t="s">
        <v>233</v>
      </c>
      <c r="AO83" t="s">
        <v>234</v>
      </c>
      <c r="AP83">
        <v>1</v>
      </c>
      <c r="AR83">
        <v>164</v>
      </c>
      <c r="AS83">
        <v>349</v>
      </c>
      <c r="AT83">
        <v>36.700000000000003</v>
      </c>
      <c r="AW83">
        <v>0.86111111111111116</v>
      </c>
    </row>
    <row r="84" spans="1:49" x14ac:dyDescent="0.2">
      <c r="A84">
        <v>139</v>
      </c>
      <c r="B84">
        <v>2015503.981605208</v>
      </c>
      <c r="C84">
        <v>89.417830290010755</v>
      </c>
      <c r="D84">
        <f t="shared" si="15"/>
        <v>198.70628953335722</v>
      </c>
      <c r="E84">
        <f t="shared" si="16"/>
        <v>19.870628953335725</v>
      </c>
      <c r="F84">
        <f t="shared" si="17"/>
        <v>109.28845924334647</v>
      </c>
      <c r="G84">
        <f t="shared" si="18"/>
        <v>178.83566058002151</v>
      </c>
      <c r="H84">
        <f t="shared" si="19"/>
        <v>99.139589717969827</v>
      </c>
      <c r="I84">
        <v>0</v>
      </c>
      <c r="J84" t="s">
        <v>220</v>
      </c>
      <c r="K84" t="s">
        <v>221</v>
      </c>
      <c r="L84" t="s">
        <v>213</v>
      </c>
      <c r="M84">
        <v>2019</v>
      </c>
      <c r="N84" t="s">
        <v>222</v>
      </c>
      <c r="O84" t="s">
        <v>223</v>
      </c>
      <c r="P84" t="s">
        <v>224</v>
      </c>
      <c r="Q84" t="s">
        <v>225</v>
      </c>
      <c r="R84" t="s">
        <v>47</v>
      </c>
      <c r="S84" t="s">
        <v>48</v>
      </c>
      <c r="T84" t="s">
        <v>49</v>
      </c>
      <c r="U84" t="s">
        <v>50</v>
      </c>
      <c r="V84" t="s">
        <v>226</v>
      </c>
      <c r="W84" t="s">
        <v>52</v>
      </c>
      <c r="X84" t="s">
        <v>53</v>
      </c>
      <c r="Z84" t="s">
        <v>235</v>
      </c>
      <c r="AA84" t="s">
        <v>236</v>
      </c>
      <c r="AB84" t="s">
        <v>229</v>
      </c>
      <c r="AC84" t="s">
        <v>97</v>
      </c>
      <c r="AD84" t="s">
        <v>230</v>
      </c>
      <c r="AE84" t="s">
        <v>99</v>
      </c>
      <c r="AF84">
        <v>25</v>
      </c>
      <c r="AG84" t="s">
        <v>56</v>
      </c>
      <c r="AH84">
        <v>0.1</v>
      </c>
      <c r="AI84" t="s">
        <v>231</v>
      </c>
      <c r="AJ84" t="s">
        <v>232</v>
      </c>
      <c r="AL84" t="s">
        <v>58</v>
      </c>
      <c r="AM84" t="s">
        <v>59</v>
      </c>
      <c r="AN84" t="s">
        <v>233</v>
      </c>
      <c r="AO84" t="s">
        <v>234</v>
      </c>
      <c r="AP84">
        <v>1</v>
      </c>
      <c r="AR84">
        <v>164</v>
      </c>
      <c r="AS84">
        <v>349</v>
      </c>
      <c r="AT84">
        <v>36.700000000000003</v>
      </c>
      <c r="AW84">
        <v>0.86111111111111116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AB05F-018C-C44A-8723-BF214CB6BDDA}">
  <dimension ref="A1:AW176"/>
  <sheetViews>
    <sheetView topLeftCell="P1" workbookViewId="0">
      <selection activeCell="V1" sqref="V1"/>
    </sheetView>
  </sheetViews>
  <sheetFormatPr baseColWidth="10" defaultColWidth="8.83203125" defaultRowHeight="15" x14ac:dyDescent="0.2"/>
  <cols>
    <col min="2" max="2" width="12.33203125" bestFit="1" customWidth="1"/>
    <col min="3" max="4" width="19.6640625" customWidth="1"/>
    <col min="5" max="5" width="18.1640625" customWidth="1"/>
    <col min="6" max="6" width="19.6640625" customWidth="1"/>
    <col min="7" max="8" width="23" customWidth="1"/>
    <col min="15" max="15" width="32.33203125" bestFit="1" customWidth="1"/>
    <col min="20" max="20" width="27" bestFit="1" customWidth="1"/>
    <col min="21" max="21" width="19.83203125" bestFit="1" customWidth="1"/>
    <col min="22" max="22" width="27.6640625" bestFit="1" customWidth="1"/>
    <col min="23" max="23" width="19.83203125" bestFit="1" customWidth="1"/>
    <col min="24" max="24" width="37.1640625" bestFit="1" customWidth="1"/>
    <col min="26" max="26" width="13.1640625" bestFit="1" customWidth="1"/>
    <col min="34" max="34" width="9" bestFit="1" customWidth="1"/>
    <col min="35" max="35" width="14.1640625" bestFit="1" customWidth="1"/>
    <col min="36" max="36" width="40.1640625" bestFit="1" customWidth="1"/>
    <col min="37" max="37" width="14.83203125" bestFit="1" customWidth="1"/>
    <col min="38" max="38" width="11" bestFit="1" customWidth="1"/>
    <col min="39" max="39" width="14.33203125" bestFit="1" customWidth="1"/>
    <col min="40" max="40" width="47.5" bestFit="1" customWidth="1"/>
    <col min="42" max="42" width="35.33203125" bestFit="1" customWidth="1"/>
    <col min="44" max="44" width="19.6640625" bestFit="1" customWidth="1"/>
    <col min="45" max="45" width="29.33203125" bestFit="1" customWidth="1"/>
    <col min="46" max="46" width="14.5" bestFit="1" customWidth="1"/>
    <col min="47" max="47" width="31.33203125" bestFit="1" customWidth="1"/>
    <col min="48" max="48" width="41.5" bestFit="1" customWidth="1"/>
    <col min="49" max="49" width="11.83203125" bestFit="1" customWidth="1"/>
  </cols>
  <sheetData>
    <row r="1" spans="1:49" x14ac:dyDescent="0.2">
      <c r="A1" s="1" t="s">
        <v>0</v>
      </c>
      <c r="B1" s="1" t="s">
        <v>326</v>
      </c>
      <c r="C1" s="1" t="s">
        <v>325</v>
      </c>
      <c r="D1" s="1" t="s">
        <v>330</v>
      </c>
      <c r="E1" s="1" t="s">
        <v>331</v>
      </c>
      <c r="F1" s="1" t="s">
        <v>332</v>
      </c>
      <c r="G1" s="1" t="s">
        <v>329</v>
      </c>
      <c r="H1" s="1" t="s">
        <v>333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20</v>
      </c>
      <c r="AC1" s="1" t="s">
        <v>21</v>
      </c>
      <c r="AD1" s="1" t="s">
        <v>22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32</v>
      </c>
      <c r="AO1" s="1" t="s">
        <v>33</v>
      </c>
      <c r="AP1" s="1" t="s">
        <v>34</v>
      </c>
      <c r="AQ1" s="1" t="s">
        <v>35</v>
      </c>
      <c r="AR1" s="1" t="s">
        <v>327</v>
      </c>
      <c r="AS1" s="1" t="s">
        <v>36</v>
      </c>
      <c r="AT1" s="1" t="s">
        <v>328</v>
      </c>
      <c r="AU1" s="1" t="s">
        <v>37</v>
      </c>
      <c r="AV1" s="1" t="s">
        <v>38</v>
      </c>
      <c r="AW1" s="1" t="s">
        <v>39</v>
      </c>
    </row>
    <row r="2" spans="1:49" x14ac:dyDescent="0.2">
      <c r="A2">
        <v>102</v>
      </c>
      <c r="B2">
        <v>615423.23491375335</v>
      </c>
      <c r="C2">
        <v>699.59400269541777</v>
      </c>
      <c r="D2">
        <f t="shared" ref="D2:D48" si="0">G2/(1-AH2)</f>
        <v>699.59400269541777</v>
      </c>
      <c r="E2">
        <f t="shared" ref="E2:E48" si="1">D2*AH2</f>
        <v>-699.59400269541777</v>
      </c>
      <c r="F2">
        <f t="shared" ref="F2:F48" si="2">(D2+E2)/2</f>
        <v>0</v>
      </c>
      <c r="G2">
        <f t="shared" ref="G2:G48" si="3">C2*2</f>
        <v>1399.1880053908355</v>
      </c>
      <c r="H2">
        <f t="shared" ref="H2:H48" si="4">C2/(1-(F2/AS2)^2)</f>
        <v>699.59400269541777</v>
      </c>
      <c r="I2">
        <v>0</v>
      </c>
      <c r="J2" t="s">
        <v>40</v>
      </c>
      <c r="K2" t="s">
        <v>41</v>
      </c>
      <c r="L2" t="s">
        <v>42</v>
      </c>
      <c r="M2">
        <v>2021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Z2">
        <v>14.3</v>
      </c>
      <c r="AA2" t="s">
        <v>54</v>
      </c>
      <c r="AE2" t="s">
        <v>55</v>
      </c>
      <c r="AF2">
        <v>25</v>
      </c>
      <c r="AG2" t="s">
        <v>56</v>
      </c>
      <c r="AH2">
        <v>-1</v>
      </c>
      <c r="AI2">
        <v>50</v>
      </c>
      <c r="AJ2" t="s">
        <v>57</v>
      </c>
      <c r="AL2" t="s">
        <v>58</v>
      </c>
      <c r="AM2" t="s">
        <v>59</v>
      </c>
      <c r="AN2" t="s">
        <v>60</v>
      </c>
      <c r="AO2">
        <v>6</v>
      </c>
      <c r="AP2">
        <v>1</v>
      </c>
      <c r="AR2">
        <v>851.2</v>
      </c>
      <c r="AS2">
        <v>903.9</v>
      </c>
      <c r="AT2">
        <v>14.7</v>
      </c>
      <c r="AW2">
        <v>0.75</v>
      </c>
    </row>
    <row r="3" spans="1:49" x14ac:dyDescent="0.2">
      <c r="A3">
        <v>102</v>
      </c>
      <c r="B3">
        <v>872237.9000929133</v>
      </c>
      <c r="C3">
        <v>659.85162463887013</v>
      </c>
      <c r="D3">
        <f t="shared" si="0"/>
        <v>659.85162463887013</v>
      </c>
      <c r="E3">
        <f t="shared" si="1"/>
        <v>-659.85162463887013</v>
      </c>
      <c r="F3">
        <f t="shared" si="2"/>
        <v>0</v>
      </c>
      <c r="G3">
        <f t="shared" si="3"/>
        <v>1319.7032492777403</v>
      </c>
      <c r="H3">
        <f t="shared" si="4"/>
        <v>659.85162463887013</v>
      </c>
      <c r="I3">
        <v>0</v>
      </c>
      <c r="J3" t="s">
        <v>40</v>
      </c>
      <c r="K3" t="s">
        <v>41</v>
      </c>
      <c r="L3" t="s">
        <v>42</v>
      </c>
      <c r="M3">
        <v>2021</v>
      </c>
      <c r="N3" t="s">
        <v>43</v>
      </c>
      <c r="O3" t="s">
        <v>44</v>
      </c>
      <c r="P3" t="s">
        <v>45</v>
      </c>
      <c r="Q3" t="s">
        <v>46</v>
      </c>
      <c r="R3" t="s">
        <v>47</v>
      </c>
      <c r="S3" t="s">
        <v>48</v>
      </c>
      <c r="T3" t="s">
        <v>49</v>
      </c>
      <c r="U3" t="s">
        <v>50</v>
      </c>
      <c r="V3" t="s">
        <v>51</v>
      </c>
      <c r="W3" t="s">
        <v>52</v>
      </c>
      <c r="X3" t="s">
        <v>53</v>
      </c>
      <c r="Z3">
        <v>14.3</v>
      </c>
      <c r="AA3" t="s">
        <v>54</v>
      </c>
      <c r="AE3" t="s">
        <v>55</v>
      </c>
      <c r="AF3">
        <v>25</v>
      </c>
      <c r="AG3" t="s">
        <v>56</v>
      </c>
      <c r="AH3">
        <v>-1</v>
      </c>
      <c r="AI3">
        <v>50</v>
      </c>
      <c r="AJ3" t="s">
        <v>57</v>
      </c>
      <c r="AL3" t="s">
        <v>58</v>
      </c>
      <c r="AM3" t="s">
        <v>59</v>
      </c>
      <c r="AN3" t="s">
        <v>60</v>
      </c>
      <c r="AO3">
        <v>6</v>
      </c>
      <c r="AP3">
        <v>1</v>
      </c>
      <c r="AR3">
        <v>851.2</v>
      </c>
      <c r="AS3">
        <v>903.9</v>
      </c>
      <c r="AT3">
        <v>14.7</v>
      </c>
      <c r="AW3">
        <v>0.75</v>
      </c>
    </row>
    <row r="4" spans="1:49" x14ac:dyDescent="0.2">
      <c r="A4">
        <v>102</v>
      </c>
      <c r="B4">
        <v>4002016.8775687511</v>
      </c>
      <c r="C4">
        <v>579.75390918008191</v>
      </c>
      <c r="D4">
        <f t="shared" si="0"/>
        <v>579.75390918008191</v>
      </c>
      <c r="E4">
        <f t="shared" si="1"/>
        <v>-579.75390918008191</v>
      </c>
      <c r="F4">
        <f t="shared" si="2"/>
        <v>0</v>
      </c>
      <c r="G4">
        <f t="shared" si="3"/>
        <v>1159.5078183601638</v>
      </c>
      <c r="H4">
        <f t="shared" si="4"/>
        <v>579.75390918008191</v>
      </c>
      <c r="I4">
        <v>0</v>
      </c>
      <c r="J4" t="s">
        <v>40</v>
      </c>
      <c r="K4" t="s">
        <v>41</v>
      </c>
      <c r="L4" t="s">
        <v>42</v>
      </c>
      <c r="M4">
        <v>2021</v>
      </c>
      <c r="N4" t="s">
        <v>43</v>
      </c>
      <c r="O4" t="s">
        <v>44</v>
      </c>
      <c r="P4" t="s">
        <v>45</v>
      </c>
      <c r="Q4" t="s">
        <v>46</v>
      </c>
      <c r="R4" t="s">
        <v>47</v>
      </c>
      <c r="S4" t="s">
        <v>48</v>
      </c>
      <c r="T4" t="s">
        <v>49</v>
      </c>
      <c r="U4" t="s">
        <v>50</v>
      </c>
      <c r="V4" t="s">
        <v>51</v>
      </c>
      <c r="W4" t="s">
        <v>52</v>
      </c>
      <c r="X4" t="s">
        <v>53</v>
      </c>
      <c r="Z4">
        <v>14.3</v>
      </c>
      <c r="AA4" t="s">
        <v>54</v>
      </c>
      <c r="AE4" t="s">
        <v>55</v>
      </c>
      <c r="AF4">
        <v>25</v>
      </c>
      <c r="AG4" t="s">
        <v>56</v>
      </c>
      <c r="AH4">
        <v>-1</v>
      </c>
      <c r="AI4">
        <v>50</v>
      </c>
      <c r="AJ4" t="s">
        <v>57</v>
      </c>
      <c r="AL4" t="s">
        <v>58</v>
      </c>
      <c r="AM4" t="s">
        <v>59</v>
      </c>
      <c r="AN4" t="s">
        <v>60</v>
      </c>
      <c r="AO4">
        <v>6</v>
      </c>
      <c r="AP4">
        <v>1</v>
      </c>
      <c r="AR4">
        <v>851.2</v>
      </c>
      <c r="AS4">
        <v>903.9</v>
      </c>
      <c r="AT4">
        <v>14.7</v>
      </c>
      <c r="AW4">
        <v>0.75</v>
      </c>
    </row>
    <row r="5" spans="1:49" x14ac:dyDescent="0.2">
      <c r="A5">
        <v>102</v>
      </c>
      <c r="B5">
        <v>4841396.4320835676</v>
      </c>
      <c r="C5">
        <v>605.70943396226414</v>
      </c>
      <c r="D5">
        <f t="shared" si="0"/>
        <v>605.70943396226414</v>
      </c>
      <c r="E5">
        <f t="shared" si="1"/>
        <v>-605.70943396226414</v>
      </c>
      <c r="F5">
        <f t="shared" si="2"/>
        <v>0</v>
      </c>
      <c r="G5">
        <f t="shared" si="3"/>
        <v>1211.4188679245283</v>
      </c>
      <c r="H5">
        <f t="shared" si="4"/>
        <v>605.70943396226414</v>
      </c>
      <c r="I5">
        <v>0</v>
      </c>
      <c r="J5" t="s">
        <v>40</v>
      </c>
      <c r="K5" t="s">
        <v>41</v>
      </c>
      <c r="L5" t="s">
        <v>42</v>
      </c>
      <c r="M5">
        <v>2021</v>
      </c>
      <c r="N5" t="s">
        <v>43</v>
      </c>
      <c r="O5" t="s">
        <v>44</v>
      </c>
      <c r="P5" t="s">
        <v>45</v>
      </c>
      <c r="Q5" t="s">
        <v>46</v>
      </c>
      <c r="R5" t="s">
        <v>47</v>
      </c>
      <c r="S5" t="s">
        <v>48</v>
      </c>
      <c r="T5" t="s">
        <v>49</v>
      </c>
      <c r="U5" t="s">
        <v>50</v>
      </c>
      <c r="V5" t="s">
        <v>51</v>
      </c>
      <c r="W5" t="s">
        <v>52</v>
      </c>
      <c r="X5" t="s">
        <v>53</v>
      </c>
      <c r="Z5">
        <v>14.3</v>
      </c>
      <c r="AA5" t="s">
        <v>54</v>
      </c>
      <c r="AE5" t="s">
        <v>55</v>
      </c>
      <c r="AF5">
        <v>25</v>
      </c>
      <c r="AG5" t="s">
        <v>56</v>
      </c>
      <c r="AH5">
        <v>-1</v>
      </c>
      <c r="AI5">
        <v>50</v>
      </c>
      <c r="AJ5" t="s">
        <v>57</v>
      </c>
      <c r="AL5" t="s">
        <v>58</v>
      </c>
      <c r="AM5" t="s">
        <v>59</v>
      </c>
      <c r="AN5" t="s">
        <v>60</v>
      </c>
      <c r="AO5">
        <v>6</v>
      </c>
      <c r="AP5">
        <v>1</v>
      </c>
      <c r="AR5">
        <v>851.2</v>
      </c>
      <c r="AS5">
        <v>903.9</v>
      </c>
      <c r="AT5">
        <v>14.7</v>
      </c>
      <c r="AW5">
        <v>0.75</v>
      </c>
    </row>
    <row r="6" spans="1:49" x14ac:dyDescent="0.2">
      <c r="A6">
        <v>102</v>
      </c>
      <c r="B6">
        <v>7907594.1354066236</v>
      </c>
      <c r="C6">
        <v>559.9222174575948</v>
      </c>
      <c r="D6">
        <f t="shared" si="0"/>
        <v>559.9222174575948</v>
      </c>
      <c r="E6">
        <f t="shared" si="1"/>
        <v>-559.9222174575948</v>
      </c>
      <c r="F6">
        <f t="shared" si="2"/>
        <v>0</v>
      </c>
      <c r="G6">
        <f t="shared" si="3"/>
        <v>1119.8444349151896</v>
      </c>
      <c r="H6">
        <f t="shared" si="4"/>
        <v>559.9222174575948</v>
      </c>
      <c r="I6">
        <v>0</v>
      </c>
      <c r="J6" t="s">
        <v>40</v>
      </c>
      <c r="K6" t="s">
        <v>41</v>
      </c>
      <c r="L6" t="s">
        <v>42</v>
      </c>
      <c r="M6">
        <v>2021</v>
      </c>
      <c r="N6" t="s">
        <v>43</v>
      </c>
      <c r="O6" t="s">
        <v>44</v>
      </c>
      <c r="P6" t="s">
        <v>45</v>
      </c>
      <c r="Q6" t="s">
        <v>46</v>
      </c>
      <c r="R6" t="s">
        <v>47</v>
      </c>
      <c r="S6" t="s">
        <v>48</v>
      </c>
      <c r="T6" t="s">
        <v>49</v>
      </c>
      <c r="U6" t="s">
        <v>50</v>
      </c>
      <c r="V6" t="s">
        <v>51</v>
      </c>
      <c r="W6" t="s">
        <v>52</v>
      </c>
      <c r="X6" t="s">
        <v>53</v>
      </c>
      <c r="Z6">
        <v>14.3</v>
      </c>
      <c r="AA6" t="s">
        <v>54</v>
      </c>
      <c r="AE6" t="s">
        <v>55</v>
      </c>
      <c r="AF6">
        <v>25</v>
      </c>
      <c r="AG6" t="s">
        <v>56</v>
      </c>
      <c r="AH6">
        <v>-1</v>
      </c>
      <c r="AI6">
        <v>50</v>
      </c>
      <c r="AJ6" t="s">
        <v>57</v>
      </c>
      <c r="AL6" t="s">
        <v>58</v>
      </c>
      <c r="AM6" t="s">
        <v>59</v>
      </c>
      <c r="AN6" t="s">
        <v>60</v>
      </c>
      <c r="AO6">
        <v>6</v>
      </c>
      <c r="AP6">
        <v>1</v>
      </c>
      <c r="AR6">
        <v>851.2</v>
      </c>
      <c r="AS6">
        <v>903.9</v>
      </c>
      <c r="AT6">
        <v>14.7</v>
      </c>
      <c r="AW6">
        <v>0.75</v>
      </c>
    </row>
    <row r="7" spans="1:49" x14ac:dyDescent="0.2">
      <c r="A7">
        <v>103</v>
      </c>
      <c r="B7">
        <v>157172.09872533189</v>
      </c>
      <c r="C7">
        <v>659.52830188679241</v>
      </c>
      <c r="D7">
        <f t="shared" si="0"/>
        <v>659.52830188679241</v>
      </c>
      <c r="E7">
        <f t="shared" si="1"/>
        <v>-659.52830188679241</v>
      </c>
      <c r="F7">
        <f t="shared" si="2"/>
        <v>0</v>
      </c>
      <c r="G7">
        <f t="shared" si="3"/>
        <v>1319.0566037735848</v>
      </c>
      <c r="H7">
        <f t="shared" si="4"/>
        <v>659.52830188679241</v>
      </c>
      <c r="I7">
        <v>0</v>
      </c>
      <c r="J7" t="s">
        <v>40</v>
      </c>
      <c r="K7" t="s">
        <v>41</v>
      </c>
      <c r="L7" t="s">
        <v>42</v>
      </c>
      <c r="M7">
        <v>2021</v>
      </c>
      <c r="N7" t="s">
        <v>43</v>
      </c>
      <c r="O7" t="s">
        <v>44</v>
      </c>
      <c r="P7" t="s">
        <v>45</v>
      </c>
      <c r="Q7" t="s">
        <v>46</v>
      </c>
      <c r="R7" t="s">
        <v>47</v>
      </c>
      <c r="S7" t="s">
        <v>48</v>
      </c>
      <c r="T7" t="s">
        <v>49</v>
      </c>
      <c r="U7" t="s">
        <v>50</v>
      </c>
      <c r="V7" t="s">
        <v>51</v>
      </c>
      <c r="W7" t="s">
        <v>52</v>
      </c>
      <c r="X7" t="s">
        <v>53</v>
      </c>
      <c r="Z7">
        <v>10.8</v>
      </c>
      <c r="AA7" t="s">
        <v>61</v>
      </c>
      <c r="AE7" t="s">
        <v>55</v>
      </c>
      <c r="AF7">
        <v>25</v>
      </c>
      <c r="AG7" t="s">
        <v>56</v>
      </c>
      <c r="AH7">
        <v>-1</v>
      </c>
      <c r="AI7">
        <v>50</v>
      </c>
      <c r="AJ7" t="s">
        <v>57</v>
      </c>
      <c r="AL7" t="s">
        <v>58</v>
      </c>
      <c r="AM7" t="s">
        <v>59</v>
      </c>
      <c r="AN7" t="s">
        <v>60</v>
      </c>
      <c r="AO7">
        <v>6</v>
      </c>
      <c r="AP7">
        <v>1</v>
      </c>
      <c r="AR7">
        <v>770.1</v>
      </c>
      <c r="AS7">
        <v>848.9</v>
      </c>
      <c r="AT7">
        <v>23</v>
      </c>
      <c r="AW7">
        <v>0.75</v>
      </c>
    </row>
    <row r="8" spans="1:49" x14ac:dyDescent="0.2">
      <c r="A8">
        <v>103</v>
      </c>
      <c r="B8">
        <v>369450.03908045992</v>
      </c>
      <c r="C8">
        <v>579.22466575034355</v>
      </c>
      <c r="D8">
        <f t="shared" si="0"/>
        <v>579.22466575034355</v>
      </c>
      <c r="E8">
        <f t="shared" si="1"/>
        <v>-579.22466575034355</v>
      </c>
      <c r="F8">
        <f t="shared" si="2"/>
        <v>0</v>
      </c>
      <c r="G8">
        <f t="shared" si="3"/>
        <v>1158.4493315006871</v>
      </c>
      <c r="H8">
        <f t="shared" si="4"/>
        <v>579.22466575034355</v>
      </c>
      <c r="I8">
        <v>0</v>
      </c>
      <c r="J8" t="s">
        <v>40</v>
      </c>
      <c r="K8" t="s">
        <v>41</v>
      </c>
      <c r="L8" t="s">
        <v>42</v>
      </c>
      <c r="M8">
        <v>2021</v>
      </c>
      <c r="N8" t="s">
        <v>43</v>
      </c>
      <c r="O8" t="s">
        <v>44</v>
      </c>
      <c r="P8" t="s">
        <v>45</v>
      </c>
      <c r="Q8" t="s">
        <v>46</v>
      </c>
      <c r="R8" t="s">
        <v>47</v>
      </c>
      <c r="S8" t="s">
        <v>48</v>
      </c>
      <c r="T8" t="s">
        <v>49</v>
      </c>
      <c r="U8" t="s">
        <v>50</v>
      </c>
      <c r="V8" t="s">
        <v>51</v>
      </c>
      <c r="W8" t="s">
        <v>52</v>
      </c>
      <c r="X8" t="s">
        <v>53</v>
      </c>
      <c r="Z8">
        <v>10.8</v>
      </c>
      <c r="AA8" t="s">
        <v>61</v>
      </c>
      <c r="AE8" t="s">
        <v>55</v>
      </c>
      <c r="AF8">
        <v>25</v>
      </c>
      <c r="AG8" t="s">
        <v>56</v>
      </c>
      <c r="AH8">
        <v>-1</v>
      </c>
      <c r="AI8">
        <v>50</v>
      </c>
      <c r="AJ8" t="s">
        <v>57</v>
      </c>
      <c r="AL8" t="s">
        <v>58</v>
      </c>
      <c r="AM8" t="s">
        <v>59</v>
      </c>
      <c r="AN8" t="s">
        <v>60</v>
      </c>
      <c r="AO8">
        <v>6</v>
      </c>
      <c r="AP8">
        <v>1</v>
      </c>
      <c r="AR8">
        <v>770.1</v>
      </c>
      <c r="AS8">
        <v>848.9</v>
      </c>
      <c r="AT8">
        <v>23</v>
      </c>
      <c r="AW8">
        <v>0.75</v>
      </c>
    </row>
    <row r="9" spans="1:49" x14ac:dyDescent="0.2">
      <c r="A9">
        <v>103</v>
      </c>
      <c r="B9">
        <v>413488.97773684212</v>
      </c>
      <c r="C9">
        <v>599.43581206067336</v>
      </c>
      <c r="D9">
        <f t="shared" si="0"/>
        <v>599.43581206067336</v>
      </c>
      <c r="E9">
        <f t="shared" si="1"/>
        <v>-599.43581206067336</v>
      </c>
      <c r="F9">
        <f t="shared" si="2"/>
        <v>0</v>
      </c>
      <c r="G9">
        <f t="shared" si="3"/>
        <v>1198.8716241213467</v>
      </c>
      <c r="H9">
        <f t="shared" si="4"/>
        <v>599.43581206067336</v>
      </c>
      <c r="I9">
        <v>0</v>
      </c>
      <c r="J9" t="s">
        <v>40</v>
      </c>
      <c r="K9" t="s">
        <v>41</v>
      </c>
      <c r="L9" t="s">
        <v>42</v>
      </c>
      <c r="M9">
        <v>2021</v>
      </c>
      <c r="N9" t="s">
        <v>43</v>
      </c>
      <c r="O9" t="s">
        <v>44</v>
      </c>
      <c r="P9" t="s">
        <v>45</v>
      </c>
      <c r="Q9" t="s">
        <v>46</v>
      </c>
      <c r="R9" t="s">
        <v>47</v>
      </c>
      <c r="S9" t="s">
        <v>48</v>
      </c>
      <c r="T9" t="s">
        <v>49</v>
      </c>
      <c r="U9" t="s">
        <v>50</v>
      </c>
      <c r="V9" t="s">
        <v>51</v>
      </c>
      <c r="W9" t="s">
        <v>52</v>
      </c>
      <c r="X9" t="s">
        <v>53</v>
      </c>
      <c r="Z9">
        <v>10.8</v>
      </c>
      <c r="AA9" t="s">
        <v>61</v>
      </c>
      <c r="AE9" t="s">
        <v>55</v>
      </c>
      <c r="AF9">
        <v>25</v>
      </c>
      <c r="AG9" t="s">
        <v>56</v>
      </c>
      <c r="AH9">
        <v>-1</v>
      </c>
      <c r="AI9">
        <v>50</v>
      </c>
      <c r="AJ9" t="s">
        <v>57</v>
      </c>
      <c r="AL9" t="s">
        <v>58</v>
      </c>
      <c r="AM9" t="s">
        <v>59</v>
      </c>
      <c r="AN9" t="s">
        <v>60</v>
      </c>
      <c r="AO9">
        <v>6</v>
      </c>
      <c r="AP9">
        <v>1</v>
      </c>
      <c r="AR9">
        <v>770.1</v>
      </c>
      <c r="AS9">
        <v>848.9</v>
      </c>
      <c r="AT9">
        <v>23</v>
      </c>
      <c r="AW9">
        <v>0.75</v>
      </c>
    </row>
    <row r="10" spans="1:49" x14ac:dyDescent="0.2">
      <c r="A10">
        <v>103</v>
      </c>
      <c r="B10">
        <v>554980.77396334091</v>
      </c>
      <c r="C10">
        <v>605.69582857367948</v>
      </c>
      <c r="D10">
        <f t="shared" si="0"/>
        <v>605.69582857367948</v>
      </c>
      <c r="E10">
        <f t="shared" si="1"/>
        <v>-605.69582857367948</v>
      </c>
      <c r="F10">
        <f t="shared" si="2"/>
        <v>0</v>
      </c>
      <c r="G10">
        <f t="shared" si="3"/>
        <v>1211.391657147359</v>
      </c>
      <c r="H10">
        <f t="shared" si="4"/>
        <v>605.69582857367948</v>
      </c>
      <c r="I10">
        <v>0</v>
      </c>
      <c r="J10" t="s">
        <v>40</v>
      </c>
      <c r="K10" t="s">
        <v>41</v>
      </c>
      <c r="L10" t="s">
        <v>42</v>
      </c>
      <c r="M10">
        <v>2021</v>
      </c>
      <c r="N10" t="s">
        <v>43</v>
      </c>
      <c r="O10" t="s">
        <v>44</v>
      </c>
      <c r="P10" t="s">
        <v>45</v>
      </c>
      <c r="Q10" t="s">
        <v>46</v>
      </c>
      <c r="R10" t="s">
        <v>47</v>
      </c>
      <c r="S10" t="s">
        <v>48</v>
      </c>
      <c r="T10" t="s">
        <v>49</v>
      </c>
      <c r="U10" t="s">
        <v>50</v>
      </c>
      <c r="V10" t="s">
        <v>51</v>
      </c>
      <c r="W10" t="s">
        <v>52</v>
      </c>
      <c r="X10" t="s">
        <v>53</v>
      </c>
      <c r="Z10">
        <v>10.8</v>
      </c>
      <c r="AA10" t="s">
        <v>61</v>
      </c>
      <c r="AE10" t="s">
        <v>55</v>
      </c>
      <c r="AF10">
        <v>25</v>
      </c>
      <c r="AG10" t="s">
        <v>56</v>
      </c>
      <c r="AH10">
        <v>-1</v>
      </c>
      <c r="AI10">
        <v>50</v>
      </c>
      <c r="AJ10" t="s">
        <v>57</v>
      </c>
      <c r="AL10" t="s">
        <v>58</v>
      </c>
      <c r="AM10" t="s">
        <v>59</v>
      </c>
      <c r="AN10" t="s">
        <v>60</v>
      </c>
      <c r="AO10">
        <v>6</v>
      </c>
      <c r="AP10">
        <v>1</v>
      </c>
      <c r="AR10">
        <v>770.1</v>
      </c>
      <c r="AS10">
        <v>848.9</v>
      </c>
      <c r="AT10">
        <v>23</v>
      </c>
      <c r="AW10">
        <v>0.75</v>
      </c>
    </row>
    <row r="11" spans="1:49" x14ac:dyDescent="0.2">
      <c r="A11">
        <v>103</v>
      </c>
      <c r="B11">
        <v>1236226.7443444401</v>
      </c>
      <c r="C11">
        <v>519.74283125466366</v>
      </c>
      <c r="D11">
        <f t="shared" si="0"/>
        <v>519.74283125466366</v>
      </c>
      <c r="E11">
        <f t="shared" si="1"/>
        <v>-519.74283125466366</v>
      </c>
      <c r="F11">
        <f t="shared" si="2"/>
        <v>0</v>
      </c>
      <c r="G11">
        <f t="shared" si="3"/>
        <v>1039.4856625093273</v>
      </c>
      <c r="H11">
        <f t="shared" si="4"/>
        <v>519.74283125466366</v>
      </c>
      <c r="I11">
        <v>0</v>
      </c>
      <c r="J11" t="s">
        <v>40</v>
      </c>
      <c r="K11" t="s">
        <v>41</v>
      </c>
      <c r="L11" t="s">
        <v>42</v>
      </c>
      <c r="M11">
        <v>2021</v>
      </c>
      <c r="N11" t="s">
        <v>43</v>
      </c>
      <c r="O11" t="s">
        <v>44</v>
      </c>
      <c r="P11" t="s">
        <v>45</v>
      </c>
      <c r="Q11" t="s">
        <v>46</v>
      </c>
      <c r="R11" t="s">
        <v>47</v>
      </c>
      <c r="S11" t="s">
        <v>48</v>
      </c>
      <c r="T11" t="s">
        <v>49</v>
      </c>
      <c r="U11" t="s">
        <v>50</v>
      </c>
      <c r="V11" t="s">
        <v>51</v>
      </c>
      <c r="W11" t="s">
        <v>52</v>
      </c>
      <c r="X11" t="s">
        <v>53</v>
      </c>
      <c r="Z11">
        <v>10.8</v>
      </c>
      <c r="AA11" t="s">
        <v>61</v>
      </c>
      <c r="AE11" t="s">
        <v>55</v>
      </c>
      <c r="AF11">
        <v>25</v>
      </c>
      <c r="AG11" t="s">
        <v>56</v>
      </c>
      <c r="AH11">
        <v>-1</v>
      </c>
      <c r="AI11">
        <v>50</v>
      </c>
      <c r="AJ11" t="s">
        <v>57</v>
      </c>
      <c r="AL11" t="s">
        <v>58</v>
      </c>
      <c r="AM11" t="s">
        <v>59</v>
      </c>
      <c r="AN11" t="s">
        <v>60</v>
      </c>
      <c r="AO11">
        <v>6</v>
      </c>
      <c r="AP11">
        <v>1</v>
      </c>
      <c r="AR11">
        <v>770.1</v>
      </c>
      <c r="AS11">
        <v>848.9</v>
      </c>
      <c r="AT11">
        <v>23</v>
      </c>
      <c r="AW11">
        <v>0.75</v>
      </c>
    </row>
    <row r="12" spans="1:49" x14ac:dyDescent="0.2">
      <c r="A12">
        <v>103</v>
      </c>
      <c r="B12">
        <v>1260166.5944272589</v>
      </c>
      <c r="C12">
        <v>549.90566037735846</v>
      </c>
      <c r="D12">
        <f t="shared" si="0"/>
        <v>549.90566037735846</v>
      </c>
      <c r="E12">
        <f t="shared" si="1"/>
        <v>-549.90566037735846</v>
      </c>
      <c r="F12">
        <f t="shared" si="2"/>
        <v>0</v>
      </c>
      <c r="G12">
        <f t="shared" si="3"/>
        <v>1099.8113207547169</v>
      </c>
      <c r="H12">
        <f t="shared" si="4"/>
        <v>549.90566037735846</v>
      </c>
      <c r="I12">
        <v>0</v>
      </c>
      <c r="J12" t="s">
        <v>40</v>
      </c>
      <c r="K12" t="s">
        <v>41</v>
      </c>
      <c r="L12" t="s">
        <v>42</v>
      </c>
      <c r="M12">
        <v>2021</v>
      </c>
      <c r="N12" t="s">
        <v>43</v>
      </c>
      <c r="O12" t="s">
        <v>44</v>
      </c>
      <c r="P12" t="s">
        <v>45</v>
      </c>
      <c r="Q12" t="s">
        <v>46</v>
      </c>
      <c r="R12" t="s">
        <v>47</v>
      </c>
      <c r="S12" t="s">
        <v>48</v>
      </c>
      <c r="T12" t="s">
        <v>49</v>
      </c>
      <c r="U12" t="s">
        <v>50</v>
      </c>
      <c r="V12" t="s">
        <v>51</v>
      </c>
      <c r="W12" t="s">
        <v>52</v>
      </c>
      <c r="X12" t="s">
        <v>53</v>
      </c>
      <c r="Z12">
        <v>10.8</v>
      </c>
      <c r="AA12" t="s">
        <v>61</v>
      </c>
      <c r="AE12" t="s">
        <v>55</v>
      </c>
      <c r="AF12">
        <v>25</v>
      </c>
      <c r="AG12" t="s">
        <v>56</v>
      </c>
      <c r="AH12">
        <v>-1</v>
      </c>
      <c r="AI12">
        <v>50</v>
      </c>
      <c r="AJ12" t="s">
        <v>57</v>
      </c>
      <c r="AL12" t="s">
        <v>58</v>
      </c>
      <c r="AM12" t="s">
        <v>59</v>
      </c>
      <c r="AN12" t="s">
        <v>60</v>
      </c>
      <c r="AO12">
        <v>6</v>
      </c>
      <c r="AP12">
        <v>1</v>
      </c>
      <c r="AR12">
        <v>770.1</v>
      </c>
      <c r="AS12">
        <v>848.9</v>
      </c>
      <c r="AT12">
        <v>23</v>
      </c>
      <c r="AW12">
        <v>0.75</v>
      </c>
    </row>
    <row r="13" spans="1:49" x14ac:dyDescent="0.2">
      <c r="A13">
        <v>103</v>
      </c>
      <c r="B13">
        <v>3698148.7928899541</v>
      </c>
      <c r="C13">
        <v>499.27611639599871</v>
      </c>
      <c r="D13">
        <f t="shared" si="0"/>
        <v>499.27611639599871</v>
      </c>
      <c r="E13">
        <f t="shared" si="1"/>
        <v>-499.27611639599871</v>
      </c>
      <c r="F13">
        <f t="shared" si="2"/>
        <v>0</v>
      </c>
      <c r="G13">
        <f t="shared" si="3"/>
        <v>998.55223279199743</v>
      </c>
      <c r="H13">
        <f t="shared" si="4"/>
        <v>499.27611639599871</v>
      </c>
      <c r="I13">
        <v>0</v>
      </c>
      <c r="J13" t="s">
        <v>40</v>
      </c>
      <c r="K13" t="s">
        <v>41</v>
      </c>
      <c r="L13" t="s">
        <v>42</v>
      </c>
      <c r="M13">
        <v>2021</v>
      </c>
      <c r="N13" t="s">
        <v>43</v>
      </c>
      <c r="O13" t="s">
        <v>44</v>
      </c>
      <c r="P13" t="s">
        <v>45</v>
      </c>
      <c r="Q13" t="s">
        <v>46</v>
      </c>
      <c r="R13" t="s">
        <v>47</v>
      </c>
      <c r="S13" t="s">
        <v>48</v>
      </c>
      <c r="T13" t="s">
        <v>49</v>
      </c>
      <c r="U13" t="s">
        <v>50</v>
      </c>
      <c r="V13" t="s">
        <v>51</v>
      </c>
      <c r="W13" t="s">
        <v>52</v>
      </c>
      <c r="X13" t="s">
        <v>53</v>
      </c>
      <c r="Z13">
        <v>10.8</v>
      </c>
      <c r="AA13" t="s">
        <v>61</v>
      </c>
      <c r="AE13" t="s">
        <v>55</v>
      </c>
      <c r="AF13">
        <v>25</v>
      </c>
      <c r="AG13" t="s">
        <v>56</v>
      </c>
      <c r="AH13">
        <v>-1</v>
      </c>
      <c r="AI13">
        <v>50</v>
      </c>
      <c r="AJ13" t="s">
        <v>57</v>
      </c>
      <c r="AL13" t="s">
        <v>58</v>
      </c>
      <c r="AM13" t="s">
        <v>59</v>
      </c>
      <c r="AN13" t="s">
        <v>60</v>
      </c>
      <c r="AO13">
        <v>6</v>
      </c>
      <c r="AP13">
        <v>1</v>
      </c>
      <c r="AR13">
        <v>770.1</v>
      </c>
      <c r="AS13">
        <v>848.9</v>
      </c>
      <c r="AT13">
        <v>23</v>
      </c>
      <c r="AW13">
        <v>0.75</v>
      </c>
    </row>
    <row r="14" spans="1:49" x14ac:dyDescent="0.2">
      <c r="A14">
        <v>108</v>
      </c>
      <c r="B14">
        <v>1103.957120343001</v>
      </c>
      <c r="C14">
        <v>950.91030156637146</v>
      </c>
      <c r="D14">
        <f t="shared" si="0"/>
        <v>950.91030156637146</v>
      </c>
      <c r="E14">
        <f t="shared" si="1"/>
        <v>-950.91030156637146</v>
      </c>
      <c r="F14">
        <f t="shared" si="2"/>
        <v>0</v>
      </c>
      <c r="G14">
        <f t="shared" si="3"/>
        <v>1901.8206031327429</v>
      </c>
      <c r="H14">
        <f t="shared" si="4"/>
        <v>950.91030156637146</v>
      </c>
      <c r="I14">
        <v>0</v>
      </c>
      <c r="J14" t="s">
        <v>89</v>
      </c>
      <c r="K14" t="s">
        <v>90</v>
      </c>
      <c r="L14" t="s">
        <v>74</v>
      </c>
      <c r="M14">
        <v>2021</v>
      </c>
      <c r="N14" t="s">
        <v>91</v>
      </c>
      <c r="O14" t="s">
        <v>92</v>
      </c>
      <c r="P14" t="s">
        <v>93</v>
      </c>
      <c r="Q14" t="s">
        <v>94</v>
      </c>
      <c r="R14" t="s">
        <v>47</v>
      </c>
      <c r="S14" t="s">
        <v>48</v>
      </c>
      <c r="T14" t="s">
        <v>49</v>
      </c>
      <c r="U14" t="s">
        <v>50</v>
      </c>
      <c r="V14" t="s">
        <v>51</v>
      </c>
      <c r="W14" t="s">
        <v>52</v>
      </c>
      <c r="X14" t="s">
        <v>53</v>
      </c>
      <c r="Z14">
        <v>1</v>
      </c>
      <c r="AA14" t="s">
        <v>95</v>
      </c>
      <c r="AB14" t="s">
        <v>96</v>
      </c>
      <c r="AC14" t="s">
        <v>97</v>
      </c>
      <c r="AD14" t="s">
        <v>98</v>
      </c>
      <c r="AE14" t="s">
        <v>99</v>
      </c>
      <c r="AF14">
        <v>25</v>
      </c>
      <c r="AG14" t="s">
        <v>56</v>
      </c>
      <c r="AH14">
        <v>-1</v>
      </c>
      <c r="AI14" t="s">
        <v>100</v>
      </c>
      <c r="AJ14" t="s">
        <v>88</v>
      </c>
      <c r="AL14" t="s">
        <v>101</v>
      </c>
      <c r="AM14" t="s">
        <v>59</v>
      </c>
      <c r="AN14" t="s">
        <v>86</v>
      </c>
      <c r="AO14" t="s">
        <v>102</v>
      </c>
      <c r="AP14">
        <v>1</v>
      </c>
      <c r="AR14">
        <v>925</v>
      </c>
      <c r="AS14">
        <v>1025</v>
      </c>
      <c r="AT14">
        <v>10</v>
      </c>
      <c r="AW14">
        <v>0.86111111111111116</v>
      </c>
    </row>
    <row r="15" spans="1:49" x14ac:dyDescent="0.2">
      <c r="A15">
        <v>108</v>
      </c>
      <c r="B15">
        <v>3836.2099866402409</v>
      </c>
      <c r="C15">
        <v>765.79908595188044</v>
      </c>
      <c r="D15">
        <f t="shared" si="0"/>
        <v>765.79908595188044</v>
      </c>
      <c r="E15">
        <f t="shared" si="1"/>
        <v>-765.79908595188044</v>
      </c>
      <c r="F15">
        <f t="shared" si="2"/>
        <v>0</v>
      </c>
      <c r="G15">
        <f t="shared" si="3"/>
        <v>1531.5981719037609</v>
      </c>
      <c r="H15">
        <f t="shared" si="4"/>
        <v>765.79908595188044</v>
      </c>
      <c r="I15">
        <v>0</v>
      </c>
      <c r="J15" t="s">
        <v>89</v>
      </c>
      <c r="K15" t="s">
        <v>90</v>
      </c>
      <c r="L15" t="s">
        <v>74</v>
      </c>
      <c r="M15">
        <v>2021</v>
      </c>
      <c r="N15" t="s">
        <v>91</v>
      </c>
      <c r="O15" t="s">
        <v>92</v>
      </c>
      <c r="P15" t="s">
        <v>93</v>
      </c>
      <c r="Q15" t="s">
        <v>94</v>
      </c>
      <c r="R15" t="s">
        <v>47</v>
      </c>
      <c r="S15" t="s">
        <v>48</v>
      </c>
      <c r="T15" t="s">
        <v>49</v>
      </c>
      <c r="U15" t="s">
        <v>50</v>
      </c>
      <c r="V15" t="s">
        <v>51</v>
      </c>
      <c r="W15" t="s">
        <v>52</v>
      </c>
      <c r="X15" t="s">
        <v>53</v>
      </c>
      <c r="Z15">
        <v>1</v>
      </c>
      <c r="AA15" t="s">
        <v>95</v>
      </c>
      <c r="AB15" t="s">
        <v>96</v>
      </c>
      <c r="AC15" t="s">
        <v>97</v>
      </c>
      <c r="AD15" t="s">
        <v>98</v>
      </c>
      <c r="AE15" t="s">
        <v>99</v>
      </c>
      <c r="AF15">
        <v>25</v>
      </c>
      <c r="AG15" t="s">
        <v>56</v>
      </c>
      <c r="AH15">
        <v>-1</v>
      </c>
      <c r="AI15" t="s">
        <v>100</v>
      </c>
      <c r="AJ15" t="s">
        <v>88</v>
      </c>
      <c r="AL15" t="s">
        <v>101</v>
      </c>
      <c r="AM15" t="s">
        <v>59</v>
      </c>
      <c r="AN15" t="s">
        <v>86</v>
      </c>
      <c r="AO15" t="s">
        <v>102</v>
      </c>
      <c r="AP15">
        <v>1</v>
      </c>
      <c r="AR15">
        <v>925</v>
      </c>
      <c r="AS15">
        <v>1025</v>
      </c>
      <c r="AT15">
        <v>10</v>
      </c>
      <c r="AW15">
        <v>0.86111111111111116</v>
      </c>
    </row>
    <row r="16" spans="1:49" x14ac:dyDescent="0.2">
      <c r="A16">
        <v>108</v>
      </c>
      <c r="B16">
        <v>86914.737386517692</v>
      </c>
      <c r="C16">
        <v>399.35678775888732</v>
      </c>
      <c r="D16">
        <f t="shared" si="0"/>
        <v>399.35678775888732</v>
      </c>
      <c r="E16">
        <f t="shared" si="1"/>
        <v>-399.35678775888732</v>
      </c>
      <c r="F16">
        <f t="shared" si="2"/>
        <v>0</v>
      </c>
      <c r="G16">
        <f t="shared" si="3"/>
        <v>798.71357551777464</v>
      </c>
      <c r="H16">
        <f t="shared" si="4"/>
        <v>399.35678775888732</v>
      </c>
      <c r="I16">
        <v>0</v>
      </c>
      <c r="J16" t="s">
        <v>89</v>
      </c>
      <c r="K16" t="s">
        <v>90</v>
      </c>
      <c r="L16" t="s">
        <v>74</v>
      </c>
      <c r="M16">
        <v>2021</v>
      </c>
      <c r="N16" t="s">
        <v>91</v>
      </c>
      <c r="O16" t="s">
        <v>92</v>
      </c>
      <c r="P16" t="s">
        <v>93</v>
      </c>
      <c r="Q16" t="s">
        <v>94</v>
      </c>
      <c r="R16" t="s">
        <v>47</v>
      </c>
      <c r="S16" t="s">
        <v>48</v>
      </c>
      <c r="T16" t="s">
        <v>49</v>
      </c>
      <c r="U16" t="s">
        <v>50</v>
      </c>
      <c r="V16" t="s">
        <v>51</v>
      </c>
      <c r="W16" t="s">
        <v>52</v>
      </c>
      <c r="X16" t="s">
        <v>53</v>
      </c>
      <c r="Z16">
        <v>1</v>
      </c>
      <c r="AA16" t="s">
        <v>95</v>
      </c>
      <c r="AB16" t="s">
        <v>96</v>
      </c>
      <c r="AC16" t="s">
        <v>97</v>
      </c>
      <c r="AD16" t="s">
        <v>98</v>
      </c>
      <c r="AE16" t="s">
        <v>99</v>
      </c>
      <c r="AF16">
        <v>25</v>
      </c>
      <c r="AG16" t="s">
        <v>56</v>
      </c>
      <c r="AH16">
        <v>-1</v>
      </c>
      <c r="AI16" t="s">
        <v>100</v>
      </c>
      <c r="AJ16" t="s">
        <v>88</v>
      </c>
      <c r="AL16" t="s">
        <v>101</v>
      </c>
      <c r="AM16" t="s">
        <v>59</v>
      </c>
      <c r="AN16" t="s">
        <v>86</v>
      </c>
      <c r="AO16" t="s">
        <v>102</v>
      </c>
      <c r="AP16">
        <v>1</v>
      </c>
      <c r="AR16">
        <v>925</v>
      </c>
      <c r="AS16">
        <v>1025</v>
      </c>
      <c r="AT16">
        <v>10</v>
      </c>
      <c r="AW16">
        <v>0.86111111111111116</v>
      </c>
    </row>
    <row r="17" spans="1:49" x14ac:dyDescent="0.2">
      <c r="A17">
        <v>109</v>
      </c>
      <c r="B17">
        <v>3120.5516648315861</v>
      </c>
      <c r="C17">
        <v>368.87944537610838</v>
      </c>
      <c r="D17">
        <f t="shared" si="0"/>
        <v>368.87944537610838</v>
      </c>
      <c r="E17">
        <f t="shared" si="1"/>
        <v>-368.87944537610838</v>
      </c>
      <c r="F17">
        <f t="shared" si="2"/>
        <v>0</v>
      </c>
      <c r="G17">
        <f t="shared" si="3"/>
        <v>737.75889075221676</v>
      </c>
      <c r="H17">
        <f t="shared" si="4"/>
        <v>368.87944537610838</v>
      </c>
      <c r="I17">
        <v>0</v>
      </c>
      <c r="J17" t="s">
        <v>89</v>
      </c>
      <c r="K17" t="s">
        <v>90</v>
      </c>
      <c r="L17" t="s">
        <v>74</v>
      </c>
      <c r="M17">
        <v>2021</v>
      </c>
      <c r="N17" t="s">
        <v>91</v>
      </c>
      <c r="O17" t="s">
        <v>92</v>
      </c>
      <c r="P17" t="s">
        <v>93</v>
      </c>
      <c r="Q17" t="s">
        <v>94</v>
      </c>
      <c r="R17" t="s">
        <v>47</v>
      </c>
      <c r="S17" t="s">
        <v>48</v>
      </c>
      <c r="T17" t="s">
        <v>49</v>
      </c>
      <c r="U17" t="s">
        <v>50</v>
      </c>
      <c r="V17" t="s">
        <v>51</v>
      </c>
      <c r="W17" t="s">
        <v>52</v>
      </c>
      <c r="X17" t="s">
        <v>53</v>
      </c>
      <c r="Z17">
        <v>12</v>
      </c>
      <c r="AA17" t="s">
        <v>103</v>
      </c>
      <c r="AB17" t="s">
        <v>96</v>
      </c>
      <c r="AC17" t="s">
        <v>97</v>
      </c>
      <c r="AD17" t="s">
        <v>98</v>
      </c>
      <c r="AE17" t="s">
        <v>99</v>
      </c>
      <c r="AF17">
        <v>25</v>
      </c>
      <c r="AG17" t="s">
        <v>56</v>
      </c>
      <c r="AH17">
        <v>-1</v>
      </c>
      <c r="AI17" t="s">
        <v>100</v>
      </c>
      <c r="AJ17" t="s">
        <v>88</v>
      </c>
      <c r="AL17" t="s">
        <v>101</v>
      </c>
      <c r="AM17" t="s">
        <v>59</v>
      </c>
      <c r="AN17" t="s">
        <v>86</v>
      </c>
      <c r="AO17" t="s">
        <v>102</v>
      </c>
      <c r="AP17">
        <v>1</v>
      </c>
      <c r="AR17">
        <v>255</v>
      </c>
      <c r="AS17">
        <v>800</v>
      </c>
      <c r="AT17">
        <v>38</v>
      </c>
      <c r="AW17">
        <v>0.86111111111111116</v>
      </c>
    </row>
    <row r="18" spans="1:49" x14ac:dyDescent="0.2">
      <c r="A18">
        <v>109</v>
      </c>
      <c r="B18">
        <v>8910.1506301269255</v>
      </c>
      <c r="C18">
        <v>346.67949969535312</v>
      </c>
      <c r="D18">
        <f t="shared" si="0"/>
        <v>346.67949969535312</v>
      </c>
      <c r="E18">
        <f t="shared" si="1"/>
        <v>-346.67949969535312</v>
      </c>
      <c r="F18">
        <f t="shared" si="2"/>
        <v>0</v>
      </c>
      <c r="G18">
        <f t="shared" si="3"/>
        <v>693.35899939070623</v>
      </c>
      <c r="H18">
        <f t="shared" si="4"/>
        <v>346.67949969535312</v>
      </c>
      <c r="I18">
        <v>0</v>
      </c>
      <c r="J18" t="s">
        <v>89</v>
      </c>
      <c r="K18" t="s">
        <v>90</v>
      </c>
      <c r="L18" t="s">
        <v>74</v>
      </c>
      <c r="M18">
        <v>2021</v>
      </c>
      <c r="N18" t="s">
        <v>91</v>
      </c>
      <c r="O18" t="s">
        <v>92</v>
      </c>
      <c r="P18" t="s">
        <v>93</v>
      </c>
      <c r="Q18" t="s">
        <v>94</v>
      </c>
      <c r="R18" t="s">
        <v>47</v>
      </c>
      <c r="S18" t="s">
        <v>48</v>
      </c>
      <c r="T18" t="s">
        <v>49</v>
      </c>
      <c r="U18" t="s">
        <v>50</v>
      </c>
      <c r="V18" t="s">
        <v>51</v>
      </c>
      <c r="W18" t="s">
        <v>52</v>
      </c>
      <c r="X18" t="s">
        <v>53</v>
      </c>
      <c r="Z18">
        <v>12</v>
      </c>
      <c r="AA18" t="s">
        <v>103</v>
      </c>
      <c r="AB18" t="s">
        <v>96</v>
      </c>
      <c r="AC18" t="s">
        <v>97</v>
      </c>
      <c r="AD18" t="s">
        <v>98</v>
      </c>
      <c r="AE18" t="s">
        <v>99</v>
      </c>
      <c r="AF18">
        <v>25</v>
      </c>
      <c r="AG18" t="s">
        <v>56</v>
      </c>
      <c r="AH18">
        <v>-1</v>
      </c>
      <c r="AI18" t="s">
        <v>100</v>
      </c>
      <c r="AJ18" t="s">
        <v>88</v>
      </c>
      <c r="AL18" t="s">
        <v>101</v>
      </c>
      <c r="AM18" t="s">
        <v>59</v>
      </c>
      <c r="AN18" t="s">
        <v>86</v>
      </c>
      <c r="AO18" t="s">
        <v>102</v>
      </c>
      <c r="AP18">
        <v>1</v>
      </c>
      <c r="AR18">
        <v>255</v>
      </c>
      <c r="AS18">
        <v>800</v>
      </c>
      <c r="AT18">
        <v>38</v>
      </c>
      <c r="AW18">
        <v>0.86111111111111116</v>
      </c>
    </row>
    <row r="19" spans="1:49" x14ac:dyDescent="0.2">
      <c r="A19">
        <v>109</v>
      </c>
      <c r="B19">
        <v>27583.570193205302</v>
      </c>
      <c r="C19">
        <v>327.0655278517558</v>
      </c>
      <c r="D19">
        <f t="shared" si="0"/>
        <v>327.0655278517558</v>
      </c>
      <c r="E19">
        <f t="shared" si="1"/>
        <v>-327.0655278517558</v>
      </c>
      <c r="F19">
        <f t="shared" si="2"/>
        <v>0</v>
      </c>
      <c r="G19">
        <f t="shared" si="3"/>
        <v>654.13105570351161</v>
      </c>
      <c r="H19">
        <f t="shared" si="4"/>
        <v>327.0655278517558</v>
      </c>
      <c r="I19">
        <v>0</v>
      </c>
      <c r="J19" t="s">
        <v>89</v>
      </c>
      <c r="K19" t="s">
        <v>90</v>
      </c>
      <c r="L19" t="s">
        <v>74</v>
      </c>
      <c r="M19">
        <v>2021</v>
      </c>
      <c r="N19" t="s">
        <v>91</v>
      </c>
      <c r="O19" t="s">
        <v>92</v>
      </c>
      <c r="P19" t="s">
        <v>93</v>
      </c>
      <c r="Q19" t="s">
        <v>94</v>
      </c>
      <c r="R19" t="s">
        <v>47</v>
      </c>
      <c r="S19" t="s">
        <v>48</v>
      </c>
      <c r="T19" t="s">
        <v>49</v>
      </c>
      <c r="U19" t="s">
        <v>50</v>
      </c>
      <c r="V19" t="s">
        <v>51</v>
      </c>
      <c r="W19" t="s">
        <v>52</v>
      </c>
      <c r="X19" t="s">
        <v>53</v>
      </c>
      <c r="Z19">
        <v>12</v>
      </c>
      <c r="AA19" t="s">
        <v>103</v>
      </c>
      <c r="AB19" t="s">
        <v>96</v>
      </c>
      <c r="AC19" t="s">
        <v>97</v>
      </c>
      <c r="AD19" t="s">
        <v>98</v>
      </c>
      <c r="AE19" t="s">
        <v>99</v>
      </c>
      <c r="AF19">
        <v>25</v>
      </c>
      <c r="AG19" t="s">
        <v>56</v>
      </c>
      <c r="AH19">
        <v>-1</v>
      </c>
      <c r="AI19" t="s">
        <v>100</v>
      </c>
      <c r="AJ19" t="s">
        <v>88</v>
      </c>
      <c r="AL19" t="s">
        <v>101</v>
      </c>
      <c r="AM19" t="s">
        <v>59</v>
      </c>
      <c r="AN19" t="s">
        <v>86</v>
      </c>
      <c r="AO19" t="s">
        <v>102</v>
      </c>
      <c r="AP19">
        <v>1</v>
      </c>
      <c r="AR19">
        <v>255</v>
      </c>
      <c r="AS19">
        <v>800</v>
      </c>
      <c r="AT19">
        <v>38</v>
      </c>
      <c r="AW19">
        <v>0.86111111111111116</v>
      </c>
    </row>
    <row r="20" spans="1:49" x14ac:dyDescent="0.2">
      <c r="A20">
        <v>114</v>
      </c>
      <c r="B20">
        <v>78715.309502068383</v>
      </c>
      <c r="C20">
        <v>834.39713997094771</v>
      </c>
      <c r="D20">
        <f t="shared" si="0"/>
        <v>834.39713997094771</v>
      </c>
      <c r="E20">
        <f t="shared" si="1"/>
        <v>-834.39713997094771</v>
      </c>
      <c r="F20">
        <f t="shared" si="2"/>
        <v>0</v>
      </c>
      <c r="G20">
        <f t="shared" si="3"/>
        <v>1668.7942799418954</v>
      </c>
      <c r="H20">
        <f t="shared" si="4"/>
        <v>834.39713997094771</v>
      </c>
      <c r="I20">
        <v>0</v>
      </c>
      <c r="J20" t="s">
        <v>129</v>
      </c>
      <c r="K20" t="s">
        <v>130</v>
      </c>
      <c r="L20" t="s">
        <v>131</v>
      </c>
      <c r="M20">
        <v>2019</v>
      </c>
      <c r="N20" t="s">
        <v>132</v>
      </c>
      <c r="O20" t="s">
        <v>66</v>
      </c>
      <c r="P20" t="s">
        <v>133</v>
      </c>
      <c r="Q20" t="s">
        <v>134</v>
      </c>
      <c r="R20" t="s">
        <v>47</v>
      </c>
      <c r="S20" t="s">
        <v>48</v>
      </c>
      <c r="T20" t="s">
        <v>49</v>
      </c>
      <c r="U20" t="s">
        <v>135</v>
      </c>
      <c r="V20" t="s">
        <v>136</v>
      </c>
      <c r="W20" t="s">
        <v>52</v>
      </c>
      <c r="X20" t="s">
        <v>137</v>
      </c>
      <c r="Z20">
        <v>0.77</v>
      </c>
      <c r="AA20" t="s">
        <v>138</v>
      </c>
      <c r="AB20" t="s">
        <v>82</v>
      </c>
      <c r="AC20" t="s">
        <v>83</v>
      </c>
      <c r="AD20" t="s">
        <v>139</v>
      </c>
      <c r="AE20" t="s">
        <v>140</v>
      </c>
      <c r="AF20">
        <v>25</v>
      </c>
      <c r="AG20" t="s">
        <v>56</v>
      </c>
      <c r="AH20">
        <v>-1</v>
      </c>
      <c r="AI20">
        <v>20</v>
      </c>
      <c r="AJ20" t="s">
        <v>141</v>
      </c>
      <c r="AL20" t="s">
        <v>58</v>
      </c>
      <c r="AM20" t="s">
        <v>59</v>
      </c>
      <c r="AP20">
        <v>1</v>
      </c>
      <c r="AR20">
        <v>850</v>
      </c>
      <c r="AS20">
        <v>1126</v>
      </c>
      <c r="AT20">
        <v>42</v>
      </c>
      <c r="AW20">
        <v>0.80555555555555558</v>
      </c>
    </row>
    <row r="21" spans="1:49" x14ac:dyDescent="0.2">
      <c r="A21">
        <v>114</v>
      </c>
      <c r="B21">
        <v>90861.849475674448</v>
      </c>
      <c r="C21">
        <v>807.25248775376508</v>
      </c>
      <c r="D21">
        <f t="shared" si="0"/>
        <v>807.25248775376508</v>
      </c>
      <c r="E21">
        <f t="shared" si="1"/>
        <v>-807.25248775376508</v>
      </c>
      <c r="F21">
        <f t="shared" si="2"/>
        <v>0</v>
      </c>
      <c r="G21">
        <f t="shared" si="3"/>
        <v>1614.5049755075302</v>
      </c>
      <c r="H21">
        <f t="shared" si="4"/>
        <v>807.25248775376508</v>
      </c>
      <c r="I21">
        <v>0</v>
      </c>
      <c r="J21" t="s">
        <v>129</v>
      </c>
      <c r="K21" t="s">
        <v>130</v>
      </c>
      <c r="L21" t="s">
        <v>131</v>
      </c>
      <c r="M21">
        <v>2019</v>
      </c>
      <c r="N21" t="s">
        <v>132</v>
      </c>
      <c r="O21" t="s">
        <v>66</v>
      </c>
      <c r="P21" t="s">
        <v>133</v>
      </c>
      <c r="Q21" t="s">
        <v>134</v>
      </c>
      <c r="R21" t="s">
        <v>47</v>
      </c>
      <c r="S21" t="s">
        <v>48</v>
      </c>
      <c r="T21" t="s">
        <v>49</v>
      </c>
      <c r="U21" t="s">
        <v>135</v>
      </c>
      <c r="V21" t="s">
        <v>136</v>
      </c>
      <c r="W21" t="s">
        <v>52</v>
      </c>
      <c r="X21" t="s">
        <v>137</v>
      </c>
      <c r="Z21">
        <v>0.77</v>
      </c>
      <c r="AA21" t="s">
        <v>138</v>
      </c>
      <c r="AB21" t="s">
        <v>82</v>
      </c>
      <c r="AC21" t="s">
        <v>83</v>
      </c>
      <c r="AD21" t="s">
        <v>139</v>
      </c>
      <c r="AE21" t="s">
        <v>140</v>
      </c>
      <c r="AF21">
        <v>25</v>
      </c>
      <c r="AG21" t="s">
        <v>56</v>
      </c>
      <c r="AH21">
        <v>-1</v>
      </c>
      <c r="AI21">
        <v>20</v>
      </c>
      <c r="AJ21" t="s">
        <v>141</v>
      </c>
      <c r="AL21" t="s">
        <v>58</v>
      </c>
      <c r="AM21" t="s">
        <v>59</v>
      </c>
      <c r="AP21">
        <v>1</v>
      </c>
      <c r="AR21">
        <v>850</v>
      </c>
      <c r="AS21">
        <v>1126</v>
      </c>
      <c r="AT21">
        <v>42</v>
      </c>
      <c r="AW21">
        <v>0.80555555555555558</v>
      </c>
    </row>
    <row r="22" spans="1:49" x14ac:dyDescent="0.2">
      <c r="A22">
        <v>114</v>
      </c>
      <c r="B22">
        <v>100200.0752918169</v>
      </c>
      <c r="C22">
        <v>762.0010095688699</v>
      </c>
      <c r="D22">
        <f t="shared" si="0"/>
        <v>762.0010095688699</v>
      </c>
      <c r="E22">
        <f t="shared" si="1"/>
        <v>-762.0010095688699</v>
      </c>
      <c r="F22">
        <f t="shared" si="2"/>
        <v>0</v>
      </c>
      <c r="G22">
        <f t="shared" si="3"/>
        <v>1524.0020191377398</v>
      </c>
      <c r="H22">
        <f t="shared" si="4"/>
        <v>762.0010095688699</v>
      </c>
      <c r="I22">
        <v>0</v>
      </c>
      <c r="J22" t="s">
        <v>129</v>
      </c>
      <c r="K22" t="s">
        <v>130</v>
      </c>
      <c r="L22" t="s">
        <v>131</v>
      </c>
      <c r="M22">
        <v>2019</v>
      </c>
      <c r="N22" t="s">
        <v>132</v>
      </c>
      <c r="O22" t="s">
        <v>66</v>
      </c>
      <c r="P22" t="s">
        <v>133</v>
      </c>
      <c r="Q22" t="s">
        <v>134</v>
      </c>
      <c r="R22" t="s">
        <v>47</v>
      </c>
      <c r="S22" t="s">
        <v>48</v>
      </c>
      <c r="T22" t="s">
        <v>49</v>
      </c>
      <c r="U22" t="s">
        <v>135</v>
      </c>
      <c r="V22" t="s">
        <v>136</v>
      </c>
      <c r="W22" t="s">
        <v>52</v>
      </c>
      <c r="X22" t="s">
        <v>137</v>
      </c>
      <c r="Z22">
        <v>0.77</v>
      </c>
      <c r="AA22" t="s">
        <v>138</v>
      </c>
      <c r="AB22" t="s">
        <v>82</v>
      </c>
      <c r="AC22" t="s">
        <v>83</v>
      </c>
      <c r="AD22" t="s">
        <v>139</v>
      </c>
      <c r="AE22" t="s">
        <v>140</v>
      </c>
      <c r="AF22">
        <v>25</v>
      </c>
      <c r="AG22" t="s">
        <v>56</v>
      </c>
      <c r="AH22">
        <v>-1</v>
      </c>
      <c r="AI22">
        <v>20</v>
      </c>
      <c r="AJ22" t="s">
        <v>141</v>
      </c>
      <c r="AL22" t="s">
        <v>58</v>
      </c>
      <c r="AM22" t="s">
        <v>59</v>
      </c>
      <c r="AP22">
        <v>1</v>
      </c>
      <c r="AR22">
        <v>850</v>
      </c>
      <c r="AS22">
        <v>1126</v>
      </c>
      <c r="AT22">
        <v>42</v>
      </c>
      <c r="AW22">
        <v>0.80555555555555558</v>
      </c>
    </row>
    <row r="23" spans="1:49" x14ac:dyDescent="0.2">
      <c r="A23">
        <v>114</v>
      </c>
      <c r="B23">
        <v>151935.5452167746</v>
      </c>
      <c r="C23">
        <v>745.71192263420005</v>
      </c>
      <c r="D23">
        <f t="shared" si="0"/>
        <v>745.71192263420005</v>
      </c>
      <c r="E23">
        <f t="shared" si="1"/>
        <v>-745.71192263420005</v>
      </c>
      <c r="F23">
        <f t="shared" si="2"/>
        <v>0</v>
      </c>
      <c r="G23">
        <f t="shared" si="3"/>
        <v>1491.4238452684001</v>
      </c>
      <c r="H23">
        <f t="shared" si="4"/>
        <v>745.71192263420005</v>
      </c>
      <c r="I23">
        <v>0</v>
      </c>
      <c r="J23" t="s">
        <v>129</v>
      </c>
      <c r="K23" t="s">
        <v>130</v>
      </c>
      <c r="L23" t="s">
        <v>131</v>
      </c>
      <c r="M23">
        <v>2019</v>
      </c>
      <c r="N23" t="s">
        <v>132</v>
      </c>
      <c r="O23" t="s">
        <v>66</v>
      </c>
      <c r="P23" t="s">
        <v>133</v>
      </c>
      <c r="Q23" t="s">
        <v>134</v>
      </c>
      <c r="R23" t="s">
        <v>47</v>
      </c>
      <c r="S23" t="s">
        <v>48</v>
      </c>
      <c r="T23" t="s">
        <v>49</v>
      </c>
      <c r="U23" t="s">
        <v>135</v>
      </c>
      <c r="V23" t="s">
        <v>136</v>
      </c>
      <c r="W23" t="s">
        <v>52</v>
      </c>
      <c r="X23" t="s">
        <v>137</v>
      </c>
      <c r="Z23">
        <v>0.77</v>
      </c>
      <c r="AA23" t="s">
        <v>138</v>
      </c>
      <c r="AB23" t="s">
        <v>82</v>
      </c>
      <c r="AC23" t="s">
        <v>83</v>
      </c>
      <c r="AD23" t="s">
        <v>139</v>
      </c>
      <c r="AE23" t="s">
        <v>140</v>
      </c>
      <c r="AF23">
        <v>25</v>
      </c>
      <c r="AG23" t="s">
        <v>56</v>
      </c>
      <c r="AH23">
        <v>-1</v>
      </c>
      <c r="AI23">
        <v>20</v>
      </c>
      <c r="AJ23" t="s">
        <v>141</v>
      </c>
      <c r="AL23" t="s">
        <v>58</v>
      </c>
      <c r="AM23" t="s">
        <v>59</v>
      </c>
      <c r="AP23">
        <v>1</v>
      </c>
      <c r="AR23">
        <v>850</v>
      </c>
      <c r="AS23">
        <v>1126</v>
      </c>
      <c r="AT23">
        <v>42</v>
      </c>
      <c r="AW23">
        <v>0.80555555555555558</v>
      </c>
    </row>
    <row r="24" spans="1:49" x14ac:dyDescent="0.2">
      <c r="A24">
        <v>114</v>
      </c>
      <c r="B24">
        <v>585285.03091455158</v>
      </c>
      <c r="C24">
        <v>770.448851919861</v>
      </c>
      <c r="D24">
        <f t="shared" si="0"/>
        <v>770.448851919861</v>
      </c>
      <c r="E24">
        <f t="shared" si="1"/>
        <v>-770.448851919861</v>
      </c>
      <c r="F24">
        <f t="shared" si="2"/>
        <v>0</v>
      </c>
      <c r="G24">
        <f t="shared" si="3"/>
        <v>1540.897703839722</v>
      </c>
      <c r="H24">
        <f t="shared" si="4"/>
        <v>770.448851919861</v>
      </c>
      <c r="I24">
        <v>0</v>
      </c>
      <c r="J24" t="s">
        <v>129</v>
      </c>
      <c r="K24" t="s">
        <v>130</v>
      </c>
      <c r="L24" t="s">
        <v>131</v>
      </c>
      <c r="M24">
        <v>2019</v>
      </c>
      <c r="N24" t="s">
        <v>132</v>
      </c>
      <c r="O24" t="s">
        <v>66</v>
      </c>
      <c r="P24" t="s">
        <v>133</v>
      </c>
      <c r="Q24" t="s">
        <v>134</v>
      </c>
      <c r="R24" t="s">
        <v>47</v>
      </c>
      <c r="S24" t="s">
        <v>48</v>
      </c>
      <c r="T24" t="s">
        <v>49</v>
      </c>
      <c r="U24" t="s">
        <v>135</v>
      </c>
      <c r="V24" t="s">
        <v>136</v>
      </c>
      <c r="W24" t="s">
        <v>52</v>
      </c>
      <c r="X24" t="s">
        <v>137</v>
      </c>
      <c r="Z24">
        <v>0.77</v>
      </c>
      <c r="AA24" t="s">
        <v>138</v>
      </c>
      <c r="AB24" t="s">
        <v>82</v>
      </c>
      <c r="AC24" t="s">
        <v>83</v>
      </c>
      <c r="AD24" t="s">
        <v>139</v>
      </c>
      <c r="AE24" t="s">
        <v>140</v>
      </c>
      <c r="AF24">
        <v>25</v>
      </c>
      <c r="AG24" t="s">
        <v>56</v>
      </c>
      <c r="AH24">
        <v>-1</v>
      </c>
      <c r="AI24">
        <v>20</v>
      </c>
      <c r="AJ24" t="s">
        <v>141</v>
      </c>
      <c r="AL24" t="s">
        <v>58</v>
      </c>
      <c r="AM24" t="s">
        <v>59</v>
      </c>
      <c r="AP24">
        <v>1</v>
      </c>
      <c r="AR24">
        <v>850</v>
      </c>
      <c r="AS24">
        <v>1126</v>
      </c>
      <c r="AT24">
        <v>42</v>
      </c>
      <c r="AW24">
        <v>0.80555555555555558</v>
      </c>
    </row>
    <row r="25" spans="1:49" x14ac:dyDescent="0.2">
      <c r="A25">
        <v>115</v>
      </c>
      <c r="B25">
        <v>821618.09479262657</v>
      </c>
      <c r="C25">
        <v>280.11444910562682</v>
      </c>
      <c r="D25">
        <f t="shared" si="0"/>
        <v>280.11444910562682</v>
      </c>
      <c r="E25">
        <f t="shared" si="1"/>
        <v>-280.11444910562682</v>
      </c>
      <c r="F25">
        <f t="shared" si="2"/>
        <v>0</v>
      </c>
      <c r="G25">
        <f t="shared" si="3"/>
        <v>560.22889821125364</v>
      </c>
      <c r="H25">
        <f t="shared" si="4"/>
        <v>280.11444910562682</v>
      </c>
      <c r="I25">
        <v>0</v>
      </c>
      <c r="J25" t="s">
        <v>142</v>
      </c>
      <c r="K25" t="s">
        <v>143</v>
      </c>
      <c r="L25" t="s">
        <v>144</v>
      </c>
      <c r="M25">
        <v>2020</v>
      </c>
      <c r="N25" t="s">
        <v>145</v>
      </c>
      <c r="O25" t="s">
        <v>146</v>
      </c>
      <c r="P25" t="s">
        <v>147</v>
      </c>
      <c r="Q25" t="s">
        <v>148</v>
      </c>
      <c r="R25" t="s">
        <v>47</v>
      </c>
      <c r="S25" t="s">
        <v>48</v>
      </c>
      <c r="T25" t="s">
        <v>49</v>
      </c>
      <c r="U25" t="s">
        <v>50</v>
      </c>
      <c r="V25" t="s">
        <v>149</v>
      </c>
      <c r="W25" t="s">
        <v>52</v>
      </c>
      <c r="X25" t="s">
        <v>53</v>
      </c>
      <c r="Z25">
        <v>41</v>
      </c>
      <c r="AA25" t="s">
        <v>150</v>
      </c>
      <c r="AB25" t="s">
        <v>151</v>
      </c>
      <c r="AE25" t="s">
        <v>55</v>
      </c>
      <c r="AF25">
        <v>25</v>
      </c>
      <c r="AG25" t="s">
        <v>56</v>
      </c>
      <c r="AH25">
        <v>-1</v>
      </c>
      <c r="AI25">
        <v>30</v>
      </c>
      <c r="AL25" t="s">
        <v>58</v>
      </c>
      <c r="AM25" t="s">
        <v>59</v>
      </c>
      <c r="AN25" t="s">
        <v>152</v>
      </c>
      <c r="AO25">
        <v>5</v>
      </c>
      <c r="AP25">
        <v>1</v>
      </c>
      <c r="AR25">
        <v>254</v>
      </c>
      <c r="AS25">
        <v>585</v>
      </c>
      <c r="AT25">
        <v>53</v>
      </c>
      <c r="AW25">
        <v>0.78378378378378377</v>
      </c>
    </row>
    <row r="26" spans="1:49" x14ac:dyDescent="0.2">
      <c r="A26">
        <v>115</v>
      </c>
      <c r="B26">
        <v>1104470.992678992</v>
      </c>
      <c r="C26">
        <v>270.03547125505412</v>
      </c>
      <c r="D26">
        <f t="shared" si="0"/>
        <v>270.03547125505412</v>
      </c>
      <c r="E26">
        <f t="shared" si="1"/>
        <v>-270.03547125505412</v>
      </c>
      <c r="F26">
        <f t="shared" si="2"/>
        <v>0</v>
      </c>
      <c r="G26">
        <f t="shared" si="3"/>
        <v>540.07094251010824</v>
      </c>
      <c r="H26">
        <f t="shared" si="4"/>
        <v>270.03547125505412</v>
      </c>
      <c r="I26">
        <v>0</v>
      </c>
      <c r="J26" t="s">
        <v>142</v>
      </c>
      <c r="K26" t="s">
        <v>143</v>
      </c>
      <c r="L26" t="s">
        <v>144</v>
      </c>
      <c r="M26">
        <v>2020</v>
      </c>
      <c r="N26" t="s">
        <v>145</v>
      </c>
      <c r="O26" t="s">
        <v>146</v>
      </c>
      <c r="P26" t="s">
        <v>147</v>
      </c>
      <c r="Q26" t="s">
        <v>148</v>
      </c>
      <c r="R26" t="s">
        <v>47</v>
      </c>
      <c r="S26" t="s">
        <v>48</v>
      </c>
      <c r="T26" t="s">
        <v>49</v>
      </c>
      <c r="U26" t="s">
        <v>50</v>
      </c>
      <c r="V26" t="s">
        <v>149</v>
      </c>
      <c r="W26" t="s">
        <v>52</v>
      </c>
      <c r="X26" t="s">
        <v>53</v>
      </c>
      <c r="Z26">
        <v>41</v>
      </c>
      <c r="AA26" t="s">
        <v>150</v>
      </c>
      <c r="AB26" t="s">
        <v>151</v>
      </c>
      <c r="AE26" t="s">
        <v>55</v>
      </c>
      <c r="AF26">
        <v>25</v>
      </c>
      <c r="AG26" t="s">
        <v>56</v>
      </c>
      <c r="AH26">
        <v>-1</v>
      </c>
      <c r="AI26">
        <v>30</v>
      </c>
      <c r="AL26" t="s">
        <v>58</v>
      </c>
      <c r="AM26" t="s">
        <v>59</v>
      </c>
      <c r="AN26" t="s">
        <v>152</v>
      </c>
      <c r="AO26">
        <v>5</v>
      </c>
      <c r="AP26">
        <v>1</v>
      </c>
      <c r="AR26">
        <v>254</v>
      </c>
      <c r="AS26">
        <v>585</v>
      </c>
      <c r="AT26">
        <v>53</v>
      </c>
      <c r="AW26">
        <v>0.78378378378378377</v>
      </c>
    </row>
    <row r="27" spans="1:49" x14ac:dyDescent="0.2">
      <c r="A27">
        <v>115</v>
      </c>
      <c r="B27">
        <v>1588007.5068554501</v>
      </c>
      <c r="C27">
        <v>260.08701319103739</v>
      </c>
      <c r="D27">
        <f t="shared" si="0"/>
        <v>260.08701319103739</v>
      </c>
      <c r="E27">
        <f t="shared" si="1"/>
        <v>-260.08701319103739</v>
      </c>
      <c r="F27">
        <f t="shared" si="2"/>
        <v>0</v>
      </c>
      <c r="G27">
        <f t="shared" si="3"/>
        <v>520.17402638207477</v>
      </c>
      <c r="H27">
        <f t="shared" si="4"/>
        <v>260.08701319103739</v>
      </c>
      <c r="I27">
        <v>0</v>
      </c>
      <c r="J27" t="s">
        <v>142</v>
      </c>
      <c r="K27" t="s">
        <v>143</v>
      </c>
      <c r="L27" t="s">
        <v>144</v>
      </c>
      <c r="M27">
        <v>2020</v>
      </c>
      <c r="N27" t="s">
        <v>145</v>
      </c>
      <c r="O27" t="s">
        <v>146</v>
      </c>
      <c r="P27" t="s">
        <v>147</v>
      </c>
      <c r="Q27" t="s">
        <v>148</v>
      </c>
      <c r="R27" t="s">
        <v>47</v>
      </c>
      <c r="S27" t="s">
        <v>48</v>
      </c>
      <c r="T27" t="s">
        <v>49</v>
      </c>
      <c r="U27" t="s">
        <v>50</v>
      </c>
      <c r="V27" t="s">
        <v>149</v>
      </c>
      <c r="W27" t="s">
        <v>52</v>
      </c>
      <c r="X27" t="s">
        <v>53</v>
      </c>
      <c r="Z27">
        <v>41</v>
      </c>
      <c r="AA27" t="s">
        <v>150</v>
      </c>
      <c r="AB27" t="s">
        <v>151</v>
      </c>
      <c r="AE27" t="s">
        <v>55</v>
      </c>
      <c r="AF27">
        <v>25</v>
      </c>
      <c r="AG27" t="s">
        <v>56</v>
      </c>
      <c r="AH27">
        <v>-1</v>
      </c>
      <c r="AI27">
        <v>30</v>
      </c>
      <c r="AL27" t="s">
        <v>58</v>
      </c>
      <c r="AM27" t="s">
        <v>59</v>
      </c>
      <c r="AN27" t="s">
        <v>152</v>
      </c>
      <c r="AO27">
        <v>5</v>
      </c>
      <c r="AP27">
        <v>1</v>
      </c>
      <c r="AR27">
        <v>254</v>
      </c>
      <c r="AS27">
        <v>585</v>
      </c>
      <c r="AT27">
        <v>53</v>
      </c>
      <c r="AW27">
        <v>0.78378378378378377</v>
      </c>
    </row>
    <row r="28" spans="1:49" x14ac:dyDescent="0.2">
      <c r="A28">
        <v>115</v>
      </c>
      <c r="B28">
        <v>1906222.125129919</v>
      </c>
      <c r="C28">
        <v>260.07564795737733</v>
      </c>
      <c r="D28">
        <f t="shared" si="0"/>
        <v>260.07564795737733</v>
      </c>
      <c r="E28">
        <f t="shared" si="1"/>
        <v>-260.07564795737733</v>
      </c>
      <c r="F28">
        <f t="shared" si="2"/>
        <v>0</v>
      </c>
      <c r="G28">
        <f t="shared" si="3"/>
        <v>520.15129591475466</v>
      </c>
      <c r="H28">
        <f t="shared" si="4"/>
        <v>260.07564795737733</v>
      </c>
      <c r="I28">
        <v>0</v>
      </c>
      <c r="J28" t="s">
        <v>142</v>
      </c>
      <c r="K28" t="s">
        <v>143</v>
      </c>
      <c r="L28" t="s">
        <v>144</v>
      </c>
      <c r="M28">
        <v>2020</v>
      </c>
      <c r="N28" t="s">
        <v>145</v>
      </c>
      <c r="O28" t="s">
        <v>146</v>
      </c>
      <c r="P28" t="s">
        <v>147</v>
      </c>
      <c r="Q28" t="s">
        <v>148</v>
      </c>
      <c r="R28" t="s">
        <v>47</v>
      </c>
      <c r="S28" t="s">
        <v>48</v>
      </c>
      <c r="T28" t="s">
        <v>49</v>
      </c>
      <c r="U28" t="s">
        <v>50</v>
      </c>
      <c r="V28" t="s">
        <v>149</v>
      </c>
      <c r="W28" t="s">
        <v>52</v>
      </c>
      <c r="X28" t="s">
        <v>53</v>
      </c>
      <c r="Z28">
        <v>41</v>
      </c>
      <c r="AA28" t="s">
        <v>150</v>
      </c>
      <c r="AB28" t="s">
        <v>151</v>
      </c>
      <c r="AE28" t="s">
        <v>55</v>
      </c>
      <c r="AF28">
        <v>25</v>
      </c>
      <c r="AG28" t="s">
        <v>56</v>
      </c>
      <c r="AH28">
        <v>-1</v>
      </c>
      <c r="AI28">
        <v>30</v>
      </c>
      <c r="AL28" t="s">
        <v>58</v>
      </c>
      <c r="AM28" t="s">
        <v>59</v>
      </c>
      <c r="AN28" t="s">
        <v>152</v>
      </c>
      <c r="AO28">
        <v>5</v>
      </c>
      <c r="AP28">
        <v>1</v>
      </c>
      <c r="AR28">
        <v>254</v>
      </c>
      <c r="AS28">
        <v>585</v>
      </c>
      <c r="AT28">
        <v>53</v>
      </c>
      <c r="AW28">
        <v>0.78378378378378377</v>
      </c>
    </row>
    <row r="29" spans="1:49" x14ac:dyDescent="0.2">
      <c r="A29">
        <v>119</v>
      </c>
      <c r="B29">
        <v>69138.088096054664</v>
      </c>
      <c r="C29">
        <v>420.18020099341572</v>
      </c>
      <c r="D29">
        <f t="shared" si="0"/>
        <v>420.18020099341572</v>
      </c>
      <c r="E29">
        <f t="shared" si="1"/>
        <v>-420.18020099341572</v>
      </c>
      <c r="F29">
        <f t="shared" si="2"/>
        <v>0</v>
      </c>
      <c r="G29">
        <f t="shared" si="3"/>
        <v>840.36040198683145</v>
      </c>
      <c r="H29">
        <f t="shared" si="4"/>
        <v>420.18020099341572</v>
      </c>
      <c r="I29">
        <v>0</v>
      </c>
      <c r="J29" t="s">
        <v>153</v>
      </c>
      <c r="K29" t="s">
        <v>154</v>
      </c>
      <c r="L29" t="s">
        <v>144</v>
      </c>
      <c r="M29">
        <v>2021</v>
      </c>
      <c r="N29" t="s">
        <v>155</v>
      </c>
      <c r="O29" t="s">
        <v>104</v>
      </c>
      <c r="P29" t="s">
        <v>105</v>
      </c>
      <c r="Q29" t="s">
        <v>156</v>
      </c>
      <c r="R29" t="s">
        <v>47</v>
      </c>
      <c r="S29" t="s">
        <v>48</v>
      </c>
      <c r="T29" t="s">
        <v>49</v>
      </c>
      <c r="U29" t="s">
        <v>50</v>
      </c>
      <c r="V29" t="s">
        <v>157</v>
      </c>
      <c r="W29" t="s">
        <v>52</v>
      </c>
      <c r="X29" t="s">
        <v>53</v>
      </c>
      <c r="AA29" t="s">
        <v>158</v>
      </c>
      <c r="AB29" t="s">
        <v>159</v>
      </c>
      <c r="AC29" t="s">
        <v>83</v>
      </c>
      <c r="AD29" t="s">
        <v>160</v>
      </c>
      <c r="AE29" t="s">
        <v>99</v>
      </c>
      <c r="AF29">
        <v>25</v>
      </c>
      <c r="AG29" t="s">
        <v>56</v>
      </c>
      <c r="AH29">
        <v>-1</v>
      </c>
      <c r="AI29">
        <v>15</v>
      </c>
      <c r="AJ29" t="s">
        <v>88</v>
      </c>
      <c r="AL29" t="s">
        <v>58</v>
      </c>
      <c r="AM29" t="s">
        <v>59</v>
      </c>
      <c r="AN29" t="s">
        <v>152</v>
      </c>
      <c r="AO29">
        <v>6</v>
      </c>
      <c r="AP29">
        <v>1</v>
      </c>
      <c r="AR29">
        <f t="shared" ref="AR29:AR39" si="5">0.8*AS29</f>
        <v>604</v>
      </c>
      <c r="AS29">
        <v>755</v>
      </c>
      <c r="AT29">
        <v>51</v>
      </c>
      <c r="AW29">
        <v>0.81081081081081086</v>
      </c>
    </row>
    <row r="30" spans="1:49" x14ac:dyDescent="0.2">
      <c r="A30">
        <v>119</v>
      </c>
      <c r="B30">
        <v>121646.61504999069</v>
      </c>
      <c r="C30">
        <v>400.18205278592382</v>
      </c>
      <c r="D30">
        <f t="shared" si="0"/>
        <v>400.18205278592382</v>
      </c>
      <c r="E30">
        <f t="shared" si="1"/>
        <v>-400.18205278592382</v>
      </c>
      <c r="F30">
        <f t="shared" si="2"/>
        <v>0</v>
      </c>
      <c r="G30">
        <f t="shared" si="3"/>
        <v>800.36410557184763</v>
      </c>
      <c r="H30">
        <f t="shared" si="4"/>
        <v>400.18205278592382</v>
      </c>
      <c r="I30">
        <v>0</v>
      </c>
      <c r="J30" t="s">
        <v>153</v>
      </c>
      <c r="K30" t="s">
        <v>154</v>
      </c>
      <c r="L30" t="s">
        <v>144</v>
      </c>
      <c r="M30">
        <v>2021</v>
      </c>
      <c r="N30" t="s">
        <v>155</v>
      </c>
      <c r="O30" t="s">
        <v>104</v>
      </c>
      <c r="P30" t="s">
        <v>105</v>
      </c>
      <c r="Q30" t="s">
        <v>156</v>
      </c>
      <c r="R30" t="s">
        <v>47</v>
      </c>
      <c r="S30" t="s">
        <v>48</v>
      </c>
      <c r="T30" t="s">
        <v>49</v>
      </c>
      <c r="U30" t="s">
        <v>50</v>
      </c>
      <c r="V30" t="s">
        <v>157</v>
      </c>
      <c r="W30" t="s">
        <v>52</v>
      </c>
      <c r="X30" t="s">
        <v>53</v>
      </c>
      <c r="AA30" t="s">
        <v>158</v>
      </c>
      <c r="AB30" t="s">
        <v>159</v>
      </c>
      <c r="AC30" t="s">
        <v>83</v>
      </c>
      <c r="AD30" t="s">
        <v>160</v>
      </c>
      <c r="AE30" t="s">
        <v>99</v>
      </c>
      <c r="AF30">
        <v>25</v>
      </c>
      <c r="AG30" t="s">
        <v>56</v>
      </c>
      <c r="AH30">
        <v>-1</v>
      </c>
      <c r="AI30">
        <v>15</v>
      </c>
      <c r="AJ30" t="s">
        <v>88</v>
      </c>
      <c r="AL30" t="s">
        <v>58</v>
      </c>
      <c r="AM30" t="s">
        <v>59</v>
      </c>
      <c r="AN30" t="s">
        <v>152</v>
      </c>
      <c r="AO30">
        <v>6</v>
      </c>
      <c r="AP30">
        <v>1</v>
      </c>
      <c r="AR30">
        <f t="shared" si="5"/>
        <v>604</v>
      </c>
      <c r="AS30">
        <v>755</v>
      </c>
      <c r="AT30">
        <v>51</v>
      </c>
      <c r="AW30">
        <v>0.81081081081081086</v>
      </c>
    </row>
    <row r="31" spans="1:49" x14ac:dyDescent="0.2">
      <c r="A31">
        <v>119</v>
      </c>
      <c r="B31">
        <v>121656.6510248683</v>
      </c>
      <c r="C31">
        <v>360</v>
      </c>
      <c r="D31">
        <f t="shared" si="0"/>
        <v>360</v>
      </c>
      <c r="E31">
        <f t="shared" si="1"/>
        <v>-360</v>
      </c>
      <c r="F31">
        <f t="shared" si="2"/>
        <v>0</v>
      </c>
      <c r="G31">
        <f t="shared" si="3"/>
        <v>720</v>
      </c>
      <c r="H31">
        <f t="shared" si="4"/>
        <v>360</v>
      </c>
      <c r="I31">
        <v>0</v>
      </c>
      <c r="J31" t="s">
        <v>153</v>
      </c>
      <c r="K31" t="s">
        <v>154</v>
      </c>
      <c r="L31" t="s">
        <v>144</v>
      </c>
      <c r="M31">
        <v>2021</v>
      </c>
      <c r="N31" t="s">
        <v>155</v>
      </c>
      <c r="O31" t="s">
        <v>104</v>
      </c>
      <c r="P31" t="s">
        <v>105</v>
      </c>
      <c r="Q31" t="s">
        <v>156</v>
      </c>
      <c r="R31" t="s">
        <v>47</v>
      </c>
      <c r="S31" t="s">
        <v>48</v>
      </c>
      <c r="T31" t="s">
        <v>49</v>
      </c>
      <c r="U31" t="s">
        <v>50</v>
      </c>
      <c r="V31" t="s">
        <v>157</v>
      </c>
      <c r="W31" t="s">
        <v>52</v>
      </c>
      <c r="X31" t="s">
        <v>53</v>
      </c>
      <c r="AA31" t="s">
        <v>158</v>
      </c>
      <c r="AB31" t="s">
        <v>159</v>
      </c>
      <c r="AC31" t="s">
        <v>83</v>
      </c>
      <c r="AD31" t="s">
        <v>160</v>
      </c>
      <c r="AE31" t="s">
        <v>99</v>
      </c>
      <c r="AF31">
        <v>25</v>
      </c>
      <c r="AG31" t="s">
        <v>56</v>
      </c>
      <c r="AH31">
        <v>-1</v>
      </c>
      <c r="AI31">
        <v>15</v>
      </c>
      <c r="AJ31" t="s">
        <v>88</v>
      </c>
      <c r="AL31" t="s">
        <v>58</v>
      </c>
      <c r="AM31" t="s">
        <v>59</v>
      </c>
      <c r="AN31" t="s">
        <v>152</v>
      </c>
      <c r="AO31">
        <v>6</v>
      </c>
      <c r="AP31">
        <v>1</v>
      </c>
      <c r="AR31">
        <f t="shared" si="5"/>
        <v>604</v>
      </c>
      <c r="AS31">
        <v>755</v>
      </c>
      <c r="AT31">
        <v>51</v>
      </c>
      <c r="AW31">
        <v>0.81081081081081086</v>
      </c>
    </row>
    <row r="32" spans="1:49" x14ac:dyDescent="0.2">
      <c r="A32">
        <v>119</v>
      </c>
      <c r="B32">
        <v>133249.3486794022</v>
      </c>
      <c r="C32">
        <v>420.1820546163849</v>
      </c>
      <c r="D32">
        <f t="shared" si="0"/>
        <v>420.1820546163849</v>
      </c>
      <c r="E32">
        <f t="shared" si="1"/>
        <v>-420.1820546163849</v>
      </c>
      <c r="F32">
        <f t="shared" si="2"/>
        <v>0</v>
      </c>
      <c r="G32">
        <f t="shared" si="3"/>
        <v>840.36410923276981</v>
      </c>
      <c r="H32">
        <f t="shared" si="4"/>
        <v>420.1820546163849</v>
      </c>
      <c r="I32">
        <v>0</v>
      </c>
      <c r="J32" t="s">
        <v>153</v>
      </c>
      <c r="K32" t="s">
        <v>154</v>
      </c>
      <c r="L32" t="s">
        <v>144</v>
      </c>
      <c r="M32">
        <v>2021</v>
      </c>
      <c r="N32" t="s">
        <v>155</v>
      </c>
      <c r="O32" t="s">
        <v>104</v>
      </c>
      <c r="P32" t="s">
        <v>105</v>
      </c>
      <c r="Q32" t="s">
        <v>156</v>
      </c>
      <c r="R32" t="s">
        <v>47</v>
      </c>
      <c r="S32" t="s">
        <v>48</v>
      </c>
      <c r="T32" t="s">
        <v>49</v>
      </c>
      <c r="U32" t="s">
        <v>50</v>
      </c>
      <c r="V32" t="s">
        <v>157</v>
      </c>
      <c r="W32" t="s">
        <v>52</v>
      </c>
      <c r="X32" t="s">
        <v>53</v>
      </c>
      <c r="AA32" t="s">
        <v>158</v>
      </c>
      <c r="AB32" t="s">
        <v>159</v>
      </c>
      <c r="AC32" t="s">
        <v>83</v>
      </c>
      <c r="AD32" t="s">
        <v>160</v>
      </c>
      <c r="AE32" t="s">
        <v>99</v>
      </c>
      <c r="AF32">
        <v>25</v>
      </c>
      <c r="AG32" t="s">
        <v>56</v>
      </c>
      <c r="AH32">
        <v>-1</v>
      </c>
      <c r="AI32">
        <v>15</v>
      </c>
      <c r="AJ32" t="s">
        <v>88</v>
      </c>
      <c r="AL32" t="s">
        <v>58</v>
      </c>
      <c r="AM32" t="s">
        <v>59</v>
      </c>
      <c r="AN32" t="s">
        <v>152</v>
      </c>
      <c r="AO32">
        <v>6</v>
      </c>
      <c r="AP32">
        <v>1</v>
      </c>
      <c r="AR32">
        <f t="shared" si="5"/>
        <v>604</v>
      </c>
      <c r="AS32">
        <v>755</v>
      </c>
      <c r="AT32">
        <v>51</v>
      </c>
      <c r="AW32">
        <v>0.81081081081081086</v>
      </c>
    </row>
    <row r="33" spans="1:49" x14ac:dyDescent="0.2">
      <c r="A33">
        <v>119</v>
      </c>
      <c r="B33">
        <v>283802.89092540398</v>
      </c>
      <c r="C33">
        <v>380.1822808235022</v>
      </c>
      <c r="D33">
        <f t="shared" si="0"/>
        <v>380.1822808235022</v>
      </c>
      <c r="E33">
        <f t="shared" si="1"/>
        <v>-380.1822808235022</v>
      </c>
      <c r="F33">
        <f t="shared" si="2"/>
        <v>0</v>
      </c>
      <c r="G33">
        <f t="shared" si="3"/>
        <v>760.36456164700439</v>
      </c>
      <c r="H33">
        <f t="shared" si="4"/>
        <v>380.1822808235022</v>
      </c>
      <c r="I33">
        <v>0</v>
      </c>
      <c r="J33" t="s">
        <v>153</v>
      </c>
      <c r="K33" t="s">
        <v>154</v>
      </c>
      <c r="L33" t="s">
        <v>144</v>
      </c>
      <c r="M33">
        <v>2021</v>
      </c>
      <c r="N33" t="s">
        <v>155</v>
      </c>
      <c r="O33" t="s">
        <v>104</v>
      </c>
      <c r="P33" t="s">
        <v>105</v>
      </c>
      <c r="Q33" t="s">
        <v>156</v>
      </c>
      <c r="R33" t="s">
        <v>47</v>
      </c>
      <c r="S33" t="s">
        <v>48</v>
      </c>
      <c r="T33" t="s">
        <v>49</v>
      </c>
      <c r="U33" t="s">
        <v>50</v>
      </c>
      <c r="V33" t="s">
        <v>157</v>
      </c>
      <c r="W33" t="s">
        <v>52</v>
      </c>
      <c r="X33" t="s">
        <v>53</v>
      </c>
      <c r="AA33" t="s">
        <v>158</v>
      </c>
      <c r="AB33" t="s">
        <v>159</v>
      </c>
      <c r="AC33" t="s">
        <v>83</v>
      </c>
      <c r="AD33" t="s">
        <v>160</v>
      </c>
      <c r="AE33" t="s">
        <v>99</v>
      </c>
      <c r="AF33">
        <v>25</v>
      </c>
      <c r="AG33" t="s">
        <v>56</v>
      </c>
      <c r="AH33">
        <v>-1</v>
      </c>
      <c r="AI33">
        <v>15</v>
      </c>
      <c r="AJ33" t="s">
        <v>88</v>
      </c>
      <c r="AL33" t="s">
        <v>58</v>
      </c>
      <c r="AM33" t="s">
        <v>59</v>
      </c>
      <c r="AN33" t="s">
        <v>152</v>
      </c>
      <c r="AO33">
        <v>6</v>
      </c>
      <c r="AP33">
        <v>1</v>
      </c>
      <c r="AR33">
        <f t="shared" si="5"/>
        <v>604</v>
      </c>
      <c r="AS33">
        <v>755</v>
      </c>
      <c r="AT33">
        <v>51</v>
      </c>
      <c r="AW33">
        <v>0.81081081081081086</v>
      </c>
    </row>
    <row r="34" spans="1:49" x14ac:dyDescent="0.2">
      <c r="A34">
        <v>119</v>
      </c>
      <c r="B34">
        <v>364072.40224649658</v>
      </c>
      <c r="C34">
        <v>360.11933770696658</v>
      </c>
      <c r="D34">
        <f t="shared" si="0"/>
        <v>360.11933770696658</v>
      </c>
      <c r="E34">
        <f t="shared" si="1"/>
        <v>-360.11933770696658</v>
      </c>
      <c r="F34">
        <f t="shared" si="2"/>
        <v>0</v>
      </c>
      <c r="G34">
        <f t="shared" si="3"/>
        <v>720.23867541393315</v>
      </c>
      <c r="H34">
        <f t="shared" si="4"/>
        <v>360.11933770696658</v>
      </c>
      <c r="I34">
        <v>0</v>
      </c>
      <c r="J34" t="s">
        <v>153</v>
      </c>
      <c r="K34" t="s">
        <v>154</v>
      </c>
      <c r="L34" t="s">
        <v>144</v>
      </c>
      <c r="M34">
        <v>2021</v>
      </c>
      <c r="N34" t="s">
        <v>155</v>
      </c>
      <c r="O34" t="s">
        <v>104</v>
      </c>
      <c r="P34" t="s">
        <v>105</v>
      </c>
      <c r="Q34" t="s">
        <v>156</v>
      </c>
      <c r="R34" t="s">
        <v>47</v>
      </c>
      <c r="S34" t="s">
        <v>48</v>
      </c>
      <c r="T34" t="s">
        <v>49</v>
      </c>
      <c r="U34" t="s">
        <v>50</v>
      </c>
      <c r="V34" t="s">
        <v>157</v>
      </c>
      <c r="W34" t="s">
        <v>52</v>
      </c>
      <c r="X34" t="s">
        <v>53</v>
      </c>
      <c r="AA34" t="s">
        <v>158</v>
      </c>
      <c r="AB34" t="s">
        <v>159</v>
      </c>
      <c r="AC34" t="s">
        <v>83</v>
      </c>
      <c r="AD34" t="s">
        <v>160</v>
      </c>
      <c r="AE34" t="s">
        <v>99</v>
      </c>
      <c r="AF34">
        <v>25</v>
      </c>
      <c r="AG34" t="s">
        <v>56</v>
      </c>
      <c r="AH34">
        <v>-1</v>
      </c>
      <c r="AI34">
        <v>15</v>
      </c>
      <c r="AJ34" t="s">
        <v>88</v>
      </c>
      <c r="AL34" t="s">
        <v>58</v>
      </c>
      <c r="AM34" t="s">
        <v>59</v>
      </c>
      <c r="AN34" t="s">
        <v>152</v>
      </c>
      <c r="AO34">
        <v>6</v>
      </c>
      <c r="AP34">
        <v>1</v>
      </c>
      <c r="AR34">
        <f t="shared" si="5"/>
        <v>604</v>
      </c>
      <c r="AS34">
        <v>755</v>
      </c>
      <c r="AT34">
        <v>51</v>
      </c>
      <c r="AW34">
        <v>0.81081081081081086</v>
      </c>
    </row>
    <row r="35" spans="1:49" x14ac:dyDescent="0.2">
      <c r="A35">
        <v>119</v>
      </c>
      <c r="B35">
        <v>581027.3519838152</v>
      </c>
      <c r="C35">
        <v>340.1195516811955</v>
      </c>
      <c r="D35">
        <f t="shared" si="0"/>
        <v>340.1195516811955</v>
      </c>
      <c r="E35">
        <f t="shared" si="1"/>
        <v>-340.1195516811955</v>
      </c>
      <c r="F35">
        <f t="shared" si="2"/>
        <v>0</v>
      </c>
      <c r="G35">
        <f t="shared" si="3"/>
        <v>680.23910336239101</v>
      </c>
      <c r="H35">
        <f t="shared" si="4"/>
        <v>340.1195516811955</v>
      </c>
      <c r="I35">
        <v>0</v>
      </c>
      <c r="J35" t="s">
        <v>153</v>
      </c>
      <c r="K35" t="s">
        <v>154</v>
      </c>
      <c r="L35" t="s">
        <v>144</v>
      </c>
      <c r="M35">
        <v>2021</v>
      </c>
      <c r="N35" t="s">
        <v>155</v>
      </c>
      <c r="O35" t="s">
        <v>104</v>
      </c>
      <c r="P35" t="s">
        <v>105</v>
      </c>
      <c r="Q35" t="s">
        <v>156</v>
      </c>
      <c r="R35" t="s">
        <v>47</v>
      </c>
      <c r="S35" t="s">
        <v>48</v>
      </c>
      <c r="T35" t="s">
        <v>49</v>
      </c>
      <c r="U35" t="s">
        <v>50</v>
      </c>
      <c r="V35" t="s">
        <v>157</v>
      </c>
      <c r="W35" t="s">
        <v>52</v>
      </c>
      <c r="X35" t="s">
        <v>53</v>
      </c>
      <c r="AA35" t="s">
        <v>158</v>
      </c>
      <c r="AB35" t="s">
        <v>159</v>
      </c>
      <c r="AC35" t="s">
        <v>83</v>
      </c>
      <c r="AD35" t="s">
        <v>160</v>
      </c>
      <c r="AE35" t="s">
        <v>99</v>
      </c>
      <c r="AF35">
        <v>25</v>
      </c>
      <c r="AG35" t="s">
        <v>56</v>
      </c>
      <c r="AH35">
        <v>-1</v>
      </c>
      <c r="AI35">
        <v>15</v>
      </c>
      <c r="AJ35" t="s">
        <v>88</v>
      </c>
      <c r="AL35" t="s">
        <v>58</v>
      </c>
      <c r="AM35" t="s">
        <v>59</v>
      </c>
      <c r="AN35" t="s">
        <v>152</v>
      </c>
      <c r="AO35">
        <v>6</v>
      </c>
      <c r="AP35">
        <v>1</v>
      </c>
      <c r="AR35">
        <f t="shared" si="5"/>
        <v>604</v>
      </c>
      <c r="AS35">
        <v>755</v>
      </c>
      <c r="AT35">
        <v>51</v>
      </c>
      <c r="AW35">
        <v>0.81081081081081086</v>
      </c>
    </row>
    <row r="36" spans="1:49" x14ac:dyDescent="0.2">
      <c r="A36">
        <v>119</v>
      </c>
      <c r="B36">
        <v>745424.32517449034</v>
      </c>
      <c r="C36">
        <v>300</v>
      </c>
      <c r="D36">
        <f t="shared" si="0"/>
        <v>300</v>
      </c>
      <c r="E36">
        <f t="shared" si="1"/>
        <v>-300</v>
      </c>
      <c r="F36">
        <f t="shared" si="2"/>
        <v>0</v>
      </c>
      <c r="G36">
        <f t="shared" si="3"/>
        <v>600</v>
      </c>
      <c r="H36">
        <f t="shared" si="4"/>
        <v>300</v>
      </c>
      <c r="I36">
        <v>0</v>
      </c>
      <c r="J36" t="s">
        <v>153</v>
      </c>
      <c r="K36" t="s">
        <v>154</v>
      </c>
      <c r="L36" t="s">
        <v>144</v>
      </c>
      <c r="M36">
        <v>2021</v>
      </c>
      <c r="N36" t="s">
        <v>155</v>
      </c>
      <c r="O36" t="s">
        <v>104</v>
      </c>
      <c r="P36" t="s">
        <v>105</v>
      </c>
      <c r="Q36" t="s">
        <v>156</v>
      </c>
      <c r="R36" t="s">
        <v>47</v>
      </c>
      <c r="S36" t="s">
        <v>48</v>
      </c>
      <c r="T36" t="s">
        <v>49</v>
      </c>
      <c r="U36" t="s">
        <v>50</v>
      </c>
      <c r="V36" t="s">
        <v>157</v>
      </c>
      <c r="W36" t="s">
        <v>52</v>
      </c>
      <c r="X36" t="s">
        <v>53</v>
      </c>
      <c r="AA36" t="s">
        <v>158</v>
      </c>
      <c r="AB36" t="s">
        <v>159</v>
      </c>
      <c r="AC36" t="s">
        <v>83</v>
      </c>
      <c r="AD36" t="s">
        <v>160</v>
      </c>
      <c r="AE36" t="s">
        <v>99</v>
      </c>
      <c r="AF36">
        <v>25</v>
      </c>
      <c r="AG36" t="s">
        <v>56</v>
      </c>
      <c r="AH36">
        <v>-1</v>
      </c>
      <c r="AI36">
        <v>15</v>
      </c>
      <c r="AJ36" t="s">
        <v>88</v>
      </c>
      <c r="AL36" t="s">
        <v>58</v>
      </c>
      <c r="AM36" t="s">
        <v>59</v>
      </c>
      <c r="AN36" t="s">
        <v>152</v>
      </c>
      <c r="AO36">
        <v>6</v>
      </c>
      <c r="AP36">
        <v>1</v>
      </c>
      <c r="AR36">
        <f t="shared" si="5"/>
        <v>604</v>
      </c>
      <c r="AS36">
        <v>755</v>
      </c>
      <c r="AT36">
        <v>51</v>
      </c>
      <c r="AW36">
        <v>0.81081081081081086</v>
      </c>
    </row>
    <row r="37" spans="1:49" x14ac:dyDescent="0.2">
      <c r="A37">
        <v>119</v>
      </c>
      <c r="B37">
        <v>905342.61795895582</v>
      </c>
      <c r="C37">
        <v>320.11788554498668</v>
      </c>
      <c r="D37">
        <f t="shared" si="0"/>
        <v>320.11788554498668</v>
      </c>
      <c r="E37">
        <f t="shared" si="1"/>
        <v>-320.11788554498668</v>
      </c>
      <c r="F37">
        <f t="shared" si="2"/>
        <v>0</v>
      </c>
      <c r="G37">
        <f t="shared" si="3"/>
        <v>640.23577108997335</v>
      </c>
      <c r="H37">
        <f t="shared" si="4"/>
        <v>320.11788554498668</v>
      </c>
      <c r="I37">
        <v>0</v>
      </c>
      <c r="J37" t="s">
        <v>153</v>
      </c>
      <c r="K37" t="s">
        <v>154</v>
      </c>
      <c r="L37" t="s">
        <v>144</v>
      </c>
      <c r="M37">
        <v>2021</v>
      </c>
      <c r="N37" t="s">
        <v>155</v>
      </c>
      <c r="O37" t="s">
        <v>104</v>
      </c>
      <c r="P37" t="s">
        <v>105</v>
      </c>
      <c r="Q37" t="s">
        <v>156</v>
      </c>
      <c r="R37" t="s">
        <v>47</v>
      </c>
      <c r="S37" t="s">
        <v>48</v>
      </c>
      <c r="T37" t="s">
        <v>49</v>
      </c>
      <c r="U37" t="s">
        <v>50</v>
      </c>
      <c r="V37" t="s">
        <v>157</v>
      </c>
      <c r="W37" t="s">
        <v>52</v>
      </c>
      <c r="X37" t="s">
        <v>53</v>
      </c>
      <c r="AA37" t="s">
        <v>158</v>
      </c>
      <c r="AB37" t="s">
        <v>159</v>
      </c>
      <c r="AC37" t="s">
        <v>83</v>
      </c>
      <c r="AD37" t="s">
        <v>160</v>
      </c>
      <c r="AE37" t="s">
        <v>99</v>
      </c>
      <c r="AF37">
        <v>25</v>
      </c>
      <c r="AG37" t="s">
        <v>56</v>
      </c>
      <c r="AH37">
        <v>-1</v>
      </c>
      <c r="AI37">
        <v>15</v>
      </c>
      <c r="AJ37" t="s">
        <v>88</v>
      </c>
      <c r="AL37" t="s">
        <v>58</v>
      </c>
      <c r="AM37" t="s">
        <v>59</v>
      </c>
      <c r="AN37" t="s">
        <v>152</v>
      </c>
      <c r="AO37">
        <v>6</v>
      </c>
      <c r="AP37">
        <v>1</v>
      </c>
      <c r="AR37">
        <f t="shared" si="5"/>
        <v>604</v>
      </c>
      <c r="AS37">
        <v>755</v>
      </c>
      <c r="AT37">
        <v>51</v>
      </c>
      <c r="AW37">
        <v>0.81081081081081086</v>
      </c>
    </row>
    <row r="38" spans="1:49" x14ac:dyDescent="0.2">
      <c r="A38">
        <v>119</v>
      </c>
      <c r="B38">
        <v>1384981.954187888</v>
      </c>
      <c r="C38">
        <v>300</v>
      </c>
      <c r="D38">
        <f t="shared" si="0"/>
        <v>300</v>
      </c>
      <c r="E38">
        <f t="shared" si="1"/>
        <v>-300</v>
      </c>
      <c r="F38">
        <f t="shared" si="2"/>
        <v>0</v>
      </c>
      <c r="G38">
        <f t="shared" si="3"/>
        <v>600</v>
      </c>
      <c r="H38">
        <f t="shared" si="4"/>
        <v>300</v>
      </c>
      <c r="I38">
        <v>0</v>
      </c>
      <c r="J38" t="s">
        <v>153</v>
      </c>
      <c r="K38" t="s">
        <v>154</v>
      </c>
      <c r="L38" t="s">
        <v>144</v>
      </c>
      <c r="M38">
        <v>2021</v>
      </c>
      <c r="N38" t="s">
        <v>155</v>
      </c>
      <c r="O38" t="s">
        <v>104</v>
      </c>
      <c r="P38" t="s">
        <v>105</v>
      </c>
      <c r="Q38" t="s">
        <v>156</v>
      </c>
      <c r="R38" t="s">
        <v>47</v>
      </c>
      <c r="S38" t="s">
        <v>48</v>
      </c>
      <c r="T38" t="s">
        <v>49</v>
      </c>
      <c r="U38" t="s">
        <v>50</v>
      </c>
      <c r="V38" t="s">
        <v>157</v>
      </c>
      <c r="W38" t="s">
        <v>52</v>
      </c>
      <c r="X38" t="s">
        <v>53</v>
      </c>
      <c r="AA38" t="s">
        <v>158</v>
      </c>
      <c r="AB38" t="s">
        <v>159</v>
      </c>
      <c r="AC38" t="s">
        <v>83</v>
      </c>
      <c r="AD38" t="s">
        <v>160</v>
      </c>
      <c r="AE38" t="s">
        <v>99</v>
      </c>
      <c r="AF38">
        <v>25</v>
      </c>
      <c r="AG38" t="s">
        <v>56</v>
      </c>
      <c r="AH38">
        <v>-1</v>
      </c>
      <c r="AI38">
        <v>15</v>
      </c>
      <c r="AJ38" t="s">
        <v>88</v>
      </c>
      <c r="AL38" t="s">
        <v>58</v>
      </c>
      <c r="AM38" t="s">
        <v>59</v>
      </c>
      <c r="AN38" t="s">
        <v>152</v>
      </c>
      <c r="AO38">
        <v>6</v>
      </c>
      <c r="AP38">
        <v>1</v>
      </c>
      <c r="AR38">
        <f t="shared" si="5"/>
        <v>604</v>
      </c>
      <c r="AS38">
        <v>755</v>
      </c>
      <c r="AT38">
        <v>51</v>
      </c>
      <c r="AW38">
        <v>0.81081081081081086</v>
      </c>
    </row>
    <row r="39" spans="1:49" x14ac:dyDescent="0.2">
      <c r="A39">
        <v>119</v>
      </c>
      <c r="B39">
        <v>2458397.9945235662</v>
      </c>
      <c r="C39">
        <v>280</v>
      </c>
      <c r="D39">
        <f t="shared" si="0"/>
        <v>280</v>
      </c>
      <c r="E39">
        <f t="shared" si="1"/>
        <v>-280</v>
      </c>
      <c r="F39">
        <f t="shared" si="2"/>
        <v>0</v>
      </c>
      <c r="G39">
        <f t="shared" si="3"/>
        <v>560</v>
      </c>
      <c r="H39">
        <f t="shared" si="4"/>
        <v>280</v>
      </c>
      <c r="I39">
        <v>0</v>
      </c>
      <c r="J39" t="s">
        <v>153</v>
      </c>
      <c r="K39" t="s">
        <v>154</v>
      </c>
      <c r="L39" t="s">
        <v>144</v>
      </c>
      <c r="M39">
        <v>2021</v>
      </c>
      <c r="N39" t="s">
        <v>155</v>
      </c>
      <c r="O39" t="s">
        <v>104</v>
      </c>
      <c r="P39" t="s">
        <v>105</v>
      </c>
      <c r="Q39" t="s">
        <v>156</v>
      </c>
      <c r="R39" t="s">
        <v>47</v>
      </c>
      <c r="S39" t="s">
        <v>48</v>
      </c>
      <c r="T39" t="s">
        <v>49</v>
      </c>
      <c r="U39" t="s">
        <v>50</v>
      </c>
      <c r="V39" t="s">
        <v>157</v>
      </c>
      <c r="W39" t="s">
        <v>52</v>
      </c>
      <c r="X39" t="s">
        <v>53</v>
      </c>
      <c r="AA39" t="s">
        <v>158</v>
      </c>
      <c r="AB39" t="s">
        <v>159</v>
      </c>
      <c r="AC39" t="s">
        <v>83</v>
      </c>
      <c r="AD39" t="s">
        <v>160</v>
      </c>
      <c r="AE39" t="s">
        <v>99</v>
      </c>
      <c r="AF39">
        <v>25</v>
      </c>
      <c r="AG39" t="s">
        <v>56</v>
      </c>
      <c r="AH39">
        <v>-1</v>
      </c>
      <c r="AI39">
        <v>15</v>
      </c>
      <c r="AJ39" t="s">
        <v>88</v>
      </c>
      <c r="AL39" t="s">
        <v>58</v>
      </c>
      <c r="AM39" t="s">
        <v>59</v>
      </c>
      <c r="AN39" t="s">
        <v>152</v>
      </c>
      <c r="AO39">
        <v>6</v>
      </c>
      <c r="AP39">
        <v>1</v>
      </c>
      <c r="AR39">
        <f t="shared" si="5"/>
        <v>604</v>
      </c>
      <c r="AS39">
        <v>755</v>
      </c>
      <c r="AT39">
        <v>51</v>
      </c>
      <c r="AW39">
        <v>0.81081081081081086</v>
      </c>
    </row>
    <row r="40" spans="1:49" x14ac:dyDescent="0.2">
      <c r="A40">
        <v>120</v>
      </c>
      <c r="B40">
        <v>4458.0750853576073</v>
      </c>
      <c r="C40">
        <v>420.23490909090913</v>
      </c>
      <c r="D40">
        <f t="shared" si="0"/>
        <v>420.23490909090913</v>
      </c>
      <c r="E40">
        <f t="shared" si="1"/>
        <v>-420.23490909090913</v>
      </c>
      <c r="F40">
        <f t="shared" si="2"/>
        <v>0</v>
      </c>
      <c r="G40">
        <f t="shared" si="3"/>
        <v>840.46981818181825</v>
      </c>
      <c r="H40">
        <f t="shared" si="4"/>
        <v>420.23490909090913</v>
      </c>
      <c r="I40">
        <v>0</v>
      </c>
      <c r="J40" t="s">
        <v>153</v>
      </c>
      <c r="K40" t="s">
        <v>154</v>
      </c>
      <c r="L40" t="s">
        <v>144</v>
      </c>
      <c r="M40">
        <v>2021</v>
      </c>
      <c r="N40" t="s">
        <v>155</v>
      </c>
      <c r="O40" t="s">
        <v>104</v>
      </c>
      <c r="P40" t="s">
        <v>105</v>
      </c>
      <c r="Q40" t="s">
        <v>156</v>
      </c>
      <c r="R40" t="s">
        <v>47</v>
      </c>
      <c r="S40" t="s">
        <v>48</v>
      </c>
      <c r="T40" t="s">
        <v>49</v>
      </c>
      <c r="U40" t="s">
        <v>50</v>
      </c>
      <c r="V40" t="s">
        <v>157</v>
      </c>
      <c r="W40" t="s">
        <v>52</v>
      </c>
      <c r="X40" t="s">
        <v>53</v>
      </c>
      <c r="Z40">
        <v>260</v>
      </c>
      <c r="AA40" t="s">
        <v>161</v>
      </c>
      <c r="AB40" t="s">
        <v>159</v>
      </c>
      <c r="AC40" t="s">
        <v>83</v>
      </c>
      <c r="AD40" t="s">
        <v>160</v>
      </c>
      <c r="AE40" t="s">
        <v>99</v>
      </c>
      <c r="AF40">
        <v>25</v>
      </c>
      <c r="AG40" t="s">
        <v>56</v>
      </c>
      <c r="AH40">
        <v>-1</v>
      </c>
      <c r="AI40">
        <v>15</v>
      </c>
      <c r="AJ40" t="s">
        <v>88</v>
      </c>
      <c r="AL40" t="s">
        <v>58</v>
      </c>
      <c r="AM40" t="s">
        <v>59</v>
      </c>
      <c r="AN40" t="s">
        <v>152</v>
      </c>
      <c r="AO40">
        <v>6</v>
      </c>
      <c r="AP40">
        <v>1</v>
      </c>
      <c r="AR40">
        <v>365</v>
      </c>
      <c r="AS40">
        <v>640</v>
      </c>
      <c r="AT40">
        <v>72</v>
      </c>
      <c r="AW40">
        <v>0.86486486486486491</v>
      </c>
    </row>
    <row r="41" spans="1:49" x14ac:dyDescent="0.2">
      <c r="A41">
        <v>120</v>
      </c>
      <c r="B41">
        <v>8973.4091011477085</v>
      </c>
      <c r="C41">
        <v>399.97163636363638</v>
      </c>
      <c r="D41">
        <f t="shared" si="0"/>
        <v>399.97163636363638</v>
      </c>
      <c r="E41">
        <f t="shared" si="1"/>
        <v>-399.97163636363638</v>
      </c>
      <c r="F41">
        <f t="shared" si="2"/>
        <v>0</v>
      </c>
      <c r="G41">
        <f t="shared" si="3"/>
        <v>799.94327272727276</v>
      </c>
      <c r="H41">
        <f t="shared" si="4"/>
        <v>399.97163636363638</v>
      </c>
      <c r="I41">
        <v>0</v>
      </c>
      <c r="J41" t="s">
        <v>153</v>
      </c>
      <c r="K41" t="s">
        <v>154</v>
      </c>
      <c r="L41" t="s">
        <v>144</v>
      </c>
      <c r="M41">
        <v>2021</v>
      </c>
      <c r="N41" t="s">
        <v>155</v>
      </c>
      <c r="O41" t="s">
        <v>104</v>
      </c>
      <c r="P41" t="s">
        <v>105</v>
      </c>
      <c r="Q41" t="s">
        <v>156</v>
      </c>
      <c r="R41" t="s">
        <v>47</v>
      </c>
      <c r="S41" t="s">
        <v>48</v>
      </c>
      <c r="T41" t="s">
        <v>49</v>
      </c>
      <c r="U41" t="s">
        <v>50</v>
      </c>
      <c r="V41" t="s">
        <v>157</v>
      </c>
      <c r="W41" t="s">
        <v>52</v>
      </c>
      <c r="X41" t="s">
        <v>53</v>
      </c>
      <c r="Z41">
        <v>260</v>
      </c>
      <c r="AA41" t="s">
        <v>161</v>
      </c>
      <c r="AB41" t="s">
        <v>159</v>
      </c>
      <c r="AC41" t="s">
        <v>83</v>
      </c>
      <c r="AD41" t="s">
        <v>160</v>
      </c>
      <c r="AE41" t="s">
        <v>99</v>
      </c>
      <c r="AF41">
        <v>25</v>
      </c>
      <c r="AG41" t="s">
        <v>56</v>
      </c>
      <c r="AH41">
        <v>-1</v>
      </c>
      <c r="AI41">
        <v>15</v>
      </c>
      <c r="AJ41" t="s">
        <v>88</v>
      </c>
      <c r="AL41" t="s">
        <v>58</v>
      </c>
      <c r="AM41" t="s">
        <v>59</v>
      </c>
      <c r="AN41" t="s">
        <v>152</v>
      </c>
      <c r="AO41">
        <v>6</v>
      </c>
      <c r="AP41">
        <v>1</v>
      </c>
      <c r="AR41">
        <v>365</v>
      </c>
      <c r="AS41">
        <v>640</v>
      </c>
      <c r="AT41">
        <v>72</v>
      </c>
      <c r="AW41">
        <v>0.86486486486486491</v>
      </c>
    </row>
    <row r="42" spans="1:49" x14ac:dyDescent="0.2">
      <c r="A42">
        <v>120</v>
      </c>
      <c r="B42">
        <v>17301.867318371678</v>
      </c>
      <c r="C42">
        <v>380.06690909090918</v>
      </c>
      <c r="D42">
        <f t="shared" si="0"/>
        <v>380.06690909090918</v>
      </c>
      <c r="E42">
        <f t="shared" si="1"/>
        <v>-380.06690909090918</v>
      </c>
      <c r="F42">
        <f t="shared" si="2"/>
        <v>0</v>
      </c>
      <c r="G42">
        <f t="shared" si="3"/>
        <v>760.13381818181836</v>
      </c>
      <c r="H42">
        <f t="shared" si="4"/>
        <v>380.06690909090918</v>
      </c>
      <c r="I42">
        <v>0</v>
      </c>
      <c r="J42" t="s">
        <v>153</v>
      </c>
      <c r="K42" t="s">
        <v>154</v>
      </c>
      <c r="L42" t="s">
        <v>144</v>
      </c>
      <c r="M42">
        <v>2021</v>
      </c>
      <c r="N42" t="s">
        <v>155</v>
      </c>
      <c r="O42" t="s">
        <v>104</v>
      </c>
      <c r="P42" t="s">
        <v>105</v>
      </c>
      <c r="Q42" t="s">
        <v>156</v>
      </c>
      <c r="R42" t="s">
        <v>47</v>
      </c>
      <c r="S42" t="s">
        <v>48</v>
      </c>
      <c r="T42" t="s">
        <v>49</v>
      </c>
      <c r="U42" t="s">
        <v>50</v>
      </c>
      <c r="V42" t="s">
        <v>157</v>
      </c>
      <c r="W42" t="s">
        <v>52</v>
      </c>
      <c r="X42" t="s">
        <v>53</v>
      </c>
      <c r="Z42">
        <v>260</v>
      </c>
      <c r="AA42" t="s">
        <v>161</v>
      </c>
      <c r="AB42" t="s">
        <v>159</v>
      </c>
      <c r="AC42" t="s">
        <v>83</v>
      </c>
      <c r="AD42" t="s">
        <v>160</v>
      </c>
      <c r="AE42" t="s">
        <v>99</v>
      </c>
      <c r="AF42">
        <v>25</v>
      </c>
      <c r="AG42" t="s">
        <v>56</v>
      </c>
      <c r="AH42">
        <v>-1</v>
      </c>
      <c r="AI42">
        <v>15</v>
      </c>
      <c r="AJ42" t="s">
        <v>88</v>
      </c>
      <c r="AL42" t="s">
        <v>58</v>
      </c>
      <c r="AM42" t="s">
        <v>59</v>
      </c>
      <c r="AN42" t="s">
        <v>152</v>
      </c>
      <c r="AO42">
        <v>6</v>
      </c>
      <c r="AP42">
        <v>1</v>
      </c>
      <c r="AR42">
        <v>365</v>
      </c>
      <c r="AS42">
        <v>640</v>
      </c>
      <c r="AT42">
        <v>72</v>
      </c>
      <c r="AW42">
        <v>0.86486486486486491</v>
      </c>
    </row>
    <row r="43" spans="1:49" x14ac:dyDescent="0.2">
      <c r="A43">
        <v>120</v>
      </c>
      <c r="B43">
        <v>86830.955407596426</v>
      </c>
      <c r="C43">
        <v>360.36363636363637</v>
      </c>
      <c r="D43">
        <f t="shared" si="0"/>
        <v>360.36363636363637</v>
      </c>
      <c r="E43">
        <f t="shared" si="1"/>
        <v>-360.36363636363637</v>
      </c>
      <c r="F43">
        <f t="shared" si="2"/>
        <v>0</v>
      </c>
      <c r="G43">
        <f t="shared" si="3"/>
        <v>720.72727272727275</v>
      </c>
      <c r="H43">
        <f t="shared" si="4"/>
        <v>360.36363636363637</v>
      </c>
      <c r="I43">
        <v>0</v>
      </c>
      <c r="J43" t="s">
        <v>153</v>
      </c>
      <c r="K43" t="s">
        <v>154</v>
      </c>
      <c r="L43" t="s">
        <v>144</v>
      </c>
      <c r="M43">
        <v>2021</v>
      </c>
      <c r="N43" t="s">
        <v>155</v>
      </c>
      <c r="O43" t="s">
        <v>104</v>
      </c>
      <c r="P43" t="s">
        <v>105</v>
      </c>
      <c r="Q43" t="s">
        <v>156</v>
      </c>
      <c r="R43" t="s">
        <v>47</v>
      </c>
      <c r="S43" t="s">
        <v>48</v>
      </c>
      <c r="T43" t="s">
        <v>49</v>
      </c>
      <c r="U43" t="s">
        <v>50</v>
      </c>
      <c r="V43" t="s">
        <v>157</v>
      </c>
      <c r="W43" t="s">
        <v>52</v>
      </c>
      <c r="X43" t="s">
        <v>53</v>
      </c>
      <c r="Z43">
        <v>260</v>
      </c>
      <c r="AA43" t="s">
        <v>161</v>
      </c>
      <c r="AB43" t="s">
        <v>159</v>
      </c>
      <c r="AC43" t="s">
        <v>83</v>
      </c>
      <c r="AD43" t="s">
        <v>160</v>
      </c>
      <c r="AE43" t="s">
        <v>99</v>
      </c>
      <c r="AF43">
        <v>25</v>
      </c>
      <c r="AG43" t="s">
        <v>56</v>
      </c>
      <c r="AH43">
        <v>-1</v>
      </c>
      <c r="AI43">
        <v>15</v>
      </c>
      <c r="AJ43" t="s">
        <v>88</v>
      </c>
      <c r="AL43" t="s">
        <v>58</v>
      </c>
      <c r="AM43" t="s">
        <v>59</v>
      </c>
      <c r="AN43" t="s">
        <v>152</v>
      </c>
      <c r="AO43">
        <v>6</v>
      </c>
      <c r="AP43">
        <v>1</v>
      </c>
      <c r="AR43">
        <v>365</v>
      </c>
      <c r="AS43">
        <v>640</v>
      </c>
      <c r="AT43">
        <v>72</v>
      </c>
      <c r="AW43">
        <v>0.86486486486486491</v>
      </c>
    </row>
    <row r="44" spans="1:49" x14ac:dyDescent="0.2">
      <c r="A44">
        <v>120</v>
      </c>
      <c r="B44">
        <v>204448.33619803371</v>
      </c>
      <c r="C44">
        <v>340</v>
      </c>
      <c r="D44">
        <f t="shared" si="0"/>
        <v>340</v>
      </c>
      <c r="E44">
        <f t="shared" si="1"/>
        <v>-340</v>
      </c>
      <c r="F44">
        <f t="shared" si="2"/>
        <v>0</v>
      </c>
      <c r="G44">
        <f t="shared" si="3"/>
        <v>680</v>
      </c>
      <c r="H44">
        <f t="shared" si="4"/>
        <v>340</v>
      </c>
      <c r="I44">
        <v>0</v>
      </c>
      <c r="J44" t="s">
        <v>153</v>
      </c>
      <c r="K44" t="s">
        <v>154</v>
      </c>
      <c r="L44" t="s">
        <v>144</v>
      </c>
      <c r="M44">
        <v>2021</v>
      </c>
      <c r="N44" t="s">
        <v>155</v>
      </c>
      <c r="O44" t="s">
        <v>104</v>
      </c>
      <c r="P44" t="s">
        <v>105</v>
      </c>
      <c r="Q44" t="s">
        <v>156</v>
      </c>
      <c r="R44" t="s">
        <v>47</v>
      </c>
      <c r="S44" t="s">
        <v>48</v>
      </c>
      <c r="T44" t="s">
        <v>49</v>
      </c>
      <c r="U44" t="s">
        <v>50</v>
      </c>
      <c r="V44" t="s">
        <v>157</v>
      </c>
      <c r="W44" t="s">
        <v>52</v>
      </c>
      <c r="X44" t="s">
        <v>53</v>
      </c>
      <c r="Z44">
        <v>260</v>
      </c>
      <c r="AA44" t="s">
        <v>161</v>
      </c>
      <c r="AB44" t="s">
        <v>159</v>
      </c>
      <c r="AC44" t="s">
        <v>83</v>
      </c>
      <c r="AD44" t="s">
        <v>160</v>
      </c>
      <c r="AE44" t="s">
        <v>99</v>
      </c>
      <c r="AF44">
        <v>25</v>
      </c>
      <c r="AG44" t="s">
        <v>56</v>
      </c>
      <c r="AH44">
        <v>-1</v>
      </c>
      <c r="AI44">
        <v>15</v>
      </c>
      <c r="AJ44" t="s">
        <v>88</v>
      </c>
      <c r="AL44" t="s">
        <v>58</v>
      </c>
      <c r="AM44" t="s">
        <v>59</v>
      </c>
      <c r="AN44" t="s">
        <v>152</v>
      </c>
      <c r="AO44">
        <v>6</v>
      </c>
      <c r="AP44">
        <v>1</v>
      </c>
      <c r="AR44">
        <v>365</v>
      </c>
      <c r="AS44">
        <v>640</v>
      </c>
      <c r="AT44">
        <v>72</v>
      </c>
      <c r="AW44">
        <v>0.86486486486486491</v>
      </c>
    </row>
    <row r="45" spans="1:49" x14ac:dyDescent="0.2">
      <c r="A45">
        <v>120</v>
      </c>
      <c r="B45">
        <v>3637733.340957101</v>
      </c>
      <c r="C45">
        <v>320</v>
      </c>
      <c r="D45">
        <f t="shared" si="0"/>
        <v>320</v>
      </c>
      <c r="E45">
        <f t="shared" si="1"/>
        <v>-320</v>
      </c>
      <c r="F45">
        <f t="shared" si="2"/>
        <v>0</v>
      </c>
      <c r="G45">
        <f t="shared" si="3"/>
        <v>640</v>
      </c>
      <c r="H45">
        <f t="shared" si="4"/>
        <v>320</v>
      </c>
      <c r="I45">
        <v>0</v>
      </c>
      <c r="J45" t="s">
        <v>153</v>
      </c>
      <c r="K45" t="s">
        <v>154</v>
      </c>
      <c r="L45" t="s">
        <v>144</v>
      </c>
      <c r="M45">
        <v>2021</v>
      </c>
      <c r="N45" t="s">
        <v>155</v>
      </c>
      <c r="O45" t="s">
        <v>104</v>
      </c>
      <c r="P45" t="s">
        <v>105</v>
      </c>
      <c r="Q45" t="s">
        <v>156</v>
      </c>
      <c r="R45" t="s">
        <v>47</v>
      </c>
      <c r="S45" t="s">
        <v>48</v>
      </c>
      <c r="T45" t="s">
        <v>49</v>
      </c>
      <c r="U45" t="s">
        <v>50</v>
      </c>
      <c r="V45" t="s">
        <v>157</v>
      </c>
      <c r="W45" t="s">
        <v>52</v>
      </c>
      <c r="X45" t="s">
        <v>53</v>
      </c>
      <c r="Z45">
        <v>260</v>
      </c>
      <c r="AA45" t="s">
        <v>161</v>
      </c>
      <c r="AB45" t="s">
        <v>159</v>
      </c>
      <c r="AC45" t="s">
        <v>83</v>
      </c>
      <c r="AD45" t="s">
        <v>160</v>
      </c>
      <c r="AE45" t="s">
        <v>99</v>
      </c>
      <c r="AF45">
        <v>25</v>
      </c>
      <c r="AG45" t="s">
        <v>56</v>
      </c>
      <c r="AH45">
        <v>-1</v>
      </c>
      <c r="AI45">
        <v>15</v>
      </c>
      <c r="AJ45" t="s">
        <v>88</v>
      </c>
      <c r="AL45" t="s">
        <v>58</v>
      </c>
      <c r="AM45" t="s">
        <v>59</v>
      </c>
      <c r="AN45" t="s">
        <v>152</v>
      </c>
      <c r="AO45">
        <v>6</v>
      </c>
      <c r="AP45">
        <v>1</v>
      </c>
      <c r="AR45">
        <v>365</v>
      </c>
      <c r="AS45">
        <v>640</v>
      </c>
      <c r="AT45">
        <v>72</v>
      </c>
      <c r="AW45">
        <v>0.86486486486486491</v>
      </c>
    </row>
    <row r="46" spans="1:49" x14ac:dyDescent="0.2">
      <c r="A46">
        <v>120</v>
      </c>
      <c r="B46">
        <v>4694747.778202475</v>
      </c>
      <c r="C46">
        <v>300</v>
      </c>
      <c r="D46">
        <f t="shared" si="0"/>
        <v>300</v>
      </c>
      <c r="E46">
        <f t="shared" si="1"/>
        <v>-300</v>
      </c>
      <c r="F46">
        <f t="shared" si="2"/>
        <v>0</v>
      </c>
      <c r="G46">
        <f t="shared" si="3"/>
        <v>600</v>
      </c>
      <c r="H46">
        <f t="shared" si="4"/>
        <v>300</v>
      </c>
      <c r="I46">
        <v>0</v>
      </c>
      <c r="J46" t="s">
        <v>153</v>
      </c>
      <c r="K46" t="s">
        <v>154</v>
      </c>
      <c r="L46" t="s">
        <v>144</v>
      </c>
      <c r="M46">
        <v>2021</v>
      </c>
      <c r="N46" t="s">
        <v>155</v>
      </c>
      <c r="O46" t="s">
        <v>104</v>
      </c>
      <c r="P46" t="s">
        <v>105</v>
      </c>
      <c r="Q46" t="s">
        <v>156</v>
      </c>
      <c r="R46" t="s">
        <v>47</v>
      </c>
      <c r="S46" t="s">
        <v>48</v>
      </c>
      <c r="T46" t="s">
        <v>49</v>
      </c>
      <c r="U46" t="s">
        <v>50</v>
      </c>
      <c r="V46" t="s">
        <v>157</v>
      </c>
      <c r="W46" t="s">
        <v>52</v>
      </c>
      <c r="X46" t="s">
        <v>53</v>
      </c>
      <c r="Z46">
        <v>260</v>
      </c>
      <c r="AA46" t="s">
        <v>161</v>
      </c>
      <c r="AB46" t="s">
        <v>159</v>
      </c>
      <c r="AC46" t="s">
        <v>83</v>
      </c>
      <c r="AD46" t="s">
        <v>160</v>
      </c>
      <c r="AE46" t="s">
        <v>99</v>
      </c>
      <c r="AF46">
        <v>25</v>
      </c>
      <c r="AG46" t="s">
        <v>56</v>
      </c>
      <c r="AH46">
        <v>-1</v>
      </c>
      <c r="AI46">
        <v>15</v>
      </c>
      <c r="AJ46" t="s">
        <v>88</v>
      </c>
      <c r="AL46" t="s">
        <v>58</v>
      </c>
      <c r="AM46" t="s">
        <v>59</v>
      </c>
      <c r="AN46" t="s">
        <v>152</v>
      </c>
      <c r="AO46">
        <v>6</v>
      </c>
      <c r="AP46">
        <v>1</v>
      </c>
      <c r="AR46">
        <v>365</v>
      </c>
      <c r="AS46">
        <v>640</v>
      </c>
      <c r="AT46">
        <v>72</v>
      </c>
      <c r="AW46">
        <v>0.86486486486486491</v>
      </c>
    </row>
    <row r="47" spans="1:49" x14ac:dyDescent="0.2">
      <c r="A47">
        <v>120</v>
      </c>
      <c r="B47">
        <v>11889760.20974464</v>
      </c>
      <c r="C47">
        <v>279.76945454545461</v>
      </c>
      <c r="D47">
        <f t="shared" si="0"/>
        <v>279.76945454545461</v>
      </c>
      <c r="E47">
        <f t="shared" si="1"/>
        <v>-279.76945454545461</v>
      </c>
      <c r="F47">
        <f t="shared" si="2"/>
        <v>0</v>
      </c>
      <c r="G47">
        <f t="shared" si="3"/>
        <v>559.53890909090921</v>
      </c>
      <c r="H47">
        <f t="shared" si="4"/>
        <v>279.76945454545461</v>
      </c>
      <c r="I47">
        <v>0</v>
      </c>
      <c r="J47" t="s">
        <v>153</v>
      </c>
      <c r="K47" t="s">
        <v>154</v>
      </c>
      <c r="L47" t="s">
        <v>144</v>
      </c>
      <c r="M47">
        <v>2021</v>
      </c>
      <c r="N47" t="s">
        <v>155</v>
      </c>
      <c r="O47" t="s">
        <v>104</v>
      </c>
      <c r="P47" t="s">
        <v>105</v>
      </c>
      <c r="Q47" t="s">
        <v>156</v>
      </c>
      <c r="R47" t="s">
        <v>47</v>
      </c>
      <c r="S47" t="s">
        <v>48</v>
      </c>
      <c r="T47" t="s">
        <v>49</v>
      </c>
      <c r="U47" t="s">
        <v>50</v>
      </c>
      <c r="V47" t="s">
        <v>157</v>
      </c>
      <c r="W47" t="s">
        <v>52</v>
      </c>
      <c r="X47" t="s">
        <v>53</v>
      </c>
      <c r="Z47">
        <v>260</v>
      </c>
      <c r="AA47" t="s">
        <v>161</v>
      </c>
      <c r="AB47" t="s">
        <v>159</v>
      </c>
      <c r="AC47" t="s">
        <v>83</v>
      </c>
      <c r="AD47" t="s">
        <v>160</v>
      </c>
      <c r="AE47" t="s">
        <v>99</v>
      </c>
      <c r="AF47">
        <v>25</v>
      </c>
      <c r="AG47" t="s">
        <v>56</v>
      </c>
      <c r="AH47">
        <v>-1</v>
      </c>
      <c r="AI47">
        <v>15</v>
      </c>
      <c r="AJ47" t="s">
        <v>88</v>
      </c>
      <c r="AL47" t="s">
        <v>58</v>
      </c>
      <c r="AM47" t="s">
        <v>59</v>
      </c>
      <c r="AN47" t="s">
        <v>152</v>
      </c>
      <c r="AO47">
        <v>6</v>
      </c>
      <c r="AP47">
        <v>1</v>
      </c>
      <c r="AR47">
        <v>365</v>
      </c>
      <c r="AS47">
        <v>640</v>
      </c>
      <c r="AT47">
        <v>72</v>
      </c>
      <c r="AW47">
        <v>0.86486486486486491</v>
      </c>
    </row>
    <row r="48" spans="1:49" x14ac:dyDescent="0.2">
      <c r="A48">
        <v>120</v>
      </c>
      <c r="B48">
        <v>13845025.77329557</v>
      </c>
      <c r="C48">
        <v>279.85818181818189</v>
      </c>
      <c r="D48">
        <f t="shared" si="0"/>
        <v>279.85818181818189</v>
      </c>
      <c r="E48">
        <f t="shared" si="1"/>
        <v>-279.85818181818189</v>
      </c>
      <c r="F48">
        <f t="shared" si="2"/>
        <v>0</v>
      </c>
      <c r="G48">
        <f t="shared" si="3"/>
        <v>559.71636363636378</v>
      </c>
      <c r="H48">
        <f t="shared" si="4"/>
        <v>279.85818181818189</v>
      </c>
      <c r="I48">
        <v>0</v>
      </c>
      <c r="J48" t="s">
        <v>153</v>
      </c>
      <c r="K48" t="s">
        <v>154</v>
      </c>
      <c r="L48" t="s">
        <v>144</v>
      </c>
      <c r="M48">
        <v>2021</v>
      </c>
      <c r="N48" t="s">
        <v>155</v>
      </c>
      <c r="O48" t="s">
        <v>104</v>
      </c>
      <c r="P48" t="s">
        <v>105</v>
      </c>
      <c r="Q48" t="s">
        <v>156</v>
      </c>
      <c r="R48" t="s">
        <v>47</v>
      </c>
      <c r="S48" t="s">
        <v>48</v>
      </c>
      <c r="T48" t="s">
        <v>49</v>
      </c>
      <c r="U48" t="s">
        <v>50</v>
      </c>
      <c r="V48" t="s">
        <v>157</v>
      </c>
      <c r="W48" t="s">
        <v>52</v>
      </c>
      <c r="X48" t="s">
        <v>53</v>
      </c>
      <c r="Z48">
        <v>260</v>
      </c>
      <c r="AA48" t="s">
        <v>161</v>
      </c>
      <c r="AB48" t="s">
        <v>159</v>
      </c>
      <c r="AC48" t="s">
        <v>83</v>
      </c>
      <c r="AD48" t="s">
        <v>160</v>
      </c>
      <c r="AE48" t="s">
        <v>99</v>
      </c>
      <c r="AF48">
        <v>25</v>
      </c>
      <c r="AG48" t="s">
        <v>56</v>
      </c>
      <c r="AH48">
        <v>-1</v>
      </c>
      <c r="AI48">
        <v>15</v>
      </c>
      <c r="AJ48" t="s">
        <v>88</v>
      </c>
      <c r="AL48" t="s">
        <v>58</v>
      </c>
      <c r="AM48" t="s">
        <v>59</v>
      </c>
      <c r="AN48" t="s">
        <v>152</v>
      </c>
      <c r="AO48">
        <v>6</v>
      </c>
      <c r="AP48">
        <v>1</v>
      </c>
      <c r="AR48">
        <v>365</v>
      </c>
      <c r="AS48">
        <v>640</v>
      </c>
      <c r="AT48">
        <v>72</v>
      </c>
      <c r="AW48">
        <v>0.86486486486486491</v>
      </c>
    </row>
    <row r="49" spans="1:49" x14ac:dyDescent="0.2">
      <c r="A49">
        <v>121</v>
      </c>
      <c r="B49">
        <v>85989.194931340913</v>
      </c>
      <c r="C49">
        <v>419.76600435706968</v>
      </c>
      <c r="D49">
        <f t="shared" ref="D49:D78" si="6">G49/(1-AH49)</f>
        <v>419.76600435706968</v>
      </c>
      <c r="E49">
        <f t="shared" ref="E49:E78" si="7">D49*AH49</f>
        <v>-419.76600435706968</v>
      </c>
      <c r="F49">
        <f t="shared" ref="F49:F78" si="8">(D49+E49)/2</f>
        <v>0</v>
      </c>
      <c r="G49">
        <f t="shared" ref="G49:G78" si="9">C49*2</f>
        <v>839.53200871413935</v>
      </c>
      <c r="H49">
        <f t="shared" ref="H49:H78" si="10">C49/(1-(F49/AS49)^2)</f>
        <v>419.76600435706968</v>
      </c>
      <c r="I49">
        <v>0</v>
      </c>
      <c r="J49" t="s">
        <v>153</v>
      </c>
      <c r="K49" t="s">
        <v>154</v>
      </c>
      <c r="L49" t="s">
        <v>144</v>
      </c>
      <c r="M49">
        <v>2021</v>
      </c>
      <c r="N49" t="s">
        <v>155</v>
      </c>
      <c r="O49" t="s">
        <v>104</v>
      </c>
      <c r="P49" t="s">
        <v>105</v>
      </c>
      <c r="Q49" t="s">
        <v>156</v>
      </c>
      <c r="R49" t="s">
        <v>47</v>
      </c>
      <c r="S49" t="s">
        <v>48</v>
      </c>
      <c r="T49" t="s">
        <v>49</v>
      </c>
      <c r="U49" t="s">
        <v>50</v>
      </c>
      <c r="V49" t="s">
        <v>157</v>
      </c>
      <c r="W49" t="s">
        <v>52</v>
      </c>
      <c r="X49" t="s">
        <v>53</v>
      </c>
      <c r="AA49" t="s">
        <v>162</v>
      </c>
      <c r="AB49" t="s">
        <v>159</v>
      </c>
      <c r="AC49" t="s">
        <v>83</v>
      </c>
      <c r="AD49" t="s">
        <v>160</v>
      </c>
      <c r="AE49" t="s">
        <v>99</v>
      </c>
      <c r="AF49">
        <v>25</v>
      </c>
      <c r="AG49" t="s">
        <v>56</v>
      </c>
      <c r="AH49">
        <v>-1</v>
      </c>
      <c r="AI49">
        <v>15</v>
      </c>
      <c r="AJ49" t="s">
        <v>88</v>
      </c>
      <c r="AL49" t="s">
        <v>58</v>
      </c>
      <c r="AM49" t="s">
        <v>59</v>
      </c>
      <c r="AN49" t="s">
        <v>152</v>
      </c>
      <c r="AO49">
        <v>6</v>
      </c>
      <c r="AP49">
        <v>1</v>
      </c>
      <c r="AR49">
        <f t="shared" ref="AR49:AR55" si="11">0.8*AS49</f>
        <v>580</v>
      </c>
      <c r="AS49">
        <v>725</v>
      </c>
      <c r="AT49">
        <v>54</v>
      </c>
      <c r="AW49">
        <v>0.81081081081081086</v>
      </c>
    </row>
    <row r="50" spans="1:49" x14ac:dyDescent="0.2">
      <c r="A50">
        <v>121</v>
      </c>
      <c r="B50">
        <v>149079.92573971409</v>
      </c>
      <c r="C50">
        <v>399.99903707270101</v>
      </c>
      <c r="D50">
        <f t="shared" si="6"/>
        <v>399.99903707270101</v>
      </c>
      <c r="E50">
        <f t="shared" si="7"/>
        <v>-399.99903707270101</v>
      </c>
      <c r="F50">
        <f t="shared" si="8"/>
        <v>0</v>
      </c>
      <c r="G50">
        <f t="shared" si="9"/>
        <v>799.99807414540203</v>
      </c>
      <c r="H50">
        <f t="shared" si="10"/>
        <v>399.99903707270101</v>
      </c>
      <c r="I50">
        <v>0</v>
      </c>
      <c r="J50" t="s">
        <v>153</v>
      </c>
      <c r="K50" t="s">
        <v>154</v>
      </c>
      <c r="L50" t="s">
        <v>144</v>
      </c>
      <c r="M50">
        <v>2021</v>
      </c>
      <c r="N50" t="s">
        <v>155</v>
      </c>
      <c r="O50" t="s">
        <v>104</v>
      </c>
      <c r="P50" t="s">
        <v>105</v>
      </c>
      <c r="Q50" t="s">
        <v>156</v>
      </c>
      <c r="R50" t="s">
        <v>47</v>
      </c>
      <c r="S50" t="s">
        <v>48</v>
      </c>
      <c r="T50" t="s">
        <v>49</v>
      </c>
      <c r="U50" t="s">
        <v>50</v>
      </c>
      <c r="V50" t="s">
        <v>157</v>
      </c>
      <c r="W50" t="s">
        <v>52</v>
      </c>
      <c r="X50" t="s">
        <v>53</v>
      </c>
      <c r="AA50" t="s">
        <v>162</v>
      </c>
      <c r="AB50" t="s">
        <v>159</v>
      </c>
      <c r="AC50" t="s">
        <v>83</v>
      </c>
      <c r="AD50" t="s">
        <v>160</v>
      </c>
      <c r="AE50" t="s">
        <v>99</v>
      </c>
      <c r="AF50">
        <v>25</v>
      </c>
      <c r="AG50" t="s">
        <v>56</v>
      </c>
      <c r="AH50">
        <v>-1</v>
      </c>
      <c r="AI50">
        <v>15</v>
      </c>
      <c r="AJ50" t="s">
        <v>88</v>
      </c>
      <c r="AL50" t="s">
        <v>58</v>
      </c>
      <c r="AM50" t="s">
        <v>59</v>
      </c>
      <c r="AN50" t="s">
        <v>152</v>
      </c>
      <c r="AO50">
        <v>6</v>
      </c>
      <c r="AP50">
        <v>1</v>
      </c>
      <c r="AR50">
        <f t="shared" si="11"/>
        <v>580</v>
      </c>
      <c r="AS50">
        <v>725</v>
      </c>
      <c r="AT50">
        <v>54</v>
      </c>
      <c r="AW50">
        <v>0.81081081081081086</v>
      </c>
    </row>
    <row r="51" spans="1:49" x14ac:dyDescent="0.2">
      <c r="A51">
        <v>121</v>
      </c>
      <c r="B51">
        <v>252754.4340933412</v>
      </c>
      <c r="C51">
        <v>379.82069247039288</v>
      </c>
      <c r="D51">
        <f t="shared" si="6"/>
        <v>379.82069247039288</v>
      </c>
      <c r="E51">
        <f t="shared" si="7"/>
        <v>-379.82069247039288</v>
      </c>
      <c r="F51">
        <f t="shared" si="8"/>
        <v>0</v>
      </c>
      <c r="G51">
        <f t="shared" si="9"/>
        <v>759.64138494078577</v>
      </c>
      <c r="H51">
        <f t="shared" si="10"/>
        <v>379.82069247039288</v>
      </c>
      <c r="I51">
        <v>0</v>
      </c>
      <c r="J51" t="s">
        <v>153</v>
      </c>
      <c r="K51" t="s">
        <v>154</v>
      </c>
      <c r="L51" t="s">
        <v>144</v>
      </c>
      <c r="M51">
        <v>2021</v>
      </c>
      <c r="N51" t="s">
        <v>155</v>
      </c>
      <c r="O51" t="s">
        <v>104</v>
      </c>
      <c r="P51" t="s">
        <v>105</v>
      </c>
      <c r="Q51" t="s">
        <v>156</v>
      </c>
      <c r="R51" t="s">
        <v>47</v>
      </c>
      <c r="S51" t="s">
        <v>48</v>
      </c>
      <c r="T51" t="s">
        <v>49</v>
      </c>
      <c r="U51" t="s">
        <v>50</v>
      </c>
      <c r="V51" t="s">
        <v>157</v>
      </c>
      <c r="W51" t="s">
        <v>52</v>
      </c>
      <c r="X51" t="s">
        <v>53</v>
      </c>
      <c r="AA51" t="s">
        <v>162</v>
      </c>
      <c r="AB51" t="s">
        <v>159</v>
      </c>
      <c r="AC51" t="s">
        <v>83</v>
      </c>
      <c r="AD51" t="s">
        <v>160</v>
      </c>
      <c r="AE51" t="s">
        <v>99</v>
      </c>
      <c r="AF51">
        <v>25</v>
      </c>
      <c r="AG51" t="s">
        <v>56</v>
      </c>
      <c r="AH51">
        <v>-1</v>
      </c>
      <c r="AI51">
        <v>15</v>
      </c>
      <c r="AJ51" t="s">
        <v>88</v>
      </c>
      <c r="AL51" t="s">
        <v>58</v>
      </c>
      <c r="AM51" t="s">
        <v>59</v>
      </c>
      <c r="AN51" t="s">
        <v>152</v>
      </c>
      <c r="AO51">
        <v>6</v>
      </c>
      <c r="AP51">
        <v>1</v>
      </c>
      <c r="AR51">
        <f t="shared" si="11"/>
        <v>580</v>
      </c>
      <c r="AS51">
        <v>725</v>
      </c>
      <c r="AT51">
        <v>54</v>
      </c>
      <c r="AW51">
        <v>0.81081081081081086</v>
      </c>
    </row>
    <row r="52" spans="1:49" x14ac:dyDescent="0.2">
      <c r="A52">
        <v>121</v>
      </c>
      <c r="B52">
        <v>505987.66864386073</v>
      </c>
      <c r="C52">
        <v>339.94167875878998</v>
      </c>
      <c r="D52">
        <f t="shared" si="6"/>
        <v>339.94167875878998</v>
      </c>
      <c r="E52">
        <f t="shared" si="7"/>
        <v>-339.94167875878998</v>
      </c>
      <c r="F52">
        <f t="shared" si="8"/>
        <v>0</v>
      </c>
      <c r="G52">
        <f t="shared" si="9"/>
        <v>679.88335751757995</v>
      </c>
      <c r="H52">
        <f t="shared" si="10"/>
        <v>339.94167875878998</v>
      </c>
      <c r="I52">
        <v>0</v>
      </c>
      <c r="J52" t="s">
        <v>153</v>
      </c>
      <c r="K52" t="s">
        <v>154</v>
      </c>
      <c r="L52" t="s">
        <v>144</v>
      </c>
      <c r="M52">
        <v>2021</v>
      </c>
      <c r="N52" t="s">
        <v>155</v>
      </c>
      <c r="O52" t="s">
        <v>104</v>
      </c>
      <c r="P52" t="s">
        <v>105</v>
      </c>
      <c r="Q52" t="s">
        <v>156</v>
      </c>
      <c r="R52" t="s">
        <v>47</v>
      </c>
      <c r="S52" t="s">
        <v>48</v>
      </c>
      <c r="T52" t="s">
        <v>49</v>
      </c>
      <c r="U52" t="s">
        <v>50</v>
      </c>
      <c r="V52" t="s">
        <v>157</v>
      </c>
      <c r="W52" t="s">
        <v>52</v>
      </c>
      <c r="X52" t="s">
        <v>53</v>
      </c>
      <c r="AA52" t="s">
        <v>162</v>
      </c>
      <c r="AB52" t="s">
        <v>159</v>
      </c>
      <c r="AC52" t="s">
        <v>83</v>
      </c>
      <c r="AD52" t="s">
        <v>160</v>
      </c>
      <c r="AE52" t="s">
        <v>99</v>
      </c>
      <c r="AF52">
        <v>25</v>
      </c>
      <c r="AG52" t="s">
        <v>56</v>
      </c>
      <c r="AH52">
        <v>-1</v>
      </c>
      <c r="AI52">
        <v>15</v>
      </c>
      <c r="AJ52" t="s">
        <v>88</v>
      </c>
      <c r="AL52" t="s">
        <v>58</v>
      </c>
      <c r="AM52" t="s">
        <v>59</v>
      </c>
      <c r="AN52" t="s">
        <v>152</v>
      </c>
      <c r="AO52">
        <v>6</v>
      </c>
      <c r="AP52">
        <v>1</v>
      </c>
      <c r="AR52">
        <f t="shared" si="11"/>
        <v>580</v>
      </c>
      <c r="AS52">
        <v>725</v>
      </c>
      <c r="AT52">
        <v>54</v>
      </c>
      <c r="AW52">
        <v>0.81081081081081086</v>
      </c>
    </row>
    <row r="53" spans="1:49" x14ac:dyDescent="0.2">
      <c r="A53">
        <v>121</v>
      </c>
      <c r="B53">
        <v>1113498.4916290969</v>
      </c>
      <c r="C53">
        <v>319.84161580935768</v>
      </c>
      <c r="D53">
        <f t="shared" si="6"/>
        <v>319.84161580935768</v>
      </c>
      <c r="E53">
        <f t="shared" si="7"/>
        <v>-319.84161580935768</v>
      </c>
      <c r="F53">
        <f t="shared" si="8"/>
        <v>0</v>
      </c>
      <c r="G53">
        <f t="shared" si="9"/>
        <v>639.68323161871535</v>
      </c>
      <c r="H53">
        <f t="shared" si="10"/>
        <v>319.84161580935768</v>
      </c>
      <c r="I53">
        <v>0</v>
      </c>
      <c r="J53" t="s">
        <v>153</v>
      </c>
      <c r="K53" t="s">
        <v>154</v>
      </c>
      <c r="L53" t="s">
        <v>144</v>
      </c>
      <c r="M53">
        <v>2021</v>
      </c>
      <c r="N53" t="s">
        <v>155</v>
      </c>
      <c r="O53" t="s">
        <v>104</v>
      </c>
      <c r="P53" t="s">
        <v>105</v>
      </c>
      <c r="Q53" t="s">
        <v>156</v>
      </c>
      <c r="R53" t="s">
        <v>47</v>
      </c>
      <c r="S53" t="s">
        <v>48</v>
      </c>
      <c r="T53" t="s">
        <v>49</v>
      </c>
      <c r="U53" t="s">
        <v>50</v>
      </c>
      <c r="V53" t="s">
        <v>157</v>
      </c>
      <c r="W53" t="s">
        <v>52</v>
      </c>
      <c r="X53" t="s">
        <v>53</v>
      </c>
      <c r="AA53" t="s">
        <v>162</v>
      </c>
      <c r="AB53" t="s">
        <v>159</v>
      </c>
      <c r="AC53" t="s">
        <v>83</v>
      </c>
      <c r="AD53" t="s">
        <v>160</v>
      </c>
      <c r="AE53" t="s">
        <v>99</v>
      </c>
      <c r="AF53">
        <v>25</v>
      </c>
      <c r="AG53" t="s">
        <v>56</v>
      </c>
      <c r="AH53">
        <v>-1</v>
      </c>
      <c r="AI53">
        <v>15</v>
      </c>
      <c r="AJ53" t="s">
        <v>88</v>
      </c>
      <c r="AL53" t="s">
        <v>58</v>
      </c>
      <c r="AM53" t="s">
        <v>59</v>
      </c>
      <c r="AN53" t="s">
        <v>152</v>
      </c>
      <c r="AO53">
        <v>6</v>
      </c>
      <c r="AP53">
        <v>1</v>
      </c>
      <c r="AR53">
        <f t="shared" si="11"/>
        <v>580</v>
      </c>
      <c r="AS53">
        <v>725</v>
      </c>
      <c r="AT53">
        <v>54</v>
      </c>
      <c r="AW53">
        <v>0.81081081081081086</v>
      </c>
    </row>
    <row r="54" spans="1:49" x14ac:dyDescent="0.2">
      <c r="A54">
        <v>121</v>
      </c>
      <c r="B54">
        <v>1124317.3262189571</v>
      </c>
      <c r="C54">
        <v>299.90290322580643</v>
      </c>
      <c r="D54">
        <f t="shared" si="6"/>
        <v>299.90290322580643</v>
      </c>
      <c r="E54">
        <f t="shared" si="7"/>
        <v>-299.90290322580643</v>
      </c>
      <c r="F54">
        <f t="shared" si="8"/>
        <v>0</v>
      </c>
      <c r="G54">
        <f t="shared" si="9"/>
        <v>599.80580645161285</v>
      </c>
      <c r="H54">
        <f t="shared" si="10"/>
        <v>299.90290322580643</v>
      </c>
      <c r="I54">
        <v>0</v>
      </c>
      <c r="J54" t="s">
        <v>153</v>
      </c>
      <c r="K54" t="s">
        <v>154</v>
      </c>
      <c r="L54" t="s">
        <v>144</v>
      </c>
      <c r="M54">
        <v>2021</v>
      </c>
      <c r="N54" t="s">
        <v>155</v>
      </c>
      <c r="O54" t="s">
        <v>104</v>
      </c>
      <c r="P54" t="s">
        <v>105</v>
      </c>
      <c r="Q54" t="s">
        <v>156</v>
      </c>
      <c r="R54" t="s">
        <v>47</v>
      </c>
      <c r="S54" t="s">
        <v>48</v>
      </c>
      <c r="T54" t="s">
        <v>49</v>
      </c>
      <c r="U54" t="s">
        <v>50</v>
      </c>
      <c r="V54" t="s">
        <v>157</v>
      </c>
      <c r="W54" t="s">
        <v>52</v>
      </c>
      <c r="X54" t="s">
        <v>53</v>
      </c>
      <c r="AA54" t="s">
        <v>162</v>
      </c>
      <c r="AB54" t="s">
        <v>159</v>
      </c>
      <c r="AC54" t="s">
        <v>83</v>
      </c>
      <c r="AD54" t="s">
        <v>160</v>
      </c>
      <c r="AE54" t="s">
        <v>99</v>
      </c>
      <c r="AF54">
        <v>25</v>
      </c>
      <c r="AG54" t="s">
        <v>56</v>
      </c>
      <c r="AH54">
        <v>-1</v>
      </c>
      <c r="AI54">
        <v>15</v>
      </c>
      <c r="AJ54" t="s">
        <v>88</v>
      </c>
      <c r="AL54" t="s">
        <v>58</v>
      </c>
      <c r="AM54" t="s">
        <v>59</v>
      </c>
      <c r="AN54" t="s">
        <v>152</v>
      </c>
      <c r="AO54">
        <v>6</v>
      </c>
      <c r="AP54">
        <v>1</v>
      </c>
      <c r="AR54">
        <f t="shared" si="11"/>
        <v>580</v>
      </c>
      <c r="AS54">
        <v>725</v>
      </c>
      <c r="AT54">
        <v>54</v>
      </c>
      <c r="AW54">
        <v>0.81081081081081086</v>
      </c>
    </row>
    <row r="55" spans="1:49" x14ac:dyDescent="0.2">
      <c r="A55">
        <v>121</v>
      </c>
      <c r="B55">
        <v>1872182.404511723</v>
      </c>
      <c r="C55">
        <v>279.83870967741927</v>
      </c>
      <c r="D55">
        <f t="shared" si="6"/>
        <v>279.83870967741927</v>
      </c>
      <c r="E55">
        <f t="shared" si="7"/>
        <v>-279.83870967741927</v>
      </c>
      <c r="F55">
        <f t="shared" si="8"/>
        <v>0</v>
      </c>
      <c r="G55">
        <f t="shared" si="9"/>
        <v>559.67741935483855</v>
      </c>
      <c r="H55">
        <f t="shared" si="10"/>
        <v>279.83870967741927</v>
      </c>
      <c r="I55">
        <v>0</v>
      </c>
      <c r="J55" t="s">
        <v>153</v>
      </c>
      <c r="K55" t="s">
        <v>154</v>
      </c>
      <c r="L55" t="s">
        <v>144</v>
      </c>
      <c r="M55">
        <v>2021</v>
      </c>
      <c r="N55" t="s">
        <v>155</v>
      </c>
      <c r="O55" t="s">
        <v>104</v>
      </c>
      <c r="P55" t="s">
        <v>105</v>
      </c>
      <c r="Q55" t="s">
        <v>156</v>
      </c>
      <c r="R55" t="s">
        <v>47</v>
      </c>
      <c r="S55" t="s">
        <v>48</v>
      </c>
      <c r="T55" t="s">
        <v>49</v>
      </c>
      <c r="U55" t="s">
        <v>50</v>
      </c>
      <c r="V55" t="s">
        <v>157</v>
      </c>
      <c r="W55" t="s">
        <v>52</v>
      </c>
      <c r="X55" t="s">
        <v>53</v>
      </c>
      <c r="AA55" t="s">
        <v>162</v>
      </c>
      <c r="AB55" t="s">
        <v>159</v>
      </c>
      <c r="AC55" t="s">
        <v>83</v>
      </c>
      <c r="AD55" t="s">
        <v>160</v>
      </c>
      <c r="AE55" t="s">
        <v>99</v>
      </c>
      <c r="AF55">
        <v>25</v>
      </c>
      <c r="AG55" t="s">
        <v>56</v>
      </c>
      <c r="AH55">
        <v>-1</v>
      </c>
      <c r="AI55">
        <v>15</v>
      </c>
      <c r="AJ55" t="s">
        <v>88</v>
      </c>
      <c r="AL55" t="s">
        <v>58</v>
      </c>
      <c r="AM55" t="s">
        <v>59</v>
      </c>
      <c r="AN55" t="s">
        <v>152</v>
      </c>
      <c r="AO55">
        <v>6</v>
      </c>
      <c r="AP55">
        <v>1</v>
      </c>
      <c r="AR55">
        <f t="shared" si="11"/>
        <v>580</v>
      </c>
      <c r="AS55">
        <v>725</v>
      </c>
      <c r="AT55">
        <v>54</v>
      </c>
      <c r="AW55">
        <v>0.81081081081081086</v>
      </c>
    </row>
    <row r="56" spans="1:49" x14ac:dyDescent="0.2">
      <c r="A56">
        <v>122</v>
      </c>
      <c r="B56">
        <v>273252.50700701057</v>
      </c>
      <c r="C56">
        <v>380.02504140557829</v>
      </c>
      <c r="D56">
        <f t="shared" si="6"/>
        <v>380.02504140557829</v>
      </c>
      <c r="E56">
        <f t="shared" si="7"/>
        <v>-380.02504140557829</v>
      </c>
      <c r="F56">
        <f t="shared" si="8"/>
        <v>0</v>
      </c>
      <c r="G56">
        <f t="shared" si="9"/>
        <v>760.05008281115659</v>
      </c>
      <c r="H56">
        <f t="shared" si="10"/>
        <v>380.02504140557829</v>
      </c>
      <c r="I56">
        <v>0</v>
      </c>
      <c r="J56" t="s">
        <v>153</v>
      </c>
      <c r="K56" t="s">
        <v>154</v>
      </c>
      <c r="L56" t="s">
        <v>144</v>
      </c>
      <c r="M56">
        <v>2021</v>
      </c>
      <c r="N56" t="s">
        <v>155</v>
      </c>
      <c r="O56" t="s">
        <v>104</v>
      </c>
      <c r="P56" t="s">
        <v>105</v>
      </c>
      <c r="Q56" t="s">
        <v>156</v>
      </c>
      <c r="R56" t="s">
        <v>47</v>
      </c>
      <c r="S56" t="s">
        <v>48</v>
      </c>
      <c r="T56" t="s">
        <v>49</v>
      </c>
      <c r="U56" t="s">
        <v>50</v>
      </c>
      <c r="V56" t="s">
        <v>157</v>
      </c>
      <c r="W56" t="s">
        <v>52</v>
      </c>
      <c r="X56" t="s">
        <v>53</v>
      </c>
      <c r="AA56" t="s">
        <v>162</v>
      </c>
      <c r="AB56" t="s">
        <v>159</v>
      </c>
      <c r="AC56" t="s">
        <v>83</v>
      </c>
      <c r="AD56" t="s">
        <v>160</v>
      </c>
      <c r="AE56" t="s">
        <v>99</v>
      </c>
      <c r="AF56">
        <v>25</v>
      </c>
      <c r="AG56" t="s">
        <v>56</v>
      </c>
      <c r="AH56">
        <v>-1</v>
      </c>
      <c r="AI56">
        <v>15</v>
      </c>
      <c r="AJ56" t="s">
        <v>88</v>
      </c>
      <c r="AL56" t="s">
        <v>58</v>
      </c>
      <c r="AM56" t="s">
        <v>59</v>
      </c>
      <c r="AN56" t="s">
        <v>152</v>
      </c>
      <c r="AO56">
        <v>6</v>
      </c>
      <c r="AP56">
        <v>1</v>
      </c>
      <c r="AR56">
        <v>500</v>
      </c>
      <c r="AS56">
        <v>700</v>
      </c>
      <c r="AT56">
        <v>65</v>
      </c>
      <c r="AW56">
        <v>0.83783783783783783</v>
      </c>
    </row>
    <row r="57" spans="1:49" x14ac:dyDescent="0.2">
      <c r="A57">
        <v>122</v>
      </c>
      <c r="B57">
        <v>637318.79841430229</v>
      </c>
      <c r="C57">
        <v>340.33008473965413</v>
      </c>
      <c r="D57">
        <f t="shared" si="6"/>
        <v>340.33008473965413</v>
      </c>
      <c r="E57">
        <f t="shared" si="7"/>
        <v>-340.33008473965413</v>
      </c>
      <c r="F57">
        <f t="shared" si="8"/>
        <v>0</v>
      </c>
      <c r="G57">
        <f t="shared" si="9"/>
        <v>680.66016947930825</v>
      </c>
      <c r="H57">
        <f t="shared" si="10"/>
        <v>340.33008473965413</v>
      </c>
      <c r="I57">
        <v>0</v>
      </c>
      <c r="J57" t="s">
        <v>153</v>
      </c>
      <c r="K57" t="s">
        <v>154</v>
      </c>
      <c r="L57" t="s">
        <v>144</v>
      </c>
      <c r="M57">
        <v>2021</v>
      </c>
      <c r="N57" t="s">
        <v>155</v>
      </c>
      <c r="O57" t="s">
        <v>104</v>
      </c>
      <c r="P57" t="s">
        <v>105</v>
      </c>
      <c r="Q57" t="s">
        <v>156</v>
      </c>
      <c r="R57" t="s">
        <v>47</v>
      </c>
      <c r="S57" t="s">
        <v>48</v>
      </c>
      <c r="T57" t="s">
        <v>49</v>
      </c>
      <c r="U57" t="s">
        <v>50</v>
      </c>
      <c r="V57" t="s">
        <v>157</v>
      </c>
      <c r="W57" t="s">
        <v>52</v>
      </c>
      <c r="X57" t="s">
        <v>53</v>
      </c>
      <c r="AA57" t="s">
        <v>162</v>
      </c>
      <c r="AB57" t="s">
        <v>159</v>
      </c>
      <c r="AC57" t="s">
        <v>83</v>
      </c>
      <c r="AD57" t="s">
        <v>160</v>
      </c>
      <c r="AE57" t="s">
        <v>99</v>
      </c>
      <c r="AF57">
        <v>25</v>
      </c>
      <c r="AG57" t="s">
        <v>56</v>
      </c>
      <c r="AH57">
        <v>-1</v>
      </c>
      <c r="AI57">
        <v>15</v>
      </c>
      <c r="AJ57" t="s">
        <v>88</v>
      </c>
      <c r="AL57" t="s">
        <v>58</v>
      </c>
      <c r="AM57" t="s">
        <v>59</v>
      </c>
      <c r="AN57" t="s">
        <v>152</v>
      </c>
      <c r="AO57">
        <v>6</v>
      </c>
      <c r="AP57">
        <v>1</v>
      </c>
      <c r="AR57">
        <v>500</v>
      </c>
      <c r="AS57">
        <v>700</v>
      </c>
      <c r="AT57">
        <v>65</v>
      </c>
      <c r="AW57">
        <v>0.83783783783783783</v>
      </c>
    </row>
    <row r="58" spans="1:49" x14ac:dyDescent="0.2">
      <c r="A58">
        <v>122</v>
      </c>
      <c r="B58">
        <v>2317289.1341320481</v>
      </c>
      <c r="C58">
        <v>280.27468047131788</v>
      </c>
      <c r="D58">
        <f t="shared" si="6"/>
        <v>280.27468047131788</v>
      </c>
      <c r="E58">
        <f t="shared" si="7"/>
        <v>-280.27468047131788</v>
      </c>
      <c r="F58">
        <f t="shared" si="8"/>
        <v>0</v>
      </c>
      <c r="G58">
        <f t="shared" si="9"/>
        <v>560.54936094263576</v>
      </c>
      <c r="H58">
        <f t="shared" si="10"/>
        <v>280.27468047131788</v>
      </c>
      <c r="I58">
        <v>0</v>
      </c>
      <c r="J58" t="s">
        <v>153</v>
      </c>
      <c r="K58" t="s">
        <v>154</v>
      </c>
      <c r="L58" t="s">
        <v>144</v>
      </c>
      <c r="M58">
        <v>2021</v>
      </c>
      <c r="N58" t="s">
        <v>155</v>
      </c>
      <c r="O58" t="s">
        <v>104</v>
      </c>
      <c r="P58" t="s">
        <v>105</v>
      </c>
      <c r="Q58" t="s">
        <v>156</v>
      </c>
      <c r="R58" t="s">
        <v>47</v>
      </c>
      <c r="S58" t="s">
        <v>48</v>
      </c>
      <c r="T58" t="s">
        <v>49</v>
      </c>
      <c r="U58" t="s">
        <v>50</v>
      </c>
      <c r="V58" t="s">
        <v>157</v>
      </c>
      <c r="W58" t="s">
        <v>52</v>
      </c>
      <c r="X58" t="s">
        <v>53</v>
      </c>
      <c r="AA58" t="s">
        <v>162</v>
      </c>
      <c r="AB58" t="s">
        <v>159</v>
      </c>
      <c r="AC58" t="s">
        <v>83</v>
      </c>
      <c r="AD58" t="s">
        <v>160</v>
      </c>
      <c r="AE58" t="s">
        <v>99</v>
      </c>
      <c r="AF58">
        <v>25</v>
      </c>
      <c r="AG58" t="s">
        <v>56</v>
      </c>
      <c r="AH58">
        <v>-1</v>
      </c>
      <c r="AI58">
        <v>15</v>
      </c>
      <c r="AJ58" t="s">
        <v>88</v>
      </c>
      <c r="AL58" t="s">
        <v>58</v>
      </c>
      <c r="AM58" t="s">
        <v>59</v>
      </c>
      <c r="AN58" t="s">
        <v>152</v>
      </c>
      <c r="AO58">
        <v>6</v>
      </c>
      <c r="AP58">
        <v>1</v>
      </c>
      <c r="AR58">
        <v>500</v>
      </c>
      <c r="AS58">
        <v>700</v>
      </c>
      <c r="AT58">
        <v>65</v>
      </c>
      <c r="AW58">
        <v>0.83783783783783783</v>
      </c>
    </row>
    <row r="59" spans="1:49" x14ac:dyDescent="0.2">
      <c r="A59">
        <v>123</v>
      </c>
      <c r="B59">
        <v>271376.10370065359</v>
      </c>
      <c r="C59">
        <v>380.08200289166342</v>
      </c>
      <c r="D59">
        <f t="shared" si="6"/>
        <v>380.08200289166342</v>
      </c>
      <c r="E59">
        <f t="shared" si="7"/>
        <v>-380.08200289166342</v>
      </c>
      <c r="F59">
        <f t="shared" si="8"/>
        <v>0</v>
      </c>
      <c r="G59">
        <f t="shared" si="9"/>
        <v>760.16400578332684</v>
      </c>
      <c r="H59">
        <f t="shared" si="10"/>
        <v>380.08200289166342</v>
      </c>
      <c r="I59">
        <v>0</v>
      </c>
      <c r="J59" t="s">
        <v>153</v>
      </c>
      <c r="K59" t="s">
        <v>154</v>
      </c>
      <c r="L59" t="s">
        <v>144</v>
      </c>
      <c r="M59">
        <v>2021</v>
      </c>
      <c r="N59" t="s">
        <v>155</v>
      </c>
      <c r="O59" t="s">
        <v>104</v>
      </c>
      <c r="P59" t="s">
        <v>105</v>
      </c>
      <c r="Q59" t="s">
        <v>156</v>
      </c>
      <c r="R59" t="s">
        <v>47</v>
      </c>
      <c r="S59" t="s">
        <v>48</v>
      </c>
      <c r="T59" t="s">
        <v>49</v>
      </c>
      <c r="U59" t="s">
        <v>50</v>
      </c>
      <c r="V59" t="s">
        <v>157</v>
      </c>
      <c r="W59" t="s">
        <v>52</v>
      </c>
      <c r="X59" t="s">
        <v>53</v>
      </c>
      <c r="AA59" t="s">
        <v>158</v>
      </c>
      <c r="AB59" t="s">
        <v>159</v>
      </c>
      <c r="AC59" t="s">
        <v>83</v>
      </c>
      <c r="AD59" t="s">
        <v>160</v>
      </c>
      <c r="AE59" t="s">
        <v>99</v>
      </c>
      <c r="AF59">
        <v>25</v>
      </c>
      <c r="AG59" t="s">
        <v>56</v>
      </c>
      <c r="AH59">
        <v>-1</v>
      </c>
      <c r="AI59">
        <v>15</v>
      </c>
      <c r="AJ59" t="s">
        <v>88</v>
      </c>
      <c r="AL59" t="s">
        <v>58</v>
      </c>
      <c r="AM59" t="s">
        <v>59</v>
      </c>
      <c r="AN59" t="s">
        <v>152</v>
      </c>
      <c r="AO59">
        <v>6</v>
      </c>
      <c r="AP59">
        <v>1</v>
      </c>
      <c r="AR59">
        <v>500</v>
      </c>
      <c r="AS59">
        <v>700</v>
      </c>
      <c r="AT59">
        <v>75</v>
      </c>
      <c r="AW59">
        <v>0.83783783783783783</v>
      </c>
    </row>
    <row r="60" spans="1:49" x14ac:dyDescent="0.2">
      <c r="A60">
        <v>123</v>
      </c>
      <c r="B60">
        <v>632435.76470421837</v>
      </c>
      <c r="C60">
        <v>339.93300771560541</v>
      </c>
      <c r="D60">
        <f t="shared" si="6"/>
        <v>339.93300771560541</v>
      </c>
      <c r="E60">
        <f t="shared" si="7"/>
        <v>-339.93300771560541</v>
      </c>
      <c r="F60">
        <f t="shared" si="8"/>
        <v>0</v>
      </c>
      <c r="G60">
        <f t="shared" si="9"/>
        <v>679.86601543121083</v>
      </c>
      <c r="H60">
        <f t="shared" si="10"/>
        <v>339.93300771560541</v>
      </c>
      <c r="I60">
        <v>0</v>
      </c>
      <c r="J60" t="s">
        <v>153</v>
      </c>
      <c r="K60" t="s">
        <v>154</v>
      </c>
      <c r="L60" t="s">
        <v>144</v>
      </c>
      <c r="M60">
        <v>2021</v>
      </c>
      <c r="N60" t="s">
        <v>155</v>
      </c>
      <c r="O60" t="s">
        <v>104</v>
      </c>
      <c r="P60" t="s">
        <v>105</v>
      </c>
      <c r="Q60" t="s">
        <v>156</v>
      </c>
      <c r="R60" t="s">
        <v>47</v>
      </c>
      <c r="S60" t="s">
        <v>48</v>
      </c>
      <c r="T60" t="s">
        <v>49</v>
      </c>
      <c r="U60" t="s">
        <v>50</v>
      </c>
      <c r="V60" t="s">
        <v>157</v>
      </c>
      <c r="W60" t="s">
        <v>52</v>
      </c>
      <c r="X60" t="s">
        <v>53</v>
      </c>
      <c r="AA60" t="s">
        <v>158</v>
      </c>
      <c r="AB60" t="s">
        <v>159</v>
      </c>
      <c r="AC60" t="s">
        <v>83</v>
      </c>
      <c r="AD60" t="s">
        <v>160</v>
      </c>
      <c r="AE60" t="s">
        <v>99</v>
      </c>
      <c r="AF60">
        <v>25</v>
      </c>
      <c r="AG60" t="s">
        <v>56</v>
      </c>
      <c r="AH60">
        <v>-1</v>
      </c>
      <c r="AI60">
        <v>15</v>
      </c>
      <c r="AJ60" t="s">
        <v>88</v>
      </c>
      <c r="AL60" t="s">
        <v>58</v>
      </c>
      <c r="AM60" t="s">
        <v>59</v>
      </c>
      <c r="AN60" t="s">
        <v>152</v>
      </c>
      <c r="AO60">
        <v>6</v>
      </c>
      <c r="AP60">
        <v>1</v>
      </c>
      <c r="AR60">
        <v>500</v>
      </c>
      <c r="AS60">
        <v>700</v>
      </c>
      <c r="AT60">
        <v>75</v>
      </c>
      <c r="AW60">
        <v>0.83783783783783783</v>
      </c>
    </row>
    <row r="61" spans="1:49" x14ac:dyDescent="0.2">
      <c r="A61">
        <v>123</v>
      </c>
      <c r="B61">
        <v>2099816.9492933531</v>
      </c>
      <c r="C61">
        <v>280.15102879624038</v>
      </c>
      <c r="D61">
        <f t="shared" si="6"/>
        <v>280.15102879624038</v>
      </c>
      <c r="E61">
        <f t="shared" si="7"/>
        <v>-280.15102879624038</v>
      </c>
      <c r="F61">
        <f t="shared" si="8"/>
        <v>0</v>
      </c>
      <c r="G61">
        <f t="shared" si="9"/>
        <v>560.30205759248076</v>
      </c>
      <c r="H61">
        <f t="shared" si="10"/>
        <v>280.15102879624038</v>
      </c>
      <c r="I61">
        <v>0</v>
      </c>
      <c r="J61" t="s">
        <v>153</v>
      </c>
      <c r="K61" t="s">
        <v>154</v>
      </c>
      <c r="L61" t="s">
        <v>144</v>
      </c>
      <c r="M61">
        <v>2021</v>
      </c>
      <c r="N61" t="s">
        <v>155</v>
      </c>
      <c r="O61" t="s">
        <v>104</v>
      </c>
      <c r="P61" t="s">
        <v>105</v>
      </c>
      <c r="Q61" t="s">
        <v>156</v>
      </c>
      <c r="R61" t="s">
        <v>47</v>
      </c>
      <c r="S61" t="s">
        <v>48</v>
      </c>
      <c r="T61" t="s">
        <v>49</v>
      </c>
      <c r="U61" t="s">
        <v>50</v>
      </c>
      <c r="V61" t="s">
        <v>157</v>
      </c>
      <c r="W61" t="s">
        <v>52</v>
      </c>
      <c r="X61" t="s">
        <v>53</v>
      </c>
      <c r="AA61" t="s">
        <v>158</v>
      </c>
      <c r="AB61" t="s">
        <v>159</v>
      </c>
      <c r="AC61" t="s">
        <v>83</v>
      </c>
      <c r="AD61" t="s">
        <v>160</v>
      </c>
      <c r="AE61" t="s">
        <v>99</v>
      </c>
      <c r="AF61">
        <v>25</v>
      </c>
      <c r="AG61" t="s">
        <v>56</v>
      </c>
      <c r="AH61">
        <v>-1</v>
      </c>
      <c r="AI61">
        <v>15</v>
      </c>
      <c r="AJ61" t="s">
        <v>88</v>
      </c>
      <c r="AL61" t="s">
        <v>58</v>
      </c>
      <c r="AM61" t="s">
        <v>59</v>
      </c>
      <c r="AN61" t="s">
        <v>152</v>
      </c>
      <c r="AO61">
        <v>6</v>
      </c>
      <c r="AP61">
        <v>1</v>
      </c>
      <c r="AR61">
        <v>500</v>
      </c>
      <c r="AS61">
        <v>700</v>
      </c>
      <c r="AT61">
        <v>75</v>
      </c>
      <c r="AW61">
        <v>0.83783783783783783</v>
      </c>
    </row>
    <row r="62" spans="1:49" x14ac:dyDescent="0.2">
      <c r="A62">
        <v>131</v>
      </c>
      <c r="B62">
        <v>16986.820734768411</v>
      </c>
      <c r="C62">
        <v>603.03916946036225</v>
      </c>
      <c r="D62">
        <f t="shared" si="6"/>
        <v>603.03916946036225</v>
      </c>
      <c r="E62">
        <f t="shared" si="7"/>
        <v>-603.03916946036225</v>
      </c>
      <c r="F62">
        <f t="shared" si="8"/>
        <v>0</v>
      </c>
      <c r="G62">
        <f t="shared" si="9"/>
        <v>1206.0783389207245</v>
      </c>
      <c r="H62">
        <f t="shared" si="10"/>
        <v>603.03916946036225</v>
      </c>
      <c r="I62">
        <v>0</v>
      </c>
      <c r="J62" t="s">
        <v>187</v>
      </c>
      <c r="K62" t="s">
        <v>188</v>
      </c>
      <c r="L62" t="s">
        <v>189</v>
      </c>
      <c r="M62">
        <v>2019</v>
      </c>
      <c r="N62" t="s">
        <v>190</v>
      </c>
      <c r="O62" t="s">
        <v>191</v>
      </c>
      <c r="P62" t="s">
        <v>192</v>
      </c>
      <c r="Q62" t="s">
        <v>193</v>
      </c>
      <c r="R62" t="s">
        <v>47</v>
      </c>
      <c r="S62" t="s">
        <v>48</v>
      </c>
      <c r="T62" t="s">
        <v>49</v>
      </c>
      <c r="U62" t="s">
        <v>50</v>
      </c>
      <c r="V62" t="s">
        <v>51</v>
      </c>
      <c r="W62" t="s">
        <v>52</v>
      </c>
      <c r="X62" t="s">
        <v>53</v>
      </c>
      <c r="Z62">
        <v>0.65</v>
      </c>
      <c r="AA62" t="s">
        <v>194</v>
      </c>
      <c r="AB62" t="s">
        <v>96</v>
      </c>
      <c r="AC62" t="s">
        <v>83</v>
      </c>
      <c r="AD62" t="s">
        <v>195</v>
      </c>
      <c r="AE62" t="s">
        <v>99</v>
      </c>
      <c r="AF62">
        <v>25</v>
      </c>
      <c r="AG62" t="s">
        <v>56</v>
      </c>
      <c r="AH62">
        <v>-1</v>
      </c>
      <c r="AI62">
        <v>30</v>
      </c>
      <c r="AJ62" t="s">
        <v>196</v>
      </c>
      <c r="AL62" t="s">
        <v>58</v>
      </c>
      <c r="AM62" t="s">
        <v>59</v>
      </c>
      <c r="AN62" t="s">
        <v>86</v>
      </c>
      <c r="AO62" t="s">
        <v>197</v>
      </c>
      <c r="AP62">
        <v>1</v>
      </c>
      <c r="AR62">
        <v>800</v>
      </c>
      <c r="AS62">
        <v>888</v>
      </c>
      <c r="AW62">
        <v>0.83333333333333337</v>
      </c>
    </row>
    <row r="63" spans="1:49" x14ac:dyDescent="0.2">
      <c r="A63">
        <v>131</v>
      </c>
      <c r="B63">
        <v>39500.703267387107</v>
      </c>
      <c r="C63">
        <v>551.99169036888031</v>
      </c>
      <c r="D63">
        <f t="shared" si="6"/>
        <v>551.99169036888031</v>
      </c>
      <c r="E63">
        <f t="shared" si="7"/>
        <v>-551.99169036888031</v>
      </c>
      <c r="F63">
        <f t="shared" si="8"/>
        <v>0</v>
      </c>
      <c r="G63">
        <f t="shared" si="9"/>
        <v>1103.9833807377606</v>
      </c>
      <c r="H63">
        <f t="shared" si="10"/>
        <v>551.99169036888031</v>
      </c>
      <c r="I63">
        <v>0</v>
      </c>
      <c r="J63" t="s">
        <v>187</v>
      </c>
      <c r="K63" t="s">
        <v>188</v>
      </c>
      <c r="L63" t="s">
        <v>189</v>
      </c>
      <c r="M63">
        <v>2019</v>
      </c>
      <c r="N63" t="s">
        <v>190</v>
      </c>
      <c r="O63" t="s">
        <v>191</v>
      </c>
      <c r="P63" t="s">
        <v>192</v>
      </c>
      <c r="Q63" t="s">
        <v>193</v>
      </c>
      <c r="R63" t="s">
        <v>47</v>
      </c>
      <c r="S63" t="s">
        <v>48</v>
      </c>
      <c r="T63" t="s">
        <v>49</v>
      </c>
      <c r="U63" t="s">
        <v>50</v>
      </c>
      <c r="V63" t="s">
        <v>51</v>
      </c>
      <c r="W63" t="s">
        <v>52</v>
      </c>
      <c r="X63" t="s">
        <v>53</v>
      </c>
      <c r="Z63">
        <v>0.65</v>
      </c>
      <c r="AA63" t="s">
        <v>194</v>
      </c>
      <c r="AB63" t="s">
        <v>96</v>
      </c>
      <c r="AC63" t="s">
        <v>83</v>
      </c>
      <c r="AD63" t="s">
        <v>195</v>
      </c>
      <c r="AE63" t="s">
        <v>99</v>
      </c>
      <c r="AF63">
        <v>25</v>
      </c>
      <c r="AG63" t="s">
        <v>56</v>
      </c>
      <c r="AH63">
        <v>-1</v>
      </c>
      <c r="AI63">
        <v>30</v>
      </c>
      <c r="AJ63" t="s">
        <v>196</v>
      </c>
      <c r="AL63" t="s">
        <v>58</v>
      </c>
      <c r="AM63" t="s">
        <v>59</v>
      </c>
      <c r="AN63" t="s">
        <v>86</v>
      </c>
      <c r="AO63" t="s">
        <v>197</v>
      </c>
      <c r="AP63">
        <v>1</v>
      </c>
      <c r="AR63">
        <v>800</v>
      </c>
      <c r="AS63">
        <v>888</v>
      </c>
      <c r="AW63">
        <v>0.83333333333333337</v>
      </c>
    </row>
    <row r="64" spans="1:49" x14ac:dyDescent="0.2">
      <c r="A64">
        <v>131</v>
      </c>
      <c r="B64">
        <v>67122.532759077512</v>
      </c>
      <c r="C64">
        <v>501.56550339977917</v>
      </c>
      <c r="D64">
        <f t="shared" si="6"/>
        <v>501.56550339977917</v>
      </c>
      <c r="E64">
        <f t="shared" si="7"/>
        <v>-501.56550339977917</v>
      </c>
      <c r="F64">
        <f t="shared" si="8"/>
        <v>0</v>
      </c>
      <c r="G64">
        <f t="shared" si="9"/>
        <v>1003.1310067995583</v>
      </c>
      <c r="H64">
        <f t="shared" si="10"/>
        <v>501.56550339977917</v>
      </c>
      <c r="I64">
        <v>0</v>
      </c>
      <c r="J64" t="s">
        <v>187</v>
      </c>
      <c r="K64" t="s">
        <v>188</v>
      </c>
      <c r="L64" t="s">
        <v>189</v>
      </c>
      <c r="M64">
        <v>2019</v>
      </c>
      <c r="N64" t="s">
        <v>190</v>
      </c>
      <c r="O64" t="s">
        <v>191</v>
      </c>
      <c r="P64" t="s">
        <v>192</v>
      </c>
      <c r="Q64" t="s">
        <v>193</v>
      </c>
      <c r="R64" t="s">
        <v>47</v>
      </c>
      <c r="S64" t="s">
        <v>48</v>
      </c>
      <c r="T64" t="s">
        <v>49</v>
      </c>
      <c r="U64" t="s">
        <v>50</v>
      </c>
      <c r="V64" t="s">
        <v>51</v>
      </c>
      <c r="W64" t="s">
        <v>52</v>
      </c>
      <c r="X64" t="s">
        <v>53</v>
      </c>
      <c r="Z64">
        <v>0.65</v>
      </c>
      <c r="AA64" t="s">
        <v>194</v>
      </c>
      <c r="AB64" t="s">
        <v>96</v>
      </c>
      <c r="AC64" t="s">
        <v>83</v>
      </c>
      <c r="AD64" t="s">
        <v>195</v>
      </c>
      <c r="AE64" t="s">
        <v>99</v>
      </c>
      <c r="AF64">
        <v>25</v>
      </c>
      <c r="AG64" t="s">
        <v>56</v>
      </c>
      <c r="AH64">
        <v>-1</v>
      </c>
      <c r="AI64">
        <v>30</v>
      </c>
      <c r="AJ64" t="s">
        <v>196</v>
      </c>
      <c r="AL64" t="s">
        <v>58</v>
      </c>
      <c r="AM64" t="s">
        <v>59</v>
      </c>
      <c r="AN64" t="s">
        <v>86</v>
      </c>
      <c r="AO64" t="s">
        <v>197</v>
      </c>
      <c r="AP64">
        <v>1</v>
      </c>
      <c r="AR64">
        <v>800</v>
      </c>
      <c r="AS64">
        <v>888</v>
      </c>
      <c r="AW64">
        <v>0.83333333333333337</v>
      </c>
    </row>
    <row r="65" spans="1:49" x14ac:dyDescent="0.2">
      <c r="A65">
        <v>131</v>
      </c>
      <c r="B65">
        <v>93146.243544166035</v>
      </c>
      <c r="C65">
        <v>450.93652418567802</v>
      </c>
      <c r="D65">
        <f t="shared" si="6"/>
        <v>450.93652418567802</v>
      </c>
      <c r="E65">
        <f t="shared" si="7"/>
        <v>-450.93652418567802</v>
      </c>
      <c r="F65">
        <f t="shared" si="8"/>
        <v>0</v>
      </c>
      <c r="G65">
        <f t="shared" si="9"/>
        <v>901.87304837135605</v>
      </c>
      <c r="H65">
        <f t="shared" si="10"/>
        <v>450.93652418567802</v>
      </c>
      <c r="I65">
        <v>0</v>
      </c>
      <c r="J65" t="s">
        <v>187</v>
      </c>
      <c r="K65" t="s">
        <v>188</v>
      </c>
      <c r="L65" t="s">
        <v>189</v>
      </c>
      <c r="M65">
        <v>2019</v>
      </c>
      <c r="N65" t="s">
        <v>190</v>
      </c>
      <c r="O65" t="s">
        <v>191</v>
      </c>
      <c r="P65" t="s">
        <v>192</v>
      </c>
      <c r="Q65" t="s">
        <v>193</v>
      </c>
      <c r="R65" t="s">
        <v>47</v>
      </c>
      <c r="S65" t="s">
        <v>48</v>
      </c>
      <c r="T65" t="s">
        <v>49</v>
      </c>
      <c r="U65" t="s">
        <v>50</v>
      </c>
      <c r="V65" t="s">
        <v>51</v>
      </c>
      <c r="W65" t="s">
        <v>52</v>
      </c>
      <c r="X65" t="s">
        <v>53</v>
      </c>
      <c r="Z65">
        <v>0.65</v>
      </c>
      <c r="AA65" t="s">
        <v>194</v>
      </c>
      <c r="AB65" t="s">
        <v>96</v>
      </c>
      <c r="AC65" t="s">
        <v>83</v>
      </c>
      <c r="AD65" t="s">
        <v>195</v>
      </c>
      <c r="AE65" t="s">
        <v>99</v>
      </c>
      <c r="AF65">
        <v>25</v>
      </c>
      <c r="AG65" t="s">
        <v>56</v>
      </c>
      <c r="AH65">
        <v>-1</v>
      </c>
      <c r="AI65">
        <v>30</v>
      </c>
      <c r="AJ65" t="s">
        <v>196</v>
      </c>
      <c r="AL65" t="s">
        <v>58</v>
      </c>
      <c r="AM65" t="s">
        <v>59</v>
      </c>
      <c r="AN65" t="s">
        <v>86</v>
      </c>
      <c r="AO65" t="s">
        <v>197</v>
      </c>
      <c r="AP65">
        <v>1</v>
      </c>
      <c r="AR65">
        <v>800</v>
      </c>
      <c r="AS65">
        <v>888</v>
      </c>
      <c r="AW65">
        <v>0.83333333333333337</v>
      </c>
    </row>
    <row r="66" spans="1:49" x14ac:dyDescent="0.2">
      <c r="A66">
        <v>131</v>
      </c>
      <c r="B66">
        <v>228099.65307427041</v>
      </c>
      <c r="C66">
        <v>400.96235722704978</v>
      </c>
      <c r="D66">
        <f t="shared" si="6"/>
        <v>400.96235722704978</v>
      </c>
      <c r="E66">
        <f t="shared" si="7"/>
        <v>-400.96235722704978</v>
      </c>
      <c r="F66">
        <f t="shared" si="8"/>
        <v>0</v>
      </c>
      <c r="G66">
        <f t="shared" si="9"/>
        <v>801.92471445409956</v>
      </c>
      <c r="H66">
        <f t="shared" si="10"/>
        <v>400.96235722704978</v>
      </c>
      <c r="I66">
        <v>0</v>
      </c>
      <c r="J66" t="s">
        <v>187</v>
      </c>
      <c r="K66" t="s">
        <v>188</v>
      </c>
      <c r="L66" t="s">
        <v>189</v>
      </c>
      <c r="M66">
        <v>2019</v>
      </c>
      <c r="N66" t="s">
        <v>190</v>
      </c>
      <c r="O66" t="s">
        <v>191</v>
      </c>
      <c r="P66" t="s">
        <v>192</v>
      </c>
      <c r="Q66" t="s">
        <v>193</v>
      </c>
      <c r="R66" t="s">
        <v>47</v>
      </c>
      <c r="S66" t="s">
        <v>48</v>
      </c>
      <c r="T66" t="s">
        <v>49</v>
      </c>
      <c r="U66" t="s">
        <v>50</v>
      </c>
      <c r="V66" t="s">
        <v>51</v>
      </c>
      <c r="W66" t="s">
        <v>52</v>
      </c>
      <c r="X66" t="s">
        <v>53</v>
      </c>
      <c r="Z66">
        <v>0.65</v>
      </c>
      <c r="AA66" t="s">
        <v>194</v>
      </c>
      <c r="AB66" t="s">
        <v>96</v>
      </c>
      <c r="AC66" t="s">
        <v>83</v>
      </c>
      <c r="AD66" t="s">
        <v>195</v>
      </c>
      <c r="AE66" t="s">
        <v>99</v>
      </c>
      <c r="AF66">
        <v>25</v>
      </c>
      <c r="AG66" t="s">
        <v>56</v>
      </c>
      <c r="AH66">
        <v>-1</v>
      </c>
      <c r="AI66">
        <v>30</v>
      </c>
      <c r="AJ66" t="s">
        <v>196</v>
      </c>
      <c r="AL66" t="s">
        <v>58</v>
      </c>
      <c r="AM66" t="s">
        <v>59</v>
      </c>
      <c r="AN66" t="s">
        <v>86</v>
      </c>
      <c r="AO66" t="s">
        <v>197</v>
      </c>
      <c r="AP66">
        <v>1</v>
      </c>
      <c r="AR66">
        <v>800</v>
      </c>
      <c r="AS66">
        <v>888</v>
      </c>
      <c r="AW66">
        <v>0.83333333333333337</v>
      </c>
    </row>
    <row r="67" spans="1:49" x14ac:dyDescent="0.2">
      <c r="A67">
        <v>131</v>
      </c>
      <c r="B67">
        <v>371484.65105594322</v>
      </c>
      <c r="C67">
        <v>350.77104030579841</v>
      </c>
      <c r="D67">
        <f t="shared" si="6"/>
        <v>350.77104030579841</v>
      </c>
      <c r="E67">
        <f t="shared" si="7"/>
        <v>-350.77104030579841</v>
      </c>
      <c r="F67">
        <f t="shared" si="8"/>
        <v>0</v>
      </c>
      <c r="G67">
        <f t="shared" si="9"/>
        <v>701.54208061159682</v>
      </c>
      <c r="H67">
        <f t="shared" si="10"/>
        <v>350.77104030579841</v>
      </c>
      <c r="I67">
        <v>0</v>
      </c>
      <c r="J67" t="s">
        <v>187</v>
      </c>
      <c r="K67" t="s">
        <v>188</v>
      </c>
      <c r="L67" t="s">
        <v>189</v>
      </c>
      <c r="M67">
        <v>2019</v>
      </c>
      <c r="N67" t="s">
        <v>190</v>
      </c>
      <c r="O67" t="s">
        <v>191</v>
      </c>
      <c r="P67" t="s">
        <v>192</v>
      </c>
      <c r="Q67" t="s">
        <v>193</v>
      </c>
      <c r="R67" t="s">
        <v>47</v>
      </c>
      <c r="S67" t="s">
        <v>48</v>
      </c>
      <c r="T67" t="s">
        <v>49</v>
      </c>
      <c r="U67" t="s">
        <v>50</v>
      </c>
      <c r="V67" t="s">
        <v>51</v>
      </c>
      <c r="W67" t="s">
        <v>52</v>
      </c>
      <c r="X67" t="s">
        <v>53</v>
      </c>
      <c r="Z67">
        <v>0.65</v>
      </c>
      <c r="AA67" t="s">
        <v>194</v>
      </c>
      <c r="AB67" t="s">
        <v>96</v>
      </c>
      <c r="AC67" t="s">
        <v>83</v>
      </c>
      <c r="AD67" t="s">
        <v>195</v>
      </c>
      <c r="AE67" t="s">
        <v>99</v>
      </c>
      <c r="AF67">
        <v>25</v>
      </c>
      <c r="AG67" t="s">
        <v>56</v>
      </c>
      <c r="AH67">
        <v>-1</v>
      </c>
      <c r="AI67">
        <v>30</v>
      </c>
      <c r="AJ67" t="s">
        <v>196</v>
      </c>
      <c r="AL67" t="s">
        <v>58</v>
      </c>
      <c r="AM67" t="s">
        <v>59</v>
      </c>
      <c r="AN67" t="s">
        <v>86</v>
      </c>
      <c r="AO67" t="s">
        <v>197</v>
      </c>
      <c r="AP67">
        <v>1</v>
      </c>
      <c r="AR67">
        <v>800</v>
      </c>
      <c r="AS67">
        <v>888</v>
      </c>
      <c r="AW67">
        <v>0.83333333333333337</v>
      </c>
    </row>
    <row r="68" spans="1:49" x14ac:dyDescent="0.2">
      <c r="A68">
        <v>131</v>
      </c>
      <c r="B68">
        <v>742531.60552249011</v>
      </c>
      <c r="C68">
        <v>300.98144359431097</v>
      </c>
      <c r="D68">
        <f t="shared" si="6"/>
        <v>300.98144359431097</v>
      </c>
      <c r="E68">
        <f t="shared" si="7"/>
        <v>-300.98144359431097</v>
      </c>
      <c r="F68">
        <f t="shared" si="8"/>
        <v>0</v>
      </c>
      <c r="G68">
        <f t="shared" si="9"/>
        <v>601.96288718862195</v>
      </c>
      <c r="H68">
        <f t="shared" si="10"/>
        <v>300.98144359431097</v>
      </c>
      <c r="I68">
        <v>0</v>
      </c>
      <c r="J68" t="s">
        <v>187</v>
      </c>
      <c r="K68" t="s">
        <v>188</v>
      </c>
      <c r="L68" t="s">
        <v>189</v>
      </c>
      <c r="M68">
        <v>2019</v>
      </c>
      <c r="N68" t="s">
        <v>190</v>
      </c>
      <c r="O68" t="s">
        <v>191</v>
      </c>
      <c r="P68" t="s">
        <v>192</v>
      </c>
      <c r="Q68" t="s">
        <v>193</v>
      </c>
      <c r="R68" t="s">
        <v>47</v>
      </c>
      <c r="S68" t="s">
        <v>48</v>
      </c>
      <c r="T68" t="s">
        <v>49</v>
      </c>
      <c r="U68" t="s">
        <v>50</v>
      </c>
      <c r="V68" t="s">
        <v>51</v>
      </c>
      <c r="W68" t="s">
        <v>52</v>
      </c>
      <c r="X68" t="s">
        <v>53</v>
      </c>
      <c r="Z68">
        <v>0.65</v>
      </c>
      <c r="AA68" t="s">
        <v>194</v>
      </c>
      <c r="AB68" t="s">
        <v>96</v>
      </c>
      <c r="AC68" t="s">
        <v>83</v>
      </c>
      <c r="AD68" t="s">
        <v>195</v>
      </c>
      <c r="AE68" t="s">
        <v>99</v>
      </c>
      <c r="AF68">
        <v>25</v>
      </c>
      <c r="AG68" t="s">
        <v>56</v>
      </c>
      <c r="AH68">
        <v>-1</v>
      </c>
      <c r="AI68">
        <v>30</v>
      </c>
      <c r="AJ68" t="s">
        <v>196</v>
      </c>
      <c r="AL68" t="s">
        <v>58</v>
      </c>
      <c r="AM68" t="s">
        <v>59</v>
      </c>
      <c r="AN68" t="s">
        <v>86</v>
      </c>
      <c r="AO68" t="s">
        <v>197</v>
      </c>
      <c r="AP68">
        <v>1</v>
      </c>
      <c r="AR68">
        <v>800</v>
      </c>
      <c r="AS68">
        <v>888</v>
      </c>
      <c r="AW68">
        <v>0.83333333333333337</v>
      </c>
    </row>
    <row r="69" spans="1:49" x14ac:dyDescent="0.2">
      <c r="A69">
        <v>132</v>
      </c>
      <c r="B69">
        <v>10958.737795756309</v>
      </c>
      <c r="C69">
        <v>289.84375305264149</v>
      </c>
      <c r="D69">
        <f t="shared" si="6"/>
        <v>289.84375305264149</v>
      </c>
      <c r="E69">
        <f t="shared" si="7"/>
        <v>-289.84375305264149</v>
      </c>
      <c r="F69">
        <f t="shared" si="8"/>
        <v>0</v>
      </c>
      <c r="G69">
        <f t="shared" si="9"/>
        <v>579.68750610528298</v>
      </c>
      <c r="H69">
        <f t="shared" si="10"/>
        <v>289.84375305264149</v>
      </c>
      <c r="I69">
        <v>0</v>
      </c>
      <c r="J69" t="s">
        <v>187</v>
      </c>
      <c r="K69" t="s">
        <v>188</v>
      </c>
      <c r="L69" t="s">
        <v>189</v>
      </c>
      <c r="M69">
        <v>2019</v>
      </c>
      <c r="N69" t="s">
        <v>190</v>
      </c>
      <c r="O69" t="s">
        <v>191</v>
      </c>
      <c r="P69" t="s">
        <v>192</v>
      </c>
      <c r="Q69" t="s">
        <v>193</v>
      </c>
      <c r="R69" t="s">
        <v>47</v>
      </c>
      <c r="S69" t="s">
        <v>48</v>
      </c>
      <c r="T69" t="s">
        <v>49</v>
      </c>
      <c r="U69" t="s">
        <v>50</v>
      </c>
      <c r="V69" t="s">
        <v>51</v>
      </c>
      <c r="W69" t="s">
        <v>52</v>
      </c>
      <c r="X69" t="s">
        <v>53</v>
      </c>
      <c r="Z69">
        <v>30</v>
      </c>
      <c r="AA69" t="s">
        <v>198</v>
      </c>
      <c r="AB69" t="s">
        <v>96</v>
      </c>
      <c r="AC69" t="s">
        <v>83</v>
      </c>
      <c r="AD69" t="s">
        <v>195</v>
      </c>
      <c r="AE69" t="s">
        <v>99</v>
      </c>
      <c r="AF69">
        <v>25</v>
      </c>
      <c r="AG69" t="s">
        <v>56</v>
      </c>
      <c r="AH69">
        <v>-1</v>
      </c>
      <c r="AI69">
        <v>30</v>
      </c>
      <c r="AJ69" t="s">
        <v>196</v>
      </c>
      <c r="AL69" t="s">
        <v>58</v>
      </c>
      <c r="AM69" t="s">
        <v>59</v>
      </c>
      <c r="AN69" t="s">
        <v>86</v>
      </c>
      <c r="AO69" t="s">
        <v>197</v>
      </c>
      <c r="AP69">
        <v>1</v>
      </c>
      <c r="AR69">
        <v>300</v>
      </c>
      <c r="AS69">
        <v>676</v>
      </c>
      <c r="AW69">
        <v>0.83333333333333337</v>
      </c>
    </row>
    <row r="70" spans="1:49" x14ac:dyDescent="0.2">
      <c r="A70">
        <v>132</v>
      </c>
      <c r="B70">
        <v>46162.707677883809</v>
      </c>
      <c r="C70">
        <v>279.73446489966472</v>
      </c>
      <c r="D70">
        <f t="shared" si="6"/>
        <v>279.73446489966472</v>
      </c>
      <c r="E70">
        <f t="shared" si="7"/>
        <v>-279.73446489966472</v>
      </c>
      <c r="F70">
        <f t="shared" si="8"/>
        <v>0</v>
      </c>
      <c r="G70">
        <f t="shared" si="9"/>
        <v>559.46892979932943</v>
      </c>
      <c r="H70">
        <f t="shared" si="10"/>
        <v>279.73446489966472</v>
      </c>
      <c r="I70">
        <v>0</v>
      </c>
      <c r="J70" t="s">
        <v>187</v>
      </c>
      <c r="K70" t="s">
        <v>188</v>
      </c>
      <c r="L70" t="s">
        <v>189</v>
      </c>
      <c r="M70">
        <v>2019</v>
      </c>
      <c r="N70" t="s">
        <v>190</v>
      </c>
      <c r="O70" t="s">
        <v>191</v>
      </c>
      <c r="P70" t="s">
        <v>192</v>
      </c>
      <c r="Q70" t="s">
        <v>193</v>
      </c>
      <c r="R70" t="s">
        <v>47</v>
      </c>
      <c r="S70" t="s">
        <v>48</v>
      </c>
      <c r="T70" t="s">
        <v>49</v>
      </c>
      <c r="U70" t="s">
        <v>50</v>
      </c>
      <c r="V70" t="s">
        <v>51</v>
      </c>
      <c r="W70" t="s">
        <v>52</v>
      </c>
      <c r="X70" t="s">
        <v>53</v>
      </c>
      <c r="Z70">
        <v>30</v>
      </c>
      <c r="AA70" t="s">
        <v>198</v>
      </c>
      <c r="AB70" t="s">
        <v>96</v>
      </c>
      <c r="AC70" t="s">
        <v>83</v>
      </c>
      <c r="AD70" t="s">
        <v>195</v>
      </c>
      <c r="AE70" t="s">
        <v>99</v>
      </c>
      <c r="AF70">
        <v>25</v>
      </c>
      <c r="AG70" t="s">
        <v>56</v>
      </c>
      <c r="AH70">
        <v>-1</v>
      </c>
      <c r="AI70">
        <v>30</v>
      </c>
      <c r="AJ70" t="s">
        <v>196</v>
      </c>
      <c r="AL70" t="s">
        <v>58</v>
      </c>
      <c r="AM70" t="s">
        <v>59</v>
      </c>
      <c r="AN70" t="s">
        <v>86</v>
      </c>
      <c r="AO70" t="s">
        <v>197</v>
      </c>
      <c r="AP70">
        <v>1</v>
      </c>
      <c r="AR70">
        <v>300</v>
      </c>
      <c r="AS70">
        <v>676</v>
      </c>
      <c r="AW70">
        <v>0.83333333333333337</v>
      </c>
    </row>
    <row r="71" spans="1:49" x14ac:dyDescent="0.2">
      <c r="A71">
        <v>132</v>
      </c>
      <c r="B71">
        <v>179932.64916435981</v>
      </c>
      <c r="C71">
        <v>270.26007442578742</v>
      </c>
      <c r="D71">
        <f t="shared" si="6"/>
        <v>270.26007442578742</v>
      </c>
      <c r="E71">
        <f t="shared" si="7"/>
        <v>-270.26007442578742</v>
      </c>
      <c r="F71">
        <f t="shared" si="8"/>
        <v>0</v>
      </c>
      <c r="G71">
        <f t="shared" si="9"/>
        <v>540.52014885157485</v>
      </c>
      <c r="H71">
        <f t="shared" si="10"/>
        <v>270.26007442578742</v>
      </c>
      <c r="I71">
        <v>0</v>
      </c>
      <c r="J71" t="s">
        <v>187</v>
      </c>
      <c r="K71" t="s">
        <v>188</v>
      </c>
      <c r="L71" t="s">
        <v>189</v>
      </c>
      <c r="M71">
        <v>2019</v>
      </c>
      <c r="N71" t="s">
        <v>190</v>
      </c>
      <c r="O71" t="s">
        <v>191</v>
      </c>
      <c r="P71" t="s">
        <v>192</v>
      </c>
      <c r="Q71" t="s">
        <v>193</v>
      </c>
      <c r="R71" t="s">
        <v>47</v>
      </c>
      <c r="S71" t="s">
        <v>48</v>
      </c>
      <c r="T71" t="s">
        <v>49</v>
      </c>
      <c r="U71" t="s">
        <v>50</v>
      </c>
      <c r="V71" t="s">
        <v>51</v>
      </c>
      <c r="W71" t="s">
        <v>52</v>
      </c>
      <c r="X71" t="s">
        <v>53</v>
      </c>
      <c r="Z71">
        <v>30</v>
      </c>
      <c r="AA71" t="s">
        <v>198</v>
      </c>
      <c r="AB71" t="s">
        <v>96</v>
      </c>
      <c r="AC71" t="s">
        <v>83</v>
      </c>
      <c r="AD71" t="s">
        <v>195</v>
      </c>
      <c r="AE71" t="s">
        <v>99</v>
      </c>
      <c r="AF71">
        <v>25</v>
      </c>
      <c r="AG71" t="s">
        <v>56</v>
      </c>
      <c r="AH71">
        <v>-1</v>
      </c>
      <c r="AI71">
        <v>30</v>
      </c>
      <c r="AJ71" t="s">
        <v>196</v>
      </c>
      <c r="AL71" t="s">
        <v>58</v>
      </c>
      <c r="AM71" t="s">
        <v>59</v>
      </c>
      <c r="AN71" t="s">
        <v>86</v>
      </c>
      <c r="AO71" t="s">
        <v>197</v>
      </c>
      <c r="AP71">
        <v>1</v>
      </c>
      <c r="AR71">
        <v>300</v>
      </c>
      <c r="AS71">
        <v>676</v>
      </c>
      <c r="AW71">
        <v>0.83333333333333337</v>
      </c>
    </row>
    <row r="72" spans="1:49" x14ac:dyDescent="0.2">
      <c r="A72">
        <v>132</v>
      </c>
      <c r="B72">
        <v>801486.3174543886</v>
      </c>
      <c r="C72">
        <v>249.87464493450571</v>
      </c>
      <c r="D72">
        <f t="shared" si="6"/>
        <v>249.87464493450571</v>
      </c>
      <c r="E72">
        <f t="shared" si="7"/>
        <v>-249.87464493450571</v>
      </c>
      <c r="F72">
        <f t="shared" si="8"/>
        <v>0</v>
      </c>
      <c r="G72">
        <f t="shared" si="9"/>
        <v>499.74928986901142</v>
      </c>
      <c r="H72">
        <f t="shared" si="10"/>
        <v>249.87464493450571</v>
      </c>
      <c r="I72">
        <v>0</v>
      </c>
      <c r="J72" t="s">
        <v>187</v>
      </c>
      <c r="K72" t="s">
        <v>188</v>
      </c>
      <c r="L72" t="s">
        <v>189</v>
      </c>
      <c r="M72">
        <v>2019</v>
      </c>
      <c r="N72" t="s">
        <v>190</v>
      </c>
      <c r="O72" t="s">
        <v>191</v>
      </c>
      <c r="P72" t="s">
        <v>192</v>
      </c>
      <c r="Q72" t="s">
        <v>193</v>
      </c>
      <c r="R72" t="s">
        <v>47</v>
      </c>
      <c r="S72" t="s">
        <v>48</v>
      </c>
      <c r="T72" t="s">
        <v>49</v>
      </c>
      <c r="U72" t="s">
        <v>50</v>
      </c>
      <c r="V72" t="s">
        <v>51</v>
      </c>
      <c r="W72" t="s">
        <v>52</v>
      </c>
      <c r="X72" t="s">
        <v>53</v>
      </c>
      <c r="Z72">
        <v>30</v>
      </c>
      <c r="AA72" t="s">
        <v>198</v>
      </c>
      <c r="AB72" t="s">
        <v>96</v>
      </c>
      <c r="AC72" t="s">
        <v>83</v>
      </c>
      <c r="AD72" t="s">
        <v>195</v>
      </c>
      <c r="AE72" t="s">
        <v>99</v>
      </c>
      <c r="AF72">
        <v>25</v>
      </c>
      <c r="AG72" t="s">
        <v>56</v>
      </c>
      <c r="AH72">
        <v>-1</v>
      </c>
      <c r="AI72">
        <v>30</v>
      </c>
      <c r="AJ72" t="s">
        <v>196</v>
      </c>
      <c r="AL72" t="s">
        <v>58</v>
      </c>
      <c r="AM72" t="s">
        <v>59</v>
      </c>
      <c r="AN72" t="s">
        <v>86</v>
      </c>
      <c r="AO72" t="s">
        <v>197</v>
      </c>
      <c r="AP72">
        <v>1</v>
      </c>
      <c r="AR72">
        <v>300</v>
      </c>
      <c r="AS72">
        <v>676</v>
      </c>
      <c r="AW72">
        <v>0.83333333333333337</v>
      </c>
    </row>
    <row r="73" spans="1:49" x14ac:dyDescent="0.2">
      <c r="A73">
        <v>132</v>
      </c>
      <c r="B73">
        <v>1146177.5145159741</v>
      </c>
      <c r="C73">
        <v>229.8595843949536</v>
      </c>
      <c r="D73">
        <f t="shared" si="6"/>
        <v>229.8595843949536</v>
      </c>
      <c r="E73">
        <f t="shared" si="7"/>
        <v>-229.8595843949536</v>
      </c>
      <c r="F73">
        <f t="shared" si="8"/>
        <v>0</v>
      </c>
      <c r="G73">
        <f t="shared" si="9"/>
        <v>459.7191687899072</v>
      </c>
      <c r="H73">
        <f t="shared" si="10"/>
        <v>229.8595843949536</v>
      </c>
      <c r="I73">
        <v>0</v>
      </c>
      <c r="J73" t="s">
        <v>187</v>
      </c>
      <c r="K73" t="s">
        <v>188</v>
      </c>
      <c r="L73" t="s">
        <v>189</v>
      </c>
      <c r="M73">
        <v>2019</v>
      </c>
      <c r="N73" t="s">
        <v>190</v>
      </c>
      <c r="O73" t="s">
        <v>191</v>
      </c>
      <c r="P73" t="s">
        <v>192</v>
      </c>
      <c r="Q73" t="s">
        <v>193</v>
      </c>
      <c r="R73" t="s">
        <v>47</v>
      </c>
      <c r="S73" t="s">
        <v>48</v>
      </c>
      <c r="T73" t="s">
        <v>49</v>
      </c>
      <c r="U73" t="s">
        <v>50</v>
      </c>
      <c r="V73" t="s">
        <v>51</v>
      </c>
      <c r="W73" t="s">
        <v>52</v>
      </c>
      <c r="X73" t="s">
        <v>53</v>
      </c>
      <c r="Z73">
        <v>30</v>
      </c>
      <c r="AA73" t="s">
        <v>198</v>
      </c>
      <c r="AB73" t="s">
        <v>96</v>
      </c>
      <c r="AC73" t="s">
        <v>83</v>
      </c>
      <c r="AD73" t="s">
        <v>195</v>
      </c>
      <c r="AE73" t="s">
        <v>99</v>
      </c>
      <c r="AF73">
        <v>25</v>
      </c>
      <c r="AG73" t="s">
        <v>56</v>
      </c>
      <c r="AH73">
        <v>-1</v>
      </c>
      <c r="AI73">
        <v>30</v>
      </c>
      <c r="AJ73" t="s">
        <v>196</v>
      </c>
      <c r="AL73" t="s">
        <v>58</v>
      </c>
      <c r="AM73" t="s">
        <v>59</v>
      </c>
      <c r="AN73" t="s">
        <v>86</v>
      </c>
      <c r="AO73" t="s">
        <v>197</v>
      </c>
      <c r="AP73">
        <v>1</v>
      </c>
      <c r="AR73">
        <v>300</v>
      </c>
      <c r="AS73">
        <v>676</v>
      </c>
      <c r="AW73">
        <v>0.83333333333333337</v>
      </c>
    </row>
    <row r="74" spans="1:49" x14ac:dyDescent="0.2">
      <c r="A74">
        <v>132</v>
      </c>
      <c r="B74">
        <v>3669039.902219601</v>
      </c>
      <c r="C74">
        <v>211.01785348026121</v>
      </c>
      <c r="D74">
        <f t="shared" si="6"/>
        <v>211.01785348026121</v>
      </c>
      <c r="E74">
        <f t="shared" si="7"/>
        <v>-211.01785348026121</v>
      </c>
      <c r="F74">
        <f t="shared" si="8"/>
        <v>0</v>
      </c>
      <c r="G74">
        <f t="shared" si="9"/>
        <v>422.03570696052242</v>
      </c>
      <c r="H74">
        <f t="shared" si="10"/>
        <v>211.01785348026121</v>
      </c>
      <c r="I74">
        <v>0</v>
      </c>
      <c r="J74" t="s">
        <v>187</v>
      </c>
      <c r="K74" t="s">
        <v>188</v>
      </c>
      <c r="L74" t="s">
        <v>189</v>
      </c>
      <c r="M74">
        <v>2019</v>
      </c>
      <c r="N74" t="s">
        <v>190</v>
      </c>
      <c r="O74" t="s">
        <v>191</v>
      </c>
      <c r="P74" t="s">
        <v>192</v>
      </c>
      <c r="Q74" t="s">
        <v>193</v>
      </c>
      <c r="R74" t="s">
        <v>47</v>
      </c>
      <c r="S74" t="s">
        <v>48</v>
      </c>
      <c r="T74" t="s">
        <v>49</v>
      </c>
      <c r="U74" t="s">
        <v>50</v>
      </c>
      <c r="V74" t="s">
        <v>51</v>
      </c>
      <c r="W74" t="s">
        <v>52</v>
      </c>
      <c r="X74" t="s">
        <v>53</v>
      </c>
      <c r="Z74">
        <v>30</v>
      </c>
      <c r="AA74" t="s">
        <v>198</v>
      </c>
      <c r="AB74" t="s">
        <v>96</v>
      </c>
      <c r="AC74" t="s">
        <v>83</v>
      </c>
      <c r="AD74" t="s">
        <v>195</v>
      </c>
      <c r="AE74" t="s">
        <v>99</v>
      </c>
      <c r="AF74">
        <v>25</v>
      </c>
      <c r="AG74" t="s">
        <v>56</v>
      </c>
      <c r="AH74">
        <v>-1</v>
      </c>
      <c r="AI74">
        <v>30</v>
      </c>
      <c r="AJ74" t="s">
        <v>196</v>
      </c>
      <c r="AL74" t="s">
        <v>58</v>
      </c>
      <c r="AM74" t="s">
        <v>59</v>
      </c>
      <c r="AN74" t="s">
        <v>86</v>
      </c>
      <c r="AO74" t="s">
        <v>197</v>
      </c>
      <c r="AP74">
        <v>1</v>
      </c>
      <c r="AR74">
        <v>300</v>
      </c>
      <c r="AS74">
        <v>676</v>
      </c>
      <c r="AW74">
        <v>0.83333333333333337</v>
      </c>
    </row>
    <row r="75" spans="1:49" x14ac:dyDescent="0.2">
      <c r="A75">
        <v>132</v>
      </c>
      <c r="B75">
        <v>8032704.2376786498</v>
      </c>
      <c r="C75">
        <v>199.5326809431956</v>
      </c>
      <c r="D75">
        <f t="shared" si="6"/>
        <v>199.5326809431956</v>
      </c>
      <c r="E75">
        <f t="shared" si="7"/>
        <v>-199.5326809431956</v>
      </c>
      <c r="F75">
        <f t="shared" si="8"/>
        <v>0</v>
      </c>
      <c r="G75">
        <f t="shared" si="9"/>
        <v>399.0653618863912</v>
      </c>
      <c r="H75">
        <f t="shared" si="10"/>
        <v>199.5326809431956</v>
      </c>
      <c r="I75">
        <v>0</v>
      </c>
      <c r="J75" t="s">
        <v>187</v>
      </c>
      <c r="K75" t="s">
        <v>188</v>
      </c>
      <c r="L75" t="s">
        <v>189</v>
      </c>
      <c r="M75">
        <v>2019</v>
      </c>
      <c r="N75" t="s">
        <v>190</v>
      </c>
      <c r="O75" t="s">
        <v>191</v>
      </c>
      <c r="P75" t="s">
        <v>192</v>
      </c>
      <c r="Q75" t="s">
        <v>193</v>
      </c>
      <c r="R75" t="s">
        <v>47</v>
      </c>
      <c r="S75" t="s">
        <v>48</v>
      </c>
      <c r="T75" t="s">
        <v>49</v>
      </c>
      <c r="U75" t="s">
        <v>50</v>
      </c>
      <c r="V75" t="s">
        <v>51</v>
      </c>
      <c r="W75" t="s">
        <v>52</v>
      </c>
      <c r="X75" t="s">
        <v>53</v>
      </c>
      <c r="Z75">
        <v>30</v>
      </c>
      <c r="AA75" t="s">
        <v>198</v>
      </c>
      <c r="AB75" t="s">
        <v>96</v>
      </c>
      <c r="AC75" t="s">
        <v>83</v>
      </c>
      <c r="AD75" t="s">
        <v>195</v>
      </c>
      <c r="AE75" t="s">
        <v>99</v>
      </c>
      <c r="AF75">
        <v>25</v>
      </c>
      <c r="AG75" t="s">
        <v>56</v>
      </c>
      <c r="AH75">
        <v>-1</v>
      </c>
      <c r="AI75">
        <v>30</v>
      </c>
      <c r="AJ75" t="s">
        <v>196</v>
      </c>
      <c r="AL75" t="s">
        <v>58</v>
      </c>
      <c r="AM75" t="s">
        <v>59</v>
      </c>
      <c r="AN75" t="s">
        <v>86</v>
      </c>
      <c r="AO75" t="s">
        <v>197</v>
      </c>
      <c r="AP75">
        <v>1</v>
      </c>
      <c r="AR75">
        <v>300</v>
      </c>
      <c r="AS75">
        <v>676</v>
      </c>
      <c r="AW75">
        <v>0.83333333333333337</v>
      </c>
    </row>
    <row r="76" spans="1:49" x14ac:dyDescent="0.2">
      <c r="A76">
        <v>133</v>
      </c>
      <c r="B76">
        <v>3010.2797682160449</v>
      </c>
      <c r="C76">
        <v>561.90782542219347</v>
      </c>
      <c r="D76">
        <f t="shared" si="6"/>
        <v>561.90782542219347</v>
      </c>
      <c r="E76">
        <f t="shared" si="7"/>
        <v>-561.90782542219347</v>
      </c>
      <c r="F76">
        <f t="shared" si="8"/>
        <v>0</v>
      </c>
      <c r="G76">
        <f t="shared" si="9"/>
        <v>1123.8156508443869</v>
      </c>
      <c r="H76">
        <f t="shared" si="10"/>
        <v>561.90782542219347</v>
      </c>
      <c r="I76">
        <v>0</v>
      </c>
      <c r="J76" t="s">
        <v>199</v>
      </c>
      <c r="K76" t="s">
        <v>200</v>
      </c>
      <c r="L76" t="s">
        <v>189</v>
      </c>
      <c r="M76">
        <v>2020</v>
      </c>
      <c r="N76" t="s">
        <v>201</v>
      </c>
      <c r="O76" t="s">
        <v>202</v>
      </c>
      <c r="P76" t="s">
        <v>203</v>
      </c>
      <c r="Q76" t="s">
        <v>204</v>
      </c>
      <c r="R76" t="s">
        <v>47</v>
      </c>
      <c r="S76" t="s">
        <v>48</v>
      </c>
      <c r="T76" t="s">
        <v>49</v>
      </c>
      <c r="U76" t="s">
        <v>50</v>
      </c>
      <c r="V76" t="s">
        <v>205</v>
      </c>
      <c r="W76" t="s">
        <v>52</v>
      </c>
      <c r="X76" t="s">
        <v>206</v>
      </c>
      <c r="Z76">
        <v>5.5</v>
      </c>
      <c r="AA76" t="s">
        <v>207</v>
      </c>
      <c r="AB76" t="s">
        <v>82</v>
      </c>
      <c r="AC76" t="s">
        <v>83</v>
      </c>
      <c r="AD76" t="s">
        <v>208</v>
      </c>
      <c r="AE76" t="s">
        <v>99</v>
      </c>
      <c r="AF76">
        <v>25</v>
      </c>
      <c r="AG76" t="s">
        <v>106</v>
      </c>
      <c r="AH76">
        <v>-1</v>
      </c>
      <c r="AI76">
        <v>1</v>
      </c>
      <c r="AJ76" t="s">
        <v>183</v>
      </c>
      <c r="AL76" t="s">
        <v>101</v>
      </c>
      <c r="AM76" t="s">
        <v>59</v>
      </c>
      <c r="AN76" t="s">
        <v>86</v>
      </c>
      <c r="AO76" t="s">
        <v>209</v>
      </c>
      <c r="AP76">
        <v>1</v>
      </c>
      <c r="AR76">
        <v>555</v>
      </c>
      <c r="AS76">
        <v>900</v>
      </c>
      <c r="AT76">
        <v>61</v>
      </c>
      <c r="AW76">
        <v>0.86111111111111116</v>
      </c>
    </row>
    <row r="77" spans="1:49" x14ac:dyDescent="0.2">
      <c r="A77">
        <v>133</v>
      </c>
      <c r="B77">
        <v>3507.9627788697649</v>
      </c>
      <c r="C77">
        <v>524.31990495508978</v>
      </c>
      <c r="D77">
        <f t="shared" si="6"/>
        <v>524.31990495508978</v>
      </c>
      <c r="E77">
        <f t="shared" si="7"/>
        <v>-524.31990495508978</v>
      </c>
      <c r="F77">
        <f t="shared" si="8"/>
        <v>0</v>
      </c>
      <c r="G77">
        <f t="shared" si="9"/>
        <v>1048.6398099101796</v>
      </c>
      <c r="H77">
        <f t="shared" si="10"/>
        <v>524.31990495508978</v>
      </c>
      <c r="I77">
        <v>0</v>
      </c>
      <c r="J77" t="s">
        <v>199</v>
      </c>
      <c r="K77" t="s">
        <v>200</v>
      </c>
      <c r="L77" t="s">
        <v>189</v>
      </c>
      <c r="M77">
        <v>2020</v>
      </c>
      <c r="N77" t="s">
        <v>201</v>
      </c>
      <c r="O77" t="s">
        <v>202</v>
      </c>
      <c r="P77" t="s">
        <v>203</v>
      </c>
      <c r="Q77" t="s">
        <v>204</v>
      </c>
      <c r="R77" t="s">
        <v>47</v>
      </c>
      <c r="S77" t="s">
        <v>48</v>
      </c>
      <c r="T77" t="s">
        <v>49</v>
      </c>
      <c r="U77" t="s">
        <v>50</v>
      </c>
      <c r="V77" t="s">
        <v>205</v>
      </c>
      <c r="W77" t="s">
        <v>52</v>
      </c>
      <c r="X77" t="s">
        <v>206</v>
      </c>
      <c r="Z77">
        <v>5.5</v>
      </c>
      <c r="AA77" t="s">
        <v>207</v>
      </c>
      <c r="AB77" t="s">
        <v>82</v>
      </c>
      <c r="AC77" t="s">
        <v>83</v>
      </c>
      <c r="AD77" t="s">
        <v>208</v>
      </c>
      <c r="AE77" t="s">
        <v>99</v>
      </c>
      <c r="AF77">
        <v>25</v>
      </c>
      <c r="AG77" t="s">
        <v>106</v>
      </c>
      <c r="AH77">
        <v>-1</v>
      </c>
      <c r="AI77">
        <v>1</v>
      </c>
      <c r="AJ77" t="s">
        <v>183</v>
      </c>
      <c r="AL77" t="s">
        <v>101</v>
      </c>
      <c r="AM77" t="s">
        <v>59</v>
      </c>
      <c r="AN77" t="s">
        <v>86</v>
      </c>
      <c r="AO77" t="s">
        <v>209</v>
      </c>
      <c r="AP77">
        <v>1</v>
      </c>
      <c r="AR77">
        <v>555</v>
      </c>
      <c r="AS77">
        <v>900</v>
      </c>
      <c r="AT77">
        <v>61</v>
      </c>
      <c r="AW77">
        <v>0.86111111111111116</v>
      </c>
    </row>
    <row r="78" spans="1:49" x14ac:dyDescent="0.2">
      <c r="A78">
        <v>133</v>
      </c>
      <c r="B78">
        <v>4507.2746823976686</v>
      </c>
      <c r="C78">
        <v>506.47962364081701</v>
      </c>
      <c r="D78">
        <f t="shared" si="6"/>
        <v>506.47962364081701</v>
      </c>
      <c r="E78">
        <f t="shared" si="7"/>
        <v>-506.47962364081701</v>
      </c>
      <c r="F78">
        <f t="shared" si="8"/>
        <v>0</v>
      </c>
      <c r="G78">
        <f t="shared" si="9"/>
        <v>1012.959247281634</v>
      </c>
      <c r="H78">
        <f t="shared" si="10"/>
        <v>506.47962364081701</v>
      </c>
      <c r="I78">
        <v>0</v>
      </c>
      <c r="J78" t="s">
        <v>199</v>
      </c>
      <c r="K78" t="s">
        <v>200</v>
      </c>
      <c r="L78" t="s">
        <v>189</v>
      </c>
      <c r="M78">
        <v>2020</v>
      </c>
      <c r="N78" t="s">
        <v>201</v>
      </c>
      <c r="O78" t="s">
        <v>202</v>
      </c>
      <c r="P78" t="s">
        <v>203</v>
      </c>
      <c r="Q78" t="s">
        <v>204</v>
      </c>
      <c r="R78" t="s">
        <v>47</v>
      </c>
      <c r="S78" t="s">
        <v>48</v>
      </c>
      <c r="T78" t="s">
        <v>49</v>
      </c>
      <c r="U78" t="s">
        <v>50</v>
      </c>
      <c r="V78" t="s">
        <v>205</v>
      </c>
      <c r="W78" t="s">
        <v>52</v>
      </c>
      <c r="X78" t="s">
        <v>206</v>
      </c>
      <c r="Z78">
        <v>5.5</v>
      </c>
      <c r="AA78" t="s">
        <v>207</v>
      </c>
      <c r="AB78" t="s">
        <v>82</v>
      </c>
      <c r="AC78" t="s">
        <v>83</v>
      </c>
      <c r="AD78" t="s">
        <v>208</v>
      </c>
      <c r="AE78" t="s">
        <v>99</v>
      </c>
      <c r="AF78">
        <v>25</v>
      </c>
      <c r="AG78" t="s">
        <v>106</v>
      </c>
      <c r="AH78">
        <v>-1</v>
      </c>
      <c r="AI78">
        <v>1</v>
      </c>
      <c r="AJ78" t="s">
        <v>183</v>
      </c>
      <c r="AL78" t="s">
        <v>101</v>
      </c>
      <c r="AM78" t="s">
        <v>59</v>
      </c>
      <c r="AN78" t="s">
        <v>86</v>
      </c>
      <c r="AO78" t="s">
        <v>209</v>
      </c>
      <c r="AP78">
        <v>1</v>
      </c>
      <c r="AR78">
        <v>555</v>
      </c>
      <c r="AS78">
        <v>900</v>
      </c>
      <c r="AT78">
        <v>61</v>
      </c>
      <c r="AW78">
        <v>0.86111111111111116</v>
      </c>
    </row>
    <row r="79" spans="1:49" x14ac:dyDescent="0.2">
      <c r="A79">
        <v>133</v>
      </c>
      <c r="B79">
        <v>6293.9099823087299</v>
      </c>
      <c r="C79">
        <v>506.84122747703691</v>
      </c>
      <c r="D79">
        <f t="shared" ref="D79:D110" si="12">G79/(1-AH79)</f>
        <v>506.84122747703691</v>
      </c>
      <c r="E79">
        <f t="shared" ref="E79:E110" si="13">D79*AH79</f>
        <v>-506.84122747703691</v>
      </c>
      <c r="F79">
        <f t="shared" ref="F79:F110" si="14">(D79+E79)/2</f>
        <v>0</v>
      </c>
      <c r="G79">
        <f t="shared" ref="G79:G110" si="15">C79*2</f>
        <v>1013.6824549540738</v>
      </c>
      <c r="H79">
        <f t="shared" ref="H79:H110" si="16">C79/(1-(F79/AS79)^2)</f>
        <v>506.84122747703691</v>
      </c>
      <c r="I79">
        <v>0</v>
      </c>
      <c r="J79" t="s">
        <v>199</v>
      </c>
      <c r="K79" t="s">
        <v>200</v>
      </c>
      <c r="L79" t="s">
        <v>189</v>
      </c>
      <c r="M79">
        <v>2020</v>
      </c>
      <c r="N79" t="s">
        <v>201</v>
      </c>
      <c r="O79" t="s">
        <v>202</v>
      </c>
      <c r="P79" t="s">
        <v>203</v>
      </c>
      <c r="Q79" t="s">
        <v>204</v>
      </c>
      <c r="R79" t="s">
        <v>47</v>
      </c>
      <c r="S79" t="s">
        <v>48</v>
      </c>
      <c r="T79" t="s">
        <v>49</v>
      </c>
      <c r="U79" t="s">
        <v>50</v>
      </c>
      <c r="V79" t="s">
        <v>205</v>
      </c>
      <c r="W79" t="s">
        <v>52</v>
      </c>
      <c r="X79" t="s">
        <v>206</v>
      </c>
      <c r="Z79">
        <v>5.5</v>
      </c>
      <c r="AA79" t="s">
        <v>207</v>
      </c>
      <c r="AB79" t="s">
        <v>82</v>
      </c>
      <c r="AC79" t="s">
        <v>83</v>
      </c>
      <c r="AD79" t="s">
        <v>208</v>
      </c>
      <c r="AE79" t="s">
        <v>99</v>
      </c>
      <c r="AF79">
        <v>25</v>
      </c>
      <c r="AG79" t="s">
        <v>106</v>
      </c>
      <c r="AH79">
        <v>-1</v>
      </c>
      <c r="AI79">
        <v>1</v>
      </c>
      <c r="AJ79" t="s">
        <v>183</v>
      </c>
      <c r="AL79" t="s">
        <v>101</v>
      </c>
      <c r="AM79" t="s">
        <v>59</v>
      </c>
      <c r="AN79" t="s">
        <v>86</v>
      </c>
      <c r="AO79" t="s">
        <v>209</v>
      </c>
      <c r="AP79">
        <v>1</v>
      </c>
      <c r="AR79">
        <v>555</v>
      </c>
      <c r="AS79">
        <v>900</v>
      </c>
      <c r="AT79">
        <v>61</v>
      </c>
      <c r="AW79">
        <v>0.86111111111111116</v>
      </c>
    </row>
    <row r="80" spans="1:49" x14ac:dyDescent="0.2">
      <c r="A80">
        <v>133</v>
      </c>
      <c r="B80">
        <v>9212.2455904458257</v>
      </c>
      <c r="C80">
        <v>501.88655931376388</v>
      </c>
      <c r="D80">
        <f t="shared" si="12"/>
        <v>501.88655931376388</v>
      </c>
      <c r="E80">
        <f t="shared" si="13"/>
        <v>-501.88655931376388</v>
      </c>
      <c r="F80">
        <f t="shared" si="14"/>
        <v>0</v>
      </c>
      <c r="G80">
        <f t="shared" si="15"/>
        <v>1003.7731186275278</v>
      </c>
      <c r="H80">
        <f t="shared" si="16"/>
        <v>501.88655931376388</v>
      </c>
      <c r="I80">
        <v>0</v>
      </c>
      <c r="J80" t="s">
        <v>199</v>
      </c>
      <c r="K80" t="s">
        <v>200</v>
      </c>
      <c r="L80" t="s">
        <v>189</v>
      </c>
      <c r="M80">
        <v>2020</v>
      </c>
      <c r="N80" t="s">
        <v>201</v>
      </c>
      <c r="O80" t="s">
        <v>202</v>
      </c>
      <c r="P80" t="s">
        <v>203</v>
      </c>
      <c r="Q80" t="s">
        <v>204</v>
      </c>
      <c r="R80" t="s">
        <v>47</v>
      </c>
      <c r="S80" t="s">
        <v>48</v>
      </c>
      <c r="T80" t="s">
        <v>49</v>
      </c>
      <c r="U80" t="s">
        <v>50</v>
      </c>
      <c r="V80" t="s">
        <v>205</v>
      </c>
      <c r="W80" t="s">
        <v>52</v>
      </c>
      <c r="X80" t="s">
        <v>206</v>
      </c>
      <c r="Z80">
        <v>5.5</v>
      </c>
      <c r="AA80" t="s">
        <v>207</v>
      </c>
      <c r="AB80" t="s">
        <v>82</v>
      </c>
      <c r="AC80" t="s">
        <v>83</v>
      </c>
      <c r="AD80" t="s">
        <v>208</v>
      </c>
      <c r="AE80" t="s">
        <v>99</v>
      </c>
      <c r="AF80">
        <v>25</v>
      </c>
      <c r="AG80" t="s">
        <v>106</v>
      </c>
      <c r="AH80">
        <v>-1</v>
      </c>
      <c r="AI80">
        <v>1</v>
      </c>
      <c r="AJ80" t="s">
        <v>183</v>
      </c>
      <c r="AL80" t="s">
        <v>101</v>
      </c>
      <c r="AM80" t="s">
        <v>59</v>
      </c>
      <c r="AN80" t="s">
        <v>86</v>
      </c>
      <c r="AO80" t="s">
        <v>209</v>
      </c>
      <c r="AP80">
        <v>1</v>
      </c>
      <c r="AR80">
        <v>555</v>
      </c>
      <c r="AS80">
        <v>900</v>
      </c>
      <c r="AT80">
        <v>61</v>
      </c>
      <c r="AW80">
        <v>0.86111111111111116</v>
      </c>
    </row>
    <row r="81" spans="1:49" x14ac:dyDescent="0.2">
      <c r="A81">
        <v>133</v>
      </c>
      <c r="B81">
        <v>12056.53581258932</v>
      </c>
      <c r="C81">
        <v>494.62413671111142</v>
      </c>
      <c r="D81">
        <f t="shared" si="12"/>
        <v>494.62413671111142</v>
      </c>
      <c r="E81">
        <f t="shared" si="13"/>
        <v>-494.62413671111142</v>
      </c>
      <c r="F81">
        <f t="shared" si="14"/>
        <v>0</v>
      </c>
      <c r="G81">
        <f t="shared" si="15"/>
        <v>989.24827342222284</v>
      </c>
      <c r="H81">
        <f t="shared" si="16"/>
        <v>494.62413671111142</v>
      </c>
      <c r="I81">
        <v>0</v>
      </c>
      <c r="J81" t="s">
        <v>199</v>
      </c>
      <c r="K81" t="s">
        <v>200</v>
      </c>
      <c r="L81" t="s">
        <v>189</v>
      </c>
      <c r="M81">
        <v>2020</v>
      </c>
      <c r="N81" t="s">
        <v>201</v>
      </c>
      <c r="O81" t="s">
        <v>202</v>
      </c>
      <c r="P81" t="s">
        <v>203</v>
      </c>
      <c r="Q81" t="s">
        <v>204</v>
      </c>
      <c r="R81" t="s">
        <v>47</v>
      </c>
      <c r="S81" t="s">
        <v>48</v>
      </c>
      <c r="T81" t="s">
        <v>49</v>
      </c>
      <c r="U81" t="s">
        <v>50</v>
      </c>
      <c r="V81" t="s">
        <v>205</v>
      </c>
      <c r="W81" t="s">
        <v>52</v>
      </c>
      <c r="X81" t="s">
        <v>206</v>
      </c>
      <c r="Z81">
        <v>5.5</v>
      </c>
      <c r="AA81" t="s">
        <v>207</v>
      </c>
      <c r="AB81" t="s">
        <v>82</v>
      </c>
      <c r="AC81" t="s">
        <v>83</v>
      </c>
      <c r="AD81" t="s">
        <v>208</v>
      </c>
      <c r="AE81" t="s">
        <v>99</v>
      </c>
      <c r="AF81">
        <v>25</v>
      </c>
      <c r="AG81" t="s">
        <v>106</v>
      </c>
      <c r="AH81">
        <v>-1</v>
      </c>
      <c r="AI81">
        <v>1</v>
      </c>
      <c r="AJ81" t="s">
        <v>183</v>
      </c>
      <c r="AL81" t="s">
        <v>101</v>
      </c>
      <c r="AM81" t="s">
        <v>59</v>
      </c>
      <c r="AN81" t="s">
        <v>86</v>
      </c>
      <c r="AO81" t="s">
        <v>209</v>
      </c>
      <c r="AP81">
        <v>1</v>
      </c>
      <c r="AR81">
        <v>555</v>
      </c>
      <c r="AS81">
        <v>900</v>
      </c>
      <c r="AT81">
        <v>61</v>
      </c>
      <c r="AW81">
        <v>0.86111111111111116</v>
      </c>
    </row>
    <row r="82" spans="1:49" x14ac:dyDescent="0.2">
      <c r="A82">
        <v>133</v>
      </c>
      <c r="B82">
        <v>15613.38054517429</v>
      </c>
      <c r="C82">
        <v>489.24636798848229</v>
      </c>
      <c r="D82">
        <f t="shared" si="12"/>
        <v>489.24636798848229</v>
      </c>
      <c r="E82">
        <f t="shared" si="13"/>
        <v>-489.24636798848229</v>
      </c>
      <c r="F82">
        <f t="shared" si="14"/>
        <v>0</v>
      </c>
      <c r="G82">
        <f t="shared" si="15"/>
        <v>978.49273597696458</v>
      </c>
      <c r="H82">
        <f t="shared" si="16"/>
        <v>489.24636798848229</v>
      </c>
      <c r="I82">
        <v>0</v>
      </c>
      <c r="J82" t="s">
        <v>199</v>
      </c>
      <c r="K82" t="s">
        <v>200</v>
      </c>
      <c r="L82" t="s">
        <v>189</v>
      </c>
      <c r="M82">
        <v>2020</v>
      </c>
      <c r="N82" t="s">
        <v>201</v>
      </c>
      <c r="O82" t="s">
        <v>202</v>
      </c>
      <c r="P82" t="s">
        <v>203</v>
      </c>
      <c r="Q82" t="s">
        <v>204</v>
      </c>
      <c r="R82" t="s">
        <v>47</v>
      </c>
      <c r="S82" t="s">
        <v>48</v>
      </c>
      <c r="T82" t="s">
        <v>49</v>
      </c>
      <c r="U82" t="s">
        <v>50</v>
      </c>
      <c r="V82" t="s">
        <v>205</v>
      </c>
      <c r="W82" t="s">
        <v>52</v>
      </c>
      <c r="X82" t="s">
        <v>206</v>
      </c>
      <c r="Z82">
        <v>5.5</v>
      </c>
      <c r="AA82" t="s">
        <v>207</v>
      </c>
      <c r="AB82" t="s">
        <v>82</v>
      </c>
      <c r="AC82" t="s">
        <v>83</v>
      </c>
      <c r="AD82" t="s">
        <v>208</v>
      </c>
      <c r="AE82" t="s">
        <v>99</v>
      </c>
      <c r="AF82">
        <v>25</v>
      </c>
      <c r="AG82" t="s">
        <v>106</v>
      </c>
      <c r="AH82">
        <v>-1</v>
      </c>
      <c r="AI82">
        <v>1</v>
      </c>
      <c r="AJ82" t="s">
        <v>183</v>
      </c>
      <c r="AL82" t="s">
        <v>101</v>
      </c>
      <c r="AM82" t="s">
        <v>59</v>
      </c>
      <c r="AN82" t="s">
        <v>86</v>
      </c>
      <c r="AO82" t="s">
        <v>209</v>
      </c>
      <c r="AP82">
        <v>1</v>
      </c>
      <c r="AR82">
        <v>555</v>
      </c>
      <c r="AS82">
        <v>900</v>
      </c>
      <c r="AT82">
        <v>61</v>
      </c>
      <c r="AW82">
        <v>0.86111111111111116</v>
      </c>
    </row>
    <row r="83" spans="1:49" x14ac:dyDescent="0.2">
      <c r="A83">
        <v>133</v>
      </c>
      <c r="B83">
        <v>28043.540377311248</v>
      </c>
      <c r="C83">
        <v>409.24362714415861</v>
      </c>
      <c r="D83">
        <f t="shared" si="12"/>
        <v>409.24362714415861</v>
      </c>
      <c r="E83">
        <f t="shared" si="13"/>
        <v>-409.24362714415861</v>
      </c>
      <c r="F83">
        <f t="shared" si="14"/>
        <v>0</v>
      </c>
      <c r="G83">
        <f t="shared" si="15"/>
        <v>818.48725428831722</v>
      </c>
      <c r="H83">
        <f t="shared" si="16"/>
        <v>409.24362714415861</v>
      </c>
      <c r="I83">
        <v>0</v>
      </c>
      <c r="J83" t="s">
        <v>199</v>
      </c>
      <c r="K83" t="s">
        <v>200</v>
      </c>
      <c r="L83" t="s">
        <v>189</v>
      </c>
      <c r="M83">
        <v>2020</v>
      </c>
      <c r="N83" t="s">
        <v>201</v>
      </c>
      <c r="O83" t="s">
        <v>202</v>
      </c>
      <c r="P83" t="s">
        <v>203</v>
      </c>
      <c r="Q83" t="s">
        <v>204</v>
      </c>
      <c r="R83" t="s">
        <v>47</v>
      </c>
      <c r="S83" t="s">
        <v>48</v>
      </c>
      <c r="T83" t="s">
        <v>49</v>
      </c>
      <c r="U83" t="s">
        <v>50</v>
      </c>
      <c r="V83" t="s">
        <v>205</v>
      </c>
      <c r="W83" t="s">
        <v>52</v>
      </c>
      <c r="X83" t="s">
        <v>206</v>
      </c>
      <c r="Z83">
        <v>5.5</v>
      </c>
      <c r="AA83" t="s">
        <v>207</v>
      </c>
      <c r="AB83" t="s">
        <v>82</v>
      </c>
      <c r="AC83" t="s">
        <v>83</v>
      </c>
      <c r="AD83" t="s">
        <v>208</v>
      </c>
      <c r="AE83" t="s">
        <v>99</v>
      </c>
      <c r="AF83">
        <v>25</v>
      </c>
      <c r="AG83" t="s">
        <v>106</v>
      </c>
      <c r="AH83">
        <v>-1</v>
      </c>
      <c r="AI83">
        <v>1</v>
      </c>
      <c r="AJ83" t="s">
        <v>183</v>
      </c>
      <c r="AL83" t="s">
        <v>101</v>
      </c>
      <c r="AM83" t="s">
        <v>59</v>
      </c>
      <c r="AN83" t="s">
        <v>86</v>
      </c>
      <c r="AO83" t="s">
        <v>209</v>
      </c>
      <c r="AP83">
        <v>1</v>
      </c>
      <c r="AR83">
        <v>555</v>
      </c>
      <c r="AS83">
        <v>900</v>
      </c>
      <c r="AT83">
        <v>61</v>
      </c>
      <c r="AW83">
        <v>0.86111111111111116</v>
      </c>
    </row>
    <row r="84" spans="1:49" x14ac:dyDescent="0.2">
      <c r="A84">
        <v>134</v>
      </c>
      <c r="B84">
        <v>3808.4300879653201</v>
      </c>
      <c r="C84">
        <v>364.20030523187268</v>
      </c>
      <c r="D84">
        <f t="shared" si="12"/>
        <v>364.20030523187268</v>
      </c>
      <c r="E84">
        <f t="shared" si="13"/>
        <v>-364.20030523187268</v>
      </c>
      <c r="F84">
        <f t="shared" si="14"/>
        <v>0</v>
      </c>
      <c r="G84">
        <f t="shared" si="15"/>
        <v>728.40061046374535</v>
      </c>
      <c r="H84">
        <f t="shared" si="16"/>
        <v>364.20030523187268</v>
      </c>
      <c r="I84">
        <v>0</v>
      </c>
      <c r="J84" t="s">
        <v>199</v>
      </c>
      <c r="K84" t="s">
        <v>200</v>
      </c>
      <c r="L84" t="s">
        <v>189</v>
      </c>
      <c r="M84">
        <v>2020</v>
      </c>
      <c r="N84" t="s">
        <v>201</v>
      </c>
      <c r="O84" t="s">
        <v>202</v>
      </c>
      <c r="P84" t="s">
        <v>203</v>
      </c>
      <c r="Q84" t="s">
        <v>204</v>
      </c>
      <c r="R84" t="s">
        <v>47</v>
      </c>
      <c r="S84" t="s">
        <v>48</v>
      </c>
      <c r="T84" t="s">
        <v>49</v>
      </c>
      <c r="U84" t="s">
        <v>50</v>
      </c>
      <c r="V84" t="s">
        <v>205</v>
      </c>
      <c r="W84" t="s">
        <v>52</v>
      </c>
      <c r="X84" t="s">
        <v>206</v>
      </c>
      <c r="Z84">
        <v>70</v>
      </c>
      <c r="AA84" t="s">
        <v>210</v>
      </c>
      <c r="AB84" t="s">
        <v>82</v>
      </c>
      <c r="AC84" t="s">
        <v>83</v>
      </c>
      <c r="AD84" t="s">
        <v>208</v>
      </c>
      <c r="AE84" t="s">
        <v>99</v>
      </c>
      <c r="AF84">
        <v>25</v>
      </c>
      <c r="AG84" t="s">
        <v>106</v>
      </c>
      <c r="AH84">
        <v>-1</v>
      </c>
      <c r="AI84">
        <v>1</v>
      </c>
      <c r="AJ84" t="s">
        <v>183</v>
      </c>
      <c r="AL84" t="s">
        <v>101</v>
      </c>
      <c r="AM84" t="s">
        <v>59</v>
      </c>
      <c r="AN84" t="s">
        <v>86</v>
      </c>
      <c r="AO84" t="s">
        <v>209</v>
      </c>
      <c r="AP84">
        <v>1</v>
      </c>
      <c r="AR84">
        <v>292</v>
      </c>
      <c r="AS84">
        <v>728</v>
      </c>
      <c r="AT84">
        <v>73</v>
      </c>
      <c r="AW84">
        <v>0.86111111111111116</v>
      </c>
    </row>
    <row r="85" spans="1:49" x14ac:dyDescent="0.2">
      <c r="A85">
        <v>134</v>
      </c>
      <c r="B85">
        <v>3912.223101736457</v>
      </c>
      <c r="C85">
        <v>364.0519143616836</v>
      </c>
      <c r="D85">
        <f t="shared" si="12"/>
        <v>364.0519143616836</v>
      </c>
      <c r="E85">
        <f t="shared" si="13"/>
        <v>-364.0519143616836</v>
      </c>
      <c r="F85">
        <f t="shared" si="14"/>
        <v>0</v>
      </c>
      <c r="G85">
        <f t="shared" si="15"/>
        <v>728.1038287233672</v>
      </c>
      <c r="H85">
        <f t="shared" si="16"/>
        <v>364.0519143616836</v>
      </c>
      <c r="I85">
        <v>0</v>
      </c>
      <c r="J85" t="s">
        <v>199</v>
      </c>
      <c r="K85" t="s">
        <v>200</v>
      </c>
      <c r="L85" t="s">
        <v>189</v>
      </c>
      <c r="M85">
        <v>2020</v>
      </c>
      <c r="N85" t="s">
        <v>201</v>
      </c>
      <c r="O85" t="s">
        <v>202</v>
      </c>
      <c r="P85" t="s">
        <v>203</v>
      </c>
      <c r="Q85" t="s">
        <v>204</v>
      </c>
      <c r="R85" t="s">
        <v>47</v>
      </c>
      <c r="S85" t="s">
        <v>48</v>
      </c>
      <c r="T85" t="s">
        <v>49</v>
      </c>
      <c r="U85" t="s">
        <v>50</v>
      </c>
      <c r="V85" t="s">
        <v>205</v>
      </c>
      <c r="W85" t="s">
        <v>52</v>
      </c>
      <c r="X85" t="s">
        <v>206</v>
      </c>
      <c r="Z85">
        <v>70</v>
      </c>
      <c r="AA85" t="s">
        <v>210</v>
      </c>
      <c r="AB85" t="s">
        <v>82</v>
      </c>
      <c r="AC85" t="s">
        <v>83</v>
      </c>
      <c r="AD85" t="s">
        <v>208</v>
      </c>
      <c r="AE85" t="s">
        <v>99</v>
      </c>
      <c r="AF85">
        <v>25</v>
      </c>
      <c r="AG85" t="s">
        <v>106</v>
      </c>
      <c r="AH85">
        <v>-1</v>
      </c>
      <c r="AI85">
        <v>1</v>
      </c>
      <c r="AJ85" t="s">
        <v>183</v>
      </c>
      <c r="AL85" t="s">
        <v>101</v>
      </c>
      <c r="AM85" t="s">
        <v>59</v>
      </c>
      <c r="AN85" t="s">
        <v>86</v>
      </c>
      <c r="AO85" t="s">
        <v>209</v>
      </c>
      <c r="AP85">
        <v>1</v>
      </c>
      <c r="AR85">
        <v>292</v>
      </c>
      <c r="AS85">
        <v>728</v>
      </c>
      <c r="AT85">
        <v>73</v>
      </c>
      <c r="AW85">
        <v>0.86111111111111116</v>
      </c>
    </row>
    <row r="86" spans="1:49" x14ac:dyDescent="0.2">
      <c r="A86">
        <v>134</v>
      </c>
      <c r="B86">
        <v>4019.6718651307801</v>
      </c>
      <c r="C86">
        <v>381.29416240663119</v>
      </c>
      <c r="D86">
        <f t="shared" si="12"/>
        <v>381.29416240663119</v>
      </c>
      <c r="E86">
        <f t="shared" si="13"/>
        <v>-381.29416240663119</v>
      </c>
      <c r="F86">
        <f t="shared" si="14"/>
        <v>0</v>
      </c>
      <c r="G86">
        <f t="shared" si="15"/>
        <v>762.58832481326237</v>
      </c>
      <c r="H86">
        <f t="shared" si="16"/>
        <v>381.29416240663119</v>
      </c>
      <c r="I86">
        <v>0</v>
      </c>
      <c r="J86" t="s">
        <v>199</v>
      </c>
      <c r="K86" t="s">
        <v>200</v>
      </c>
      <c r="L86" t="s">
        <v>189</v>
      </c>
      <c r="M86">
        <v>2020</v>
      </c>
      <c r="N86" t="s">
        <v>201</v>
      </c>
      <c r="O86" t="s">
        <v>202</v>
      </c>
      <c r="P86" t="s">
        <v>203</v>
      </c>
      <c r="Q86" t="s">
        <v>204</v>
      </c>
      <c r="R86" t="s">
        <v>47</v>
      </c>
      <c r="S86" t="s">
        <v>48</v>
      </c>
      <c r="T86" t="s">
        <v>49</v>
      </c>
      <c r="U86" t="s">
        <v>50</v>
      </c>
      <c r="V86" t="s">
        <v>205</v>
      </c>
      <c r="W86" t="s">
        <v>52</v>
      </c>
      <c r="X86" t="s">
        <v>206</v>
      </c>
      <c r="Z86">
        <v>70</v>
      </c>
      <c r="AA86" t="s">
        <v>210</v>
      </c>
      <c r="AB86" t="s">
        <v>82</v>
      </c>
      <c r="AC86" t="s">
        <v>83</v>
      </c>
      <c r="AD86" t="s">
        <v>208</v>
      </c>
      <c r="AE86" t="s">
        <v>99</v>
      </c>
      <c r="AF86">
        <v>25</v>
      </c>
      <c r="AG86" t="s">
        <v>106</v>
      </c>
      <c r="AH86">
        <v>-1</v>
      </c>
      <c r="AI86">
        <v>1</v>
      </c>
      <c r="AJ86" t="s">
        <v>183</v>
      </c>
      <c r="AL86" t="s">
        <v>101</v>
      </c>
      <c r="AM86" t="s">
        <v>59</v>
      </c>
      <c r="AN86" t="s">
        <v>86</v>
      </c>
      <c r="AO86" t="s">
        <v>209</v>
      </c>
      <c r="AP86">
        <v>1</v>
      </c>
      <c r="AR86">
        <v>292</v>
      </c>
      <c r="AS86">
        <v>728</v>
      </c>
      <c r="AT86">
        <v>73</v>
      </c>
      <c r="AW86">
        <v>0.86111111111111116</v>
      </c>
    </row>
    <row r="87" spans="1:49" x14ac:dyDescent="0.2">
      <c r="A87">
        <v>134</v>
      </c>
      <c r="B87">
        <v>5021.8937893971406</v>
      </c>
      <c r="C87">
        <v>359.1198559621385</v>
      </c>
      <c r="D87">
        <f t="shared" si="12"/>
        <v>359.1198559621385</v>
      </c>
      <c r="E87">
        <f t="shared" si="13"/>
        <v>-359.1198559621385</v>
      </c>
      <c r="F87">
        <f t="shared" si="14"/>
        <v>0</v>
      </c>
      <c r="G87">
        <f t="shared" si="15"/>
        <v>718.239711924277</v>
      </c>
      <c r="H87">
        <f t="shared" si="16"/>
        <v>359.1198559621385</v>
      </c>
      <c r="I87">
        <v>0</v>
      </c>
      <c r="J87" t="s">
        <v>199</v>
      </c>
      <c r="K87" t="s">
        <v>200</v>
      </c>
      <c r="L87" t="s">
        <v>189</v>
      </c>
      <c r="M87">
        <v>2020</v>
      </c>
      <c r="N87" t="s">
        <v>201</v>
      </c>
      <c r="O87" t="s">
        <v>202</v>
      </c>
      <c r="P87" t="s">
        <v>203</v>
      </c>
      <c r="Q87" t="s">
        <v>204</v>
      </c>
      <c r="R87" t="s">
        <v>47</v>
      </c>
      <c r="S87" t="s">
        <v>48</v>
      </c>
      <c r="T87" t="s">
        <v>49</v>
      </c>
      <c r="U87" t="s">
        <v>50</v>
      </c>
      <c r="V87" t="s">
        <v>205</v>
      </c>
      <c r="W87" t="s">
        <v>52</v>
      </c>
      <c r="X87" t="s">
        <v>206</v>
      </c>
      <c r="Z87">
        <v>70</v>
      </c>
      <c r="AA87" t="s">
        <v>210</v>
      </c>
      <c r="AB87" t="s">
        <v>82</v>
      </c>
      <c r="AC87" t="s">
        <v>83</v>
      </c>
      <c r="AD87" t="s">
        <v>208</v>
      </c>
      <c r="AE87" t="s">
        <v>99</v>
      </c>
      <c r="AF87">
        <v>25</v>
      </c>
      <c r="AG87" t="s">
        <v>106</v>
      </c>
      <c r="AH87">
        <v>-1</v>
      </c>
      <c r="AI87">
        <v>1</v>
      </c>
      <c r="AJ87" t="s">
        <v>183</v>
      </c>
      <c r="AL87" t="s">
        <v>101</v>
      </c>
      <c r="AM87" t="s">
        <v>59</v>
      </c>
      <c r="AN87" t="s">
        <v>86</v>
      </c>
      <c r="AO87" t="s">
        <v>209</v>
      </c>
      <c r="AP87">
        <v>1</v>
      </c>
      <c r="AR87">
        <v>292</v>
      </c>
      <c r="AS87">
        <v>728</v>
      </c>
      <c r="AT87">
        <v>73</v>
      </c>
      <c r="AW87">
        <v>0.86111111111111116</v>
      </c>
    </row>
    <row r="88" spans="1:49" x14ac:dyDescent="0.2">
      <c r="A88">
        <v>134</v>
      </c>
      <c r="B88">
        <v>6469.3222884306197</v>
      </c>
      <c r="C88">
        <v>339.52790117544419</v>
      </c>
      <c r="D88">
        <f t="shared" si="12"/>
        <v>339.52790117544419</v>
      </c>
      <c r="E88">
        <f t="shared" si="13"/>
        <v>-339.52790117544419</v>
      </c>
      <c r="F88">
        <f t="shared" si="14"/>
        <v>0</v>
      </c>
      <c r="G88">
        <f t="shared" si="15"/>
        <v>679.05580235088837</v>
      </c>
      <c r="H88">
        <f t="shared" si="16"/>
        <v>339.52790117544419</v>
      </c>
      <c r="I88">
        <v>0</v>
      </c>
      <c r="J88" t="s">
        <v>199</v>
      </c>
      <c r="K88" t="s">
        <v>200</v>
      </c>
      <c r="L88" t="s">
        <v>189</v>
      </c>
      <c r="M88">
        <v>2020</v>
      </c>
      <c r="N88" t="s">
        <v>201</v>
      </c>
      <c r="O88" t="s">
        <v>202</v>
      </c>
      <c r="P88" t="s">
        <v>203</v>
      </c>
      <c r="Q88" t="s">
        <v>204</v>
      </c>
      <c r="R88" t="s">
        <v>47</v>
      </c>
      <c r="S88" t="s">
        <v>48</v>
      </c>
      <c r="T88" t="s">
        <v>49</v>
      </c>
      <c r="U88" t="s">
        <v>50</v>
      </c>
      <c r="V88" t="s">
        <v>205</v>
      </c>
      <c r="W88" t="s">
        <v>52</v>
      </c>
      <c r="X88" t="s">
        <v>206</v>
      </c>
      <c r="Z88">
        <v>70</v>
      </c>
      <c r="AA88" t="s">
        <v>210</v>
      </c>
      <c r="AB88" t="s">
        <v>82</v>
      </c>
      <c r="AC88" t="s">
        <v>83</v>
      </c>
      <c r="AD88" t="s">
        <v>208</v>
      </c>
      <c r="AE88" t="s">
        <v>99</v>
      </c>
      <c r="AF88">
        <v>25</v>
      </c>
      <c r="AG88" t="s">
        <v>106</v>
      </c>
      <c r="AH88">
        <v>-1</v>
      </c>
      <c r="AI88">
        <v>1</v>
      </c>
      <c r="AJ88" t="s">
        <v>183</v>
      </c>
      <c r="AL88" t="s">
        <v>101</v>
      </c>
      <c r="AM88" t="s">
        <v>59</v>
      </c>
      <c r="AN88" t="s">
        <v>86</v>
      </c>
      <c r="AO88" t="s">
        <v>209</v>
      </c>
      <c r="AP88">
        <v>1</v>
      </c>
      <c r="AR88">
        <v>292</v>
      </c>
      <c r="AS88">
        <v>728</v>
      </c>
      <c r="AT88">
        <v>73</v>
      </c>
      <c r="AW88">
        <v>0.86111111111111116</v>
      </c>
    </row>
    <row r="89" spans="1:49" x14ac:dyDescent="0.2">
      <c r="A89">
        <v>134</v>
      </c>
      <c r="B89">
        <v>7545.3054189295171</v>
      </c>
      <c r="C89">
        <v>359.04402559616528</v>
      </c>
      <c r="D89">
        <f t="shared" si="12"/>
        <v>359.04402559616528</v>
      </c>
      <c r="E89">
        <f t="shared" si="13"/>
        <v>-359.04402559616528</v>
      </c>
      <c r="F89">
        <f t="shared" si="14"/>
        <v>0</v>
      </c>
      <c r="G89">
        <f t="shared" si="15"/>
        <v>718.08805119233057</v>
      </c>
      <c r="H89">
        <f t="shared" si="16"/>
        <v>359.04402559616528</v>
      </c>
      <c r="I89">
        <v>0</v>
      </c>
      <c r="J89" t="s">
        <v>199</v>
      </c>
      <c r="K89" t="s">
        <v>200</v>
      </c>
      <c r="L89" t="s">
        <v>189</v>
      </c>
      <c r="M89">
        <v>2020</v>
      </c>
      <c r="N89" t="s">
        <v>201</v>
      </c>
      <c r="O89" t="s">
        <v>202</v>
      </c>
      <c r="P89" t="s">
        <v>203</v>
      </c>
      <c r="Q89" t="s">
        <v>204</v>
      </c>
      <c r="R89" t="s">
        <v>47</v>
      </c>
      <c r="S89" t="s">
        <v>48</v>
      </c>
      <c r="T89" t="s">
        <v>49</v>
      </c>
      <c r="U89" t="s">
        <v>50</v>
      </c>
      <c r="V89" t="s">
        <v>205</v>
      </c>
      <c r="W89" t="s">
        <v>52</v>
      </c>
      <c r="X89" t="s">
        <v>206</v>
      </c>
      <c r="Z89">
        <v>70</v>
      </c>
      <c r="AA89" t="s">
        <v>210</v>
      </c>
      <c r="AB89" t="s">
        <v>82</v>
      </c>
      <c r="AC89" t="s">
        <v>83</v>
      </c>
      <c r="AD89" t="s">
        <v>208</v>
      </c>
      <c r="AE89" t="s">
        <v>99</v>
      </c>
      <c r="AF89">
        <v>25</v>
      </c>
      <c r="AG89" t="s">
        <v>106</v>
      </c>
      <c r="AH89">
        <v>-1</v>
      </c>
      <c r="AI89">
        <v>1</v>
      </c>
      <c r="AJ89" t="s">
        <v>183</v>
      </c>
      <c r="AL89" t="s">
        <v>101</v>
      </c>
      <c r="AM89" t="s">
        <v>59</v>
      </c>
      <c r="AN89" t="s">
        <v>86</v>
      </c>
      <c r="AO89" t="s">
        <v>209</v>
      </c>
      <c r="AP89">
        <v>1</v>
      </c>
      <c r="AR89">
        <v>292</v>
      </c>
      <c r="AS89">
        <v>728</v>
      </c>
      <c r="AT89">
        <v>73</v>
      </c>
      <c r="AW89">
        <v>0.86111111111111116</v>
      </c>
    </row>
    <row r="90" spans="1:49" x14ac:dyDescent="0.2">
      <c r="A90">
        <v>134</v>
      </c>
      <c r="B90">
        <v>12056.77169735345</v>
      </c>
      <c r="C90">
        <v>322.05405025677419</v>
      </c>
      <c r="D90">
        <f t="shared" si="12"/>
        <v>322.05405025677419</v>
      </c>
      <c r="E90">
        <f t="shared" si="13"/>
        <v>-322.05405025677419</v>
      </c>
      <c r="F90">
        <f t="shared" si="14"/>
        <v>0</v>
      </c>
      <c r="G90">
        <f t="shared" si="15"/>
        <v>644.10810051354838</v>
      </c>
      <c r="H90">
        <f t="shared" si="16"/>
        <v>322.05405025677419</v>
      </c>
      <c r="I90">
        <v>0</v>
      </c>
      <c r="J90" t="s">
        <v>199</v>
      </c>
      <c r="K90" t="s">
        <v>200</v>
      </c>
      <c r="L90" t="s">
        <v>189</v>
      </c>
      <c r="M90">
        <v>2020</v>
      </c>
      <c r="N90" t="s">
        <v>201</v>
      </c>
      <c r="O90" t="s">
        <v>202</v>
      </c>
      <c r="P90" t="s">
        <v>203</v>
      </c>
      <c r="Q90" t="s">
        <v>204</v>
      </c>
      <c r="R90" t="s">
        <v>47</v>
      </c>
      <c r="S90" t="s">
        <v>48</v>
      </c>
      <c r="T90" t="s">
        <v>49</v>
      </c>
      <c r="U90" t="s">
        <v>50</v>
      </c>
      <c r="V90" t="s">
        <v>205</v>
      </c>
      <c r="W90" t="s">
        <v>52</v>
      </c>
      <c r="X90" t="s">
        <v>206</v>
      </c>
      <c r="Z90">
        <v>70</v>
      </c>
      <c r="AA90" t="s">
        <v>210</v>
      </c>
      <c r="AB90" t="s">
        <v>82</v>
      </c>
      <c r="AC90" t="s">
        <v>83</v>
      </c>
      <c r="AD90" t="s">
        <v>208</v>
      </c>
      <c r="AE90" t="s">
        <v>99</v>
      </c>
      <c r="AF90">
        <v>25</v>
      </c>
      <c r="AG90" t="s">
        <v>106</v>
      </c>
      <c r="AH90">
        <v>-1</v>
      </c>
      <c r="AI90">
        <v>1</v>
      </c>
      <c r="AJ90" t="s">
        <v>183</v>
      </c>
      <c r="AL90" t="s">
        <v>101</v>
      </c>
      <c r="AM90" t="s">
        <v>59</v>
      </c>
      <c r="AN90" t="s">
        <v>86</v>
      </c>
      <c r="AO90" t="s">
        <v>209</v>
      </c>
      <c r="AP90">
        <v>1</v>
      </c>
      <c r="AR90">
        <v>292</v>
      </c>
      <c r="AS90">
        <v>728</v>
      </c>
      <c r="AT90">
        <v>73</v>
      </c>
      <c r="AW90">
        <v>0.86111111111111116</v>
      </c>
    </row>
    <row r="91" spans="1:49" x14ac:dyDescent="0.2">
      <c r="A91">
        <v>134</v>
      </c>
      <c r="B91">
        <v>12056.85071588885</v>
      </c>
      <c r="C91">
        <v>339.52790117544419</v>
      </c>
      <c r="D91">
        <f t="shared" si="12"/>
        <v>339.52790117544419</v>
      </c>
      <c r="E91">
        <f t="shared" si="13"/>
        <v>-339.52790117544419</v>
      </c>
      <c r="F91">
        <f t="shared" si="14"/>
        <v>0</v>
      </c>
      <c r="G91">
        <f t="shared" si="15"/>
        <v>679.05580235088837</v>
      </c>
      <c r="H91">
        <f t="shared" si="16"/>
        <v>339.52790117544419</v>
      </c>
      <c r="I91">
        <v>0</v>
      </c>
      <c r="J91" t="s">
        <v>199</v>
      </c>
      <c r="K91" t="s">
        <v>200</v>
      </c>
      <c r="L91" t="s">
        <v>189</v>
      </c>
      <c r="M91">
        <v>2020</v>
      </c>
      <c r="N91" t="s">
        <v>201</v>
      </c>
      <c r="O91" t="s">
        <v>202</v>
      </c>
      <c r="P91" t="s">
        <v>203</v>
      </c>
      <c r="Q91" t="s">
        <v>204</v>
      </c>
      <c r="R91" t="s">
        <v>47</v>
      </c>
      <c r="S91" t="s">
        <v>48</v>
      </c>
      <c r="T91" t="s">
        <v>49</v>
      </c>
      <c r="U91" t="s">
        <v>50</v>
      </c>
      <c r="V91" t="s">
        <v>205</v>
      </c>
      <c r="W91" t="s">
        <v>52</v>
      </c>
      <c r="X91" t="s">
        <v>206</v>
      </c>
      <c r="Z91">
        <v>70</v>
      </c>
      <c r="AA91" t="s">
        <v>210</v>
      </c>
      <c r="AB91" t="s">
        <v>82</v>
      </c>
      <c r="AC91" t="s">
        <v>83</v>
      </c>
      <c r="AD91" t="s">
        <v>208</v>
      </c>
      <c r="AE91" t="s">
        <v>99</v>
      </c>
      <c r="AF91">
        <v>25</v>
      </c>
      <c r="AG91" t="s">
        <v>106</v>
      </c>
      <c r="AH91">
        <v>-1</v>
      </c>
      <c r="AI91">
        <v>1</v>
      </c>
      <c r="AJ91" t="s">
        <v>183</v>
      </c>
      <c r="AL91" t="s">
        <v>101</v>
      </c>
      <c r="AM91" t="s">
        <v>59</v>
      </c>
      <c r="AN91" t="s">
        <v>86</v>
      </c>
      <c r="AO91" t="s">
        <v>209</v>
      </c>
      <c r="AP91">
        <v>1</v>
      </c>
      <c r="AR91">
        <v>292</v>
      </c>
      <c r="AS91">
        <v>728</v>
      </c>
      <c r="AT91">
        <v>73</v>
      </c>
      <c r="AW91">
        <v>0.86111111111111116</v>
      </c>
    </row>
    <row r="92" spans="1:49" x14ac:dyDescent="0.2">
      <c r="A92">
        <v>134</v>
      </c>
      <c r="B92">
        <v>19143.177978412608</v>
      </c>
      <c r="C92">
        <v>304.33410594760471</v>
      </c>
      <c r="D92">
        <f t="shared" si="12"/>
        <v>304.33410594760471</v>
      </c>
      <c r="E92">
        <f t="shared" si="13"/>
        <v>-304.33410594760471</v>
      </c>
      <c r="F92">
        <f t="shared" si="14"/>
        <v>0</v>
      </c>
      <c r="G92">
        <f t="shared" si="15"/>
        <v>608.66821189520942</v>
      </c>
      <c r="H92">
        <f t="shared" si="16"/>
        <v>304.33410594760471</v>
      </c>
      <c r="I92">
        <v>0</v>
      </c>
      <c r="J92" t="s">
        <v>199</v>
      </c>
      <c r="K92" t="s">
        <v>200</v>
      </c>
      <c r="L92" t="s">
        <v>189</v>
      </c>
      <c r="M92">
        <v>2020</v>
      </c>
      <c r="N92" t="s">
        <v>201</v>
      </c>
      <c r="O92" t="s">
        <v>202</v>
      </c>
      <c r="P92" t="s">
        <v>203</v>
      </c>
      <c r="Q92" t="s">
        <v>204</v>
      </c>
      <c r="R92" t="s">
        <v>47</v>
      </c>
      <c r="S92" t="s">
        <v>48</v>
      </c>
      <c r="T92" t="s">
        <v>49</v>
      </c>
      <c r="U92" t="s">
        <v>50</v>
      </c>
      <c r="V92" t="s">
        <v>205</v>
      </c>
      <c r="W92" t="s">
        <v>52</v>
      </c>
      <c r="X92" t="s">
        <v>206</v>
      </c>
      <c r="Z92">
        <v>70</v>
      </c>
      <c r="AA92" t="s">
        <v>210</v>
      </c>
      <c r="AB92" t="s">
        <v>82</v>
      </c>
      <c r="AC92" t="s">
        <v>83</v>
      </c>
      <c r="AD92" t="s">
        <v>208</v>
      </c>
      <c r="AE92" t="s">
        <v>99</v>
      </c>
      <c r="AF92">
        <v>25</v>
      </c>
      <c r="AG92" t="s">
        <v>106</v>
      </c>
      <c r="AH92">
        <v>-1</v>
      </c>
      <c r="AI92">
        <v>1</v>
      </c>
      <c r="AJ92" t="s">
        <v>183</v>
      </c>
      <c r="AL92" t="s">
        <v>101</v>
      </c>
      <c r="AM92" t="s">
        <v>59</v>
      </c>
      <c r="AN92" t="s">
        <v>86</v>
      </c>
      <c r="AO92" t="s">
        <v>209</v>
      </c>
      <c r="AP92">
        <v>1</v>
      </c>
      <c r="AR92">
        <v>292</v>
      </c>
      <c r="AS92">
        <v>728</v>
      </c>
      <c r="AT92">
        <v>73</v>
      </c>
      <c r="AW92">
        <v>0.86111111111111116</v>
      </c>
    </row>
    <row r="93" spans="1:49" x14ac:dyDescent="0.2">
      <c r="A93">
        <v>134</v>
      </c>
      <c r="B93">
        <v>21602.596305133549</v>
      </c>
      <c r="C93">
        <v>293.90693064944622</v>
      </c>
      <c r="D93">
        <f t="shared" si="12"/>
        <v>293.90693064944622</v>
      </c>
      <c r="E93">
        <f t="shared" si="13"/>
        <v>-293.90693064944622</v>
      </c>
      <c r="F93">
        <f t="shared" si="14"/>
        <v>0</v>
      </c>
      <c r="G93">
        <f t="shared" si="15"/>
        <v>587.81386129889245</v>
      </c>
      <c r="H93">
        <f t="shared" si="16"/>
        <v>293.90693064944622</v>
      </c>
      <c r="I93">
        <v>0</v>
      </c>
      <c r="J93" t="s">
        <v>199</v>
      </c>
      <c r="K93" t="s">
        <v>200</v>
      </c>
      <c r="L93" t="s">
        <v>189</v>
      </c>
      <c r="M93">
        <v>2020</v>
      </c>
      <c r="N93" t="s">
        <v>201</v>
      </c>
      <c r="O93" t="s">
        <v>202</v>
      </c>
      <c r="P93" t="s">
        <v>203</v>
      </c>
      <c r="Q93" t="s">
        <v>204</v>
      </c>
      <c r="R93" t="s">
        <v>47</v>
      </c>
      <c r="S93" t="s">
        <v>48</v>
      </c>
      <c r="T93" t="s">
        <v>49</v>
      </c>
      <c r="U93" t="s">
        <v>50</v>
      </c>
      <c r="V93" t="s">
        <v>205</v>
      </c>
      <c r="W93" t="s">
        <v>52</v>
      </c>
      <c r="X93" t="s">
        <v>206</v>
      </c>
      <c r="Z93">
        <v>70</v>
      </c>
      <c r="AA93" t="s">
        <v>210</v>
      </c>
      <c r="AB93" t="s">
        <v>82</v>
      </c>
      <c r="AC93" t="s">
        <v>83</v>
      </c>
      <c r="AD93" t="s">
        <v>208</v>
      </c>
      <c r="AE93" t="s">
        <v>99</v>
      </c>
      <c r="AF93">
        <v>25</v>
      </c>
      <c r="AG93" t="s">
        <v>106</v>
      </c>
      <c r="AH93">
        <v>-1</v>
      </c>
      <c r="AI93">
        <v>1</v>
      </c>
      <c r="AJ93" t="s">
        <v>183</v>
      </c>
      <c r="AL93" t="s">
        <v>101</v>
      </c>
      <c r="AM93" t="s">
        <v>59</v>
      </c>
      <c r="AN93" t="s">
        <v>86</v>
      </c>
      <c r="AO93" t="s">
        <v>209</v>
      </c>
      <c r="AP93">
        <v>1</v>
      </c>
      <c r="AR93">
        <v>292</v>
      </c>
      <c r="AS93">
        <v>728</v>
      </c>
      <c r="AT93">
        <v>73</v>
      </c>
      <c r="AW93">
        <v>0.86111111111111116</v>
      </c>
    </row>
    <row r="94" spans="1:49" x14ac:dyDescent="0.2">
      <c r="A94">
        <v>134</v>
      </c>
      <c r="B94">
        <v>25154.299416737769</v>
      </c>
      <c r="C94">
        <v>299.57598797074951</v>
      </c>
      <c r="D94">
        <f t="shared" si="12"/>
        <v>299.57598797074951</v>
      </c>
      <c r="E94">
        <f t="shared" si="13"/>
        <v>-299.57598797074951</v>
      </c>
      <c r="F94">
        <f t="shared" si="14"/>
        <v>0</v>
      </c>
      <c r="G94">
        <f t="shared" si="15"/>
        <v>599.15197594149902</v>
      </c>
      <c r="H94">
        <f t="shared" si="16"/>
        <v>299.57598797074951</v>
      </c>
      <c r="I94">
        <v>0</v>
      </c>
      <c r="J94" t="s">
        <v>199</v>
      </c>
      <c r="K94" t="s">
        <v>200</v>
      </c>
      <c r="L94" t="s">
        <v>189</v>
      </c>
      <c r="M94">
        <v>2020</v>
      </c>
      <c r="N94" t="s">
        <v>201</v>
      </c>
      <c r="O94" t="s">
        <v>202</v>
      </c>
      <c r="P94" t="s">
        <v>203</v>
      </c>
      <c r="Q94" t="s">
        <v>204</v>
      </c>
      <c r="R94" t="s">
        <v>47</v>
      </c>
      <c r="S94" t="s">
        <v>48</v>
      </c>
      <c r="T94" t="s">
        <v>49</v>
      </c>
      <c r="U94" t="s">
        <v>50</v>
      </c>
      <c r="V94" t="s">
        <v>205</v>
      </c>
      <c r="W94" t="s">
        <v>52</v>
      </c>
      <c r="X94" t="s">
        <v>206</v>
      </c>
      <c r="Z94">
        <v>70</v>
      </c>
      <c r="AA94" t="s">
        <v>210</v>
      </c>
      <c r="AB94" t="s">
        <v>82</v>
      </c>
      <c r="AC94" t="s">
        <v>83</v>
      </c>
      <c r="AD94" t="s">
        <v>208</v>
      </c>
      <c r="AE94" t="s">
        <v>99</v>
      </c>
      <c r="AF94">
        <v>25</v>
      </c>
      <c r="AG94" t="s">
        <v>106</v>
      </c>
      <c r="AH94">
        <v>-1</v>
      </c>
      <c r="AI94">
        <v>1</v>
      </c>
      <c r="AJ94" t="s">
        <v>183</v>
      </c>
      <c r="AL94" t="s">
        <v>101</v>
      </c>
      <c r="AM94" t="s">
        <v>59</v>
      </c>
      <c r="AN94" t="s">
        <v>86</v>
      </c>
      <c r="AO94" t="s">
        <v>209</v>
      </c>
      <c r="AP94">
        <v>1</v>
      </c>
      <c r="AR94">
        <v>292</v>
      </c>
      <c r="AS94">
        <v>728</v>
      </c>
      <c r="AT94">
        <v>73</v>
      </c>
      <c r="AW94">
        <v>0.86111111111111116</v>
      </c>
    </row>
    <row r="95" spans="1:49" x14ac:dyDescent="0.2">
      <c r="A95">
        <v>140</v>
      </c>
      <c r="B95">
        <v>2029171.413311278</v>
      </c>
      <c r="C95">
        <v>206.93028237585199</v>
      </c>
      <c r="D95">
        <f t="shared" si="12"/>
        <v>206.93028237585199</v>
      </c>
      <c r="E95">
        <f t="shared" si="13"/>
        <v>-206.93028237585199</v>
      </c>
      <c r="F95">
        <f t="shared" si="14"/>
        <v>0</v>
      </c>
      <c r="G95">
        <f t="shared" si="15"/>
        <v>413.86056475170398</v>
      </c>
      <c r="H95">
        <f t="shared" si="16"/>
        <v>206.93028237585199</v>
      </c>
      <c r="I95">
        <v>0</v>
      </c>
      <c r="J95" t="s">
        <v>237</v>
      </c>
      <c r="K95" t="s">
        <v>238</v>
      </c>
      <c r="L95" t="s">
        <v>213</v>
      </c>
      <c r="M95">
        <v>2020</v>
      </c>
      <c r="N95" t="s">
        <v>239</v>
      </c>
      <c r="O95" t="s">
        <v>240</v>
      </c>
      <c r="P95" t="s">
        <v>241</v>
      </c>
      <c r="Q95" t="s">
        <v>242</v>
      </c>
      <c r="R95" t="s">
        <v>47</v>
      </c>
      <c r="S95" t="s">
        <v>48</v>
      </c>
      <c r="T95" t="s">
        <v>49</v>
      </c>
      <c r="U95" t="s">
        <v>50</v>
      </c>
      <c r="V95" t="s">
        <v>149</v>
      </c>
      <c r="W95" t="s">
        <v>52</v>
      </c>
      <c r="X95" t="s">
        <v>53</v>
      </c>
      <c r="Z95">
        <v>45</v>
      </c>
      <c r="AA95" t="s">
        <v>243</v>
      </c>
      <c r="AB95" t="s">
        <v>244</v>
      </c>
      <c r="AC95" t="s">
        <v>97</v>
      </c>
      <c r="AD95" t="s">
        <v>245</v>
      </c>
      <c r="AE95" t="s">
        <v>99</v>
      </c>
      <c r="AF95">
        <v>25</v>
      </c>
      <c r="AG95" t="s">
        <v>106</v>
      </c>
      <c r="AH95">
        <v>-1</v>
      </c>
      <c r="AI95">
        <v>20000</v>
      </c>
      <c r="AJ95" t="s">
        <v>246</v>
      </c>
      <c r="AL95" t="s">
        <v>58</v>
      </c>
      <c r="AM95" t="s">
        <v>59</v>
      </c>
      <c r="AN95" t="s">
        <v>233</v>
      </c>
      <c r="AO95" t="s">
        <v>247</v>
      </c>
      <c r="AP95">
        <v>1</v>
      </c>
      <c r="AQ95">
        <v>147.69999999999999</v>
      </c>
      <c r="AR95">
        <v>262</v>
      </c>
      <c r="AS95">
        <v>650</v>
      </c>
      <c r="AT95">
        <v>60</v>
      </c>
      <c r="AW95">
        <v>0.88888888888888884</v>
      </c>
    </row>
    <row r="96" spans="1:49" x14ac:dyDescent="0.2">
      <c r="A96">
        <v>140</v>
      </c>
      <c r="B96">
        <v>5992260.8601399399</v>
      </c>
      <c r="C96">
        <v>204.7102239532619</v>
      </c>
      <c r="D96">
        <f t="shared" si="12"/>
        <v>204.7102239532619</v>
      </c>
      <c r="E96">
        <f t="shared" si="13"/>
        <v>-204.7102239532619</v>
      </c>
      <c r="F96">
        <f t="shared" si="14"/>
        <v>0</v>
      </c>
      <c r="G96">
        <f t="shared" si="15"/>
        <v>409.4204479065238</v>
      </c>
      <c r="H96">
        <f t="shared" si="16"/>
        <v>204.7102239532619</v>
      </c>
      <c r="I96">
        <v>0</v>
      </c>
      <c r="J96" t="s">
        <v>237</v>
      </c>
      <c r="K96" t="s">
        <v>238</v>
      </c>
      <c r="L96" t="s">
        <v>213</v>
      </c>
      <c r="M96">
        <v>2020</v>
      </c>
      <c r="N96" t="s">
        <v>239</v>
      </c>
      <c r="O96" t="s">
        <v>240</v>
      </c>
      <c r="P96" t="s">
        <v>241</v>
      </c>
      <c r="Q96" t="s">
        <v>242</v>
      </c>
      <c r="R96" t="s">
        <v>47</v>
      </c>
      <c r="S96" t="s">
        <v>48</v>
      </c>
      <c r="T96" t="s">
        <v>49</v>
      </c>
      <c r="U96" t="s">
        <v>50</v>
      </c>
      <c r="V96" t="s">
        <v>149</v>
      </c>
      <c r="W96" t="s">
        <v>52</v>
      </c>
      <c r="X96" t="s">
        <v>53</v>
      </c>
      <c r="Z96">
        <v>45</v>
      </c>
      <c r="AA96" t="s">
        <v>243</v>
      </c>
      <c r="AB96" t="s">
        <v>244</v>
      </c>
      <c r="AC96" t="s">
        <v>97</v>
      </c>
      <c r="AD96" t="s">
        <v>245</v>
      </c>
      <c r="AE96" t="s">
        <v>99</v>
      </c>
      <c r="AF96">
        <v>25</v>
      </c>
      <c r="AG96" t="s">
        <v>106</v>
      </c>
      <c r="AH96">
        <v>-1</v>
      </c>
      <c r="AI96">
        <v>20000</v>
      </c>
      <c r="AJ96" t="s">
        <v>246</v>
      </c>
      <c r="AL96" t="s">
        <v>58</v>
      </c>
      <c r="AM96" t="s">
        <v>59</v>
      </c>
      <c r="AN96" t="s">
        <v>233</v>
      </c>
      <c r="AO96" t="s">
        <v>247</v>
      </c>
      <c r="AP96">
        <v>1</v>
      </c>
      <c r="AQ96">
        <v>147.69999999999999</v>
      </c>
      <c r="AR96">
        <v>262</v>
      </c>
      <c r="AS96">
        <v>650</v>
      </c>
      <c r="AT96">
        <v>60</v>
      </c>
      <c r="AW96">
        <v>0.88888888888888884</v>
      </c>
    </row>
    <row r="97" spans="1:49" x14ac:dyDescent="0.2">
      <c r="A97">
        <v>140</v>
      </c>
      <c r="B97">
        <v>7057078.9544082042</v>
      </c>
      <c r="C97">
        <v>221.77035053554039</v>
      </c>
      <c r="D97">
        <f t="shared" si="12"/>
        <v>221.77035053554039</v>
      </c>
      <c r="E97">
        <f t="shared" si="13"/>
        <v>-221.77035053554039</v>
      </c>
      <c r="F97">
        <f t="shared" si="14"/>
        <v>0</v>
      </c>
      <c r="G97">
        <f t="shared" si="15"/>
        <v>443.54070107108078</v>
      </c>
      <c r="H97">
        <f t="shared" si="16"/>
        <v>221.77035053554039</v>
      </c>
      <c r="I97">
        <v>0</v>
      </c>
      <c r="J97" t="s">
        <v>237</v>
      </c>
      <c r="K97" t="s">
        <v>238</v>
      </c>
      <c r="L97" t="s">
        <v>213</v>
      </c>
      <c r="M97">
        <v>2020</v>
      </c>
      <c r="N97" t="s">
        <v>239</v>
      </c>
      <c r="O97" t="s">
        <v>240</v>
      </c>
      <c r="P97" t="s">
        <v>241</v>
      </c>
      <c r="Q97" t="s">
        <v>242</v>
      </c>
      <c r="R97" t="s">
        <v>47</v>
      </c>
      <c r="S97" t="s">
        <v>48</v>
      </c>
      <c r="T97" t="s">
        <v>49</v>
      </c>
      <c r="U97" t="s">
        <v>50</v>
      </c>
      <c r="V97" t="s">
        <v>149</v>
      </c>
      <c r="W97" t="s">
        <v>52</v>
      </c>
      <c r="X97" t="s">
        <v>53</v>
      </c>
      <c r="Z97">
        <v>45</v>
      </c>
      <c r="AA97" t="s">
        <v>243</v>
      </c>
      <c r="AB97" t="s">
        <v>244</v>
      </c>
      <c r="AC97" t="s">
        <v>97</v>
      </c>
      <c r="AD97" t="s">
        <v>245</v>
      </c>
      <c r="AE97" t="s">
        <v>99</v>
      </c>
      <c r="AF97">
        <v>25</v>
      </c>
      <c r="AG97" t="s">
        <v>106</v>
      </c>
      <c r="AH97">
        <v>-1</v>
      </c>
      <c r="AI97">
        <v>20000</v>
      </c>
      <c r="AJ97" t="s">
        <v>246</v>
      </c>
      <c r="AL97" t="s">
        <v>58</v>
      </c>
      <c r="AM97" t="s">
        <v>59</v>
      </c>
      <c r="AN97" t="s">
        <v>233</v>
      </c>
      <c r="AO97" t="s">
        <v>247</v>
      </c>
      <c r="AP97">
        <v>1</v>
      </c>
      <c r="AQ97">
        <v>147.69999999999999</v>
      </c>
      <c r="AR97">
        <v>262</v>
      </c>
      <c r="AS97">
        <v>650</v>
      </c>
      <c r="AT97">
        <v>60</v>
      </c>
      <c r="AW97">
        <v>0.88888888888888884</v>
      </c>
    </row>
    <row r="98" spans="1:49" x14ac:dyDescent="0.2">
      <c r="A98">
        <v>140</v>
      </c>
      <c r="B98">
        <v>100226926.66406301</v>
      </c>
      <c r="C98">
        <v>229.00861733203499</v>
      </c>
      <c r="D98">
        <f t="shared" si="12"/>
        <v>229.00861733203499</v>
      </c>
      <c r="E98">
        <f t="shared" si="13"/>
        <v>-229.00861733203499</v>
      </c>
      <c r="F98">
        <f t="shared" si="14"/>
        <v>0</v>
      </c>
      <c r="G98">
        <f t="shared" si="15"/>
        <v>458.01723466406997</v>
      </c>
      <c r="H98">
        <f t="shared" si="16"/>
        <v>229.00861733203499</v>
      </c>
      <c r="I98">
        <v>0</v>
      </c>
      <c r="J98" t="s">
        <v>237</v>
      </c>
      <c r="K98" t="s">
        <v>238</v>
      </c>
      <c r="L98" t="s">
        <v>213</v>
      </c>
      <c r="M98">
        <v>2020</v>
      </c>
      <c r="N98" t="s">
        <v>239</v>
      </c>
      <c r="O98" t="s">
        <v>240</v>
      </c>
      <c r="P98" t="s">
        <v>241</v>
      </c>
      <c r="Q98" t="s">
        <v>242</v>
      </c>
      <c r="R98" t="s">
        <v>47</v>
      </c>
      <c r="S98" t="s">
        <v>48</v>
      </c>
      <c r="T98" t="s">
        <v>49</v>
      </c>
      <c r="U98" t="s">
        <v>50</v>
      </c>
      <c r="V98" t="s">
        <v>149</v>
      </c>
      <c r="W98" t="s">
        <v>52</v>
      </c>
      <c r="X98" t="s">
        <v>53</v>
      </c>
      <c r="Z98">
        <v>45</v>
      </c>
      <c r="AA98" t="s">
        <v>243</v>
      </c>
      <c r="AB98" t="s">
        <v>244</v>
      </c>
      <c r="AC98" t="s">
        <v>97</v>
      </c>
      <c r="AD98" t="s">
        <v>245</v>
      </c>
      <c r="AE98" t="s">
        <v>99</v>
      </c>
      <c r="AF98">
        <v>25</v>
      </c>
      <c r="AG98" t="s">
        <v>106</v>
      </c>
      <c r="AH98">
        <v>-1</v>
      </c>
      <c r="AI98">
        <v>20000</v>
      </c>
      <c r="AJ98" t="s">
        <v>246</v>
      </c>
      <c r="AL98" t="s">
        <v>58</v>
      </c>
      <c r="AM98" t="s">
        <v>59</v>
      </c>
      <c r="AN98" t="s">
        <v>233</v>
      </c>
      <c r="AO98" t="s">
        <v>247</v>
      </c>
      <c r="AP98">
        <v>1</v>
      </c>
      <c r="AQ98">
        <v>147.69999999999999</v>
      </c>
      <c r="AR98">
        <v>262</v>
      </c>
      <c r="AS98">
        <v>650</v>
      </c>
      <c r="AT98">
        <v>60</v>
      </c>
      <c r="AW98">
        <v>0.88888888888888884</v>
      </c>
    </row>
    <row r="99" spans="1:49" x14ac:dyDescent="0.2">
      <c r="A99">
        <v>141</v>
      </c>
      <c r="B99">
        <v>177958.49910503189</v>
      </c>
      <c r="C99">
        <v>602.29779844211703</v>
      </c>
      <c r="D99">
        <f t="shared" si="12"/>
        <v>602.29779844211703</v>
      </c>
      <c r="E99">
        <f t="shared" si="13"/>
        <v>-602.29779844211703</v>
      </c>
      <c r="F99">
        <f t="shared" si="14"/>
        <v>0</v>
      </c>
      <c r="G99">
        <f t="shared" si="15"/>
        <v>1204.5955968842341</v>
      </c>
      <c r="H99">
        <f t="shared" si="16"/>
        <v>602.29779844211703</v>
      </c>
      <c r="I99">
        <v>0</v>
      </c>
      <c r="J99" t="s">
        <v>248</v>
      </c>
      <c r="K99" t="s">
        <v>249</v>
      </c>
      <c r="L99" t="s">
        <v>213</v>
      </c>
      <c r="M99">
        <v>2020</v>
      </c>
      <c r="N99" t="s">
        <v>250</v>
      </c>
      <c r="O99" t="s">
        <v>66</v>
      </c>
      <c r="P99" t="s">
        <v>133</v>
      </c>
      <c r="Q99" t="s">
        <v>251</v>
      </c>
      <c r="R99" t="s">
        <v>47</v>
      </c>
      <c r="S99" t="s">
        <v>48</v>
      </c>
      <c r="T99" t="s">
        <v>49</v>
      </c>
      <c r="U99" t="s">
        <v>50</v>
      </c>
      <c r="V99" t="s">
        <v>252</v>
      </c>
      <c r="W99" t="s">
        <v>52</v>
      </c>
      <c r="X99" t="s">
        <v>253</v>
      </c>
      <c r="Z99">
        <v>0.75</v>
      </c>
      <c r="AA99" t="s">
        <v>254</v>
      </c>
      <c r="AB99" t="s">
        <v>82</v>
      </c>
      <c r="AE99" t="s">
        <v>140</v>
      </c>
      <c r="AF99">
        <v>25</v>
      </c>
      <c r="AG99" t="s">
        <v>56</v>
      </c>
      <c r="AH99">
        <v>-1</v>
      </c>
      <c r="AJ99" t="s">
        <v>141</v>
      </c>
      <c r="AL99" t="s">
        <v>58</v>
      </c>
      <c r="AM99" t="s">
        <v>59</v>
      </c>
      <c r="AP99">
        <v>1</v>
      </c>
      <c r="AR99">
        <v>793</v>
      </c>
      <c r="AS99">
        <v>1003</v>
      </c>
      <c r="AT99">
        <v>15.5</v>
      </c>
      <c r="AW99">
        <v>0.72222222222222221</v>
      </c>
    </row>
    <row r="100" spans="1:49" x14ac:dyDescent="0.2">
      <c r="A100">
        <v>141</v>
      </c>
      <c r="B100">
        <v>415268.9073363216</v>
      </c>
      <c r="C100">
        <v>552.41694935555131</v>
      </c>
      <c r="D100">
        <f t="shared" si="12"/>
        <v>552.41694935555131</v>
      </c>
      <c r="E100">
        <f t="shared" si="13"/>
        <v>-552.41694935555131</v>
      </c>
      <c r="F100">
        <f t="shared" si="14"/>
        <v>0</v>
      </c>
      <c r="G100">
        <f t="shared" si="15"/>
        <v>1104.8338987111026</v>
      </c>
      <c r="H100">
        <f t="shared" si="16"/>
        <v>552.41694935555131</v>
      </c>
      <c r="I100">
        <v>0</v>
      </c>
      <c r="J100" t="s">
        <v>248</v>
      </c>
      <c r="K100" t="s">
        <v>249</v>
      </c>
      <c r="L100" t="s">
        <v>213</v>
      </c>
      <c r="M100">
        <v>2020</v>
      </c>
      <c r="N100" t="s">
        <v>250</v>
      </c>
      <c r="O100" t="s">
        <v>66</v>
      </c>
      <c r="P100" t="s">
        <v>133</v>
      </c>
      <c r="Q100" t="s">
        <v>251</v>
      </c>
      <c r="R100" t="s">
        <v>47</v>
      </c>
      <c r="S100" t="s">
        <v>48</v>
      </c>
      <c r="T100" t="s">
        <v>49</v>
      </c>
      <c r="U100" t="s">
        <v>50</v>
      </c>
      <c r="V100" t="s">
        <v>252</v>
      </c>
      <c r="W100" t="s">
        <v>52</v>
      </c>
      <c r="X100" t="s">
        <v>253</v>
      </c>
      <c r="Z100">
        <v>0.75</v>
      </c>
      <c r="AA100" t="s">
        <v>254</v>
      </c>
      <c r="AB100" t="s">
        <v>82</v>
      </c>
      <c r="AE100" t="s">
        <v>140</v>
      </c>
      <c r="AF100">
        <v>25</v>
      </c>
      <c r="AG100" t="s">
        <v>56</v>
      </c>
      <c r="AH100">
        <v>-1</v>
      </c>
      <c r="AJ100" t="s">
        <v>141</v>
      </c>
      <c r="AL100" t="s">
        <v>58</v>
      </c>
      <c r="AM100" t="s">
        <v>59</v>
      </c>
      <c r="AP100">
        <v>1</v>
      </c>
      <c r="AR100">
        <v>793</v>
      </c>
      <c r="AS100">
        <v>1003</v>
      </c>
      <c r="AT100">
        <v>15.5</v>
      </c>
      <c r="AW100">
        <v>0.72222222222222221</v>
      </c>
    </row>
    <row r="101" spans="1:49" x14ac:dyDescent="0.2">
      <c r="A101">
        <v>141</v>
      </c>
      <c r="B101">
        <v>518050.68038510502</v>
      </c>
      <c r="C101">
        <v>500.81365266915509</v>
      </c>
      <c r="D101">
        <f t="shared" si="12"/>
        <v>500.81365266915509</v>
      </c>
      <c r="E101">
        <f t="shared" si="13"/>
        <v>-500.81365266915509</v>
      </c>
      <c r="F101">
        <f t="shared" si="14"/>
        <v>0</v>
      </c>
      <c r="G101">
        <f t="shared" si="15"/>
        <v>1001.6273053383102</v>
      </c>
      <c r="H101">
        <f t="shared" si="16"/>
        <v>500.81365266915509</v>
      </c>
      <c r="I101">
        <v>0</v>
      </c>
      <c r="J101" t="s">
        <v>248</v>
      </c>
      <c r="K101" t="s">
        <v>249</v>
      </c>
      <c r="L101" t="s">
        <v>213</v>
      </c>
      <c r="M101">
        <v>2020</v>
      </c>
      <c r="N101" t="s">
        <v>250</v>
      </c>
      <c r="O101" t="s">
        <v>66</v>
      </c>
      <c r="P101" t="s">
        <v>133</v>
      </c>
      <c r="Q101" t="s">
        <v>251</v>
      </c>
      <c r="R101" t="s">
        <v>47</v>
      </c>
      <c r="S101" t="s">
        <v>48</v>
      </c>
      <c r="T101" t="s">
        <v>49</v>
      </c>
      <c r="U101" t="s">
        <v>50</v>
      </c>
      <c r="V101" t="s">
        <v>252</v>
      </c>
      <c r="W101" t="s">
        <v>52</v>
      </c>
      <c r="X101" t="s">
        <v>253</v>
      </c>
      <c r="Z101">
        <v>0.75</v>
      </c>
      <c r="AA101" t="s">
        <v>254</v>
      </c>
      <c r="AB101" t="s">
        <v>82</v>
      </c>
      <c r="AE101" t="s">
        <v>140</v>
      </c>
      <c r="AF101">
        <v>25</v>
      </c>
      <c r="AG101" t="s">
        <v>56</v>
      </c>
      <c r="AH101">
        <v>-1</v>
      </c>
      <c r="AJ101" t="s">
        <v>141</v>
      </c>
      <c r="AL101" t="s">
        <v>58</v>
      </c>
      <c r="AM101" t="s">
        <v>59</v>
      </c>
      <c r="AP101">
        <v>1</v>
      </c>
      <c r="AR101">
        <v>793</v>
      </c>
      <c r="AS101">
        <v>1003</v>
      </c>
      <c r="AT101">
        <v>15.5</v>
      </c>
      <c r="AW101">
        <v>0.72222222222222221</v>
      </c>
    </row>
    <row r="102" spans="1:49" x14ac:dyDescent="0.2">
      <c r="A102">
        <v>141</v>
      </c>
      <c r="B102">
        <v>599892.32526539103</v>
      </c>
      <c r="C102">
        <v>501.72530012773791</v>
      </c>
      <c r="D102">
        <f t="shared" si="12"/>
        <v>501.72530012773791</v>
      </c>
      <c r="E102">
        <f t="shared" si="13"/>
        <v>-501.72530012773791</v>
      </c>
      <c r="F102">
        <f t="shared" si="14"/>
        <v>0</v>
      </c>
      <c r="G102">
        <f t="shared" si="15"/>
        <v>1003.4506002554758</v>
      </c>
      <c r="H102">
        <f t="shared" si="16"/>
        <v>501.72530012773791</v>
      </c>
      <c r="I102">
        <v>0</v>
      </c>
      <c r="J102" t="s">
        <v>248</v>
      </c>
      <c r="K102" t="s">
        <v>249</v>
      </c>
      <c r="L102" t="s">
        <v>213</v>
      </c>
      <c r="M102">
        <v>2020</v>
      </c>
      <c r="N102" t="s">
        <v>250</v>
      </c>
      <c r="O102" t="s">
        <v>66</v>
      </c>
      <c r="P102" t="s">
        <v>133</v>
      </c>
      <c r="Q102" t="s">
        <v>251</v>
      </c>
      <c r="R102" t="s">
        <v>47</v>
      </c>
      <c r="S102" t="s">
        <v>48</v>
      </c>
      <c r="T102" t="s">
        <v>49</v>
      </c>
      <c r="U102" t="s">
        <v>50</v>
      </c>
      <c r="V102" t="s">
        <v>252</v>
      </c>
      <c r="W102" t="s">
        <v>52</v>
      </c>
      <c r="X102" t="s">
        <v>253</v>
      </c>
      <c r="Z102">
        <v>0.75</v>
      </c>
      <c r="AA102" t="s">
        <v>254</v>
      </c>
      <c r="AB102" t="s">
        <v>82</v>
      </c>
      <c r="AE102" t="s">
        <v>140</v>
      </c>
      <c r="AF102">
        <v>25</v>
      </c>
      <c r="AG102" t="s">
        <v>56</v>
      </c>
      <c r="AH102">
        <v>-1</v>
      </c>
      <c r="AJ102" t="s">
        <v>141</v>
      </c>
      <c r="AL102" t="s">
        <v>58</v>
      </c>
      <c r="AM102" t="s">
        <v>59</v>
      </c>
      <c r="AP102">
        <v>1</v>
      </c>
      <c r="AR102">
        <v>793</v>
      </c>
      <c r="AS102">
        <v>1003</v>
      </c>
      <c r="AT102">
        <v>15.5</v>
      </c>
      <c r="AW102">
        <v>0.72222222222222221</v>
      </c>
    </row>
    <row r="103" spans="1:49" x14ac:dyDescent="0.2">
      <c r="A103">
        <v>141</v>
      </c>
      <c r="B103">
        <v>1502026.7908660651</v>
      </c>
      <c r="C103">
        <v>475.32090492698148</v>
      </c>
      <c r="D103">
        <f t="shared" si="12"/>
        <v>475.32090492698148</v>
      </c>
      <c r="E103">
        <f t="shared" si="13"/>
        <v>-475.32090492698148</v>
      </c>
      <c r="F103">
        <f t="shared" si="14"/>
        <v>0</v>
      </c>
      <c r="G103">
        <f t="shared" si="15"/>
        <v>950.64180985396297</v>
      </c>
      <c r="H103">
        <f t="shared" si="16"/>
        <v>475.32090492698148</v>
      </c>
      <c r="I103">
        <v>0</v>
      </c>
      <c r="J103" t="s">
        <v>248</v>
      </c>
      <c r="K103" t="s">
        <v>249</v>
      </c>
      <c r="L103" t="s">
        <v>213</v>
      </c>
      <c r="M103">
        <v>2020</v>
      </c>
      <c r="N103" t="s">
        <v>250</v>
      </c>
      <c r="O103" t="s">
        <v>66</v>
      </c>
      <c r="P103" t="s">
        <v>133</v>
      </c>
      <c r="Q103" t="s">
        <v>251</v>
      </c>
      <c r="R103" t="s">
        <v>47</v>
      </c>
      <c r="S103" t="s">
        <v>48</v>
      </c>
      <c r="T103" t="s">
        <v>49</v>
      </c>
      <c r="U103" t="s">
        <v>50</v>
      </c>
      <c r="V103" t="s">
        <v>252</v>
      </c>
      <c r="W103" t="s">
        <v>52</v>
      </c>
      <c r="X103" t="s">
        <v>253</v>
      </c>
      <c r="Z103">
        <v>0.75</v>
      </c>
      <c r="AA103" t="s">
        <v>254</v>
      </c>
      <c r="AB103" t="s">
        <v>82</v>
      </c>
      <c r="AE103" t="s">
        <v>140</v>
      </c>
      <c r="AF103">
        <v>25</v>
      </c>
      <c r="AG103" t="s">
        <v>56</v>
      </c>
      <c r="AH103">
        <v>-1</v>
      </c>
      <c r="AJ103" t="s">
        <v>141</v>
      </c>
      <c r="AL103" t="s">
        <v>58</v>
      </c>
      <c r="AM103" t="s">
        <v>59</v>
      </c>
      <c r="AP103">
        <v>1</v>
      </c>
      <c r="AR103">
        <v>793</v>
      </c>
      <c r="AS103">
        <v>1003</v>
      </c>
      <c r="AT103">
        <v>15.5</v>
      </c>
      <c r="AW103">
        <v>0.72222222222222221</v>
      </c>
    </row>
    <row r="104" spans="1:49" x14ac:dyDescent="0.2">
      <c r="A104">
        <v>141</v>
      </c>
      <c r="B104">
        <v>2514140.6378325042</v>
      </c>
      <c r="C104">
        <v>475.91653611223319</v>
      </c>
      <c r="D104">
        <f t="shared" si="12"/>
        <v>475.91653611223319</v>
      </c>
      <c r="E104">
        <f t="shared" si="13"/>
        <v>-475.91653611223319</v>
      </c>
      <c r="F104">
        <f t="shared" si="14"/>
        <v>0</v>
      </c>
      <c r="G104">
        <f t="shared" si="15"/>
        <v>951.83307222446638</v>
      </c>
      <c r="H104">
        <f t="shared" si="16"/>
        <v>475.91653611223319</v>
      </c>
      <c r="I104">
        <v>0</v>
      </c>
      <c r="J104" t="s">
        <v>248</v>
      </c>
      <c r="K104" t="s">
        <v>249</v>
      </c>
      <c r="L104" t="s">
        <v>213</v>
      </c>
      <c r="M104">
        <v>2020</v>
      </c>
      <c r="N104" t="s">
        <v>250</v>
      </c>
      <c r="O104" t="s">
        <v>66</v>
      </c>
      <c r="P104" t="s">
        <v>133</v>
      </c>
      <c r="Q104" t="s">
        <v>251</v>
      </c>
      <c r="R104" t="s">
        <v>47</v>
      </c>
      <c r="S104" t="s">
        <v>48</v>
      </c>
      <c r="T104" t="s">
        <v>49</v>
      </c>
      <c r="U104" t="s">
        <v>50</v>
      </c>
      <c r="V104" t="s">
        <v>252</v>
      </c>
      <c r="W104" t="s">
        <v>52</v>
      </c>
      <c r="X104" t="s">
        <v>253</v>
      </c>
      <c r="Z104">
        <v>0.75</v>
      </c>
      <c r="AA104" t="s">
        <v>254</v>
      </c>
      <c r="AB104" t="s">
        <v>82</v>
      </c>
      <c r="AE104" t="s">
        <v>140</v>
      </c>
      <c r="AF104">
        <v>25</v>
      </c>
      <c r="AG104" t="s">
        <v>56</v>
      </c>
      <c r="AH104">
        <v>-1</v>
      </c>
      <c r="AJ104" t="s">
        <v>141</v>
      </c>
      <c r="AL104" t="s">
        <v>58</v>
      </c>
      <c r="AM104" t="s">
        <v>59</v>
      </c>
      <c r="AP104">
        <v>1</v>
      </c>
      <c r="AR104">
        <v>793</v>
      </c>
      <c r="AS104">
        <v>1003</v>
      </c>
      <c r="AT104">
        <v>15.5</v>
      </c>
      <c r="AW104">
        <v>0.72222222222222221</v>
      </c>
    </row>
    <row r="105" spans="1:49" x14ac:dyDescent="0.2">
      <c r="A105">
        <v>142</v>
      </c>
      <c r="B105">
        <v>113298.9419087483</v>
      </c>
      <c r="C105">
        <v>800.93783118827389</v>
      </c>
      <c r="D105">
        <f t="shared" si="12"/>
        <v>800.93783118827389</v>
      </c>
      <c r="E105">
        <f t="shared" si="13"/>
        <v>-800.93783118827389</v>
      </c>
      <c r="F105">
        <f t="shared" si="14"/>
        <v>0</v>
      </c>
      <c r="G105">
        <f t="shared" si="15"/>
        <v>1601.8756623765478</v>
      </c>
      <c r="H105">
        <f t="shared" si="16"/>
        <v>800.93783118827389</v>
      </c>
      <c r="I105">
        <v>0</v>
      </c>
      <c r="J105" t="s">
        <v>248</v>
      </c>
      <c r="K105" t="s">
        <v>249</v>
      </c>
      <c r="L105" t="s">
        <v>213</v>
      </c>
      <c r="M105">
        <v>2020</v>
      </c>
      <c r="N105" t="s">
        <v>250</v>
      </c>
      <c r="O105" t="s">
        <v>66</v>
      </c>
      <c r="P105" t="s">
        <v>133</v>
      </c>
      <c r="Q105" t="s">
        <v>251</v>
      </c>
      <c r="R105" t="s">
        <v>47</v>
      </c>
      <c r="S105" t="s">
        <v>48</v>
      </c>
      <c r="T105" t="s">
        <v>49</v>
      </c>
      <c r="U105" t="s">
        <v>50</v>
      </c>
      <c r="V105" t="s">
        <v>252</v>
      </c>
      <c r="W105" t="s">
        <v>52</v>
      </c>
      <c r="X105" t="s">
        <v>253</v>
      </c>
      <c r="Z105">
        <v>1.4</v>
      </c>
      <c r="AA105" t="s">
        <v>255</v>
      </c>
      <c r="AB105" t="s">
        <v>82</v>
      </c>
      <c r="AE105" t="s">
        <v>140</v>
      </c>
      <c r="AF105">
        <v>25</v>
      </c>
      <c r="AG105" t="s">
        <v>56</v>
      </c>
      <c r="AH105">
        <v>-1</v>
      </c>
      <c r="AJ105" t="s">
        <v>141</v>
      </c>
      <c r="AL105" t="s">
        <v>58</v>
      </c>
      <c r="AM105" t="s">
        <v>59</v>
      </c>
      <c r="AP105">
        <v>1</v>
      </c>
      <c r="AR105">
        <v>984</v>
      </c>
      <c r="AS105">
        <v>1160</v>
      </c>
      <c r="AT105">
        <v>14.3</v>
      </c>
      <c r="AW105">
        <v>0.72222222222222221</v>
      </c>
    </row>
    <row r="106" spans="1:49" x14ac:dyDescent="0.2">
      <c r="A106">
        <v>142</v>
      </c>
      <c r="B106">
        <v>148808.4814865388</v>
      </c>
      <c r="C106">
        <v>750.58875523936695</v>
      </c>
      <c r="D106">
        <f t="shared" si="12"/>
        <v>750.58875523936695</v>
      </c>
      <c r="E106">
        <f t="shared" si="13"/>
        <v>-750.58875523936695</v>
      </c>
      <c r="F106">
        <f t="shared" si="14"/>
        <v>0</v>
      </c>
      <c r="G106">
        <f t="shared" si="15"/>
        <v>1501.1775104787339</v>
      </c>
      <c r="H106">
        <f t="shared" si="16"/>
        <v>750.58875523936695</v>
      </c>
      <c r="I106">
        <v>0</v>
      </c>
      <c r="J106" t="s">
        <v>248</v>
      </c>
      <c r="K106" t="s">
        <v>249</v>
      </c>
      <c r="L106" t="s">
        <v>213</v>
      </c>
      <c r="M106">
        <v>2020</v>
      </c>
      <c r="N106" t="s">
        <v>250</v>
      </c>
      <c r="O106" t="s">
        <v>66</v>
      </c>
      <c r="P106" t="s">
        <v>133</v>
      </c>
      <c r="Q106" t="s">
        <v>251</v>
      </c>
      <c r="R106" t="s">
        <v>47</v>
      </c>
      <c r="S106" t="s">
        <v>48</v>
      </c>
      <c r="T106" t="s">
        <v>49</v>
      </c>
      <c r="U106" t="s">
        <v>50</v>
      </c>
      <c r="V106" t="s">
        <v>252</v>
      </c>
      <c r="W106" t="s">
        <v>52</v>
      </c>
      <c r="X106" t="s">
        <v>253</v>
      </c>
      <c r="Z106">
        <v>1.4</v>
      </c>
      <c r="AA106" t="s">
        <v>255</v>
      </c>
      <c r="AB106" t="s">
        <v>82</v>
      </c>
      <c r="AE106" t="s">
        <v>140</v>
      </c>
      <c r="AF106">
        <v>25</v>
      </c>
      <c r="AG106" t="s">
        <v>56</v>
      </c>
      <c r="AH106">
        <v>-1</v>
      </c>
      <c r="AJ106" t="s">
        <v>141</v>
      </c>
      <c r="AL106" t="s">
        <v>58</v>
      </c>
      <c r="AM106" t="s">
        <v>59</v>
      </c>
      <c r="AP106">
        <v>1</v>
      </c>
      <c r="AR106">
        <v>984</v>
      </c>
      <c r="AS106">
        <v>1160</v>
      </c>
      <c r="AT106">
        <v>14.3</v>
      </c>
      <c r="AW106">
        <v>0.72222222222222221</v>
      </c>
    </row>
    <row r="107" spans="1:49" x14ac:dyDescent="0.2">
      <c r="A107">
        <v>142</v>
      </c>
      <c r="B107">
        <v>201493.0418803636</v>
      </c>
      <c r="C107">
        <v>700.70337339120533</v>
      </c>
      <c r="D107">
        <f t="shared" si="12"/>
        <v>700.70337339120533</v>
      </c>
      <c r="E107">
        <f t="shared" si="13"/>
        <v>-700.70337339120533</v>
      </c>
      <c r="F107">
        <f t="shared" si="14"/>
        <v>0</v>
      </c>
      <c r="G107">
        <f t="shared" si="15"/>
        <v>1401.4067467824107</v>
      </c>
      <c r="H107">
        <f t="shared" si="16"/>
        <v>700.70337339120533</v>
      </c>
      <c r="I107">
        <v>0</v>
      </c>
      <c r="J107" t="s">
        <v>248</v>
      </c>
      <c r="K107" t="s">
        <v>249</v>
      </c>
      <c r="L107" t="s">
        <v>213</v>
      </c>
      <c r="M107">
        <v>2020</v>
      </c>
      <c r="N107" t="s">
        <v>250</v>
      </c>
      <c r="O107" t="s">
        <v>66</v>
      </c>
      <c r="P107" t="s">
        <v>133</v>
      </c>
      <c r="Q107" t="s">
        <v>251</v>
      </c>
      <c r="R107" t="s">
        <v>47</v>
      </c>
      <c r="S107" t="s">
        <v>48</v>
      </c>
      <c r="T107" t="s">
        <v>49</v>
      </c>
      <c r="U107" t="s">
        <v>50</v>
      </c>
      <c r="V107" t="s">
        <v>252</v>
      </c>
      <c r="W107" t="s">
        <v>52</v>
      </c>
      <c r="X107" t="s">
        <v>253</v>
      </c>
      <c r="Z107">
        <v>1.4</v>
      </c>
      <c r="AA107" t="s">
        <v>255</v>
      </c>
      <c r="AB107" t="s">
        <v>82</v>
      </c>
      <c r="AE107" t="s">
        <v>140</v>
      </c>
      <c r="AF107">
        <v>25</v>
      </c>
      <c r="AG107" t="s">
        <v>56</v>
      </c>
      <c r="AH107">
        <v>-1</v>
      </c>
      <c r="AJ107" t="s">
        <v>141</v>
      </c>
      <c r="AL107" t="s">
        <v>58</v>
      </c>
      <c r="AM107" t="s">
        <v>59</v>
      </c>
      <c r="AP107">
        <v>1</v>
      </c>
      <c r="AR107">
        <v>984</v>
      </c>
      <c r="AS107">
        <v>1160</v>
      </c>
      <c r="AT107">
        <v>14.3</v>
      </c>
      <c r="AW107">
        <v>0.72222222222222221</v>
      </c>
    </row>
    <row r="108" spans="1:49" x14ac:dyDescent="0.2">
      <c r="A108">
        <v>142</v>
      </c>
      <c r="B108">
        <v>274067.5257749625</v>
      </c>
      <c r="C108">
        <v>651.27268187484287</v>
      </c>
      <c r="D108">
        <f t="shared" si="12"/>
        <v>651.27268187484287</v>
      </c>
      <c r="E108">
        <f t="shared" si="13"/>
        <v>-651.27268187484287</v>
      </c>
      <c r="F108">
        <f t="shared" si="14"/>
        <v>0</v>
      </c>
      <c r="G108">
        <f t="shared" si="15"/>
        <v>1302.5453637496857</v>
      </c>
      <c r="H108">
        <f t="shared" si="16"/>
        <v>651.27268187484287</v>
      </c>
      <c r="I108">
        <v>0</v>
      </c>
      <c r="J108" t="s">
        <v>248</v>
      </c>
      <c r="K108" t="s">
        <v>249</v>
      </c>
      <c r="L108" t="s">
        <v>213</v>
      </c>
      <c r="M108">
        <v>2020</v>
      </c>
      <c r="N108" t="s">
        <v>250</v>
      </c>
      <c r="O108" t="s">
        <v>66</v>
      </c>
      <c r="P108" t="s">
        <v>133</v>
      </c>
      <c r="Q108" t="s">
        <v>251</v>
      </c>
      <c r="R108" t="s">
        <v>47</v>
      </c>
      <c r="S108" t="s">
        <v>48</v>
      </c>
      <c r="T108" t="s">
        <v>49</v>
      </c>
      <c r="U108" t="s">
        <v>50</v>
      </c>
      <c r="V108" t="s">
        <v>252</v>
      </c>
      <c r="W108" t="s">
        <v>52</v>
      </c>
      <c r="X108" t="s">
        <v>253</v>
      </c>
      <c r="Z108">
        <v>1.4</v>
      </c>
      <c r="AA108" t="s">
        <v>255</v>
      </c>
      <c r="AB108" t="s">
        <v>82</v>
      </c>
      <c r="AE108" t="s">
        <v>140</v>
      </c>
      <c r="AF108">
        <v>25</v>
      </c>
      <c r="AG108" t="s">
        <v>56</v>
      </c>
      <c r="AH108">
        <v>-1</v>
      </c>
      <c r="AJ108" t="s">
        <v>141</v>
      </c>
      <c r="AL108" t="s">
        <v>58</v>
      </c>
      <c r="AM108" t="s">
        <v>59</v>
      </c>
      <c r="AP108">
        <v>1</v>
      </c>
      <c r="AR108">
        <v>984</v>
      </c>
      <c r="AS108">
        <v>1160</v>
      </c>
      <c r="AT108">
        <v>14.3</v>
      </c>
      <c r="AW108">
        <v>0.72222222222222221</v>
      </c>
    </row>
    <row r="109" spans="1:49" x14ac:dyDescent="0.2">
      <c r="A109">
        <v>142</v>
      </c>
      <c r="B109">
        <v>608884.19755636575</v>
      </c>
      <c r="C109">
        <v>601.15880193914847</v>
      </c>
      <c r="D109">
        <f t="shared" si="12"/>
        <v>601.15880193914847</v>
      </c>
      <c r="E109">
        <f t="shared" si="13"/>
        <v>-601.15880193914847</v>
      </c>
      <c r="F109">
        <f t="shared" si="14"/>
        <v>0</v>
      </c>
      <c r="G109">
        <f t="shared" si="15"/>
        <v>1202.3176038782969</v>
      </c>
      <c r="H109">
        <f t="shared" si="16"/>
        <v>601.15880193914847</v>
      </c>
      <c r="I109">
        <v>0</v>
      </c>
      <c r="J109" t="s">
        <v>248</v>
      </c>
      <c r="K109" t="s">
        <v>249</v>
      </c>
      <c r="L109" t="s">
        <v>213</v>
      </c>
      <c r="M109">
        <v>2020</v>
      </c>
      <c r="N109" t="s">
        <v>250</v>
      </c>
      <c r="O109" t="s">
        <v>66</v>
      </c>
      <c r="P109" t="s">
        <v>133</v>
      </c>
      <c r="Q109" t="s">
        <v>251</v>
      </c>
      <c r="R109" t="s">
        <v>47</v>
      </c>
      <c r="S109" t="s">
        <v>48</v>
      </c>
      <c r="T109" t="s">
        <v>49</v>
      </c>
      <c r="U109" t="s">
        <v>50</v>
      </c>
      <c r="V109" t="s">
        <v>252</v>
      </c>
      <c r="W109" t="s">
        <v>52</v>
      </c>
      <c r="X109" t="s">
        <v>253</v>
      </c>
      <c r="Z109">
        <v>1.4</v>
      </c>
      <c r="AA109" t="s">
        <v>255</v>
      </c>
      <c r="AB109" t="s">
        <v>82</v>
      </c>
      <c r="AE109" t="s">
        <v>140</v>
      </c>
      <c r="AF109">
        <v>25</v>
      </c>
      <c r="AG109" t="s">
        <v>56</v>
      </c>
      <c r="AH109">
        <v>-1</v>
      </c>
      <c r="AJ109" t="s">
        <v>141</v>
      </c>
      <c r="AL109" t="s">
        <v>58</v>
      </c>
      <c r="AM109" t="s">
        <v>59</v>
      </c>
      <c r="AP109">
        <v>1</v>
      </c>
      <c r="AR109">
        <v>984</v>
      </c>
      <c r="AS109">
        <v>1160</v>
      </c>
      <c r="AT109">
        <v>14.3</v>
      </c>
      <c r="AW109">
        <v>0.72222222222222221</v>
      </c>
    </row>
    <row r="110" spans="1:49" x14ac:dyDescent="0.2">
      <c r="A110">
        <v>142</v>
      </c>
      <c r="B110">
        <v>1712024.57499585</v>
      </c>
      <c r="C110">
        <v>551.03822407777443</v>
      </c>
      <c r="D110">
        <f t="shared" si="12"/>
        <v>551.03822407777443</v>
      </c>
      <c r="E110">
        <f t="shared" si="13"/>
        <v>-551.03822407777443</v>
      </c>
      <c r="F110">
        <f t="shared" si="14"/>
        <v>0</v>
      </c>
      <c r="G110">
        <f t="shared" si="15"/>
        <v>1102.0764481555489</v>
      </c>
      <c r="H110">
        <f t="shared" si="16"/>
        <v>551.03822407777443</v>
      </c>
      <c r="I110">
        <v>0</v>
      </c>
      <c r="J110" t="s">
        <v>248</v>
      </c>
      <c r="K110" t="s">
        <v>249</v>
      </c>
      <c r="L110" t="s">
        <v>213</v>
      </c>
      <c r="M110">
        <v>2020</v>
      </c>
      <c r="N110" t="s">
        <v>250</v>
      </c>
      <c r="O110" t="s">
        <v>66</v>
      </c>
      <c r="P110" t="s">
        <v>133</v>
      </c>
      <c r="Q110" t="s">
        <v>251</v>
      </c>
      <c r="R110" t="s">
        <v>47</v>
      </c>
      <c r="S110" t="s">
        <v>48</v>
      </c>
      <c r="T110" t="s">
        <v>49</v>
      </c>
      <c r="U110" t="s">
        <v>50</v>
      </c>
      <c r="V110" t="s">
        <v>252</v>
      </c>
      <c r="W110" t="s">
        <v>52</v>
      </c>
      <c r="X110" t="s">
        <v>253</v>
      </c>
      <c r="Z110">
        <v>1.4</v>
      </c>
      <c r="AA110" t="s">
        <v>255</v>
      </c>
      <c r="AB110" t="s">
        <v>82</v>
      </c>
      <c r="AE110" t="s">
        <v>140</v>
      </c>
      <c r="AF110">
        <v>25</v>
      </c>
      <c r="AG110" t="s">
        <v>56</v>
      </c>
      <c r="AH110">
        <v>-1</v>
      </c>
      <c r="AJ110" t="s">
        <v>141</v>
      </c>
      <c r="AL110" t="s">
        <v>58</v>
      </c>
      <c r="AM110" t="s">
        <v>59</v>
      </c>
      <c r="AP110">
        <v>1</v>
      </c>
      <c r="AR110">
        <v>984</v>
      </c>
      <c r="AS110">
        <v>1160</v>
      </c>
      <c r="AT110">
        <v>14.3</v>
      </c>
      <c r="AW110">
        <v>0.72222222222222221</v>
      </c>
    </row>
    <row r="111" spans="1:49" x14ac:dyDescent="0.2">
      <c r="A111">
        <v>143</v>
      </c>
      <c r="B111">
        <v>2703.9421829582211</v>
      </c>
      <c r="C111">
        <v>387.33699163717489</v>
      </c>
      <c r="D111">
        <f t="shared" ref="D111:D174" si="17">G111/(1-AH111)</f>
        <v>387.33699163717489</v>
      </c>
      <c r="E111">
        <f t="shared" ref="E111:E174" si="18">D111*AH111</f>
        <v>-387.33699163717489</v>
      </c>
      <c r="F111">
        <f t="shared" ref="F111:F174" si="19">(D111+E111)/2</f>
        <v>0</v>
      </c>
      <c r="G111">
        <f t="shared" ref="G111:G174" si="20">C111*2</f>
        <v>774.67398327434978</v>
      </c>
      <c r="H111">
        <f t="shared" ref="H111:H174" si="21">C111/(1-(F111/AS111)^2)</f>
        <v>387.33699163717489</v>
      </c>
      <c r="I111">
        <v>0</v>
      </c>
      <c r="J111" t="s">
        <v>256</v>
      </c>
      <c r="K111" t="s">
        <v>257</v>
      </c>
      <c r="L111" t="s">
        <v>213</v>
      </c>
      <c r="M111">
        <v>2020</v>
      </c>
      <c r="N111" t="s">
        <v>258</v>
      </c>
      <c r="O111" t="s">
        <v>44</v>
      </c>
      <c r="P111" t="s">
        <v>259</v>
      </c>
      <c r="Q111" t="s">
        <v>260</v>
      </c>
      <c r="R111" t="s">
        <v>47</v>
      </c>
      <c r="S111" t="s">
        <v>48</v>
      </c>
      <c r="T111" t="s">
        <v>49</v>
      </c>
      <c r="U111" t="s">
        <v>50</v>
      </c>
      <c r="V111" t="s">
        <v>51</v>
      </c>
      <c r="W111" t="s">
        <v>52</v>
      </c>
      <c r="X111" t="s">
        <v>53</v>
      </c>
      <c r="Z111">
        <v>65</v>
      </c>
      <c r="AA111" t="s">
        <v>261</v>
      </c>
      <c r="AB111" t="s">
        <v>82</v>
      </c>
      <c r="AC111" t="s">
        <v>83</v>
      </c>
      <c r="AD111" t="s">
        <v>262</v>
      </c>
      <c r="AE111" t="s">
        <v>99</v>
      </c>
      <c r="AF111">
        <v>25</v>
      </c>
      <c r="AG111" t="s">
        <v>56</v>
      </c>
      <c r="AH111">
        <v>-1</v>
      </c>
      <c r="AI111">
        <v>1</v>
      </c>
      <c r="AJ111" t="s">
        <v>183</v>
      </c>
      <c r="AL111" t="s">
        <v>101</v>
      </c>
      <c r="AM111" t="s">
        <v>59</v>
      </c>
      <c r="AN111" t="s">
        <v>86</v>
      </c>
      <c r="AO111" t="s">
        <v>209</v>
      </c>
      <c r="AP111">
        <v>1</v>
      </c>
      <c r="AR111">
        <v>225</v>
      </c>
      <c r="AS111">
        <v>540</v>
      </c>
      <c r="AT111">
        <v>70</v>
      </c>
      <c r="AW111">
        <v>0.86111111111111116</v>
      </c>
    </row>
    <row r="112" spans="1:49" x14ac:dyDescent="0.2">
      <c r="A112">
        <v>143</v>
      </c>
      <c r="B112">
        <v>4336.2037167778899</v>
      </c>
      <c r="C112">
        <v>363.57720131487542</v>
      </c>
      <c r="D112">
        <f t="shared" si="17"/>
        <v>363.57720131487542</v>
      </c>
      <c r="E112">
        <f t="shared" si="18"/>
        <v>-363.57720131487542</v>
      </c>
      <c r="F112">
        <f t="shared" si="19"/>
        <v>0</v>
      </c>
      <c r="G112">
        <f t="shared" si="20"/>
        <v>727.15440262975085</v>
      </c>
      <c r="H112">
        <f t="shared" si="21"/>
        <v>363.57720131487542</v>
      </c>
      <c r="I112">
        <v>0</v>
      </c>
      <c r="J112" t="s">
        <v>256</v>
      </c>
      <c r="K112" t="s">
        <v>257</v>
      </c>
      <c r="L112" t="s">
        <v>213</v>
      </c>
      <c r="M112">
        <v>2020</v>
      </c>
      <c r="N112" t="s">
        <v>258</v>
      </c>
      <c r="O112" t="s">
        <v>44</v>
      </c>
      <c r="P112" t="s">
        <v>259</v>
      </c>
      <c r="Q112" t="s">
        <v>260</v>
      </c>
      <c r="R112" t="s">
        <v>47</v>
      </c>
      <c r="S112" t="s">
        <v>48</v>
      </c>
      <c r="T112" t="s">
        <v>49</v>
      </c>
      <c r="U112" t="s">
        <v>50</v>
      </c>
      <c r="V112" t="s">
        <v>51</v>
      </c>
      <c r="W112" t="s">
        <v>52</v>
      </c>
      <c r="X112" t="s">
        <v>53</v>
      </c>
      <c r="Z112">
        <v>65</v>
      </c>
      <c r="AA112" t="s">
        <v>261</v>
      </c>
      <c r="AB112" t="s">
        <v>82</v>
      </c>
      <c r="AC112" t="s">
        <v>83</v>
      </c>
      <c r="AD112" t="s">
        <v>262</v>
      </c>
      <c r="AE112" t="s">
        <v>99</v>
      </c>
      <c r="AF112">
        <v>25</v>
      </c>
      <c r="AG112" t="s">
        <v>56</v>
      </c>
      <c r="AH112">
        <v>-1</v>
      </c>
      <c r="AI112">
        <v>1</v>
      </c>
      <c r="AJ112" t="s">
        <v>183</v>
      </c>
      <c r="AL112" t="s">
        <v>101</v>
      </c>
      <c r="AM112" t="s">
        <v>59</v>
      </c>
      <c r="AN112" t="s">
        <v>86</v>
      </c>
      <c r="AO112" t="s">
        <v>209</v>
      </c>
      <c r="AP112">
        <v>1</v>
      </c>
      <c r="AR112">
        <v>225</v>
      </c>
      <c r="AS112">
        <v>540</v>
      </c>
      <c r="AT112">
        <v>70</v>
      </c>
      <c r="AW112">
        <v>0.86111111111111116</v>
      </c>
    </row>
    <row r="113" spans="1:49" x14ac:dyDescent="0.2">
      <c r="A113">
        <v>143</v>
      </c>
      <c r="B113">
        <v>5735.701725156704</v>
      </c>
      <c r="C113">
        <v>344.81904528842591</v>
      </c>
      <c r="D113">
        <f t="shared" si="17"/>
        <v>344.81904528842591</v>
      </c>
      <c r="E113">
        <f t="shared" si="18"/>
        <v>-344.81904528842591</v>
      </c>
      <c r="F113">
        <f t="shared" si="19"/>
        <v>0</v>
      </c>
      <c r="G113">
        <f t="shared" si="20"/>
        <v>689.63809057685182</v>
      </c>
      <c r="H113">
        <f t="shared" si="21"/>
        <v>344.81904528842591</v>
      </c>
      <c r="I113">
        <v>0</v>
      </c>
      <c r="J113" t="s">
        <v>256</v>
      </c>
      <c r="K113" t="s">
        <v>257</v>
      </c>
      <c r="L113" t="s">
        <v>213</v>
      </c>
      <c r="M113">
        <v>2020</v>
      </c>
      <c r="N113" t="s">
        <v>258</v>
      </c>
      <c r="O113" t="s">
        <v>44</v>
      </c>
      <c r="P113" t="s">
        <v>259</v>
      </c>
      <c r="Q113" t="s">
        <v>260</v>
      </c>
      <c r="R113" t="s">
        <v>47</v>
      </c>
      <c r="S113" t="s">
        <v>48</v>
      </c>
      <c r="T113" t="s">
        <v>49</v>
      </c>
      <c r="U113" t="s">
        <v>50</v>
      </c>
      <c r="V113" t="s">
        <v>51</v>
      </c>
      <c r="W113" t="s">
        <v>52</v>
      </c>
      <c r="X113" t="s">
        <v>53</v>
      </c>
      <c r="Z113">
        <v>65</v>
      </c>
      <c r="AA113" t="s">
        <v>261</v>
      </c>
      <c r="AB113" t="s">
        <v>82</v>
      </c>
      <c r="AC113" t="s">
        <v>83</v>
      </c>
      <c r="AD113" t="s">
        <v>262</v>
      </c>
      <c r="AE113" t="s">
        <v>99</v>
      </c>
      <c r="AF113">
        <v>25</v>
      </c>
      <c r="AG113" t="s">
        <v>56</v>
      </c>
      <c r="AH113">
        <v>-1</v>
      </c>
      <c r="AI113">
        <v>1</v>
      </c>
      <c r="AJ113" t="s">
        <v>183</v>
      </c>
      <c r="AL113" t="s">
        <v>101</v>
      </c>
      <c r="AM113" t="s">
        <v>59</v>
      </c>
      <c r="AN113" t="s">
        <v>86</v>
      </c>
      <c r="AO113" t="s">
        <v>209</v>
      </c>
      <c r="AP113">
        <v>1</v>
      </c>
      <c r="AR113">
        <v>225</v>
      </c>
      <c r="AS113">
        <v>540</v>
      </c>
      <c r="AT113">
        <v>70</v>
      </c>
      <c r="AW113">
        <v>0.86111111111111116</v>
      </c>
    </row>
    <row r="114" spans="1:49" x14ac:dyDescent="0.2">
      <c r="A114">
        <v>143</v>
      </c>
      <c r="B114">
        <v>6835.9883396451323</v>
      </c>
      <c r="C114">
        <v>333.06847411480629</v>
      </c>
      <c r="D114">
        <f t="shared" si="17"/>
        <v>333.06847411480629</v>
      </c>
      <c r="E114">
        <f t="shared" si="18"/>
        <v>-333.06847411480629</v>
      </c>
      <c r="F114">
        <f t="shared" si="19"/>
        <v>0</v>
      </c>
      <c r="G114">
        <f t="shared" si="20"/>
        <v>666.13694822961259</v>
      </c>
      <c r="H114">
        <f t="shared" si="21"/>
        <v>333.06847411480629</v>
      </c>
      <c r="I114">
        <v>0</v>
      </c>
      <c r="J114" t="s">
        <v>256</v>
      </c>
      <c r="K114" t="s">
        <v>257</v>
      </c>
      <c r="L114" t="s">
        <v>213</v>
      </c>
      <c r="M114">
        <v>2020</v>
      </c>
      <c r="N114" t="s">
        <v>258</v>
      </c>
      <c r="O114" t="s">
        <v>44</v>
      </c>
      <c r="P114" t="s">
        <v>259</v>
      </c>
      <c r="Q114" t="s">
        <v>260</v>
      </c>
      <c r="R114" t="s">
        <v>47</v>
      </c>
      <c r="S114" t="s">
        <v>48</v>
      </c>
      <c r="T114" t="s">
        <v>49</v>
      </c>
      <c r="U114" t="s">
        <v>50</v>
      </c>
      <c r="V114" t="s">
        <v>51</v>
      </c>
      <c r="W114" t="s">
        <v>52</v>
      </c>
      <c r="X114" t="s">
        <v>53</v>
      </c>
      <c r="Z114">
        <v>65</v>
      </c>
      <c r="AA114" t="s">
        <v>261</v>
      </c>
      <c r="AB114" t="s">
        <v>82</v>
      </c>
      <c r="AC114" t="s">
        <v>83</v>
      </c>
      <c r="AD114" t="s">
        <v>262</v>
      </c>
      <c r="AE114" t="s">
        <v>99</v>
      </c>
      <c r="AF114">
        <v>25</v>
      </c>
      <c r="AG114" t="s">
        <v>56</v>
      </c>
      <c r="AH114">
        <v>-1</v>
      </c>
      <c r="AI114">
        <v>1</v>
      </c>
      <c r="AJ114" t="s">
        <v>183</v>
      </c>
      <c r="AL114" t="s">
        <v>101</v>
      </c>
      <c r="AM114" t="s">
        <v>59</v>
      </c>
      <c r="AN114" t="s">
        <v>86</v>
      </c>
      <c r="AO114" t="s">
        <v>209</v>
      </c>
      <c r="AP114">
        <v>1</v>
      </c>
      <c r="AR114">
        <v>225</v>
      </c>
      <c r="AS114">
        <v>540</v>
      </c>
      <c r="AT114">
        <v>70</v>
      </c>
      <c r="AW114">
        <v>0.86111111111111116</v>
      </c>
    </row>
    <row r="115" spans="1:49" x14ac:dyDescent="0.2">
      <c r="A115">
        <v>143</v>
      </c>
      <c r="B115">
        <v>8028.6121416858487</v>
      </c>
      <c r="C115">
        <v>342.31602220747749</v>
      </c>
      <c r="D115">
        <f t="shared" si="17"/>
        <v>342.31602220747749</v>
      </c>
      <c r="E115">
        <f t="shared" si="18"/>
        <v>-342.31602220747749</v>
      </c>
      <c r="F115">
        <f t="shared" si="19"/>
        <v>0</v>
      </c>
      <c r="G115">
        <f t="shared" si="20"/>
        <v>684.63204441495498</v>
      </c>
      <c r="H115">
        <f t="shared" si="21"/>
        <v>342.31602220747749</v>
      </c>
      <c r="I115">
        <v>0</v>
      </c>
      <c r="J115" t="s">
        <v>256</v>
      </c>
      <c r="K115" t="s">
        <v>257</v>
      </c>
      <c r="L115" t="s">
        <v>213</v>
      </c>
      <c r="M115">
        <v>2020</v>
      </c>
      <c r="N115" t="s">
        <v>258</v>
      </c>
      <c r="O115" t="s">
        <v>44</v>
      </c>
      <c r="P115" t="s">
        <v>259</v>
      </c>
      <c r="Q115" t="s">
        <v>260</v>
      </c>
      <c r="R115" t="s">
        <v>47</v>
      </c>
      <c r="S115" t="s">
        <v>48</v>
      </c>
      <c r="T115" t="s">
        <v>49</v>
      </c>
      <c r="U115" t="s">
        <v>50</v>
      </c>
      <c r="V115" t="s">
        <v>51</v>
      </c>
      <c r="W115" t="s">
        <v>52</v>
      </c>
      <c r="X115" t="s">
        <v>53</v>
      </c>
      <c r="Z115">
        <v>65</v>
      </c>
      <c r="AA115" t="s">
        <v>261</v>
      </c>
      <c r="AB115" t="s">
        <v>82</v>
      </c>
      <c r="AC115" t="s">
        <v>83</v>
      </c>
      <c r="AD115" t="s">
        <v>262</v>
      </c>
      <c r="AE115" t="s">
        <v>99</v>
      </c>
      <c r="AF115">
        <v>25</v>
      </c>
      <c r="AG115" t="s">
        <v>56</v>
      </c>
      <c r="AH115">
        <v>-1</v>
      </c>
      <c r="AI115">
        <v>1</v>
      </c>
      <c r="AJ115" t="s">
        <v>183</v>
      </c>
      <c r="AL115" t="s">
        <v>101</v>
      </c>
      <c r="AM115" t="s">
        <v>59</v>
      </c>
      <c r="AN115" t="s">
        <v>86</v>
      </c>
      <c r="AO115" t="s">
        <v>209</v>
      </c>
      <c r="AP115">
        <v>1</v>
      </c>
      <c r="AR115">
        <v>225</v>
      </c>
      <c r="AS115">
        <v>540</v>
      </c>
      <c r="AT115">
        <v>70</v>
      </c>
      <c r="AW115">
        <v>0.86111111111111116</v>
      </c>
    </row>
    <row r="116" spans="1:49" x14ac:dyDescent="0.2">
      <c r="A116">
        <v>143</v>
      </c>
      <c r="B116">
        <v>10933.226281044141</v>
      </c>
      <c r="C116">
        <v>299.81549647057562</v>
      </c>
      <c r="D116">
        <f t="shared" si="17"/>
        <v>299.81549647057562</v>
      </c>
      <c r="E116">
        <f t="shared" si="18"/>
        <v>-299.81549647057562</v>
      </c>
      <c r="F116">
        <f t="shared" si="19"/>
        <v>0</v>
      </c>
      <c r="G116">
        <f t="shared" si="20"/>
        <v>599.63099294115125</v>
      </c>
      <c r="H116">
        <f t="shared" si="21"/>
        <v>299.81549647057562</v>
      </c>
      <c r="I116">
        <v>0</v>
      </c>
      <c r="J116" t="s">
        <v>256</v>
      </c>
      <c r="K116" t="s">
        <v>257</v>
      </c>
      <c r="L116" t="s">
        <v>213</v>
      </c>
      <c r="M116">
        <v>2020</v>
      </c>
      <c r="N116" t="s">
        <v>258</v>
      </c>
      <c r="O116" t="s">
        <v>44</v>
      </c>
      <c r="P116" t="s">
        <v>259</v>
      </c>
      <c r="Q116" t="s">
        <v>260</v>
      </c>
      <c r="R116" t="s">
        <v>47</v>
      </c>
      <c r="S116" t="s">
        <v>48</v>
      </c>
      <c r="T116" t="s">
        <v>49</v>
      </c>
      <c r="U116" t="s">
        <v>50</v>
      </c>
      <c r="V116" t="s">
        <v>51</v>
      </c>
      <c r="W116" t="s">
        <v>52</v>
      </c>
      <c r="X116" t="s">
        <v>53</v>
      </c>
      <c r="Z116">
        <v>65</v>
      </c>
      <c r="AA116" t="s">
        <v>261</v>
      </c>
      <c r="AB116" t="s">
        <v>82</v>
      </c>
      <c r="AC116" t="s">
        <v>83</v>
      </c>
      <c r="AD116" t="s">
        <v>262</v>
      </c>
      <c r="AE116" t="s">
        <v>99</v>
      </c>
      <c r="AF116">
        <v>25</v>
      </c>
      <c r="AG116" t="s">
        <v>56</v>
      </c>
      <c r="AH116">
        <v>-1</v>
      </c>
      <c r="AI116">
        <v>1</v>
      </c>
      <c r="AJ116" t="s">
        <v>183</v>
      </c>
      <c r="AL116" t="s">
        <v>101</v>
      </c>
      <c r="AM116" t="s">
        <v>59</v>
      </c>
      <c r="AN116" t="s">
        <v>86</v>
      </c>
      <c r="AO116" t="s">
        <v>209</v>
      </c>
      <c r="AP116">
        <v>1</v>
      </c>
      <c r="AR116">
        <v>225</v>
      </c>
      <c r="AS116">
        <v>540</v>
      </c>
      <c r="AT116">
        <v>70</v>
      </c>
      <c r="AW116">
        <v>0.86111111111111116</v>
      </c>
    </row>
    <row r="117" spans="1:49" x14ac:dyDescent="0.2">
      <c r="A117">
        <v>143</v>
      </c>
      <c r="B117">
        <v>12638.278943185631</v>
      </c>
      <c r="C117">
        <v>300.30862208816268</v>
      </c>
      <c r="D117">
        <f t="shared" si="17"/>
        <v>300.30862208816268</v>
      </c>
      <c r="E117">
        <f t="shared" si="18"/>
        <v>-300.30862208816268</v>
      </c>
      <c r="F117">
        <f t="shared" si="19"/>
        <v>0</v>
      </c>
      <c r="G117">
        <f t="shared" si="20"/>
        <v>600.61724417632536</v>
      </c>
      <c r="H117">
        <f t="shared" si="21"/>
        <v>300.30862208816268</v>
      </c>
      <c r="I117">
        <v>0</v>
      </c>
      <c r="J117" t="s">
        <v>256</v>
      </c>
      <c r="K117" t="s">
        <v>257</v>
      </c>
      <c r="L117" t="s">
        <v>213</v>
      </c>
      <c r="M117">
        <v>2020</v>
      </c>
      <c r="N117" t="s">
        <v>258</v>
      </c>
      <c r="O117" t="s">
        <v>44</v>
      </c>
      <c r="P117" t="s">
        <v>259</v>
      </c>
      <c r="Q117" t="s">
        <v>260</v>
      </c>
      <c r="R117" t="s">
        <v>47</v>
      </c>
      <c r="S117" t="s">
        <v>48</v>
      </c>
      <c r="T117" t="s">
        <v>49</v>
      </c>
      <c r="U117" t="s">
        <v>50</v>
      </c>
      <c r="V117" t="s">
        <v>51</v>
      </c>
      <c r="W117" t="s">
        <v>52</v>
      </c>
      <c r="X117" t="s">
        <v>53</v>
      </c>
      <c r="Z117">
        <v>65</v>
      </c>
      <c r="AA117" t="s">
        <v>261</v>
      </c>
      <c r="AB117" t="s">
        <v>82</v>
      </c>
      <c r="AC117" t="s">
        <v>83</v>
      </c>
      <c r="AD117" t="s">
        <v>262</v>
      </c>
      <c r="AE117" t="s">
        <v>99</v>
      </c>
      <c r="AF117">
        <v>25</v>
      </c>
      <c r="AG117" t="s">
        <v>56</v>
      </c>
      <c r="AH117">
        <v>-1</v>
      </c>
      <c r="AI117">
        <v>1</v>
      </c>
      <c r="AJ117" t="s">
        <v>183</v>
      </c>
      <c r="AL117" t="s">
        <v>101</v>
      </c>
      <c r="AM117" t="s">
        <v>59</v>
      </c>
      <c r="AN117" t="s">
        <v>86</v>
      </c>
      <c r="AO117" t="s">
        <v>209</v>
      </c>
      <c r="AP117">
        <v>1</v>
      </c>
      <c r="AR117">
        <v>225</v>
      </c>
      <c r="AS117">
        <v>540</v>
      </c>
      <c r="AT117">
        <v>70</v>
      </c>
      <c r="AW117">
        <v>0.86111111111111116</v>
      </c>
    </row>
    <row r="118" spans="1:49" x14ac:dyDescent="0.2">
      <c r="A118">
        <v>143</v>
      </c>
      <c r="B118">
        <v>22043.167780547989</v>
      </c>
      <c r="C118">
        <v>281.90349583394487</v>
      </c>
      <c r="D118">
        <f t="shared" si="17"/>
        <v>281.90349583394487</v>
      </c>
      <c r="E118">
        <f t="shared" si="18"/>
        <v>-281.90349583394487</v>
      </c>
      <c r="F118">
        <f t="shared" si="19"/>
        <v>0</v>
      </c>
      <c r="G118">
        <f t="shared" si="20"/>
        <v>563.80699166788975</v>
      </c>
      <c r="H118">
        <f t="shared" si="21"/>
        <v>281.90349583394487</v>
      </c>
      <c r="I118">
        <v>0</v>
      </c>
      <c r="J118" t="s">
        <v>256</v>
      </c>
      <c r="K118" t="s">
        <v>257</v>
      </c>
      <c r="L118" t="s">
        <v>213</v>
      </c>
      <c r="M118">
        <v>2020</v>
      </c>
      <c r="N118" t="s">
        <v>258</v>
      </c>
      <c r="O118" t="s">
        <v>44</v>
      </c>
      <c r="P118" t="s">
        <v>259</v>
      </c>
      <c r="Q118" t="s">
        <v>260</v>
      </c>
      <c r="R118" t="s">
        <v>47</v>
      </c>
      <c r="S118" t="s">
        <v>48</v>
      </c>
      <c r="T118" t="s">
        <v>49</v>
      </c>
      <c r="U118" t="s">
        <v>50</v>
      </c>
      <c r="V118" t="s">
        <v>51</v>
      </c>
      <c r="W118" t="s">
        <v>52</v>
      </c>
      <c r="X118" t="s">
        <v>53</v>
      </c>
      <c r="Z118">
        <v>65</v>
      </c>
      <c r="AA118" t="s">
        <v>261</v>
      </c>
      <c r="AB118" t="s">
        <v>82</v>
      </c>
      <c r="AC118" t="s">
        <v>83</v>
      </c>
      <c r="AD118" t="s">
        <v>262</v>
      </c>
      <c r="AE118" t="s">
        <v>99</v>
      </c>
      <c r="AF118">
        <v>25</v>
      </c>
      <c r="AG118" t="s">
        <v>56</v>
      </c>
      <c r="AH118">
        <v>-1</v>
      </c>
      <c r="AI118">
        <v>1</v>
      </c>
      <c r="AJ118" t="s">
        <v>183</v>
      </c>
      <c r="AL118" t="s">
        <v>101</v>
      </c>
      <c r="AM118" t="s">
        <v>59</v>
      </c>
      <c r="AN118" t="s">
        <v>86</v>
      </c>
      <c r="AO118" t="s">
        <v>209</v>
      </c>
      <c r="AP118">
        <v>1</v>
      </c>
      <c r="AR118">
        <v>225</v>
      </c>
      <c r="AS118">
        <v>540</v>
      </c>
      <c r="AT118">
        <v>70</v>
      </c>
      <c r="AW118">
        <v>0.86111111111111116</v>
      </c>
    </row>
    <row r="119" spans="1:49" x14ac:dyDescent="0.2">
      <c r="A119">
        <v>143</v>
      </c>
      <c r="B119">
        <v>27051.599949209391</v>
      </c>
      <c r="C119">
        <v>281.74480632541491</v>
      </c>
      <c r="D119">
        <f t="shared" si="17"/>
        <v>281.74480632541491</v>
      </c>
      <c r="E119">
        <f t="shared" si="18"/>
        <v>-281.74480632541491</v>
      </c>
      <c r="F119">
        <f t="shared" si="19"/>
        <v>0</v>
      </c>
      <c r="G119">
        <f t="shared" si="20"/>
        <v>563.48961265082983</v>
      </c>
      <c r="H119">
        <f t="shared" si="21"/>
        <v>281.74480632541491</v>
      </c>
      <c r="I119">
        <v>0</v>
      </c>
      <c r="J119" t="s">
        <v>256</v>
      </c>
      <c r="K119" t="s">
        <v>257</v>
      </c>
      <c r="L119" t="s">
        <v>213</v>
      </c>
      <c r="M119">
        <v>2020</v>
      </c>
      <c r="N119" t="s">
        <v>258</v>
      </c>
      <c r="O119" t="s">
        <v>44</v>
      </c>
      <c r="P119" t="s">
        <v>259</v>
      </c>
      <c r="Q119" t="s">
        <v>260</v>
      </c>
      <c r="R119" t="s">
        <v>47</v>
      </c>
      <c r="S119" t="s">
        <v>48</v>
      </c>
      <c r="T119" t="s">
        <v>49</v>
      </c>
      <c r="U119" t="s">
        <v>50</v>
      </c>
      <c r="V119" t="s">
        <v>51</v>
      </c>
      <c r="W119" t="s">
        <v>52</v>
      </c>
      <c r="X119" t="s">
        <v>53</v>
      </c>
      <c r="Z119">
        <v>65</v>
      </c>
      <c r="AA119" t="s">
        <v>261</v>
      </c>
      <c r="AB119" t="s">
        <v>82</v>
      </c>
      <c r="AC119" t="s">
        <v>83</v>
      </c>
      <c r="AD119" t="s">
        <v>262</v>
      </c>
      <c r="AE119" t="s">
        <v>99</v>
      </c>
      <c r="AF119">
        <v>25</v>
      </c>
      <c r="AG119" t="s">
        <v>56</v>
      </c>
      <c r="AH119">
        <v>-1</v>
      </c>
      <c r="AI119">
        <v>1</v>
      </c>
      <c r="AJ119" t="s">
        <v>183</v>
      </c>
      <c r="AL119" t="s">
        <v>101</v>
      </c>
      <c r="AM119" t="s">
        <v>59</v>
      </c>
      <c r="AN119" t="s">
        <v>86</v>
      </c>
      <c r="AO119" t="s">
        <v>209</v>
      </c>
      <c r="AP119">
        <v>1</v>
      </c>
      <c r="AR119">
        <v>225</v>
      </c>
      <c r="AS119">
        <v>540</v>
      </c>
      <c r="AT119">
        <v>70</v>
      </c>
      <c r="AW119">
        <v>0.86111111111111116</v>
      </c>
    </row>
    <row r="120" spans="1:49" x14ac:dyDescent="0.2">
      <c r="A120">
        <v>144</v>
      </c>
      <c r="B120">
        <v>1742.3082827276769</v>
      </c>
      <c r="C120">
        <v>529.34109605636866</v>
      </c>
      <c r="D120">
        <f t="shared" si="17"/>
        <v>529.34109605636866</v>
      </c>
      <c r="E120">
        <f t="shared" si="18"/>
        <v>-529.34109605636866</v>
      </c>
      <c r="F120">
        <f t="shared" si="19"/>
        <v>0</v>
      </c>
      <c r="G120">
        <f t="shared" si="20"/>
        <v>1058.6821921127373</v>
      </c>
      <c r="H120">
        <f t="shared" si="21"/>
        <v>529.34109605636866</v>
      </c>
      <c r="I120">
        <v>0</v>
      </c>
      <c r="J120" t="s">
        <v>263</v>
      </c>
      <c r="K120" t="s">
        <v>264</v>
      </c>
      <c r="L120" t="s">
        <v>213</v>
      </c>
      <c r="M120">
        <v>2021</v>
      </c>
      <c r="N120" t="s">
        <v>132</v>
      </c>
      <c r="O120" t="s">
        <v>66</v>
      </c>
      <c r="P120" t="s">
        <v>265</v>
      </c>
      <c r="Q120" t="s">
        <v>266</v>
      </c>
      <c r="R120" t="s">
        <v>47</v>
      </c>
      <c r="S120" t="s">
        <v>48</v>
      </c>
      <c r="T120" t="s">
        <v>49</v>
      </c>
      <c r="U120" t="s">
        <v>50</v>
      </c>
      <c r="V120" t="s">
        <v>51</v>
      </c>
      <c r="W120" t="s">
        <v>52</v>
      </c>
      <c r="X120" t="s">
        <v>53</v>
      </c>
      <c r="Z120">
        <v>4</v>
      </c>
      <c r="AA120" t="s">
        <v>267</v>
      </c>
      <c r="AB120" t="s">
        <v>96</v>
      </c>
      <c r="AC120" t="s">
        <v>83</v>
      </c>
      <c r="AD120" t="s">
        <v>268</v>
      </c>
      <c r="AE120" t="s">
        <v>99</v>
      </c>
      <c r="AF120">
        <v>25</v>
      </c>
      <c r="AG120" t="s">
        <v>56</v>
      </c>
      <c r="AH120">
        <v>-1</v>
      </c>
      <c r="AI120">
        <v>1</v>
      </c>
      <c r="AJ120" t="s">
        <v>183</v>
      </c>
      <c r="AL120" t="s">
        <v>101</v>
      </c>
      <c r="AM120" t="s">
        <v>59</v>
      </c>
      <c r="AN120" t="s">
        <v>86</v>
      </c>
      <c r="AO120" t="s">
        <v>209</v>
      </c>
      <c r="AP120">
        <v>1</v>
      </c>
      <c r="AR120">
        <v>474</v>
      </c>
      <c r="AS120">
        <v>791</v>
      </c>
      <c r="AT120">
        <v>47</v>
      </c>
      <c r="AW120">
        <v>0.86486486486486491</v>
      </c>
    </row>
    <row r="121" spans="1:49" x14ac:dyDescent="0.2">
      <c r="A121">
        <v>144</v>
      </c>
      <c r="B121">
        <v>3201.6031825787732</v>
      </c>
      <c r="C121">
        <v>499.3216935840756</v>
      </c>
      <c r="D121">
        <f t="shared" si="17"/>
        <v>499.3216935840756</v>
      </c>
      <c r="E121">
        <f t="shared" si="18"/>
        <v>-499.3216935840756</v>
      </c>
      <c r="F121">
        <f t="shared" si="19"/>
        <v>0</v>
      </c>
      <c r="G121">
        <f t="shared" si="20"/>
        <v>998.64338716815121</v>
      </c>
      <c r="H121">
        <f t="shared" si="21"/>
        <v>499.3216935840756</v>
      </c>
      <c r="I121">
        <v>0</v>
      </c>
      <c r="J121" t="s">
        <v>263</v>
      </c>
      <c r="K121" t="s">
        <v>264</v>
      </c>
      <c r="L121" t="s">
        <v>213</v>
      </c>
      <c r="M121">
        <v>2021</v>
      </c>
      <c r="N121" t="s">
        <v>132</v>
      </c>
      <c r="O121" t="s">
        <v>66</v>
      </c>
      <c r="P121" t="s">
        <v>265</v>
      </c>
      <c r="Q121" t="s">
        <v>266</v>
      </c>
      <c r="R121" t="s">
        <v>47</v>
      </c>
      <c r="S121" t="s">
        <v>48</v>
      </c>
      <c r="T121" t="s">
        <v>49</v>
      </c>
      <c r="U121" t="s">
        <v>50</v>
      </c>
      <c r="V121" t="s">
        <v>51</v>
      </c>
      <c r="W121" t="s">
        <v>52</v>
      </c>
      <c r="X121" t="s">
        <v>53</v>
      </c>
      <c r="Z121">
        <v>4</v>
      </c>
      <c r="AA121" t="s">
        <v>267</v>
      </c>
      <c r="AB121" t="s">
        <v>96</v>
      </c>
      <c r="AC121" t="s">
        <v>83</v>
      </c>
      <c r="AD121" t="s">
        <v>268</v>
      </c>
      <c r="AE121" t="s">
        <v>99</v>
      </c>
      <c r="AF121">
        <v>25</v>
      </c>
      <c r="AG121" t="s">
        <v>56</v>
      </c>
      <c r="AH121">
        <v>-1</v>
      </c>
      <c r="AI121">
        <v>1</v>
      </c>
      <c r="AJ121" t="s">
        <v>183</v>
      </c>
      <c r="AL121" t="s">
        <v>101</v>
      </c>
      <c r="AM121" t="s">
        <v>59</v>
      </c>
      <c r="AN121" t="s">
        <v>86</v>
      </c>
      <c r="AO121" t="s">
        <v>209</v>
      </c>
      <c r="AP121">
        <v>1</v>
      </c>
      <c r="AR121">
        <v>474</v>
      </c>
      <c r="AS121">
        <v>791</v>
      </c>
      <c r="AT121">
        <v>47</v>
      </c>
      <c r="AW121">
        <v>0.86486486486486491</v>
      </c>
    </row>
    <row r="122" spans="1:49" x14ac:dyDescent="0.2">
      <c r="A122">
        <v>144</v>
      </c>
      <c r="B122">
        <v>5005.3577229447346</v>
      </c>
      <c r="C122">
        <v>469.28265854768688</v>
      </c>
      <c r="D122">
        <f t="shared" si="17"/>
        <v>469.28265854768688</v>
      </c>
      <c r="E122">
        <f t="shared" si="18"/>
        <v>-469.28265854768688</v>
      </c>
      <c r="F122">
        <f t="shared" si="19"/>
        <v>0</v>
      </c>
      <c r="G122">
        <f t="shared" si="20"/>
        <v>938.56531709537376</v>
      </c>
      <c r="H122">
        <f t="shared" si="21"/>
        <v>469.28265854768688</v>
      </c>
      <c r="I122">
        <v>0</v>
      </c>
      <c r="J122" t="s">
        <v>263</v>
      </c>
      <c r="K122" t="s">
        <v>264</v>
      </c>
      <c r="L122" t="s">
        <v>213</v>
      </c>
      <c r="M122">
        <v>2021</v>
      </c>
      <c r="N122" t="s">
        <v>132</v>
      </c>
      <c r="O122" t="s">
        <v>66</v>
      </c>
      <c r="P122" t="s">
        <v>265</v>
      </c>
      <c r="Q122" t="s">
        <v>266</v>
      </c>
      <c r="R122" t="s">
        <v>47</v>
      </c>
      <c r="S122" t="s">
        <v>48</v>
      </c>
      <c r="T122" t="s">
        <v>49</v>
      </c>
      <c r="U122" t="s">
        <v>50</v>
      </c>
      <c r="V122" t="s">
        <v>51</v>
      </c>
      <c r="W122" t="s">
        <v>52</v>
      </c>
      <c r="X122" t="s">
        <v>53</v>
      </c>
      <c r="Z122">
        <v>4</v>
      </c>
      <c r="AA122" t="s">
        <v>267</v>
      </c>
      <c r="AB122" t="s">
        <v>96</v>
      </c>
      <c r="AC122" t="s">
        <v>83</v>
      </c>
      <c r="AD122" t="s">
        <v>268</v>
      </c>
      <c r="AE122" t="s">
        <v>99</v>
      </c>
      <c r="AF122">
        <v>25</v>
      </c>
      <c r="AG122" t="s">
        <v>56</v>
      </c>
      <c r="AH122">
        <v>-1</v>
      </c>
      <c r="AI122">
        <v>1</v>
      </c>
      <c r="AJ122" t="s">
        <v>183</v>
      </c>
      <c r="AL122" t="s">
        <v>101</v>
      </c>
      <c r="AM122" t="s">
        <v>59</v>
      </c>
      <c r="AN122" t="s">
        <v>86</v>
      </c>
      <c r="AO122" t="s">
        <v>209</v>
      </c>
      <c r="AP122">
        <v>1</v>
      </c>
      <c r="AR122">
        <v>474</v>
      </c>
      <c r="AS122">
        <v>791</v>
      </c>
      <c r="AT122">
        <v>47</v>
      </c>
      <c r="AW122">
        <v>0.86486486486486491</v>
      </c>
    </row>
    <row r="123" spans="1:49" x14ac:dyDescent="0.2">
      <c r="A123">
        <v>144</v>
      </c>
      <c r="B123">
        <v>14018.17543591802</v>
      </c>
      <c r="C123">
        <v>429.19678666596099</v>
      </c>
      <c r="D123">
        <f t="shared" si="17"/>
        <v>429.19678666596099</v>
      </c>
      <c r="E123">
        <f t="shared" si="18"/>
        <v>-429.19678666596099</v>
      </c>
      <c r="F123">
        <f t="shared" si="19"/>
        <v>0</v>
      </c>
      <c r="G123">
        <f t="shared" si="20"/>
        <v>858.39357333192197</v>
      </c>
      <c r="H123">
        <f t="shared" si="21"/>
        <v>429.19678666596099</v>
      </c>
      <c r="I123">
        <v>0</v>
      </c>
      <c r="J123" t="s">
        <v>263</v>
      </c>
      <c r="K123" t="s">
        <v>264</v>
      </c>
      <c r="L123" t="s">
        <v>213</v>
      </c>
      <c r="M123">
        <v>2021</v>
      </c>
      <c r="N123" t="s">
        <v>132</v>
      </c>
      <c r="O123" t="s">
        <v>66</v>
      </c>
      <c r="P123" t="s">
        <v>265</v>
      </c>
      <c r="Q123" t="s">
        <v>266</v>
      </c>
      <c r="R123" t="s">
        <v>47</v>
      </c>
      <c r="S123" t="s">
        <v>48</v>
      </c>
      <c r="T123" t="s">
        <v>49</v>
      </c>
      <c r="U123" t="s">
        <v>50</v>
      </c>
      <c r="V123" t="s">
        <v>51</v>
      </c>
      <c r="W123" t="s">
        <v>52</v>
      </c>
      <c r="X123" t="s">
        <v>53</v>
      </c>
      <c r="Z123">
        <v>4</v>
      </c>
      <c r="AA123" t="s">
        <v>267</v>
      </c>
      <c r="AB123" t="s">
        <v>96</v>
      </c>
      <c r="AC123" t="s">
        <v>83</v>
      </c>
      <c r="AD123" t="s">
        <v>268</v>
      </c>
      <c r="AE123" t="s">
        <v>99</v>
      </c>
      <c r="AF123">
        <v>25</v>
      </c>
      <c r="AG123" t="s">
        <v>56</v>
      </c>
      <c r="AH123">
        <v>-1</v>
      </c>
      <c r="AI123">
        <v>1</v>
      </c>
      <c r="AJ123" t="s">
        <v>183</v>
      </c>
      <c r="AL123" t="s">
        <v>101</v>
      </c>
      <c r="AM123" t="s">
        <v>59</v>
      </c>
      <c r="AN123" t="s">
        <v>86</v>
      </c>
      <c r="AO123" t="s">
        <v>209</v>
      </c>
      <c r="AP123">
        <v>1</v>
      </c>
      <c r="AR123">
        <v>474</v>
      </c>
      <c r="AS123">
        <v>791</v>
      </c>
      <c r="AT123">
        <v>47</v>
      </c>
      <c r="AW123">
        <v>0.86486486486486491</v>
      </c>
    </row>
    <row r="124" spans="1:49" x14ac:dyDescent="0.2">
      <c r="A124">
        <v>144</v>
      </c>
      <c r="B124">
        <v>16712.255237062978</v>
      </c>
      <c r="C124">
        <v>424.74591086096768</v>
      </c>
      <c r="D124">
        <f t="shared" si="17"/>
        <v>424.74591086096768</v>
      </c>
      <c r="E124">
        <f t="shared" si="18"/>
        <v>-424.74591086096768</v>
      </c>
      <c r="F124">
        <f t="shared" si="19"/>
        <v>0</v>
      </c>
      <c r="G124">
        <f t="shared" si="20"/>
        <v>849.49182172193537</v>
      </c>
      <c r="H124">
        <f t="shared" si="21"/>
        <v>424.74591086096768</v>
      </c>
      <c r="I124">
        <v>0</v>
      </c>
      <c r="J124" t="s">
        <v>263</v>
      </c>
      <c r="K124" t="s">
        <v>264</v>
      </c>
      <c r="L124" t="s">
        <v>213</v>
      </c>
      <c r="M124">
        <v>2021</v>
      </c>
      <c r="N124" t="s">
        <v>132</v>
      </c>
      <c r="O124" t="s">
        <v>66</v>
      </c>
      <c r="P124" t="s">
        <v>265</v>
      </c>
      <c r="Q124" t="s">
        <v>266</v>
      </c>
      <c r="R124" t="s">
        <v>47</v>
      </c>
      <c r="S124" t="s">
        <v>48</v>
      </c>
      <c r="T124" t="s">
        <v>49</v>
      </c>
      <c r="U124" t="s">
        <v>50</v>
      </c>
      <c r="V124" t="s">
        <v>51</v>
      </c>
      <c r="W124" t="s">
        <v>52</v>
      </c>
      <c r="X124" t="s">
        <v>53</v>
      </c>
      <c r="Z124">
        <v>4</v>
      </c>
      <c r="AA124" t="s">
        <v>267</v>
      </c>
      <c r="AB124" t="s">
        <v>96</v>
      </c>
      <c r="AC124" t="s">
        <v>83</v>
      </c>
      <c r="AD124" t="s">
        <v>268</v>
      </c>
      <c r="AE124" t="s">
        <v>99</v>
      </c>
      <c r="AF124">
        <v>25</v>
      </c>
      <c r="AG124" t="s">
        <v>56</v>
      </c>
      <c r="AH124">
        <v>-1</v>
      </c>
      <c r="AI124">
        <v>1</v>
      </c>
      <c r="AJ124" t="s">
        <v>183</v>
      </c>
      <c r="AL124" t="s">
        <v>101</v>
      </c>
      <c r="AM124" t="s">
        <v>59</v>
      </c>
      <c r="AN124" t="s">
        <v>86</v>
      </c>
      <c r="AO124" t="s">
        <v>209</v>
      </c>
      <c r="AP124">
        <v>1</v>
      </c>
      <c r="AR124">
        <v>474</v>
      </c>
      <c r="AS124">
        <v>791</v>
      </c>
      <c r="AT124">
        <v>47</v>
      </c>
      <c r="AW124">
        <v>0.86486486486486491</v>
      </c>
    </row>
    <row r="125" spans="1:49" x14ac:dyDescent="0.2">
      <c r="A125">
        <v>145</v>
      </c>
      <c r="B125">
        <v>2416.025396483948</v>
      </c>
      <c r="C125">
        <v>504.4668243555185</v>
      </c>
      <c r="D125">
        <f t="shared" si="17"/>
        <v>504.4668243555185</v>
      </c>
      <c r="E125">
        <f t="shared" si="18"/>
        <v>-504.4668243555185</v>
      </c>
      <c r="F125">
        <f t="shared" si="19"/>
        <v>0</v>
      </c>
      <c r="G125">
        <f t="shared" si="20"/>
        <v>1008.933648711037</v>
      </c>
      <c r="H125">
        <f t="shared" si="21"/>
        <v>504.4668243555185</v>
      </c>
      <c r="I125">
        <v>0</v>
      </c>
      <c r="J125" t="s">
        <v>263</v>
      </c>
      <c r="K125" t="s">
        <v>264</v>
      </c>
      <c r="L125" t="s">
        <v>213</v>
      </c>
      <c r="M125">
        <v>2021</v>
      </c>
      <c r="N125" t="s">
        <v>132</v>
      </c>
      <c r="O125" t="s">
        <v>66</v>
      </c>
      <c r="P125" t="s">
        <v>265</v>
      </c>
      <c r="Q125" t="s">
        <v>266</v>
      </c>
      <c r="R125" t="s">
        <v>47</v>
      </c>
      <c r="S125" t="s">
        <v>48</v>
      </c>
      <c r="T125" t="s">
        <v>49</v>
      </c>
      <c r="U125" t="s">
        <v>50</v>
      </c>
      <c r="V125" t="s">
        <v>51</v>
      </c>
      <c r="W125" t="s">
        <v>52</v>
      </c>
      <c r="X125" t="s">
        <v>53</v>
      </c>
      <c r="Z125">
        <v>10</v>
      </c>
      <c r="AA125" t="s">
        <v>269</v>
      </c>
      <c r="AB125" t="s">
        <v>96</v>
      </c>
      <c r="AC125" t="s">
        <v>83</v>
      </c>
      <c r="AD125" t="s">
        <v>270</v>
      </c>
      <c r="AE125" t="s">
        <v>99</v>
      </c>
      <c r="AF125">
        <v>25</v>
      </c>
      <c r="AG125" t="s">
        <v>56</v>
      </c>
      <c r="AH125">
        <v>-1</v>
      </c>
      <c r="AI125">
        <v>1</v>
      </c>
      <c r="AJ125" t="s">
        <v>183</v>
      </c>
      <c r="AL125" t="s">
        <v>101</v>
      </c>
      <c r="AM125" t="s">
        <v>59</v>
      </c>
      <c r="AN125" t="s">
        <v>86</v>
      </c>
      <c r="AO125" t="s">
        <v>209</v>
      </c>
      <c r="AP125">
        <v>1</v>
      </c>
      <c r="AR125">
        <v>410</v>
      </c>
      <c r="AS125">
        <v>783</v>
      </c>
      <c r="AT125">
        <v>50</v>
      </c>
      <c r="AW125">
        <v>0.86486486486486491</v>
      </c>
    </row>
    <row r="126" spans="1:49" x14ac:dyDescent="0.2">
      <c r="A126">
        <v>145</v>
      </c>
      <c r="B126">
        <v>4992.7409209744237</v>
      </c>
      <c r="C126">
        <v>464.22400133896878</v>
      </c>
      <c r="D126">
        <f t="shared" si="17"/>
        <v>464.22400133896878</v>
      </c>
      <c r="E126">
        <f t="shared" si="18"/>
        <v>-464.22400133896878</v>
      </c>
      <c r="F126">
        <f t="shared" si="19"/>
        <v>0</v>
      </c>
      <c r="G126">
        <f t="shared" si="20"/>
        <v>928.44800267793755</v>
      </c>
      <c r="H126">
        <f t="shared" si="21"/>
        <v>464.22400133896878</v>
      </c>
      <c r="I126">
        <v>0</v>
      </c>
      <c r="J126" t="s">
        <v>263</v>
      </c>
      <c r="K126" t="s">
        <v>264</v>
      </c>
      <c r="L126" t="s">
        <v>213</v>
      </c>
      <c r="M126">
        <v>2021</v>
      </c>
      <c r="N126" t="s">
        <v>132</v>
      </c>
      <c r="O126" t="s">
        <v>66</v>
      </c>
      <c r="P126" t="s">
        <v>265</v>
      </c>
      <c r="Q126" t="s">
        <v>266</v>
      </c>
      <c r="R126" t="s">
        <v>47</v>
      </c>
      <c r="S126" t="s">
        <v>48</v>
      </c>
      <c r="T126" t="s">
        <v>49</v>
      </c>
      <c r="U126" t="s">
        <v>50</v>
      </c>
      <c r="V126" t="s">
        <v>51</v>
      </c>
      <c r="W126" t="s">
        <v>52</v>
      </c>
      <c r="X126" t="s">
        <v>53</v>
      </c>
      <c r="Z126">
        <v>10</v>
      </c>
      <c r="AA126" t="s">
        <v>269</v>
      </c>
      <c r="AB126" t="s">
        <v>96</v>
      </c>
      <c r="AC126" t="s">
        <v>83</v>
      </c>
      <c r="AD126" t="s">
        <v>270</v>
      </c>
      <c r="AE126" t="s">
        <v>99</v>
      </c>
      <c r="AF126">
        <v>25</v>
      </c>
      <c r="AG126" t="s">
        <v>56</v>
      </c>
      <c r="AH126">
        <v>-1</v>
      </c>
      <c r="AI126">
        <v>1</v>
      </c>
      <c r="AJ126" t="s">
        <v>183</v>
      </c>
      <c r="AL126" t="s">
        <v>101</v>
      </c>
      <c r="AM126" t="s">
        <v>59</v>
      </c>
      <c r="AN126" t="s">
        <v>86</v>
      </c>
      <c r="AO126" t="s">
        <v>209</v>
      </c>
      <c r="AP126">
        <v>1</v>
      </c>
      <c r="AR126">
        <v>410</v>
      </c>
      <c r="AS126">
        <v>783</v>
      </c>
      <c r="AT126">
        <v>50</v>
      </c>
      <c r="AW126">
        <v>0.86486486486486491</v>
      </c>
    </row>
    <row r="127" spans="1:49" x14ac:dyDescent="0.2">
      <c r="A127">
        <v>145</v>
      </c>
      <c r="B127">
        <v>10036.860787244679</v>
      </c>
      <c r="C127">
        <v>426.87915060769461</v>
      </c>
      <c r="D127">
        <f t="shared" si="17"/>
        <v>426.87915060769461</v>
      </c>
      <c r="E127">
        <f t="shared" si="18"/>
        <v>-426.87915060769461</v>
      </c>
      <c r="F127">
        <f t="shared" si="19"/>
        <v>0</v>
      </c>
      <c r="G127">
        <f t="shared" si="20"/>
        <v>853.75830121538922</v>
      </c>
      <c r="H127">
        <f t="shared" si="21"/>
        <v>426.87915060769461</v>
      </c>
      <c r="I127">
        <v>0</v>
      </c>
      <c r="J127" t="s">
        <v>263</v>
      </c>
      <c r="K127" t="s">
        <v>264</v>
      </c>
      <c r="L127" t="s">
        <v>213</v>
      </c>
      <c r="M127">
        <v>2021</v>
      </c>
      <c r="N127" t="s">
        <v>132</v>
      </c>
      <c r="O127" t="s">
        <v>66</v>
      </c>
      <c r="P127" t="s">
        <v>265</v>
      </c>
      <c r="Q127" t="s">
        <v>266</v>
      </c>
      <c r="R127" t="s">
        <v>47</v>
      </c>
      <c r="S127" t="s">
        <v>48</v>
      </c>
      <c r="T127" t="s">
        <v>49</v>
      </c>
      <c r="U127" t="s">
        <v>50</v>
      </c>
      <c r="V127" t="s">
        <v>51</v>
      </c>
      <c r="W127" t="s">
        <v>52</v>
      </c>
      <c r="X127" t="s">
        <v>53</v>
      </c>
      <c r="Z127">
        <v>10</v>
      </c>
      <c r="AA127" t="s">
        <v>269</v>
      </c>
      <c r="AB127" t="s">
        <v>96</v>
      </c>
      <c r="AC127" t="s">
        <v>83</v>
      </c>
      <c r="AD127" t="s">
        <v>270</v>
      </c>
      <c r="AE127" t="s">
        <v>99</v>
      </c>
      <c r="AF127">
        <v>25</v>
      </c>
      <c r="AG127" t="s">
        <v>56</v>
      </c>
      <c r="AH127">
        <v>-1</v>
      </c>
      <c r="AI127">
        <v>1</v>
      </c>
      <c r="AJ127" t="s">
        <v>183</v>
      </c>
      <c r="AL127" t="s">
        <v>101</v>
      </c>
      <c r="AM127" t="s">
        <v>59</v>
      </c>
      <c r="AN127" t="s">
        <v>86</v>
      </c>
      <c r="AO127" t="s">
        <v>209</v>
      </c>
      <c r="AP127">
        <v>1</v>
      </c>
      <c r="AR127">
        <v>410</v>
      </c>
      <c r="AS127">
        <v>783</v>
      </c>
      <c r="AT127">
        <v>50</v>
      </c>
      <c r="AW127">
        <v>0.86486486486486491</v>
      </c>
    </row>
    <row r="128" spans="1:49" x14ac:dyDescent="0.2">
      <c r="A128">
        <v>145</v>
      </c>
      <c r="B128">
        <v>24100.805396038639</v>
      </c>
      <c r="C128">
        <v>379.56483913468952</v>
      </c>
      <c r="D128">
        <f t="shared" si="17"/>
        <v>379.56483913468952</v>
      </c>
      <c r="E128">
        <f t="shared" si="18"/>
        <v>-379.56483913468952</v>
      </c>
      <c r="F128">
        <f t="shared" si="19"/>
        <v>0</v>
      </c>
      <c r="G128">
        <f t="shared" si="20"/>
        <v>759.12967826937904</v>
      </c>
      <c r="H128">
        <f t="shared" si="21"/>
        <v>379.56483913468952</v>
      </c>
      <c r="I128">
        <v>0</v>
      </c>
      <c r="J128" t="s">
        <v>263</v>
      </c>
      <c r="K128" t="s">
        <v>264</v>
      </c>
      <c r="L128" t="s">
        <v>213</v>
      </c>
      <c r="M128">
        <v>2021</v>
      </c>
      <c r="N128" t="s">
        <v>132</v>
      </c>
      <c r="O128" t="s">
        <v>66</v>
      </c>
      <c r="P128" t="s">
        <v>265</v>
      </c>
      <c r="Q128" t="s">
        <v>266</v>
      </c>
      <c r="R128" t="s">
        <v>47</v>
      </c>
      <c r="S128" t="s">
        <v>48</v>
      </c>
      <c r="T128" t="s">
        <v>49</v>
      </c>
      <c r="U128" t="s">
        <v>50</v>
      </c>
      <c r="V128" t="s">
        <v>51</v>
      </c>
      <c r="W128" t="s">
        <v>52</v>
      </c>
      <c r="X128" t="s">
        <v>53</v>
      </c>
      <c r="Z128">
        <v>10</v>
      </c>
      <c r="AA128" t="s">
        <v>269</v>
      </c>
      <c r="AB128" t="s">
        <v>96</v>
      </c>
      <c r="AC128" t="s">
        <v>83</v>
      </c>
      <c r="AD128" t="s">
        <v>270</v>
      </c>
      <c r="AE128" t="s">
        <v>99</v>
      </c>
      <c r="AF128">
        <v>25</v>
      </c>
      <c r="AG128" t="s">
        <v>56</v>
      </c>
      <c r="AH128">
        <v>-1</v>
      </c>
      <c r="AI128">
        <v>1</v>
      </c>
      <c r="AJ128" t="s">
        <v>183</v>
      </c>
      <c r="AL128" t="s">
        <v>101</v>
      </c>
      <c r="AM128" t="s">
        <v>59</v>
      </c>
      <c r="AN128" t="s">
        <v>86</v>
      </c>
      <c r="AO128" t="s">
        <v>209</v>
      </c>
      <c r="AP128">
        <v>1</v>
      </c>
      <c r="AR128">
        <v>410</v>
      </c>
      <c r="AS128">
        <v>783</v>
      </c>
      <c r="AT128">
        <v>50</v>
      </c>
      <c r="AW128">
        <v>0.86486486486486491</v>
      </c>
    </row>
    <row r="129" spans="1:49" x14ac:dyDescent="0.2">
      <c r="A129">
        <v>145</v>
      </c>
      <c r="B129">
        <v>30217.077094044711</v>
      </c>
      <c r="C129">
        <v>370.15202261231718</v>
      </c>
      <c r="D129">
        <f t="shared" si="17"/>
        <v>370.15202261231718</v>
      </c>
      <c r="E129">
        <f t="shared" si="18"/>
        <v>-370.15202261231718</v>
      </c>
      <c r="F129">
        <f t="shared" si="19"/>
        <v>0</v>
      </c>
      <c r="G129">
        <f t="shared" si="20"/>
        <v>740.30404522463436</v>
      </c>
      <c r="H129">
        <f t="shared" si="21"/>
        <v>370.15202261231718</v>
      </c>
      <c r="I129">
        <v>0</v>
      </c>
      <c r="J129" t="s">
        <v>263</v>
      </c>
      <c r="K129" t="s">
        <v>264</v>
      </c>
      <c r="L129" t="s">
        <v>213</v>
      </c>
      <c r="M129">
        <v>2021</v>
      </c>
      <c r="N129" t="s">
        <v>132</v>
      </c>
      <c r="O129" t="s">
        <v>66</v>
      </c>
      <c r="P129" t="s">
        <v>265</v>
      </c>
      <c r="Q129" t="s">
        <v>266</v>
      </c>
      <c r="R129" t="s">
        <v>47</v>
      </c>
      <c r="S129" t="s">
        <v>48</v>
      </c>
      <c r="T129" t="s">
        <v>49</v>
      </c>
      <c r="U129" t="s">
        <v>50</v>
      </c>
      <c r="V129" t="s">
        <v>51</v>
      </c>
      <c r="W129" t="s">
        <v>52</v>
      </c>
      <c r="X129" t="s">
        <v>53</v>
      </c>
      <c r="Z129">
        <v>10</v>
      </c>
      <c r="AA129" t="s">
        <v>269</v>
      </c>
      <c r="AB129" t="s">
        <v>96</v>
      </c>
      <c r="AC129" t="s">
        <v>83</v>
      </c>
      <c r="AD129" t="s">
        <v>270</v>
      </c>
      <c r="AE129" t="s">
        <v>99</v>
      </c>
      <c r="AF129">
        <v>25</v>
      </c>
      <c r="AG129" t="s">
        <v>56</v>
      </c>
      <c r="AH129">
        <v>-1</v>
      </c>
      <c r="AI129">
        <v>1</v>
      </c>
      <c r="AJ129" t="s">
        <v>183</v>
      </c>
      <c r="AL129" t="s">
        <v>101</v>
      </c>
      <c r="AM129" t="s">
        <v>59</v>
      </c>
      <c r="AN129" t="s">
        <v>86</v>
      </c>
      <c r="AO129" t="s">
        <v>209</v>
      </c>
      <c r="AP129">
        <v>1</v>
      </c>
      <c r="AR129">
        <v>410</v>
      </c>
      <c r="AS129">
        <v>783</v>
      </c>
      <c r="AT129">
        <v>50</v>
      </c>
      <c r="AW129">
        <v>0.86486486486486491</v>
      </c>
    </row>
    <row r="130" spans="1:49" x14ac:dyDescent="0.2">
      <c r="A130">
        <v>146</v>
      </c>
      <c r="B130">
        <v>2912.9520000914849</v>
      </c>
      <c r="C130">
        <v>454.2791290818862</v>
      </c>
      <c r="D130">
        <f t="shared" si="17"/>
        <v>454.2791290818862</v>
      </c>
      <c r="E130">
        <f t="shared" si="18"/>
        <v>-454.2791290818862</v>
      </c>
      <c r="F130">
        <f t="shared" si="19"/>
        <v>0</v>
      </c>
      <c r="G130">
        <f t="shared" si="20"/>
        <v>908.55825816377239</v>
      </c>
      <c r="H130">
        <f t="shared" si="21"/>
        <v>454.2791290818862</v>
      </c>
      <c r="I130">
        <v>0</v>
      </c>
      <c r="J130" t="s">
        <v>263</v>
      </c>
      <c r="K130" t="s">
        <v>264</v>
      </c>
      <c r="L130" t="s">
        <v>213</v>
      </c>
      <c r="M130">
        <v>2021</v>
      </c>
      <c r="N130" t="s">
        <v>132</v>
      </c>
      <c r="O130" t="s">
        <v>66</v>
      </c>
      <c r="P130" t="s">
        <v>265</v>
      </c>
      <c r="Q130" t="s">
        <v>266</v>
      </c>
      <c r="R130" t="s">
        <v>47</v>
      </c>
      <c r="S130" t="s">
        <v>48</v>
      </c>
      <c r="T130" t="s">
        <v>49</v>
      </c>
      <c r="U130" t="s">
        <v>50</v>
      </c>
      <c r="V130" t="s">
        <v>51</v>
      </c>
      <c r="W130" t="s">
        <v>52</v>
      </c>
      <c r="X130" t="s">
        <v>53</v>
      </c>
      <c r="Z130">
        <v>15</v>
      </c>
      <c r="AA130" t="s">
        <v>271</v>
      </c>
      <c r="AB130" t="s">
        <v>96</v>
      </c>
      <c r="AC130" t="s">
        <v>83</v>
      </c>
      <c r="AD130" t="s">
        <v>270</v>
      </c>
      <c r="AE130" t="s">
        <v>99</v>
      </c>
      <c r="AF130">
        <v>25</v>
      </c>
      <c r="AG130" t="s">
        <v>56</v>
      </c>
      <c r="AH130">
        <v>-1</v>
      </c>
      <c r="AI130">
        <v>1</v>
      </c>
      <c r="AJ130" t="s">
        <v>183</v>
      </c>
      <c r="AL130" t="s">
        <v>101</v>
      </c>
      <c r="AM130" t="s">
        <v>59</v>
      </c>
      <c r="AN130" t="s">
        <v>86</v>
      </c>
      <c r="AO130" t="s">
        <v>209</v>
      </c>
      <c r="AP130">
        <v>1</v>
      </c>
      <c r="AR130">
        <v>409</v>
      </c>
      <c r="AS130">
        <v>775</v>
      </c>
      <c r="AT130">
        <v>51</v>
      </c>
      <c r="AW130">
        <v>0.86486486486486491</v>
      </c>
    </row>
    <row r="131" spans="1:49" x14ac:dyDescent="0.2">
      <c r="A131">
        <v>146</v>
      </c>
      <c r="B131">
        <v>3114.028090789735</v>
      </c>
      <c r="C131">
        <v>454.07612558580291</v>
      </c>
      <c r="D131">
        <f t="shared" si="17"/>
        <v>454.07612558580291</v>
      </c>
      <c r="E131">
        <f t="shared" si="18"/>
        <v>-454.07612558580291</v>
      </c>
      <c r="F131">
        <f t="shared" si="19"/>
        <v>0</v>
      </c>
      <c r="G131">
        <f t="shared" si="20"/>
        <v>908.15225117160583</v>
      </c>
      <c r="H131">
        <f t="shared" si="21"/>
        <v>454.07612558580291</v>
      </c>
      <c r="I131">
        <v>0</v>
      </c>
      <c r="J131" t="s">
        <v>263</v>
      </c>
      <c r="K131" t="s">
        <v>264</v>
      </c>
      <c r="L131" t="s">
        <v>213</v>
      </c>
      <c r="M131">
        <v>2021</v>
      </c>
      <c r="N131" t="s">
        <v>132</v>
      </c>
      <c r="O131" t="s">
        <v>66</v>
      </c>
      <c r="P131" t="s">
        <v>265</v>
      </c>
      <c r="Q131" t="s">
        <v>266</v>
      </c>
      <c r="R131" t="s">
        <v>47</v>
      </c>
      <c r="S131" t="s">
        <v>48</v>
      </c>
      <c r="T131" t="s">
        <v>49</v>
      </c>
      <c r="U131" t="s">
        <v>50</v>
      </c>
      <c r="V131" t="s">
        <v>51</v>
      </c>
      <c r="W131" t="s">
        <v>52</v>
      </c>
      <c r="X131" t="s">
        <v>53</v>
      </c>
      <c r="Z131">
        <v>15</v>
      </c>
      <c r="AA131" t="s">
        <v>271</v>
      </c>
      <c r="AB131" t="s">
        <v>96</v>
      </c>
      <c r="AC131" t="s">
        <v>83</v>
      </c>
      <c r="AD131" t="s">
        <v>270</v>
      </c>
      <c r="AE131" t="s">
        <v>99</v>
      </c>
      <c r="AF131">
        <v>25</v>
      </c>
      <c r="AG131" t="s">
        <v>56</v>
      </c>
      <c r="AH131">
        <v>-1</v>
      </c>
      <c r="AI131">
        <v>1</v>
      </c>
      <c r="AJ131" t="s">
        <v>183</v>
      </c>
      <c r="AL131" t="s">
        <v>101</v>
      </c>
      <c r="AM131" t="s">
        <v>59</v>
      </c>
      <c r="AN131" t="s">
        <v>86</v>
      </c>
      <c r="AO131" t="s">
        <v>209</v>
      </c>
      <c r="AP131">
        <v>1</v>
      </c>
      <c r="AR131">
        <v>409</v>
      </c>
      <c r="AS131">
        <v>775</v>
      </c>
      <c r="AT131">
        <v>51</v>
      </c>
      <c r="AW131">
        <v>0.86486486486486491</v>
      </c>
    </row>
    <row r="132" spans="1:49" x14ac:dyDescent="0.2">
      <c r="A132">
        <v>146</v>
      </c>
      <c r="B132">
        <v>5497.1773877761916</v>
      </c>
      <c r="C132">
        <v>421.75958622516453</v>
      </c>
      <c r="D132">
        <f t="shared" si="17"/>
        <v>421.75958622516453</v>
      </c>
      <c r="E132">
        <f t="shared" si="18"/>
        <v>-421.75958622516453</v>
      </c>
      <c r="F132">
        <f t="shared" si="19"/>
        <v>0</v>
      </c>
      <c r="G132">
        <f t="shared" si="20"/>
        <v>843.51917245032905</v>
      </c>
      <c r="H132">
        <f t="shared" si="21"/>
        <v>421.75958622516453</v>
      </c>
      <c r="I132">
        <v>0</v>
      </c>
      <c r="J132" t="s">
        <v>263</v>
      </c>
      <c r="K132" t="s">
        <v>264</v>
      </c>
      <c r="L132" t="s">
        <v>213</v>
      </c>
      <c r="M132">
        <v>2021</v>
      </c>
      <c r="N132" t="s">
        <v>132</v>
      </c>
      <c r="O132" t="s">
        <v>66</v>
      </c>
      <c r="P132" t="s">
        <v>265</v>
      </c>
      <c r="Q132" t="s">
        <v>266</v>
      </c>
      <c r="R132" t="s">
        <v>47</v>
      </c>
      <c r="S132" t="s">
        <v>48</v>
      </c>
      <c r="T132" t="s">
        <v>49</v>
      </c>
      <c r="U132" t="s">
        <v>50</v>
      </c>
      <c r="V132" t="s">
        <v>51</v>
      </c>
      <c r="W132" t="s">
        <v>52</v>
      </c>
      <c r="X132" t="s">
        <v>53</v>
      </c>
      <c r="Z132">
        <v>15</v>
      </c>
      <c r="AA132" t="s">
        <v>271</v>
      </c>
      <c r="AB132" t="s">
        <v>96</v>
      </c>
      <c r="AC132" t="s">
        <v>83</v>
      </c>
      <c r="AD132" t="s">
        <v>270</v>
      </c>
      <c r="AE132" t="s">
        <v>99</v>
      </c>
      <c r="AF132">
        <v>25</v>
      </c>
      <c r="AG132" t="s">
        <v>56</v>
      </c>
      <c r="AH132">
        <v>-1</v>
      </c>
      <c r="AI132">
        <v>1</v>
      </c>
      <c r="AJ132" t="s">
        <v>183</v>
      </c>
      <c r="AL132" t="s">
        <v>101</v>
      </c>
      <c r="AM132" t="s">
        <v>59</v>
      </c>
      <c r="AN132" t="s">
        <v>86</v>
      </c>
      <c r="AO132" t="s">
        <v>209</v>
      </c>
      <c r="AP132">
        <v>1</v>
      </c>
      <c r="AR132">
        <v>409</v>
      </c>
      <c r="AS132">
        <v>775</v>
      </c>
      <c r="AT132">
        <v>51</v>
      </c>
      <c r="AW132">
        <v>0.86486486486486491</v>
      </c>
    </row>
    <row r="133" spans="1:49" x14ac:dyDescent="0.2">
      <c r="A133">
        <v>146</v>
      </c>
      <c r="B133">
        <v>9748.8343067259557</v>
      </c>
      <c r="C133">
        <v>381.49680501605201</v>
      </c>
      <c r="D133">
        <f t="shared" si="17"/>
        <v>381.49680501605201</v>
      </c>
      <c r="E133">
        <f t="shared" si="18"/>
        <v>-381.49680501605201</v>
      </c>
      <c r="F133">
        <f t="shared" si="19"/>
        <v>0</v>
      </c>
      <c r="G133">
        <f t="shared" si="20"/>
        <v>762.99361003210402</v>
      </c>
      <c r="H133">
        <f t="shared" si="21"/>
        <v>381.49680501605201</v>
      </c>
      <c r="I133">
        <v>0</v>
      </c>
      <c r="J133" t="s">
        <v>263</v>
      </c>
      <c r="K133" t="s">
        <v>264</v>
      </c>
      <c r="L133" t="s">
        <v>213</v>
      </c>
      <c r="M133">
        <v>2021</v>
      </c>
      <c r="N133" t="s">
        <v>132</v>
      </c>
      <c r="O133" t="s">
        <v>66</v>
      </c>
      <c r="P133" t="s">
        <v>265</v>
      </c>
      <c r="Q133" t="s">
        <v>266</v>
      </c>
      <c r="R133" t="s">
        <v>47</v>
      </c>
      <c r="S133" t="s">
        <v>48</v>
      </c>
      <c r="T133" t="s">
        <v>49</v>
      </c>
      <c r="U133" t="s">
        <v>50</v>
      </c>
      <c r="V133" t="s">
        <v>51</v>
      </c>
      <c r="W133" t="s">
        <v>52</v>
      </c>
      <c r="X133" t="s">
        <v>53</v>
      </c>
      <c r="Z133">
        <v>15</v>
      </c>
      <c r="AA133" t="s">
        <v>271</v>
      </c>
      <c r="AB133" t="s">
        <v>96</v>
      </c>
      <c r="AC133" t="s">
        <v>83</v>
      </c>
      <c r="AD133" t="s">
        <v>270</v>
      </c>
      <c r="AE133" t="s">
        <v>99</v>
      </c>
      <c r="AF133">
        <v>25</v>
      </c>
      <c r="AG133" t="s">
        <v>56</v>
      </c>
      <c r="AH133">
        <v>-1</v>
      </c>
      <c r="AI133">
        <v>1</v>
      </c>
      <c r="AJ133" t="s">
        <v>183</v>
      </c>
      <c r="AL133" t="s">
        <v>101</v>
      </c>
      <c r="AM133" t="s">
        <v>59</v>
      </c>
      <c r="AN133" t="s">
        <v>86</v>
      </c>
      <c r="AO133" t="s">
        <v>209</v>
      </c>
      <c r="AP133">
        <v>1</v>
      </c>
      <c r="AR133">
        <v>409</v>
      </c>
      <c r="AS133">
        <v>775</v>
      </c>
      <c r="AT133">
        <v>51</v>
      </c>
      <c r="AW133">
        <v>0.86486486486486491</v>
      </c>
    </row>
    <row r="134" spans="1:49" x14ac:dyDescent="0.2">
      <c r="A134">
        <v>146</v>
      </c>
      <c r="B134">
        <v>24994.622932092811</v>
      </c>
      <c r="C134">
        <v>350.10251432249407</v>
      </c>
      <c r="D134">
        <f t="shared" si="17"/>
        <v>350.10251432249407</v>
      </c>
      <c r="E134">
        <f t="shared" si="18"/>
        <v>-350.10251432249407</v>
      </c>
      <c r="F134">
        <f t="shared" si="19"/>
        <v>0</v>
      </c>
      <c r="G134">
        <f t="shared" si="20"/>
        <v>700.20502864498815</v>
      </c>
      <c r="H134">
        <f t="shared" si="21"/>
        <v>350.10251432249407</v>
      </c>
      <c r="I134">
        <v>0</v>
      </c>
      <c r="J134" t="s">
        <v>263</v>
      </c>
      <c r="K134" t="s">
        <v>264</v>
      </c>
      <c r="L134" t="s">
        <v>213</v>
      </c>
      <c r="M134">
        <v>2021</v>
      </c>
      <c r="N134" t="s">
        <v>132</v>
      </c>
      <c r="O134" t="s">
        <v>66</v>
      </c>
      <c r="P134" t="s">
        <v>265</v>
      </c>
      <c r="Q134" t="s">
        <v>266</v>
      </c>
      <c r="R134" t="s">
        <v>47</v>
      </c>
      <c r="S134" t="s">
        <v>48</v>
      </c>
      <c r="T134" t="s">
        <v>49</v>
      </c>
      <c r="U134" t="s">
        <v>50</v>
      </c>
      <c r="V134" t="s">
        <v>51</v>
      </c>
      <c r="W134" t="s">
        <v>52</v>
      </c>
      <c r="X134" t="s">
        <v>53</v>
      </c>
      <c r="Z134">
        <v>15</v>
      </c>
      <c r="AA134" t="s">
        <v>271</v>
      </c>
      <c r="AB134" t="s">
        <v>96</v>
      </c>
      <c r="AC134" t="s">
        <v>83</v>
      </c>
      <c r="AD134" t="s">
        <v>270</v>
      </c>
      <c r="AE134" t="s">
        <v>99</v>
      </c>
      <c r="AF134">
        <v>25</v>
      </c>
      <c r="AG134" t="s">
        <v>56</v>
      </c>
      <c r="AH134">
        <v>-1</v>
      </c>
      <c r="AI134">
        <v>1</v>
      </c>
      <c r="AJ134" t="s">
        <v>183</v>
      </c>
      <c r="AL134" t="s">
        <v>101</v>
      </c>
      <c r="AM134" t="s">
        <v>59</v>
      </c>
      <c r="AN134" t="s">
        <v>86</v>
      </c>
      <c r="AO134" t="s">
        <v>209</v>
      </c>
      <c r="AP134">
        <v>1</v>
      </c>
      <c r="AR134">
        <v>409</v>
      </c>
      <c r="AS134">
        <v>775</v>
      </c>
      <c r="AT134">
        <v>51</v>
      </c>
      <c r="AW134">
        <v>0.86486486486486491</v>
      </c>
    </row>
    <row r="135" spans="1:49" x14ac:dyDescent="0.2">
      <c r="A135">
        <v>147</v>
      </c>
      <c r="B135">
        <v>2409.635090199039</v>
      </c>
      <c r="C135">
        <v>412.50069473752478</v>
      </c>
      <c r="D135">
        <f t="shared" si="17"/>
        <v>412.50069473752478</v>
      </c>
      <c r="E135">
        <f t="shared" si="18"/>
        <v>-412.50069473752478</v>
      </c>
      <c r="F135">
        <f t="shared" si="19"/>
        <v>0</v>
      </c>
      <c r="G135">
        <f t="shared" si="20"/>
        <v>825.00138947504956</v>
      </c>
      <c r="H135">
        <f t="shared" si="21"/>
        <v>412.50069473752478</v>
      </c>
      <c r="I135">
        <v>0</v>
      </c>
      <c r="J135" t="s">
        <v>263</v>
      </c>
      <c r="K135" t="s">
        <v>264</v>
      </c>
      <c r="L135" t="s">
        <v>213</v>
      </c>
      <c r="M135">
        <v>2021</v>
      </c>
      <c r="N135" t="s">
        <v>132</v>
      </c>
      <c r="O135" t="s">
        <v>66</v>
      </c>
      <c r="P135" t="s">
        <v>265</v>
      </c>
      <c r="Q135" t="s">
        <v>266</v>
      </c>
      <c r="R135" t="s">
        <v>47</v>
      </c>
      <c r="S135" t="s">
        <v>48</v>
      </c>
      <c r="T135" t="s">
        <v>49</v>
      </c>
      <c r="U135" t="s">
        <v>50</v>
      </c>
      <c r="V135" t="s">
        <v>51</v>
      </c>
      <c r="W135" t="s">
        <v>52</v>
      </c>
      <c r="X135" t="s">
        <v>53</v>
      </c>
      <c r="Z135">
        <v>66</v>
      </c>
      <c r="AA135" t="s">
        <v>272</v>
      </c>
      <c r="AB135" t="s">
        <v>96</v>
      </c>
      <c r="AC135" t="s">
        <v>83</v>
      </c>
      <c r="AD135" t="s">
        <v>270</v>
      </c>
      <c r="AE135" t="s">
        <v>99</v>
      </c>
      <c r="AF135">
        <v>25</v>
      </c>
      <c r="AG135" t="s">
        <v>56</v>
      </c>
      <c r="AH135">
        <v>-1</v>
      </c>
      <c r="AI135">
        <v>1</v>
      </c>
      <c r="AJ135" t="s">
        <v>183</v>
      </c>
      <c r="AL135" t="s">
        <v>101</v>
      </c>
      <c r="AM135" t="s">
        <v>59</v>
      </c>
      <c r="AN135" t="s">
        <v>86</v>
      </c>
      <c r="AO135" t="s">
        <v>209</v>
      </c>
      <c r="AP135">
        <v>1</v>
      </c>
      <c r="AR135">
        <v>300</v>
      </c>
      <c r="AS135">
        <v>683</v>
      </c>
      <c r="AT135">
        <v>60</v>
      </c>
      <c r="AW135">
        <v>0.86486486486486491</v>
      </c>
    </row>
    <row r="136" spans="1:49" x14ac:dyDescent="0.2">
      <c r="A136">
        <v>147</v>
      </c>
      <c r="B136">
        <v>2601.5569694649389</v>
      </c>
      <c r="C136">
        <v>404.52115588882691</v>
      </c>
      <c r="D136">
        <f t="shared" si="17"/>
        <v>404.52115588882691</v>
      </c>
      <c r="E136">
        <f t="shared" si="18"/>
        <v>-404.52115588882691</v>
      </c>
      <c r="F136">
        <f t="shared" si="19"/>
        <v>0</v>
      </c>
      <c r="G136">
        <f t="shared" si="20"/>
        <v>809.04231177765382</v>
      </c>
      <c r="H136">
        <f t="shared" si="21"/>
        <v>404.52115588882691</v>
      </c>
      <c r="I136">
        <v>0</v>
      </c>
      <c r="J136" t="s">
        <v>263</v>
      </c>
      <c r="K136" t="s">
        <v>264</v>
      </c>
      <c r="L136" t="s">
        <v>213</v>
      </c>
      <c r="M136">
        <v>2021</v>
      </c>
      <c r="N136" t="s">
        <v>132</v>
      </c>
      <c r="O136" t="s">
        <v>66</v>
      </c>
      <c r="P136" t="s">
        <v>265</v>
      </c>
      <c r="Q136" t="s">
        <v>266</v>
      </c>
      <c r="R136" t="s">
        <v>47</v>
      </c>
      <c r="S136" t="s">
        <v>48</v>
      </c>
      <c r="T136" t="s">
        <v>49</v>
      </c>
      <c r="U136" t="s">
        <v>50</v>
      </c>
      <c r="V136" t="s">
        <v>51</v>
      </c>
      <c r="W136" t="s">
        <v>52</v>
      </c>
      <c r="X136" t="s">
        <v>53</v>
      </c>
      <c r="Z136">
        <v>66</v>
      </c>
      <c r="AA136" t="s">
        <v>272</v>
      </c>
      <c r="AB136" t="s">
        <v>96</v>
      </c>
      <c r="AC136" t="s">
        <v>83</v>
      </c>
      <c r="AD136" t="s">
        <v>270</v>
      </c>
      <c r="AE136" t="s">
        <v>99</v>
      </c>
      <c r="AF136">
        <v>25</v>
      </c>
      <c r="AG136" t="s">
        <v>56</v>
      </c>
      <c r="AH136">
        <v>-1</v>
      </c>
      <c r="AI136">
        <v>1</v>
      </c>
      <c r="AJ136" t="s">
        <v>183</v>
      </c>
      <c r="AL136" t="s">
        <v>101</v>
      </c>
      <c r="AM136" t="s">
        <v>59</v>
      </c>
      <c r="AN136" t="s">
        <v>86</v>
      </c>
      <c r="AO136" t="s">
        <v>209</v>
      </c>
      <c r="AP136">
        <v>1</v>
      </c>
      <c r="AR136">
        <v>300</v>
      </c>
      <c r="AS136">
        <v>683</v>
      </c>
      <c r="AT136">
        <v>60</v>
      </c>
      <c r="AW136">
        <v>0.86486486486486491</v>
      </c>
    </row>
    <row r="137" spans="1:49" x14ac:dyDescent="0.2">
      <c r="A137">
        <v>147</v>
      </c>
      <c r="B137">
        <v>4342.2381646379126</v>
      </c>
      <c r="C137">
        <v>369.40521246345219</v>
      </c>
      <c r="D137">
        <f t="shared" si="17"/>
        <v>369.40521246345219</v>
      </c>
      <c r="E137">
        <f t="shared" si="18"/>
        <v>-369.40521246345219</v>
      </c>
      <c r="F137">
        <f t="shared" si="19"/>
        <v>0</v>
      </c>
      <c r="G137">
        <f t="shared" si="20"/>
        <v>738.81042492690437</v>
      </c>
      <c r="H137">
        <f t="shared" si="21"/>
        <v>369.40521246345219</v>
      </c>
      <c r="I137">
        <v>0</v>
      </c>
      <c r="J137" t="s">
        <v>263</v>
      </c>
      <c r="K137" t="s">
        <v>264</v>
      </c>
      <c r="L137" t="s">
        <v>213</v>
      </c>
      <c r="M137">
        <v>2021</v>
      </c>
      <c r="N137" t="s">
        <v>132</v>
      </c>
      <c r="O137" t="s">
        <v>66</v>
      </c>
      <c r="P137" t="s">
        <v>265</v>
      </c>
      <c r="Q137" t="s">
        <v>266</v>
      </c>
      <c r="R137" t="s">
        <v>47</v>
      </c>
      <c r="S137" t="s">
        <v>48</v>
      </c>
      <c r="T137" t="s">
        <v>49</v>
      </c>
      <c r="U137" t="s">
        <v>50</v>
      </c>
      <c r="V137" t="s">
        <v>51</v>
      </c>
      <c r="W137" t="s">
        <v>52</v>
      </c>
      <c r="X137" t="s">
        <v>53</v>
      </c>
      <c r="Z137">
        <v>66</v>
      </c>
      <c r="AA137" t="s">
        <v>272</v>
      </c>
      <c r="AB137" t="s">
        <v>96</v>
      </c>
      <c r="AC137" t="s">
        <v>83</v>
      </c>
      <c r="AD137" t="s">
        <v>270</v>
      </c>
      <c r="AE137" t="s">
        <v>99</v>
      </c>
      <c r="AF137">
        <v>25</v>
      </c>
      <c r="AG137" t="s">
        <v>56</v>
      </c>
      <c r="AH137">
        <v>-1</v>
      </c>
      <c r="AI137">
        <v>1</v>
      </c>
      <c r="AJ137" t="s">
        <v>183</v>
      </c>
      <c r="AL137" t="s">
        <v>101</v>
      </c>
      <c r="AM137" t="s">
        <v>59</v>
      </c>
      <c r="AN137" t="s">
        <v>86</v>
      </c>
      <c r="AO137" t="s">
        <v>209</v>
      </c>
      <c r="AP137">
        <v>1</v>
      </c>
      <c r="AR137">
        <v>300</v>
      </c>
      <c r="AS137">
        <v>683</v>
      </c>
      <c r="AT137">
        <v>60</v>
      </c>
      <c r="AW137">
        <v>0.86486486486486491</v>
      </c>
    </row>
    <row r="138" spans="1:49" x14ac:dyDescent="0.2">
      <c r="A138">
        <v>147</v>
      </c>
      <c r="B138">
        <v>4472.1123173766609</v>
      </c>
      <c r="C138">
        <v>364.78746398118682</v>
      </c>
      <c r="D138">
        <f t="shared" si="17"/>
        <v>364.78746398118682</v>
      </c>
      <c r="E138">
        <f t="shared" si="18"/>
        <v>-364.78746398118682</v>
      </c>
      <c r="F138">
        <f t="shared" si="19"/>
        <v>0</v>
      </c>
      <c r="G138">
        <f t="shared" si="20"/>
        <v>729.57492796237364</v>
      </c>
      <c r="H138">
        <f t="shared" si="21"/>
        <v>364.78746398118682</v>
      </c>
      <c r="I138">
        <v>0</v>
      </c>
      <c r="J138" t="s">
        <v>263</v>
      </c>
      <c r="K138" t="s">
        <v>264</v>
      </c>
      <c r="L138" t="s">
        <v>213</v>
      </c>
      <c r="M138">
        <v>2021</v>
      </c>
      <c r="N138" t="s">
        <v>132</v>
      </c>
      <c r="O138" t="s">
        <v>66</v>
      </c>
      <c r="P138" t="s">
        <v>265</v>
      </c>
      <c r="Q138" t="s">
        <v>266</v>
      </c>
      <c r="R138" t="s">
        <v>47</v>
      </c>
      <c r="S138" t="s">
        <v>48</v>
      </c>
      <c r="T138" t="s">
        <v>49</v>
      </c>
      <c r="U138" t="s">
        <v>50</v>
      </c>
      <c r="V138" t="s">
        <v>51</v>
      </c>
      <c r="W138" t="s">
        <v>52</v>
      </c>
      <c r="X138" t="s">
        <v>53</v>
      </c>
      <c r="Z138">
        <v>66</v>
      </c>
      <c r="AA138" t="s">
        <v>272</v>
      </c>
      <c r="AB138" t="s">
        <v>96</v>
      </c>
      <c r="AC138" t="s">
        <v>83</v>
      </c>
      <c r="AD138" t="s">
        <v>270</v>
      </c>
      <c r="AE138" t="s">
        <v>99</v>
      </c>
      <c r="AF138">
        <v>25</v>
      </c>
      <c r="AG138" t="s">
        <v>56</v>
      </c>
      <c r="AH138">
        <v>-1</v>
      </c>
      <c r="AI138">
        <v>1</v>
      </c>
      <c r="AJ138" t="s">
        <v>183</v>
      </c>
      <c r="AL138" t="s">
        <v>101</v>
      </c>
      <c r="AM138" t="s">
        <v>59</v>
      </c>
      <c r="AN138" t="s">
        <v>86</v>
      </c>
      <c r="AO138" t="s">
        <v>209</v>
      </c>
      <c r="AP138">
        <v>1</v>
      </c>
      <c r="AR138">
        <v>300</v>
      </c>
      <c r="AS138">
        <v>683</v>
      </c>
      <c r="AT138">
        <v>60</v>
      </c>
      <c r="AW138">
        <v>0.86486486486486491</v>
      </c>
    </row>
    <row r="139" spans="1:49" x14ac:dyDescent="0.2">
      <c r="A139">
        <v>147</v>
      </c>
      <c r="B139">
        <v>8366.7159373207269</v>
      </c>
      <c r="C139">
        <v>344.78140525908668</v>
      </c>
      <c r="D139">
        <f t="shared" si="17"/>
        <v>344.78140525908668</v>
      </c>
      <c r="E139">
        <f t="shared" si="18"/>
        <v>-344.78140525908668</v>
      </c>
      <c r="F139">
        <f t="shared" si="19"/>
        <v>0</v>
      </c>
      <c r="G139">
        <f t="shared" si="20"/>
        <v>689.56281051817336</v>
      </c>
      <c r="H139">
        <f t="shared" si="21"/>
        <v>344.78140525908668</v>
      </c>
      <c r="I139">
        <v>0</v>
      </c>
      <c r="J139" t="s">
        <v>263</v>
      </c>
      <c r="K139" t="s">
        <v>264</v>
      </c>
      <c r="L139" t="s">
        <v>213</v>
      </c>
      <c r="M139">
        <v>2021</v>
      </c>
      <c r="N139" t="s">
        <v>132</v>
      </c>
      <c r="O139" t="s">
        <v>66</v>
      </c>
      <c r="P139" t="s">
        <v>265</v>
      </c>
      <c r="Q139" t="s">
        <v>266</v>
      </c>
      <c r="R139" t="s">
        <v>47</v>
      </c>
      <c r="S139" t="s">
        <v>48</v>
      </c>
      <c r="T139" t="s">
        <v>49</v>
      </c>
      <c r="U139" t="s">
        <v>50</v>
      </c>
      <c r="V139" t="s">
        <v>51</v>
      </c>
      <c r="W139" t="s">
        <v>52</v>
      </c>
      <c r="X139" t="s">
        <v>53</v>
      </c>
      <c r="Z139">
        <v>66</v>
      </c>
      <c r="AA139" t="s">
        <v>272</v>
      </c>
      <c r="AB139" t="s">
        <v>96</v>
      </c>
      <c r="AC139" t="s">
        <v>83</v>
      </c>
      <c r="AD139" t="s">
        <v>270</v>
      </c>
      <c r="AE139" t="s">
        <v>99</v>
      </c>
      <c r="AF139">
        <v>25</v>
      </c>
      <c r="AG139" t="s">
        <v>56</v>
      </c>
      <c r="AH139">
        <v>-1</v>
      </c>
      <c r="AI139">
        <v>1</v>
      </c>
      <c r="AJ139" t="s">
        <v>183</v>
      </c>
      <c r="AL139" t="s">
        <v>101</v>
      </c>
      <c r="AM139" t="s">
        <v>59</v>
      </c>
      <c r="AN139" t="s">
        <v>86</v>
      </c>
      <c r="AO139" t="s">
        <v>209</v>
      </c>
      <c r="AP139">
        <v>1</v>
      </c>
      <c r="AR139">
        <v>300</v>
      </c>
      <c r="AS139">
        <v>683</v>
      </c>
      <c r="AT139">
        <v>60</v>
      </c>
      <c r="AW139">
        <v>0.86486486486486491</v>
      </c>
    </row>
    <row r="140" spans="1:49" x14ac:dyDescent="0.2">
      <c r="A140">
        <v>147</v>
      </c>
      <c r="B140">
        <v>8842.8055862250076</v>
      </c>
      <c r="C140">
        <v>339.40796741555238</v>
      </c>
      <c r="D140">
        <f t="shared" si="17"/>
        <v>339.40796741555238</v>
      </c>
      <c r="E140">
        <f t="shared" si="18"/>
        <v>-339.40796741555238</v>
      </c>
      <c r="F140">
        <f t="shared" si="19"/>
        <v>0</v>
      </c>
      <c r="G140">
        <f t="shared" si="20"/>
        <v>678.81593483110476</v>
      </c>
      <c r="H140">
        <f t="shared" si="21"/>
        <v>339.40796741555238</v>
      </c>
      <c r="I140">
        <v>0</v>
      </c>
      <c r="J140" t="s">
        <v>263</v>
      </c>
      <c r="K140" t="s">
        <v>264</v>
      </c>
      <c r="L140" t="s">
        <v>213</v>
      </c>
      <c r="M140">
        <v>2021</v>
      </c>
      <c r="N140" t="s">
        <v>132</v>
      </c>
      <c r="O140" t="s">
        <v>66</v>
      </c>
      <c r="P140" t="s">
        <v>265</v>
      </c>
      <c r="Q140" t="s">
        <v>266</v>
      </c>
      <c r="R140" t="s">
        <v>47</v>
      </c>
      <c r="S140" t="s">
        <v>48</v>
      </c>
      <c r="T140" t="s">
        <v>49</v>
      </c>
      <c r="U140" t="s">
        <v>50</v>
      </c>
      <c r="V140" t="s">
        <v>51</v>
      </c>
      <c r="W140" t="s">
        <v>52</v>
      </c>
      <c r="X140" t="s">
        <v>53</v>
      </c>
      <c r="Z140">
        <v>66</v>
      </c>
      <c r="AA140" t="s">
        <v>272</v>
      </c>
      <c r="AB140" t="s">
        <v>96</v>
      </c>
      <c r="AC140" t="s">
        <v>83</v>
      </c>
      <c r="AD140" t="s">
        <v>270</v>
      </c>
      <c r="AE140" t="s">
        <v>99</v>
      </c>
      <c r="AF140">
        <v>25</v>
      </c>
      <c r="AG140" t="s">
        <v>56</v>
      </c>
      <c r="AH140">
        <v>-1</v>
      </c>
      <c r="AI140">
        <v>1</v>
      </c>
      <c r="AJ140" t="s">
        <v>183</v>
      </c>
      <c r="AL140" t="s">
        <v>101</v>
      </c>
      <c r="AM140" t="s">
        <v>59</v>
      </c>
      <c r="AN140" t="s">
        <v>86</v>
      </c>
      <c r="AO140" t="s">
        <v>209</v>
      </c>
      <c r="AP140">
        <v>1</v>
      </c>
      <c r="AR140">
        <v>300</v>
      </c>
      <c r="AS140">
        <v>683</v>
      </c>
      <c r="AT140">
        <v>60</v>
      </c>
      <c r="AW140">
        <v>0.86486486486486491</v>
      </c>
    </row>
    <row r="141" spans="1:49" x14ac:dyDescent="0.2">
      <c r="A141">
        <v>147</v>
      </c>
      <c r="B141">
        <v>19079.49798924202</v>
      </c>
      <c r="C141">
        <v>305.01198252990662</v>
      </c>
      <c r="D141">
        <f t="shared" si="17"/>
        <v>305.01198252990662</v>
      </c>
      <c r="E141">
        <f t="shared" si="18"/>
        <v>-305.01198252990662</v>
      </c>
      <c r="F141">
        <f t="shared" si="19"/>
        <v>0</v>
      </c>
      <c r="G141">
        <f t="shared" si="20"/>
        <v>610.02396505981324</v>
      </c>
      <c r="H141">
        <f t="shared" si="21"/>
        <v>305.01198252990662</v>
      </c>
      <c r="I141">
        <v>0</v>
      </c>
      <c r="J141" t="s">
        <v>263</v>
      </c>
      <c r="K141" t="s">
        <v>264</v>
      </c>
      <c r="L141" t="s">
        <v>213</v>
      </c>
      <c r="M141">
        <v>2021</v>
      </c>
      <c r="N141" t="s">
        <v>132</v>
      </c>
      <c r="O141" t="s">
        <v>66</v>
      </c>
      <c r="P141" t="s">
        <v>265</v>
      </c>
      <c r="Q141" t="s">
        <v>266</v>
      </c>
      <c r="R141" t="s">
        <v>47</v>
      </c>
      <c r="S141" t="s">
        <v>48</v>
      </c>
      <c r="T141" t="s">
        <v>49</v>
      </c>
      <c r="U141" t="s">
        <v>50</v>
      </c>
      <c r="V141" t="s">
        <v>51</v>
      </c>
      <c r="W141" t="s">
        <v>52</v>
      </c>
      <c r="X141" t="s">
        <v>53</v>
      </c>
      <c r="Z141">
        <v>66</v>
      </c>
      <c r="AA141" t="s">
        <v>272</v>
      </c>
      <c r="AB141" t="s">
        <v>96</v>
      </c>
      <c r="AC141" t="s">
        <v>83</v>
      </c>
      <c r="AD141" t="s">
        <v>270</v>
      </c>
      <c r="AE141" t="s">
        <v>99</v>
      </c>
      <c r="AF141">
        <v>25</v>
      </c>
      <c r="AG141" t="s">
        <v>56</v>
      </c>
      <c r="AH141">
        <v>-1</v>
      </c>
      <c r="AI141">
        <v>1</v>
      </c>
      <c r="AJ141" t="s">
        <v>183</v>
      </c>
      <c r="AL141" t="s">
        <v>101</v>
      </c>
      <c r="AM141" t="s">
        <v>59</v>
      </c>
      <c r="AN141" t="s">
        <v>86</v>
      </c>
      <c r="AO141" t="s">
        <v>209</v>
      </c>
      <c r="AP141">
        <v>1</v>
      </c>
      <c r="AR141">
        <v>300</v>
      </c>
      <c r="AS141">
        <v>683</v>
      </c>
      <c r="AT141">
        <v>60</v>
      </c>
      <c r="AW141">
        <v>0.86486486486486491</v>
      </c>
    </row>
    <row r="142" spans="1:49" x14ac:dyDescent="0.2">
      <c r="A142">
        <v>148</v>
      </c>
      <c r="B142">
        <v>66748.134698010239</v>
      </c>
      <c r="C142">
        <v>460.16043184885291</v>
      </c>
      <c r="D142">
        <f t="shared" si="17"/>
        <v>460.16043184885291</v>
      </c>
      <c r="E142">
        <f t="shared" si="18"/>
        <v>-460.16043184885291</v>
      </c>
      <c r="F142">
        <f t="shared" si="19"/>
        <v>0</v>
      </c>
      <c r="G142">
        <f t="shared" si="20"/>
        <v>920.32086369770582</v>
      </c>
      <c r="H142">
        <f t="shared" si="21"/>
        <v>460.16043184885291</v>
      </c>
      <c r="I142">
        <v>0</v>
      </c>
      <c r="J142" t="s">
        <v>273</v>
      </c>
      <c r="K142" t="s">
        <v>274</v>
      </c>
      <c r="L142" t="s">
        <v>213</v>
      </c>
      <c r="M142">
        <v>2021</v>
      </c>
      <c r="N142" t="s">
        <v>275</v>
      </c>
      <c r="O142" t="s">
        <v>66</v>
      </c>
      <c r="P142" t="s">
        <v>276</v>
      </c>
      <c r="Q142" t="s">
        <v>277</v>
      </c>
      <c r="R142" t="s">
        <v>47</v>
      </c>
      <c r="S142" t="s">
        <v>48</v>
      </c>
      <c r="T142" t="s">
        <v>49</v>
      </c>
      <c r="U142" t="s">
        <v>278</v>
      </c>
      <c r="V142" t="s">
        <v>279</v>
      </c>
      <c r="W142" t="s">
        <v>52</v>
      </c>
      <c r="X142" t="s">
        <v>280</v>
      </c>
      <c r="AA142" t="s">
        <v>115</v>
      </c>
      <c r="AB142" t="s">
        <v>82</v>
      </c>
      <c r="AC142" t="s">
        <v>83</v>
      </c>
      <c r="AD142" t="s">
        <v>281</v>
      </c>
      <c r="AE142" t="s">
        <v>140</v>
      </c>
      <c r="AF142">
        <v>25</v>
      </c>
      <c r="AG142" t="s">
        <v>56</v>
      </c>
      <c r="AH142">
        <v>-1</v>
      </c>
      <c r="AI142">
        <v>20</v>
      </c>
      <c r="AJ142" t="s">
        <v>141</v>
      </c>
      <c r="AL142" t="s">
        <v>58</v>
      </c>
      <c r="AM142" t="s">
        <v>59</v>
      </c>
      <c r="AN142" t="s">
        <v>233</v>
      </c>
      <c r="AP142">
        <v>1</v>
      </c>
      <c r="AR142">
        <v>515</v>
      </c>
      <c r="AS142">
        <v>1000</v>
      </c>
      <c r="AW142">
        <v>0.78378378378378377</v>
      </c>
    </row>
    <row r="143" spans="1:49" x14ac:dyDescent="0.2">
      <c r="A143">
        <v>148</v>
      </c>
      <c r="B143">
        <v>78786.00719211105</v>
      </c>
      <c r="C143">
        <v>460.16043184885291</v>
      </c>
      <c r="D143">
        <f t="shared" si="17"/>
        <v>460.16043184885291</v>
      </c>
      <c r="E143">
        <f t="shared" si="18"/>
        <v>-460.16043184885291</v>
      </c>
      <c r="F143">
        <f t="shared" si="19"/>
        <v>0</v>
      </c>
      <c r="G143">
        <f t="shared" si="20"/>
        <v>920.32086369770582</v>
      </c>
      <c r="H143">
        <f t="shared" si="21"/>
        <v>460.16043184885291</v>
      </c>
      <c r="I143">
        <v>0</v>
      </c>
      <c r="J143" t="s">
        <v>273</v>
      </c>
      <c r="K143" t="s">
        <v>274</v>
      </c>
      <c r="L143" t="s">
        <v>213</v>
      </c>
      <c r="M143">
        <v>2021</v>
      </c>
      <c r="N143" t="s">
        <v>275</v>
      </c>
      <c r="O143" t="s">
        <v>66</v>
      </c>
      <c r="P143" t="s">
        <v>276</v>
      </c>
      <c r="Q143" t="s">
        <v>277</v>
      </c>
      <c r="R143" t="s">
        <v>47</v>
      </c>
      <c r="S143" t="s">
        <v>48</v>
      </c>
      <c r="T143" t="s">
        <v>49</v>
      </c>
      <c r="U143" t="s">
        <v>278</v>
      </c>
      <c r="V143" t="s">
        <v>279</v>
      </c>
      <c r="W143" t="s">
        <v>52</v>
      </c>
      <c r="X143" t="s">
        <v>280</v>
      </c>
      <c r="AA143" t="s">
        <v>115</v>
      </c>
      <c r="AB143" t="s">
        <v>82</v>
      </c>
      <c r="AC143" t="s">
        <v>83</v>
      </c>
      <c r="AD143" t="s">
        <v>281</v>
      </c>
      <c r="AE143" t="s">
        <v>140</v>
      </c>
      <c r="AF143">
        <v>25</v>
      </c>
      <c r="AG143" t="s">
        <v>56</v>
      </c>
      <c r="AH143">
        <v>-1</v>
      </c>
      <c r="AI143">
        <v>20</v>
      </c>
      <c r="AJ143" t="s">
        <v>141</v>
      </c>
      <c r="AL143" t="s">
        <v>58</v>
      </c>
      <c r="AM143" t="s">
        <v>59</v>
      </c>
      <c r="AN143" t="s">
        <v>233</v>
      </c>
      <c r="AP143">
        <v>1</v>
      </c>
      <c r="AR143">
        <v>515</v>
      </c>
      <c r="AS143">
        <v>1000</v>
      </c>
      <c r="AW143">
        <v>0.78378378378378377</v>
      </c>
    </row>
    <row r="144" spans="1:49" x14ac:dyDescent="0.2">
      <c r="A144">
        <v>148</v>
      </c>
      <c r="B144">
        <v>92824.035027092017</v>
      </c>
      <c r="C144">
        <v>459.98726045883939</v>
      </c>
      <c r="D144">
        <f t="shared" si="17"/>
        <v>459.98726045883939</v>
      </c>
      <c r="E144">
        <f t="shared" si="18"/>
        <v>-459.98726045883939</v>
      </c>
      <c r="F144">
        <f t="shared" si="19"/>
        <v>0</v>
      </c>
      <c r="G144">
        <f t="shared" si="20"/>
        <v>919.97452091767877</v>
      </c>
      <c r="H144">
        <f t="shared" si="21"/>
        <v>459.98726045883939</v>
      </c>
      <c r="I144">
        <v>0</v>
      </c>
      <c r="J144" t="s">
        <v>273</v>
      </c>
      <c r="K144" t="s">
        <v>274</v>
      </c>
      <c r="L144" t="s">
        <v>213</v>
      </c>
      <c r="M144">
        <v>2021</v>
      </c>
      <c r="N144" t="s">
        <v>275</v>
      </c>
      <c r="O144" t="s">
        <v>66</v>
      </c>
      <c r="P144" t="s">
        <v>276</v>
      </c>
      <c r="Q144" t="s">
        <v>277</v>
      </c>
      <c r="R144" t="s">
        <v>47</v>
      </c>
      <c r="S144" t="s">
        <v>48</v>
      </c>
      <c r="T144" t="s">
        <v>49</v>
      </c>
      <c r="U144" t="s">
        <v>278</v>
      </c>
      <c r="V144" t="s">
        <v>279</v>
      </c>
      <c r="W144" t="s">
        <v>52</v>
      </c>
      <c r="X144" t="s">
        <v>280</v>
      </c>
      <c r="AA144" t="s">
        <v>115</v>
      </c>
      <c r="AB144" t="s">
        <v>82</v>
      </c>
      <c r="AC144" t="s">
        <v>83</v>
      </c>
      <c r="AD144" t="s">
        <v>281</v>
      </c>
      <c r="AE144" t="s">
        <v>140</v>
      </c>
      <c r="AF144">
        <v>25</v>
      </c>
      <c r="AG144" t="s">
        <v>56</v>
      </c>
      <c r="AH144">
        <v>-1</v>
      </c>
      <c r="AI144">
        <v>20</v>
      </c>
      <c r="AJ144" t="s">
        <v>141</v>
      </c>
      <c r="AL144" t="s">
        <v>58</v>
      </c>
      <c r="AM144" t="s">
        <v>59</v>
      </c>
      <c r="AN144" t="s">
        <v>233</v>
      </c>
      <c r="AP144">
        <v>1</v>
      </c>
      <c r="AR144">
        <v>515</v>
      </c>
      <c r="AS144">
        <v>1000</v>
      </c>
      <c r="AW144">
        <v>0.78378378378378377</v>
      </c>
    </row>
    <row r="145" spans="1:49" x14ac:dyDescent="0.2">
      <c r="A145">
        <v>148</v>
      </c>
      <c r="B145">
        <v>123718.92746047641</v>
      </c>
      <c r="C145">
        <v>419.74866396761138</v>
      </c>
      <c r="D145">
        <f t="shared" si="17"/>
        <v>419.74866396761138</v>
      </c>
      <c r="E145">
        <f t="shared" si="18"/>
        <v>-419.74866396761138</v>
      </c>
      <c r="F145">
        <f t="shared" si="19"/>
        <v>0</v>
      </c>
      <c r="G145">
        <f t="shared" si="20"/>
        <v>839.49732793522276</v>
      </c>
      <c r="H145">
        <f t="shared" si="21"/>
        <v>419.74866396761138</v>
      </c>
      <c r="I145">
        <v>0</v>
      </c>
      <c r="J145" t="s">
        <v>273</v>
      </c>
      <c r="K145" t="s">
        <v>274</v>
      </c>
      <c r="L145" t="s">
        <v>213</v>
      </c>
      <c r="M145">
        <v>2021</v>
      </c>
      <c r="N145" t="s">
        <v>275</v>
      </c>
      <c r="O145" t="s">
        <v>66</v>
      </c>
      <c r="P145" t="s">
        <v>276</v>
      </c>
      <c r="Q145" t="s">
        <v>277</v>
      </c>
      <c r="R145" t="s">
        <v>47</v>
      </c>
      <c r="S145" t="s">
        <v>48</v>
      </c>
      <c r="T145" t="s">
        <v>49</v>
      </c>
      <c r="U145" t="s">
        <v>278</v>
      </c>
      <c r="V145" t="s">
        <v>279</v>
      </c>
      <c r="W145" t="s">
        <v>52</v>
      </c>
      <c r="X145" t="s">
        <v>280</v>
      </c>
      <c r="AA145" t="s">
        <v>115</v>
      </c>
      <c r="AB145" t="s">
        <v>82</v>
      </c>
      <c r="AC145" t="s">
        <v>83</v>
      </c>
      <c r="AD145" t="s">
        <v>281</v>
      </c>
      <c r="AE145" t="s">
        <v>140</v>
      </c>
      <c r="AF145">
        <v>25</v>
      </c>
      <c r="AG145" t="s">
        <v>56</v>
      </c>
      <c r="AH145">
        <v>-1</v>
      </c>
      <c r="AI145">
        <v>20</v>
      </c>
      <c r="AJ145" t="s">
        <v>141</v>
      </c>
      <c r="AL145" t="s">
        <v>58</v>
      </c>
      <c r="AM145" t="s">
        <v>59</v>
      </c>
      <c r="AN145" t="s">
        <v>233</v>
      </c>
      <c r="AP145">
        <v>1</v>
      </c>
      <c r="AR145">
        <v>515</v>
      </c>
      <c r="AS145">
        <v>1000</v>
      </c>
      <c r="AW145">
        <v>0.78378378378378377</v>
      </c>
    </row>
    <row r="146" spans="1:49" x14ac:dyDescent="0.2">
      <c r="A146">
        <v>148</v>
      </c>
      <c r="B146">
        <v>149470.38069484531</v>
      </c>
      <c r="C146">
        <v>419.66207827260462</v>
      </c>
      <c r="D146">
        <f t="shared" si="17"/>
        <v>419.66207827260462</v>
      </c>
      <c r="E146">
        <f t="shared" si="18"/>
        <v>-419.66207827260462</v>
      </c>
      <c r="F146">
        <f t="shared" si="19"/>
        <v>0</v>
      </c>
      <c r="G146">
        <f t="shared" si="20"/>
        <v>839.32415654520923</v>
      </c>
      <c r="H146">
        <f t="shared" si="21"/>
        <v>419.66207827260462</v>
      </c>
      <c r="I146">
        <v>0</v>
      </c>
      <c r="J146" t="s">
        <v>273</v>
      </c>
      <c r="K146" t="s">
        <v>274</v>
      </c>
      <c r="L146" t="s">
        <v>213</v>
      </c>
      <c r="M146">
        <v>2021</v>
      </c>
      <c r="N146" t="s">
        <v>275</v>
      </c>
      <c r="O146" t="s">
        <v>66</v>
      </c>
      <c r="P146" t="s">
        <v>276</v>
      </c>
      <c r="Q146" t="s">
        <v>277</v>
      </c>
      <c r="R146" t="s">
        <v>47</v>
      </c>
      <c r="S146" t="s">
        <v>48</v>
      </c>
      <c r="T146" t="s">
        <v>49</v>
      </c>
      <c r="U146" t="s">
        <v>278</v>
      </c>
      <c r="V146" t="s">
        <v>279</v>
      </c>
      <c r="W146" t="s">
        <v>52</v>
      </c>
      <c r="X146" t="s">
        <v>280</v>
      </c>
      <c r="AA146" t="s">
        <v>115</v>
      </c>
      <c r="AB146" t="s">
        <v>82</v>
      </c>
      <c r="AC146" t="s">
        <v>83</v>
      </c>
      <c r="AD146" t="s">
        <v>281</v>
      </c>
      <c r="AE146" t="s">
        <v>140</v>
      </c>
      <c r="AF146">
        <v>25</v>
      </c>
      <c r="AG146" t="s">
        <v>56</v>
      </c>
      <c r="AH146">
        <v>-1</v>
      </c>
      <c r="AI146">
        <v>20</v>
      </c>
      <c r="AJ146" t="s">
        <v>141</v>
      </c>
      <c r="AL146" t="s">
        <v>58</v>
      </c>
      <c r="AM146" t="s">
        <v>59</v>
      </c>
      <c r="AN146" t="s">
        <v>233</v>
      </c>
      <c r="AP146">
        <v>1</v>
      </c>
      <c r="AR146">
        <v>515</v>
      </c>
      <c r="AS146">
        <v>1000</v>
      </c>
      <c r="AW146">
        <v>0.78378378378378377</v>
      </c>
    </row>
    <row r="147" spans="1:49" x14ac:dyDescent="0.2">
      <c r="A147">
        <v>148</v>
      </c>
      <c r="B147">
        <v>186541.81634578499</v>
      </c>
      <c r="C147">
        <v>419.66207827260462</v>
      </c>
      <c r="D147">
        <f t="shared" si="17"/>
        <v>419.66207827260462</v>
      </c>
      <c r="E147">
        <f t="shared" si="18"/>
        <v>-419.66207827260462</v>
      </c>
      <c r="F147">
        <f t="shared" si="19"/>
        <v>0</v>
      </c>
      <c r="G147">
        <f t="shared" si="20"/>
        <v>839.32415654520923</v>
      </c>
      <c r="H147">
        <f t="shared" si="21"/>
        <v>419.66207827260462</v>
      </c>
      <c r="I147">
        <v>0</v>
      </c>
      <c r="J147" t="s">
        <v>273</v>
      </c>
      <c r="K147" t="s">
        <v>274</v>
      </c>
      <c r="L147" t="s">
        <v>213</v>
      </c>
      <c r="M147">
        <v>2021</v>
      </c>
      <c r="N147" t="s">
        <v>275</v>
      </c>
      <c r="O147" t="s">
        <v>66</v>
      </c>
      <c r="P147" t="s">
        <v>276</v>
      </c>
      <c r="Q147" t="s">
        <v>277</v>
      </c>
      <c r="R147" t="s">
        <v>47</v>
      </c>
      <c r="S147" t="s">
        <v>48</v>
      </c>
      <c r="T147" t="s">
        <v>49</v>
      </c>
      <c r="U147" t="s">
        <v>278</v>
      </c>
      <c r="V147" t="s">
        <v>279</v>
      </c>
      <c r="W147" t="s">
        <v>52</v>
      </c>
      <c r="X147" t="s">
        <v>280</v>
      </c>
      <c r="AA147" t="s">
        <v>115</v>
      </c>
      <c r="AB147" t="s">
        <v>82</v>
      </c>
      <c r="AC147" t="s">
        <v>83</v>
      </c>
      <c r="AD147" t="s">
        <v>281</v>
      </c>
      <c r="AE147" t="s">
        <v>140</v>
      </c>
      <c r="AF147">
        <v>25</v>
      </c>
      <c r="AG147" t="s">
        <v>56</v>
      </c>
      <c r="AH147">
        <v>-1</v>
      </c>
      <c r="AI147">
        <v>20</v>
      </c>
      <c r="AJ147" t="s">
        <v>141</v>
      </c>
      <c r="AL147" t="s">
        <v>58</v>
      </c>
      <c r="AM147" t="s">
        <v>59</v>
      </c>
      <c r="AN147" t="s">
        <v>233</v>
      </c>
      <c r="AP147">
        <v>1</v>
      </c>
      <c r="AR147">
        <v>515</v>
      </c>
      <c r="AS147">
        <v>1000</v>
      </c>
      <c r="AW147">
        <v>0.78378378378378377</v>
      </c>
    </row>
    <row r="148" spans="1:49" x14ac:dyDescent="0.2">
      <c r="A148">
        <v>148</v>
      </c>
      <c r="B148">
        <v>416193.21541101788</v>
      </c>
      <c r="C148">
        <v>389.70170040485829</v>
      </c>
      <c r="D148">
        <f t="shared" si="17"/>
        <v>389.70170040485829</v>
      </c>
      <c r="E148">
        <f t="shared" si="18"/>
        <v>-389.70170040485829</v>
      </c>
      <c r="F148">
        <f t="shared" si="19"/>
        <v>0</v>
      </c>
      <c r="G148">
        <f t="shared" si="20"/>
        <v>779.40340080971657</v>
      </c>
      <c r="H148">
        <f t="shared" si="21"/>
        <v>389.70170040485829</v>
      </c>
      <c r="I148">
        <v>0</v>
      </c>
      <c r="J148" t="s">
        <v>273</v>
      </c>
      <c r="K148" t="s">
        <v>274</v>
      </c>
      <c r="L148" t="s">
        <v>213</v>
      </c>
      <c r="M148">
        <v>2021</v>
      </c>
      <c r="N148" t="s">
        <v>275</v>
      </c>
      <c r="O148" t="s">
        <v>66</v>
      </c>
      <c r="P148" t="s">
        <v>276</v>
      </c>
      <c r="Q148" t="s">
        <v>277</v>
      </c>
      <c r="R148" t="s">
        <v>47</v>
      </c>
      <c r="S148" t="s">
        <v>48</v>
      </c>
      <c r="T148" t="s">
        <v>49</v>
      </c>
      <c r="U148" t="s">
        <v>278</v>
      </c>
      <c r="V148" t="s">
        <v>279</v>
      </c>
      <c r="W148" t="s">
        <v>52</v>
      </c>
      <c r="X148" t="s">
        <v>280</v>
      </c>
      <c r="AA148" t="s">
        <v>115</v>
      </c>
      <c r="AB148" t="s">
        <v>82</v>
      </c>
      <c r="AC148" t="s">
        <v>83</v>
      </c>
      <c r="AD148" t="s">
        <v>281</v>
      </c>
      <c r="AE148" t="s">
        <v>140</v>
      </c>
      <c r="AF148">
        <v>25</v>
      </c>
      <c r="AG148" t="s">
        <v>56</v>
      </c>
      <c r="AH148">
        <v>-1</v>
      </c>
      <c r="AI148">
        <v>20</v>
      </c>
      <c r="AJ148" t="s">
        <v>141</v>
      </c>
      <c r="AL148" t="s">
        <v>58</v>
      </c>
      <c r="AM148" t="s">
        <v>59</v>
      </c>
      <c r="AN148" t="s">
        <v>233</v>
      </c>
      <c r="AP148">
        <v>1</v>
      </c>
      <c r="AR148">
        <v>515</v>
      </c>
      <c r="AS148">
        <v>1000</v>
      </c>
      <c r="AW148">
        <v>0.78378378378378377</v>
      </c>
    </row>
    <row r="149" spans="1:49" x14ac:dyDescent="0.2">
      <c r="A149">
        <v>148</v>
      </c>
      <c r="B149">
        <v>500773.71305216913</v>
      </c>
      <c r="C149">
        <v>390.32680161943318</v>
      </c>
      <c r="D149">
        <f t="shared" si="17"/>
        <v>390.32680161943318</v>
      </c>
      <c r="E149">
        <f t="shared" si="18"/>
        <v>-390.32680161943318</v>
      </c>
      <c r="F149">
        <f t="shared" si="19"/>
        <v>0</v>
      </c>
      <c r="G149">
        <f t="shared" si="20"/>
        <v>780.65360323886637</v>
      </c>
      <c r="H149">
        <f t="shared" si="21"/>
        <v>390.32680161943318</v>
      </c>
      <c r="I149">
        <v>0</v>
      </c>
      <c r="J149" t="s">
        <v>273</v>
      </c>
      <c r="K149" t="s">
        <v>274</v>
      </c>
      <c r="L149" t="s">
        <v>213</v>
      </c>
      <c r="M149">
        <v>2021</v>
      </c>
      <c r="N149" t="s">
        <v>275</v>
      </c>
      <c r="O149" t="s">
        <v>66</v>
      </c>
      <c r="P149" t="s">
        <v>276</v>
      </c>
      <c r="Q149" t="s">
        <v>277</v>
      </c>
      <c r="R149" t="s">
        <v>47</v>
      </c>
      <c r="S149" t="s">
        <v>48</v>
      </c>
      <c r="T149" t="s">
        <v>49</v>
      </c>
      <c r="U149" t="s">
        <v>278</v>
      </c>
      <c r="V149" t="s">
        <v>279</v>
      </c>
      <c r="W149" t="s">
        <v>52</v>
      </c>
      <c r="X149" t="s">
        <v>280</v>
      </c>
      <c r="AA149" t="s">
        <v>115</v>
      </c>
      <c r="AB149" t="s">
        <v>82</v>
      </c>
      <c r="AC149" t="s">
        <v>83</v>
      </c>
      <c r="AD149" t="s">
        <v>281</v>
      </c>
      <c r="AE149" t="s">
        <v>140</v>
      </c>
      <c r="AF149">
        <v>25</v>
      </c>
      <c r="AG149" t="s">
        <v>56</v>
      </c>
      <c r="AH149">
        <v>-1</v>
      </c>
      <c r="AI149">
        <v>20</v>
      </c>
      <c r="AJ149" t="s">
        <v>141</v>
      </c>
      <c r="AL149" t="s">
        <v>58</v>
      </c>
      <c r="AM149" t="s">
        <v>59</v>
      </c>
      <c r="AN149" t="s">
        <v>233</v>
      </c>
      <c r="AP149">
        <v>1</v>
      </c>
      <c r="AR149">
        <v>515</v>
      </c>
      <c r="AS149">
        <v>1000</v>
      </c>
      <c r="AW149">
        <v>0.78378378378378377</v>
      </c>
    </row>
    <row r="150" spans="1:49" x14ac:dyDescent="0.2">
      <c r="A150">
        <v>148</v>
      </c>
      <c r="B150">
        <v>705713.34435486537</v>
      </c>
      <c r="C150">
        <v>390.15363022941978</v>
      </c>
      <c r="D150">
        <f t="shared" si="17"/>
        <v>390.15363022941978</v>
      </c>
      <c r="E150">
        <f t="shared" si="18"/>
        <v>-390.15363022941978</v>
      </c>
      <c r="F150">
        <f t="shared" si="19"/>
        <v>0</v>
      </c>
      <c r="G150">
        <f t="shared" si="20"/>
        <v>780.30726045883955</v>
      </c>
      <c r="H150">
        <f t="shared" si="21"/>
        <v>390.15363022941978</v>
      </c>
      <c r="I150">
        <v>0</v>
      </c>
      <c r="J150" t="s">
        <v>273</v>
      </c>
      <c r="K150" t="s">
        <v>274</v>
      </c>
      <c r="L150" t="s">
        <v>213</v>
      </c>
      <c r="M150">
        <v>2021</v>
      </c>
      <c r="N150" t="s">
        <v>275</v>
      </c>
      <c r="O150" t="s">
        <v>66</v>
      </c>
      <c r="P150" t="s">
        <v>276</v>
      </c>
      <c r="Q150" t="s">
        <v>277</v>
      </c>
      <c r="R150" t="s">
        <v>47</v>
      </c>
      <c r="S150" t="s">
        <v>48</v>
      </c>
      <c r="T150" t="s">
        <v>49</v>
      </c>
      <c r="U150" t="s">
        <v>278</v>
      </c>
      <c r="V150" t="s">
        <v>279</v>
      </c>
      <c r="W150" t="s">
        <v>52</v>
      </c>
      <c r="X150" t="s">
        <v>280</v>
      </c>
      <c r="AA150" t="s">
        <v>115</v>
      </c>
      <c r="AB150" t="s">
        <v>82</v>
      </c>
      <c r="AC150" t="s">
        <v>83</v>
      </c>
      <c r="AD150" t="s">
        <v>281</v>
      </c>
      <c r="AE150" t="s">
        <v>140</v>
      </c>
      <c r="AF150">
        <v>25</v>
      </c>
      <c r="AG150" t="s">
        <v>56</v>
      </c>
      <c r="AH150">
        <v>-1</v>
      </c>
      <c r="AI150">
        <v>20</v>
      </c>
      <c r="AJ150" t="s">
        <v>141</v>
      </c>
      <c r="AL150" t="s">
        <v>58</v>
      </c>
      <c r="AM150" t="s">
        <v>59</v>
      </c>
      <c r="AN150" t="s">
        <v>233</v>
      </c>
      <c r="AP150">
        <v>1</v>
      </c>
      <c r="AR150">
        <v>515</v>
      </c>
      <c r="AS150">
        <v>1000</v>
      </c>
      <c r="AW150">
        <v>0.78378378378378377</v>
      </c>
    </row>
    <row r="151" spans="1:49" x14ac:dyDescent="0.2">
      <c r="A151">
        <v>148</v>
      </c>
      <c r="B151">
        <v>1121392.198756234</v>
      </c>
      <c r="C151">
        <v>349.74186234817819</v>
      </c>
      <c r="D151">
        <f t="shared" si="17"/>
        <v>349.74186234817819</v>
      </c>
      <c r="E151">
        <f t="shared" si="18"/>
        <v>-349.74186234817819</v>
      </c>
      <c r="F151">
        <f t="shared" si="19"/>
        <v>0</v>
      </c>
      <c r="G151">
        <f t="shared" si="20"/>
        <v>699.48372469635638</v>
      </c>
      <c r="H151">
        <f t="shared" si="21"/>
        <v>349.74186234817819</v>
      </c>
      <c r="I151">
        <v>0</v>
      </c>
      <c r="J151" t="s">
        <v>273</v>
      </c>
      <c r="K151" t="s">
        <v>274</v>
      </c>
      <c r="L151" t="s">
        <v>213</v>
      </c>
      <c r="M151">
        <v>2021</v>
      </c>
      <c r="N151" t="s">
        <v>275</v>
      </c>
      <c r="O151" t="s">
        <v>66</v>
      </c>
      <c r="P151" t="s">
        <v>276</v>
      </c>
      <c r="Q151" t="s">
        <v>277</v>
      </c>
      <c r="R151" t="s">
        <v>47</v>
      </c>
      <c r="S151" t="s">
        <v>48</v>
      </c>
      <c r="T151" t="s">
        <v>49</v>
      </c>
      <c r="U151" t="s">
        <v>278</v>
      </c>
      <c r="V151" t="s">
        <v>279</v>
      </c>
      <c r="W151" t="s">
        <v>52</v>
      </c>
      <c r="X151" t="s">
        <v>280</v>
      </c>
      <c r="AA151" t="s">
        <v>115</v>
      </c>
      <c r="AB151" t="s">
        <v>82</v>
      </c>
      <c r="AC151" t="s">
        <v>83</v>
      </c>
      <c r="AD151" t="s">
        <v>281</v>
      </c>
      <c r="AE151" t="s">
        <v>140</v>
      </c>
      <c r="AF151">
        <v>25</v>
      </c>
      <c r="AG151" t="s">
        <v>56</v>
      </c>
      <c r="AH151">
        <v>-1</v>
      </c>
      <c r="AI151">
        <v>20</v>
      </c>
      <c r="AJ151" t="s">
        <v>141</v>
      </c>
      <c r="AL151" t="s">
        <v>58</v>
      </c>
      <c r="AM151" t="s">
        <v>59</v>
      </c>
      <c r="AN151" t="s">
        <v>233</v>
      </c>
      <c r="AP151">
        <v>1</v>
      </c>
      <c r="AR151">
        <v>515</v>
      </c>
      <c r="AS151">
        <v>1000</v>
      </c>
      <c r="AW151">
        <v>0.78378378378378377</v>
      </c>
    </row>
    <row r="152" spans="1:49" x14ac:dyDescent="0.2">
      <c r="A152">
        <v>148</v>
      </c>
      <c r="B152">
        <v>1602083.281498529</v>
      </c>
      <c r="C152">
        <v>349.91503373819171</v>
      </c>
      <c r="D152">
        <f t="shared" si="17"/>
        <v>349.91503373819171</v>
      </c>
      <c r="E152">
        <f t="shared" si="18"/>
        <v>-349.91503373819171</v>
      </c>
      <c r="F152">
        <f t="shared" si="19"/>
        <v>0</v>
      </c>
      <c r="G152">
        <f t="shared" si="20"/>
        <v>699.83006747638342</v>
      </c>
      <c r="H152">
        <f t="shared" si="21"/>
        <v>349.91503373819171</v>
      </c>
      <c r="I152">
        <v>0</v>
      </c>
      <c r="J152" t="s">
        <v>273</v>
      </c>
      <c r="K152" t="s">
        <v>274</v>
      </c>
      <c r="L152" t="s">
        <v>213</v>
      </c>
      <c r="M152">
        <v>2021</v>
      </c>
      <c r="N152" t="s">
        <v>275</v>
      </c>
      <c r="O152" t="s">
        <v>66</v>
      </c>
      <c r="P152" t="s">
        <v>276</v>
      </c>
      <c r="Q152" t="s">
        <v>277</v>
      </c>
      <c r="R152" t="s">
        <v>47</v>
      </c>
      <c r="S152" t="s">
        <v>48</v>
      </c>
      <c r="T152" t="s">
        <v>49</v>
      </c>
      <c r="U152" t="s">
        <v>278</v>
      </c>
      <c r="V152" t="s">
        <v>279</v>
      </c>
      <c r="W152" t="s">
        <v>52</v>
      </c>
      <c r="X152" t="s">
        <v>280</v>
      </c>
      <c r="AA152" t="s">
        <v>115</v>
      </c>
      <c r="AB152" t="s">
        <v>82</v>
      </c>
      <c r="AC152" t="s">
        <v>83</v>
      </c>
      <c r="AD152" t="s">
        <v>281</v>
      </c>
      <c r="AE152" t="s">
        <v>140</v>
      </c>
      <c r="AF152">
        <v>25</v>
      </c>
      <c r="AG152" t="s">
        <v>56</v>
      </c>
      <c r="AH152">
        <v>-1</v>
      </c>
      <c r="AI152">
        <v>20</v>
      </c>
      <c r="AJ152" t="s">
        <v>141</v>
      </c>
      <c r="AL152" t="s">
        <v>58</v>
      </c>
      <c r="AM152" t="s">
        <v>59</v>
      </c>
      <c r="AN152" t="s">
        <v>233</v>
      </c>
      <c r="AP152">
        <v>1</v>
      </c>
      <c r="AR152">
        <v>515</v>
      </c>
      <c r="AS152">
        <v>1000</v>
      </c>
      <c r="AW152">
        <v>0.78378378378378377</v>
      </c>
    </row>
    <row r="153" spans="1:49" x14ac:dyDescent="0.2">
      <c r="A153">
        <v>148</v>
      </c>
      <c r="B153">
        <v>1909252.3368919101</v>
      </c>
      <c r="C153">
        <v>349.74186234817819</v>
      </c>
      <c r="D153">
        <f t="shared" si="17"/>
        <v>349.74186234817819</v>
      </c>
      <c r="E153">
        <f t="shared" si="18"/>
        <v>-349.74186234817819</v>
      </c>
      <c r="F153">
        <f t="shared" si="19"/>
        <v>0</v>
      </c>
      <c r="G153">
        <f t="shared" si="20"/>
        <v>699.48372469635638</v>
      </c>
      <c r="H153">
        <f t="shared" si="21"/>
        <v>349.74186234817819</v>
      </c>
      <c r="I153">
        <v>0</v>
      </c>
      <c r="J153" t="s">
        <v>273</v>
      </c>
      <c r="K153" t="s">
        <v>274</v>
      </c>
      <c r="L153" t="s">
        <v>213</v>
      </c>
      <c r="M153">
        <v>2021</v>
      </c>
      <c r="N153" t="s">
        <v>275</v>
      </c>
      <c r="O153" t="s">
        <v>66</v>
      </c>
      <c r="P153" t="s">
        <v>276</v>
      </c>
      <c r="Q153" t="s">
        <v>277</v>
      </c>
      <c r="R153" t="s">
        <v>47</v>
      </c>
      <c r="S153" t="s">
        <v>48</v>
      </c>
      <c r="T153" t="s">
        <v>49</v>
      </c>
      <c r="U153" t="s">
        <v>278</v>
      </c>
      <c r="V153" t="s">
        <v>279</v>
      </c>
      <c r="W153" t="s">
        <v>52</v>
      </c>
      <c r="X153" t="s">
        <v>280</v>
      </c>
      <c r="AA153" t="s">
        <v>115</v>
      </c>
      <c r="AB153" t="s">
        <v>82</v>
      </c>
      <c r="AC153" t="s">
        <v>83</v>
      </c>
      <c r="AD153" t="s">
        <v>281</v>
      </c>
      <c r="AE153" t="s">
        <v>140</v>
      </c>
      <c r="AF153">
        <v>25</v>
      </c>
      <c r="AG153" t="s">
        <v>56</v>
      </c>
      <c r="AH153">
        <v>-1</v>
      </c>
      <c r="AI153">
        <v>20</v>
      </c>
      <c r="AJ153" t="s">
        <v>141</v>
      </c>
      <c r="AL153" t="s">
        <v>58</v>
      </c>
      <c r="AM153" t="s">
        <v>59</v>
      </c>
      <c r="AN153" t="s">
        <v>233</v>
      </c>
      <c r="AP153">
        <v>1</v>
      </c>
      <c r="AR153">
        <v>515</v>
      </c>
      <c r="AS153">
        <v>1000</v>
      </c>
      <c r="AW153">
        <v>0.78378378378378377</v>
      </c>
    </row>
    <row r="154" spans="1:49" x14ac:dyDescent="0.2">
      <c r="A154">
        <v>149</v>
      </c>
      <c r="B154">
        <v>2535.7059829042541</v>
      </c>
      <c r="C154">
        <v>334.45782014392921</v>
      </c>
      <c r="D154">
        <f t="shared" si="17"/>
        <v>334.45782014392921</v>
      </c>
      <c r="E154">
        <f t="shared" si="18"/>
        <v>-334.45782014392921</v>
      </c>
      <c r="F154">
        <f t="shared" si="19"/>
        <v>0</v>
      </c>
      <c r="G154">
        <f t="shared" si="20"/>
        <v>668.91564028785842</v>
      </c>
      <c r="H154">
        <f t="shared" si="21"/>
        <v>334.45782014392921</v>
      </c>
      <c r="I154">
        <v>0</v>
      </c>
      <c r="J154" t="s">
        <v>282</v>
      </c>
      <c r="K154" t="s">
        <v>283</v>
      </c>
      <c r="L154" t="s">
        <v>213</v>
      </c>
      <c r="M154">
        <v>2022</v>
      </c>
      <c r="N154" t="s">
        <v>284</v>
      </c>
      <c r="O154" t="s">
        <v>111</v>
      </c>
      <c r="Q154" t="s">
        <v>285</v>
      </c>
      <c r="R154" t="s">
        <v>47</v>
      </c>
      <c r="S154" t="s">
        <v>48</v>
      </c>
      <c r="T154" t="s">
        <v>49</v>
      </c>
      <c r="U154" t="s">
        <v>50</v>
      </c>
      <c r="V154" t="s">
        <v>286</v>
      </c>
      <c r="W154" t="s">
        <v>52</v>
      </c>
      <c r="X154" t="s">
        <v>287</v>
      </c>
      <c r="AA154" t="s">
        <v>288</v>
      </c>
      <c r="AB154" t="s">
        <v>82</v>
      </c>
      <c r="AE154" t="s">
        <v>99</v>
      </c>
      <c r="AF154">
        <v>25</v>
      </c>
      <c r="AG154" t="s">
        <v>56</v>
      </c>
      <c r="AH154">
        <v>-1</v>
      </c>
      <c r="AI154">
        <v>1</v>
      </c>
      <c r="AJ154" t="s">
        <v>88</v>
      </c>
      <c r="AL154" t="s">
        <v>101</v>
      </c>
      <c r="AM154" t="s">
        <v>59</v>
      </c>
      <c r="AN154" t="s">
        <v>86</v>
      </c>
      <c r="AO154" t="s">
        <v>209</v>
      </c>
      <c r="AP154">
        <v>1</v>
      </c>
      <c r="AR154">
        <v>196</v>
      </c>
      <c r="AS154">
        <v>522</v>
      </c>
      <c r="AT154">
        <v>85</v>
      </c>
      <c r="AW154">
        <v>0.77777777777777779</v>
      </c>
    </row>
    <row r="155" spans="1:49" x14ac:dyDescent="0.2">
      <c r="A155">
        <v>149</v>
      </c>
      <c r="B155">
        <v>3752.0989742909242</v>
      </c>
      <c r="C155">
        <v>316.86319625614982</v>
      </c>
      <c r="D155">
        <f t="shared" si="17"/>
        <v>316.86319625614982</v>
      </c>
      <c r="E155">
        <f t="shared" si="18"/>
        <v>-316.86319625614982</v>
      </c>
      <c r="F155">
        <f t="shared" si="19"/>
        <v>0</v>
      </c>
      <c r="G155">
        <f t="shared" si="20"/>
        <v>633.72639251229964</v>
      </c>
      <c r="H155">
        <f t="shared" si="21"/>
        <v>316.86319625614982</v>
      </c>
      <c r="I155">
        <v>0</v>
      </c>
      <c r="J155" t="s">
        <v>282</v>
      </c>
      <c r="K155" t="s">
        <v>283</v>
      </c>
      <c r="L155" t="s">
        <v>213</v>
      </c>
      <c r="M155">
        <v>2022</v>
      </c>
      <c r="N155" t="s">
        <v>284</v>
      </c>
      <c r="O155" t="s">
        <v>111</v>
      </c>
      <c r="Q155" t="s">
        <v>285</v>
      </c>
      <c r="R155" t="s">
        <v>47</v>
      </c>
      <c r="S155" t="s">
        <v>48</v>
      </c>
      <c r="T155" t="s">
        <v>49</v>
      </c>
      <c r="U155" t="s">
        <v>50</v>
      </c>
      <c r="V155" t="s">
        <v>286</v>
      </c>
      <c r="W155" t="s">
        <v>52</v>
      </c>
      <c r="X155" t="s">
        <v>287</v>
      </c>
      <c r="AA155" t="s">
        <v>288</v>
      </c>
      <c r="AB155" t="s">
        <v>82</v>
      </c>
      <c r="AE155" t="s">
        <v>99</v>
      </c>
      <c r="AF155">
        <v>25</v>
      </c>
      <c r="AG155" t="s">
        <v>56</v>
      </c>
      <c r="AH155">
        <v>-1</v>
      </c>
      <c r="AI155">
        <v>1</v>
      </c>
      <c r="AJ155" t="s">
        <v>88</v>
      </c>
      <c r="AL155" t="s">
        <v>101</v>
      </c>
      <c r="AM155" t="s">
        <v>59</v>
      </c>
      <c r="AN155" t="s">
        <v>86</v>
      </c>
      <c r="AO155" t="s">
        <v>209</v>
      </c>
      <c r="AP155">
        <v>1</v>
      </c>
      <c r="AR155">
        <v>196</v>
      </c>
      <c r="AS155">
        <v>522</v>
      </c>
      <c r="AT155">
        <v>85</v>
      </c>
      <c r="AW155">
        <v>0.77777777777777779</v>
      </c>
    </row>
    <row r="156" spans="1:49" x14ac:dyDescent="0.2">
      <c r="A156">
        <v>149</v>
      </c>
      <c r="B156">
        <v>4059.1698520265659</v>
      </c>
      <c r="C156">
        <v>324.28986236932059</v>
      </c>
      <c r="D156">
        <f t="shared" si="17"/>
        <v>324.28986236932059</v>
      </c>
      <c r="E156">
        <f t="shared" si="18"/>
        <v>-324.28986236932059</v>
      </c>
      <c r="F156">
        <f t="shared" si="19"/>
        <v>0</v>
      </c>
      <c r="G156">
        <f t="shared" si="20"/>
        <v>648.57972473864118</v>
      </c>
      <c r="H156">
        <f t="shared" si="21"/>
        <v>324.28986236932059</v>
      </c>
      <c r="I156">
        <v>0</v>
      </c>
      <c r="J156" t="s">
        <v>282</v>
      </c>
      <c r="K156" t="s">
        <v>283</v>
      </c>
      <c r="L156" t="s">
        <v>213</v>
      </c>
      <c r="M156">
        <v>2022</v>
      </c>
      <c r="N156" t="s">
        <v>284</v>
      </c>
      <c r="O156" t="s">
        <v>111</v>
      </c>
      <c r="Q156" t="s">
        <v>285</v>
      </c>
      <c r="R156" t="s">
        <v>47</v>
      </c>
      <c r="S156" t="s">
        <v>48</v>
      </c>
      <c r="T156" t="s">
        <v>49</v>
      </c>
      <c r="U156" t="s">
        <v>50</v>
      </c>
      <c r="V156" t="s">
        <v>286</v>
      </c>
      <c r="W156" t="s">
        <v>52</v>
      </c>
      <c r="X156" t="s">
        <v>287</v>
      </c>
      <c r="AA156" t="s">
        <v>288</v>
      </c>
      <c r="AB156" t="s">
        <v>82</v>
      </c>
      <c r="AE156" t="s">
        <v>99</v>
      </c>
      <c r="AF156">
        <v>25</v>
      </c>
      <c r="AG156" t="s">
        <v>56</v>
      </c>
      <c r="AH156">
        <v>-1</v>
      </c>
      <c r="AI156">
        <v>1</v>
      </c>
      <c r="AJ156" t="s">
        <v>88</v>
      </c>
      <c r="AL156" t="s">
        <v>101</v>
      </c>
      <c r="AM156" t="s">
        <v>59</v>
      </c>
      <c r="AN156" t="s">
        <v>86</v>
      </c>
      <c r="AO156" t="s">
        <v>209</v>
      </c>
      <c r="AP156">
        <v>1</v>
      </c>
      <c r="AR156">
        <v>196</v>
      </c>
      <c r="AS156">
        <v>522</v>
      </c>
      <c r="AT156">
        <v>85</v>
      </c>
      <c r="AW156">
        <v>0.77777777777777779</v>
      </c>
    </row>
    <row r="157" spans="1:49" x14ac:dyDescent="0.2">
      <c r="A157">
        <v>149</v>
      </c>
      <c r="B157">
        <v>4557.3028407512929</v>
      </c>
      <c r="C157">
        <v>319.30551243430051</v>
      </c>
      <c r="D157">
        <f t="shared" si="17"/>
        <v>319.30551243430051</v>
      </c>
      <c r="E157">
        <f t="shared" si="18"/>
        <v>-319.30551243430051</v>
      </c>
      <c r="F157">
        <f t="shared" si="19"/>
        <v>0</v>
      </c>
      <c r="G157">
        <f t="shared" si="20"/>
        <v>638.61102486860102</v>
      </c>
      <c r="H157">
        <f t="shared" si="21"/>
        <v>319.30551243430051</v>
      </c>
      <c r="I157">
        <v>0</v>
      </c>
      <c r="J157" t="s">
        <v>282</v>
      </c>
      <c r="K157" t="s">
        <v>283</v>
      </c>
      <c r="L157" t="s">
        <v>213</v>
      </c>
      <c r="M157">
        <v>2022</v>
      </c>
      <c r="N157" t="s">
        <v>284</v>
      </c>
      <c r="O157" t="s">
        <v>111</v>
      </c>
      <c r="Q157" t="s">
        <v>285</v>
      </c>
      <c r="R157" t="s">
        <v>47</v>
      </c>
      <c r="S157" t="s">
        <v>48</v>
      </c>
      <c r="T157" t="s">
        <v>49</v>
      </c>
      <c r="U157" t="s">
        <v>50</v>
      </c>
      <c r="V157" t="s">
        <v>286</v>
      </c>
      <c r="W157" t="s">
        <v>52</v>
      </c>
      <c r="X157" t="s">
        <v>287</v>
      </c>
      <c r="AA157" t="s">
        <v>288</v>
      </c>
      <c r="AB157" t="s">
        <v>82</v>
      </c>
      <c r="AE157" t="s">
        <v>99</v>
      </c>
      <c r="AF157">
        <v>25</v>
      </c>
      <c r="AG157" t="s">
        <v>56</v>
      </c>
      <c r="AH157">
        <v>-1</v>
      </c>
      <c r="AI157">
        <v>1</v>
      </c>
      <c r="AJ157" t="s">
        <v>88</v>
      </c>
      <c r="AL157" t="s">
        <v>101</v>
      </c>
      <c r="AM157" t="s">
        <v>59</v>
      </c>
      <c r="AN157" t="s">
        <v>86</v>
      </c>
      <c r="AO157" t="s">
        <v>209</v>
      </c>
      <c r="AP157">
        <v>1</v>
      </c>
      <c r="AR157">
        <v>196</v>
      </c>
      <c r="AS157">
        <v>522</v>
      </c>
      <c r="AT157">
        <v>85</v>
      </c>
      <c r="AW157">
        <v>0.77777777777777779</v>
      </c>
    </row>
    <row r="158" spans="1:49" x14ac:dyDescent="0.2">
      <c r="A158">
        <v>149</v>
      </c>
      <c r="B158">
        <v>6464.9244204316674</v>
      </c>
      <c r="C158">
        <v>299.37639922956242</v>
      </c>
      <c r="D158">
        <f t="shared" si="17"/>
        <v>299.37639922956242</v>
      </c>
      <c r="E158">
        <f t="shared" si="18"/>
        <v>-299.37639922956242</v>
      </c>
      <c r="F158">
        <f t="shared" si="19"/>
        <v>0</v>
      </c>
      <c r="G158">
        <f t="shared" si="20"/>
        <v>598.75279845912485</v>
      </c>
      <c r="H158">
        <f t="shared" si="21"/>
        <v>299.37639922956242</v>
      </c>
      <c r="I158">
        <v>0</v>
      </c>
      <c r="J158" t="s">
        <v>282</v>
      </c>
      <c r="K158" t="s">
        <v>283</v>
      </c>
      <c r="L158" t="s">
        <v>213</v>
      </c>
      <c r="M158">
        <v>2022</v>
      </c>
      <c r="N158" t="s">
        <v>284</v>
      </c>
      <c r="O158" t="s">
        <v>111</v>
      </c>
      <c r="Q158" t="s">
        <v>285</v>
      </c>
      <c r="R158" t="s">
        <v>47</v>
      </c>
      <c r="S158" t="s">
        <v>48</v>
      </c>
      <c r="T158" t="s">
        <v>49</v>
      </c>
      <c r="U158" t="s">
        <v>50</v>
      </c>
      <c r="V158" t="s">
        <v>286</v>
      </c>
      <c r="W158" t="s">
        <v>52</v>
      </c>
      <c r="X158" t="s">
        <v>287</v>
      </c>
      <c r="AA158" t="s">
        <v>288</v>
      </c>
      <c r="AB158" t="s">
        <v>82</v>
      </c>
      <c r="AE158" t="s">
        <v>99</v>
      </c>
      <c r="AF158">
        <v>25</v>
      </c>
      <c r="AG158" t="s">
        <v>56</v>
      </c>
      <c r="AH158">
        <v>-1</v>
      </c>
      <c r="AI158">
        <v>1</v>
      </c>
      <c r="AJ158" t="s">
        <v>88</v>
      </c>
      <c r="AL158" t="s">
        <v>101</v>
      </c>
      <c r="AM158" t="s">
        <v>59</v>
      </c>
      <c r="AN158" t="s">
        <v>86</v>
      </c>
      <c r="AO158" t="s">
        <v>209</v>
      </c>
      <c r="AP158">
        <v>1</v>
      </c>
      <c r="AR158">
        <v>196</v>
      </c>
      <c r="AS158">
        <v>522</v>
      </c>
      <c r="AT158">
        <v>85</v>
      </c>
      <c r="AW158">
        <v>0.77777777777777779</v>
      </c>
    </row>
    <row r="159" spans="1:49" x14ac:dyDescent="0.2">
      <c r="A159">
        <v>149</v>
      </c>
      <c r="B159">
        <v>9806.8002292604669</v>
      </c>
      <c r="C159">
        <v>274.76561308454978</v>
      </c>
      <c r="D159">
        <f t="shared" si="17"/>
        <v>274.76561308454978</v>
      </c>
      <c r="E159">
        <f t="shared" si="18"/>
        <v>-274.76561308454978</v>
      </c>
      <c r="F159">
        <f t="shared" si="19"/>
        <v>0</v>
      </c>
      <c r="G159">
        <f t="shared" si="20"/>
        <v>549.53122616909957</v>
      </c>
      <c r="H159">
        <f t="shared" si="21"/>
        <v>274.76561308454978</v>
      </c>
      <c r="I159">
        <v>0</v>
      </c>
      <c r="J159" t="s">
        <v>282</v>
      </c>
      <c r="K159" t="s">
        <v>283</v>
      </c>
      <c r="L159" t="s">
        <v>213</v>
      </c>
      <c r="M159">
        <v>2022</v>
      </c>
      <c r="N159" t="s">
        <v>284</v>
      </c>
      <c r="O159" t="s">
        <v>111</v>
      </c>
      <c r="Q159" t="s">
        <v>285</v>
      </c>
      <c r="R159" t="s">
        <v>47</v>
      </c>
      <c r="S159" t="s">
        <v>48</v>
      </c>
      <c r="T159" t="s">
        <v>49</v>
      </c>
      <c r="U159" t="s">
        <v>50</v>
      </c>
      <c r="V159" t="s">
        <v>286</v>
      </c>
      <c r="W159" t="s">
        <v>52</v>
      </c>
      <c r="X159" t="s">
        <v>287</v>
      </c>
      <c r="AA159" t="s">
        <v>288</v>
      </c>
      <c r="AB159" t="s">
        <v>82</v>
      </c>
      <c r="AE159" t="s">
        <v>99</v>
      </c>
      <c r="AF159">
        <v>25</v>
      </c>
      <c r="AG159" t="s">
        <v>56</v>
      </c>
      <c r="AH159">
        <v>-1</v>
      </c>
      <c r="AI159">
        <v>1</v>
      </c>
      <c r="AJ159" t="s">
        <v>88</v>
      </c>
      <c r="AL159" t="s">
        <v>101</v>
      </c>
      <c r="AM159" t="s">
        <v>59</v>
      </c>
      <c r="AN159" t="s">
        <v>86</v>
      </c>
      <c r="AO159" t="s">
        <v>209</v>
      </c>
      <c r="AP159">
        <v>1</v>
      </c>
      <c r="AR159">
        <v>196</v>
      </c>
      <c r="AS159">
        <v>522</v>
      </c>
      <c r="AT159">
        <v>85</v>
      </c>
      <c r="AW159">
        <v>0.77777777777777779</v>
      </c>
    </row>
    <row r="160" spans="1:49" x14ac:dyDescent="0.2">
      <c r="A160">
        <v>149</v>
      </c>
      <c r="B160">
        <v>17189.898640673571</v>
      </c>
      <c r="C160">
        <v>259.35133295442881</v>
      </c>
      <c r="D160">
        <f t="shared" si="17"/>
        <v>259.35133295442881</v>
      </c>
      <c r="E160">
        <f t="shared" si="18"/>
        <v>-259.35133295442881</v>
      </c>
      <c r="F160">
        <f t="shared" si="19"/>
        <v>0</v>
      </c>
      <c r="G160">
        <f t="shared" si="20"/>
        <v>518.70266590885763</v>
      </c>
      <c r="H160">
        <f t="shared" si="21"/>
        <v>259.35133295442881</v>
      </c>
      <c r="I160">
        <v>0</v>
      </c>
      <c r="J160" t="s">
        <v>282</v>
      </c>
      <c r="K160" t="s">
        <v>283</v>
      </c>
      <c r="L160" t="s">
        <v>213</v>
      </c>
      <c r="M160">
        <v>2022</v>
      </c>
      <c r="N160" t="s">
        <v>284</v>
      </c>
      <c r="O160" t="s">
        <v>111</v>
      </c>
      <c r="Q160" t="s">
        <v>285</v>
      </c>
      <c r="R160" t="s">
        <v>47</v>
      </c>
      <c r="S160" t="s">
        <v>48</v>
      </c>
      <c r="T160" t="s">
        <v>49</v>
      </c>
      <c r="U160" t="s">
        <v>50</v>
      </c>
      <c r="V160" t="s">
        <v>286</v>
      </c>
      <c r="W160" t="s">
        <v>52</v>
      </c>
      <c r="X160" t="s">
        <v>287</v>
      </c>
      <c r="AA160" t="s">
        <v>288</v>
      </c>
      <c r="AB160" t="s">
        <v>82</v>
      </c>
      <c r="AE160" t="s">
        <v>99</v>
      </c>
      <c r="AF160">
        <v>25</v>
      </c>
      <c r="AG160" t="s">
        <v>56</v>
      </c>
      <c r="AH160">
        <v>-1</v>
      </c>
      <c r="AI160">
        <v>1</v>
      </c>
      <c r="AJ160" t="s">
        <v>88</v>
      </c>
      <c r="AL160" t="s">
        <v>101</v>
      </c>
      <c r="AM160" t="s">
        <v>59</v>
      </c>
      <c r="AN160" t="s">
        <v>86</v>
      </c>
      <c r="AO160" t="s">
        <v>209</v>
      </c>
      <c r="AP160">
        <v>1</v>
      </c>
      <c r="AR160">
        <v>196</v>
      </c>
      <c r="AS160">
        <v>522</v>
      </c>
      <c r="AT160">
        <v>85</v>
      </c>
      <c r="AW160">
        <v>0.77777777777777779</v>
      </c>
    </row>
    <row r="161" spans="1:49" x14ac:dyDescent="0.2">
      <c r="A161">
        <v>149</v>
      </c>
      <c r="B161">
        <v>26326.124977109601</v>
      </c>
      <c r="C161">
        <v>242.40086903406049</v>
      </c>
      <c r="D161">
        <f t="shared" si="17"/>
        <v>242.40086903406049</v>
      </c>
      <c r="E161">
        <f t="shared" si="18"/>
        <v>-242.40086903406049</v>
      </c>
      <c r="F161">
        <f t="shared" si="19"/>
        <v>0</v>
      </c>
      <c r="G161">
        <f t="shared" si="20"/>
        <v>484.80173806812098</v>
      </c>
      <c r="H161">
        <f t="shared" si="21"/>
        <v>242.40086903406049</v>
      </c>
      <c r="I161">
        <v>0</v>
      </c>
      <c r="J161" t="s">
        <v>282</v>
      </c>
      <c r="K161" t="s">
        <v>283</v>
      </c>
      <c r="L161" t="s">
        <v>213</v>
      </c>
      <c r="M161">
        <v>2022</v>
      </c>
      <c r="N161" t="s">
        <v>284</v>
      </c>
      <c r="O161" t="s">
        <v>111</v>
      </c>
      <c r="Q161" t="s">
        <v>285</v>
      </c>
      <c r="R161" t="s">
        <v>47</v>
      </c>
      <c r="S161" t="s">
        <v>48</v>
      </c>
      <c r="T161" t="s">
        <v>49</v>
      </c>
      <c r="U161" t="s">
        <v>50</v>
      </c>
      <c r="V161" t="s">
        <v>286</v>
      </c>
      <c r="W161" t="s">
        <v>52</v>
      </c>
      <c r="X161" t="s">
        <v>287</v>
      </c>
      <c r="AA161" t="s">
        <v>288</v>
      </c>
      <c r="AB161" t="s">
        <v>82</v>
      </c>
      <c r="AE161" t="s">
        <v>99</v>
      </c>
      <c r="AF161">
        <v>25</v>
      </c>
      <c r="AG161" t="s">
        <v>56</v>
      </c>
      <c r="AH161">
        <v>-1</v>
      </c>
      <c r="AI161">
        <v>1</v>
      </c>
      <c r="AJ161" t="s">
        <v>88</v>
      </c>
      <c r="AL161" t="s">
        <v>101</v>
      </c>
      <c r="AM161" t="s">
        <v>59</v>
      </c>
      <c r="AN161" t="s">
        <v>86</v>
      </c>
      <c r="AO161" t="s">
        <v>209</v>
      </c>
      <c r="AP161">
        <v>1</v>
      </c>
      <c r="AR161">
        <v>196</v>
      </c>
      <c r="AS161">
        <v>522</v>
      </c>
      <c r="AT161">
        <v>85</v>
      </c>
      <c r="AW161">
        <v>0.77777777777777779</v>
      </c>
    </row>
    <row r="162" spans="1:49" x14ac:dyDescent="0.2">
      <c r="A162">
        <v>150</v>
      </c>
      <c r="B162">
        <v>631.3218261180416</v>
      </c>
      <c r="C162">
        <v>399.93182567484558</v>
      </c>
      <c r="D162">
        <f t="shared" si="17"/>
        <v>399.93182567484558</v>
      </c>
      <c r="E162">
        <f t="shared" si="18"/>
        <v>-399.93182567484558</v>
      </c>
      <c r="F162">
        <f t="shared" si="19"/>
        <v>0</v>
      </c>
      <c r="G162">
        <f t="shared" si="20"/>
        <v>799.86365134969117</v>
      </c>
      <c r="H162">
        <f t="shared" si="21"/>
        <v>399.93182567484558</v>
      </c>
      <c r="I162">
        <v>0</v>
      </c>
      <c r="J162" t="s">
        <v>282</v>
      </c>
      <c r="K162" t="s">
        <v>283</v>
      </c>
      <c r="L162" t="s">
        <v>213</v>
      </c>
      <c r="M162">
        <v>2022</v>
      </c>
      <c r="N162" t="s">
        <v>284</v>
      </c>
      <c r="O162" t="s">
        <v>111</v>
      </c>
      <c r="Q162" t="s">
        <v>285</v>
      </c>
      <c r="R162" t="s">
        <v>47</v>
      </c>
      <c r="S162" t="s">
        <v>48</v>
      </c>
      <c r="T162" t="s">
        <v>49</v>
      </c>
      <c r="U162" t="s">
        <v>50</v>
      </c>
      <c r="V162" t="s">
        <v>286</v>
      </c>
      <c r="W162" t="s">
        <v>52</v>
      </c>
      <c r="X162" t="s">
        <v>287</v>
      </c>
      <c r="AA162" t="s">
        <v>288</v>
      </c>
      <c r="AB162" t="s">
        <v>289</v>
      </c>
      <c r="AE162" t="s">
        <v>99</v>
      </c>
      <c r="AF162">
        <v>25</v>
      </c>
      <c r="AG162" t="s">
        <v>56</v>
      </c>
      <c r="AH162">
        <v>-1</v>
      </c>
      <c r="AI162">
        <v>1</v>
      </c>
      <c r="AJ162" t="s">
        <v>88</v>
      </c>
      <c r="AL162" t="s">
        <v>101</v>
      </c>
      <c r="AM162" t="s">
        <v>59</v>
      </c>
      <c r="AN162" t="s">
        <v>86</v>
      </c>
      <c r="AO162" t="s">
        <v>209</v>
      </c>
      <c r="AP162">
        <v>1</v>
      </c>
      <c r="AR162">
        <v>307</v>
      </c>
      <c r="AS162">
        <v>533</v>
      </c>
      <c r="AT162">
        <v>48</v>
      </c>
      <c r="AW162">
        <v>0.77777777777777779</v>
      </c>
    </row>
    <row r="163" spans="1:49" x14ac:dyDescent="0.2">
      <c r="A163">
        <v>150</v>
      </c>
      <c r="B163">
        <v>1008.475897815583</v>
      </c>
      <c r="C163">
        <v>392.62849701797279</v>
      </c>
      <c r="D163">
        <f t="shared" si="17"/>
        <v>392.62849701797279</v>
      </c>
      <c r="E163">
        <f t="shared" si="18"/>
        <v>-392.62849701797279</v>
      </c>
      <c r="F163">
        <f t="shared" si="19"/>
        <v>0</v>
      </c>
      <c r="G163">
        <f t="shared" si="20"/>
        <v>785.25699403594558</v>
      </c>
      <c r="H163">
        <f t="shared" si="21"/>
        <v>392.62849701797279</v>
      </c>
      <c r="I163">
        <v>0</v>
      </c>
      <c r="J163" t="s">
        <v>282</v>
      </c>
      <c r="K163" t="s">
        <v>283</v>
      </c>
      <c r="L163" t="s">
        <v>213</v>
      </c>
      <c r="M163">
        <v>2022</v>
      </c>
      <c r="N163" t="s">
        <v>284</v>
      </c>
      <c r="O163" t="s">
        <v>111</v>
      </c>
      <c r="Q163" t="s">
        <v>285</v>
      </c>
      <c r="R163" t="s">
        <v>47</v>
      </c>
      <c r="S163" t="s">
        <v>48</v>
      </c>
      <c r="T163" t="s">
        <v>49</v>
      </c>
      <c r="U163" t="s">
        <v>50</v>
      </c>
      <c r="V163" t="s">
        <v>286</v>
      </c>
      <c r="W163" t="s">
        <v>52</v>
      </c>
      <c r="X163" t="s">
        <v>287</v>
      </c>
      <c r="AA163" t="s">
        <v>288</v>
      </c>
      <c r="AB163" t="s">
        <v>289</v>
      </c>
      <c r="AE163" t="s">
        <v>99</v>
      </c>
      <c r="AF163">
        <v>25</v>
      </c>
      <c r="AG163" t="s">
        <v>56</v>
      </c>
      <c r="AH163">
        <v>-1</v>
      </c>
      <c r="AI163">
        <v>1</v>
      </c>
      <c r="AJ163" t="s">
        <v>88</v>
      </c>
      <c r="AL163" t="s">
        <v>101</v>
      </c>
      <c r="AM163" t="s">
        <v>59</v>
      </c>
      <c r="AN163" t="s">
        <v>86</v>
      </c>
      <c r="AO163" t="s">
        <v>209</v>
      </c>
      <c r="AP163">
        <v>1</v>
      </c>
      <c r="AR163">
        <v>307</v>
      </c>
      <c r="AS163">
        <v>533</v>
      </c>
      <c r="AT163">
        <v>48</v>
      </c>
      <c r="AW163">
        <v>0.77777777777777779</v>
      </c>
    </row>
    <row r="164" spans="1:49" x14ac:dyDescent="0.2">
      <c r="A164">
        <v>150</v>
      </c>
      <c r="B164">
        <v>1389.8099126134859</v>
      </c>
      <c r="C164">
        <v>367.42346141747652</v>
      </c>
      <c r="D164">
        <f t="shared" si="17"/>
        <v>367.42346141747652</v>
      </c>
      <c r="E164">
        <f t="shared" si="18"/>
        <v>-367.42346141747652</v>
      </c>
      <c r="F164">
        <f t="shared" si="19"/>
        <v>0</v>
      </c>
      <c r="G164">
        <f t="shared" si="20"/>
        <v>734.84692283495303</v>
      </c>
      <c r="H164">
        <f t="shared" si="21"/>
        <v>367.42346141747652</v>
      </c>
      <c r="I164">
        <v>0</v>
      </c>
      <c r="J164" t="s">
        <v>282</v>
      </c>
      <c r="K164" t="s">
        <v>283</v>
      </c>
      <c r="L164" t="s">
        <v>213</v>
      </c>
      <c r="M164">
        <v>2022</v>
      </c>
      <c r="N164" t="s">
        <v>284</v>
      </c>
      <c r="O164" t="s">
        <v>111</v>
      </c>
      <c r="Q164" t="s">
        <v>285</v>
      </c>
      <c r="R164" t="s">
        <v>47</v>
      </c>
      <c r="S164" t="s">
        <v>48</v>
      </c>
      <c r="T164" t="s">
        <v>49</v>
      </c>
      <c r="U164" t="s">
        <v>50</v>
      </c>
      <c r="V164" t="s">
        <v>286</v>
      </c>
      <c r="W164" t="s">
        <v>52</v>
      </c>
      <c r="X164" t="s">
        <v>287</v>
      </c>
      <c r="AA164" t="s">
        <v>288</v>
      </c>
      <c r="AB164" t="s">
        <v>289</v>
      </c>
      <c r="AE164" t="s">
        <v>99</v>
      </c>
      <c r="AF164">
        <v>25</v>
      </c>
      <c r="AG164" t="s">
        <v>56</v>
      </c>
      <c r="AH164">
        <v>-1</v>
      </c>
      <c r="AI164">
        <v>1</v>
      </c>
      <c r="AJ164" t="s">
        <v>88</v>
      </c>
      <c r="AL164" t="s">
        <v>101</v>
      </c>
      <c r="AM164" t="s">
        <v>59</v>
      </c>
      <c r="AN164" t="s">
        <v>86</v>
      </c>
      <c r="AO164" t="s">
        <v>209</v>
      </c>
      <c r="AP164">
        <v>1</v>
      </c>
      <c r="AR164">
        <v>307</v>
      </c>
      <c r="AS164">
        <v>533</v>
      </c>
      <c r="AT164">
        <v>48</v>
      </c>
      <c r="AW164">
        <v>0.77777777777777779</v>
      </c>
    </row>
    <row r="165" spans="1:49" x14ac:dyDescent="0.2">
      <c r="A165">
        <v>150</v>
      </c>
      <c r="B165">
        <v>2419.3121196997308</v>
      </c>
      <c r="C165">
        <v>359.60922206485088</v>
      </c>
      <c r="D165">
        <f t="shared" si="17"/>
        <v>359.60922206485088</v>
      </c>
      <c r="E165">
        <f t="shared" si="18"/>
        <v>-359.60922206485088</v>
      </c>
      <c r="F165">
        <f t="shared" si="19"/>
        <v>0</v>
      </c>
      <c r="G165">
        <f t="shared" si="20"/>
        <v>719.21844412970177</v>
      </c>
      <c r="H165">
        <f t="shared" si="21"/>
        <v>359.60922206485088</v>
      </c>
      <c r="I165">
        <v>0</v>
      </c>
      <c r="J165" t="s">
        <v>282</v>
      </c>
      <c r="K165" t="s">
        <v>283</v>
      </c>
      <c r="L165" t="s">
        <v>213</v>
      </c>
      <c r="M165">
        <v>2022</v>
      </c>
      <c r="N165" t="s">
        <v>284</v>
      </c>
      <c r="O165" t="s">
        <v>111</v>
      </c>
      <c r="Q165" t="s">
        <v>285</v>
      </c>
      <c r="R165" t="s">
        <v>47</v>
      </c>
      <c r="S165" t="s">
        <v>48</v>
      </c>
      <c r="T165" t="s">
        <v>49</v>
      </c>
      <c r="U165" t="s">
        <v>50</v>
      </c>
      <c r="V165" t="s">
        <v>286</v>
      </c>
      <c r="W165" t="s">
        <v>52</v>
      </c>
      <c r="X165" t="s">
        <v>287</v>
      </c>
      <c r="AA165" t="s">
        <v>288</v>
      </c>
      <c r="AB165" t="s">
        <v>289</v>
      </c>
      <c r="AE165" t="s">
        <v>99</v>
      </c>
      <c r="AF165">
        <v>25</v>
      </c>
      <c r="AG165" t="s">
        <v>56</v>
      </c>
      <c r="AH165">
        <v>-1</v>
      </c>
      <c r="AI165">
        <v>1</v>
      </c>
      <c r="AJ165" t="s">
        <v>88</v>
      </c>
      <c r="AL165" t="s">
        <v>101</v>
      </c>
      <c r="AM165" t="s">
        <v>59</v>
      </c>
      <c r="AN165" t="s">
        <v>86</v>
      </c>
      <c r="AO165" t="s">
        <v>209</v>
      </c>
      <c r="AP165">
        <v>1</v>
      </c>
      <c r="AR165">
        <v>307</v>
      </c>
      <c r="AS165">
        <v>533</v>
      </c>
      <c r="AT165">
        <v>48</v>
      </c>
      <c r="AW165">
        <v>0.77777777777777779</v>
      </c>
    </row>
    <row r="166" spans="1:49" x14ac:dyDescent="0.2">
      <c r="A166">
        <v>150</v>
      </c>
      <c r="B166">
        <v>5055.6902146236262</v>
      </c>
      <c r="C166">
        <v>332.61703226448287</v>
      </c>
      <c r="D166">
        <f t="shared" si="17"/>
        <v>332.61703226448287</v>
      </c>
      <c r="E166">
        <f t="shared" si="18"/>
        <v>-332.61703226448287</v>
      </c>
      <c r="F166">
        <f t="shared" si="19"/>
        <v>0</v>
      </c>
      <c r="G166">
        <f t="shared" si="20"/>
        <v>665.23406452896575</v>
      </c>
      <c r="H166">
        <f t="shared" si="21"/>
        <v>332.61703226448287</v>
      </c>
      <c r="I166">
        <v>0</v>
      </c>
      <c r="J166" t="s">
        <v>282</v>
      </c>
      <c r="K166" t="s">
        <v>283</v>
      </c>
      <c r="L166" t="s">
        <v>213</v>
      </c>
      <c r="M166">
        <v>2022</v>
      </c>
      <c r="N166" t="s">
        <v>284</v>
      </c>
      <c r="O166" t="s">
        <v>111</v>
      </c>
      <c r="Q166" t="s">
        <v>285</v>
      </c>
      <c r="R166" t="s">
        <v>47</v>
      </c>
      <c r="S166" t="s">
        <v>48</v>
      </c>
      <c r="T166" t="s">
        <v>49</v>
      </c>
      <c r="U166" t="s">
        <v>50</v>
      </c>
      <c r="V166" t="s">
        <v>286</v>
      </c>
      <c r="W166" t="s">
        <v>52</v>
      </c>
      <c r="X166" t="s">
        <v>287</v>
      </c>
      <c r="AA166" t="s">
        <v>288</v>
      </c>
      <c r="AB166" t="s">
        <v>289</v>
      </c>
      <c r="AE166" t="s">
        <v>99</v>
      </c>
      <c r="AF166">
        <v>25</v>
      </c>
      <c r="AG166" t="s">
        <v>56</v>
      </c>
      <c r="AH166">
        <v>-1</v>
      </c>
      <c r="AI166">
        <v>1</v>
      </c>
      <c r="AJ166" t="s">
        <v>88</v>
      </c>
      <c r="AL166" t="s">
        <v>101</v>
      </c>
      <c r="AM166" t="s">
        <v>59</v>
      </c>
      <c r="AN166" t="s">
        <v>86</v>
      </c>
      <c r="AO166" t="s">
        <v>209</v>
      </c>
      <c r="AP166">
        <v>1</v>
      </c>
      <c r="AR166">
        <v>307</v>
      </c>
      <c r="AS166">
        <v>533</v>
      </c>
      <c r="AT166">
        <v>48</v>
      </c>
      <c r="AW166">
        <v>0.77777777777777779</v>
      </c>
    </row>
    <row r="167" spans="1:49" x14ac:dyDescent="0.2">
      <c r="A167">
        <v>150</v>
      </c>
      <c r="B167">
        <v>14097.825088038229</v>
      </c>
      <c r="C167">
        <v>307.27458960314232</v>
      </c>
      <c r="D167">
        <f t="shared" si="17"/>
        <v>307.27458960314232</v>
      </c>
      <c r="E167">
        <f t="shared" si="18"/>
        <v>-307.27458960314232</v>
      </c>
      <c r="F167">
        <f t="shared" si="19"/>
        <v>0</v>
      </c>
      <c r="G167">
        <f t="shared" si="20"/>
        <v>614.54917920628463</v>
      </c>
      <c r="H167">
        <f t="shared" si="21"/>
        <v>307.27458960314232</v>
      </c>
      <c r="I167">
        <v>0</v>
      </c>
      <c r="J167" t="s">
        <v>282</v>
      </c>
      <c r="K167" t="s">
        <v>283</v>
      </c>
      <c r="L167" t="s">
        <v>213</v>
      </c>
      <c r="M167">
        <v>2022</v>
      </c>
      <c r="N167" t="s">
        <v>284</v>
      </c>
      <c r="O167" t="s">
        <v>111</v>
      </c>
      <c r="Q167" t="s">
        <v>285</v>
      </c>
      <c r="R167" t="s">
        <v>47</v>
      </c>
      <c r="S167" t="s">
        <v>48</v>
      </c>
      <c r="T167" t="s">
        <v>49</v>
      </c>
      <c r="U167" t="s">
        <v>50</v>
      </c>
      <c r="V167" t="s">
        <v>286</v>
      </c>
      <c r="W167" t="s">
        <v>52</v>
      </c>
      <c r="X167" t="s">
        <v>287</v>
      </c>
      <c r="AA167" t="s">
        <v>288</v>
      </c>
      <c r="AB167" t="s">
        <v>289</v>
      </c>
      <c r="AE167" t="s">
        <v>99</v>
      </c>
      <c r="AF167">
        <v>25</v>
      </c>
      <c r="AG167" t="s">
        <v>56</v>
      </c>
      <c r="AH167">
        <v>-1</v>
      </c>
      <c r="AI167">
        <v>1</v>
      </c>
      <c r="AJ167" t="s">
        <v>88</v>
      </c>
      <c r="AL167" t="s">
        <v>101</v>
      </c>
      <c r="AM167" t="s">
        <v>59</v>
      </c>
      <c r="AN167" t="s">
        <v>86</v>
      </c>
      <c r="AO167" t="s">
        <v>209</v>
      </c>
      <c r="AP167">
        <v>1</v>
      </c>
      <c r="AR167">
        <v>307</v>
      </c>
      <c r="AS167">
        <v>533</v>
      </c>
      <c r="AT167">
        <v>48</v>
      </c>
      <c r="AW167">
        <v>0.77777777777777779</v>
      </c>
    </row>
    <row r="168" spans="1:49" x14ac:dyDescent="0.2">
      <c r="A168">
        <v>156</v>
      </c>
      <c r="B168">
        <v>847732.76226669177</v>
      </c>
      <c r="C168">
        <v>279.6417281348788</v>
      </c>
      <c r="D168">
        <f t="shared" si="17"/>
        <v>279.6417281348788</v>
      </c>
      <c r="E168">
        <f t="shared" si="18"/>
        <v>-279.6417281348788</v>
      </c>
      <c r="F168">
        <f t="shared" si="19"/>
        <v>0</v>
      </c>
      <c r="G168">
        <f t="shared" si="20"/>
        <v>559.28345626975761</v>
      </c>
      <c r="H168">
        <f t="shared" si="21"/>
        <v>279.6417281348788</v>
      </c>
      <c r="I168">
        <v>0</v>
      </c>
      <c r="J168" t="s">
        <v>299</v>
      </c>
      <c r="K168" t="s">
        <v>300</v>
      </c>
      <c r="L168" t="s">
        <v>301</v>
      </c>
      <c r="M168">
        <v>2018</v>
      </c>
      <c r="N168" t="s">
        <v>302</v>
      </c>
      <c r="O168" t="s">
        <v>146</v>
      </c>
      <c r="P168" t="s">
        <v>147</v>
      </c>
      <c r="Q168" t="s">
        <v>303</v>
      </c>
      <c r="R168" t="s">
        <v>47</v>
      </c>
      <c r="S168" t="s">
        <v>48</v>
      </c>
      <c r="T168" t="s">
        <v>49</v>
      </c>
      <c r="U168" t="s">
        <v>50</v>
      </c>
      <c r="V168" t="s">
        <v>304</v>
      </c>
      <c r="W168" t="s">
        <v>52</v>
      </c>
      <c r="X168" t="s">
        <v>53</v>
      </c>
      <c r="Z168">
        <v>77</v>
      </c>
      <c r="AB168" t="s">
        <v>82</v>
      </c>
      <c r="AE168" t="s">
        <v>55</v>
      </c>
      <c r="AF168">
        <v>25</v>
      </c>
      <c r="AG168" t="s">
        <v>56</v>
      </c>
      <c r="AH168">
        <v>-1</v>
      </c>
      <c r="AI168">
        <v>30</v>
      </c>
      <c r="AL168" t="s">
        <v>58</v>
      </c>
      <c r="AM168" t="s">
        <v>59</v>
      </c>
      <c r="AN168" t="s">
        <v>152</v>
      </c>
      <c r="AO168">
        <v>5</v>
      </c>
      <c r="AP168">
        <v>1</v>
      </c>
      <c r="AR168">
        <v>254</v>
      </c>
      <c r="AS168">
        <v>585</v>
      </c>
      <c r="AT168">
        <v>53</v>
      </c>
      <c r="AW168">
        <v>0.72222222222222221</v>
      </c>
    </row>
    <row r="169" spans="1:49" x14ac:dyDescent="0.2">
      <c r="A169">
        <v>156</v>
      </c>
      <c r="B169">
        <v>1140047.1355452461</v>
      </c>
      <c r="C169">
        <v>269.37880522006969</v>
      </c>
      <c r="D169">
        <f t="shared" si="17"/>
        <v>269.37880522006969</v>
      </c>
      <c r="E169">
        <f t="shared" si="18"/>
        <v>-269.37880522006969</v>
      </c>
      <c r="F169">
        <f t="shared" si="19"/>
        <v>0</v>
      </c>
      <c r="G169">
        <f t="shared" si="20"/>
        <v>538.75761044013939</v>
      </c>
      <c r="H169">
        <f t="shared" si="21"/>
        <v>269.37880522006969</v>
      </c>
      <c r="I169">
        <v>0</v>
      </c>
      <c r="J169" t="s">
        <v>299</v>
      </c>
      <c r="K169" t="s">
        <v>300</v>
      </c>
      <c r="L169" t="s">
        <v>301</v>
      </c>
      <c r="M169">
        <v>2018</v>
      </c>
      <c r="N169" t="s">
        <v>302</v>
      </c>
      <c r="O169" t="s">
        <v>146</v>
      </c>
      <c r="P169" t="s">
        <v>147</v>
      </c>
      <c r="Q169" t="s">
        <v>303</v>
      </c>
      <c r="R169" t="s">
        <v>47</v>
      </c>
      <c r="S169" t="s">
        <v>48</v>
      </c>
      <c r="T169" t="s">
        <v>49</v>
      </c>
      <c r="U169" t="s">
        <v>50</v>
      </c>
      <c r="V169" t="s">
        <v>304</v>
      </c>
      <c r="W169" t="s">
        <v>52</v>
      </c>
      <c r="X169" t="s">
        <v>53</v>
      </c>
      <c r="Z169">
        <v>77</v>
      </c>
      <c r="AB169" t="s">
        <v>82</v>
      </c>
      <c r="AE169" t="s">
        <v>55</v>
      </c>
      <c r="AF169">
        <v>25</v>
      </c>
      <c r="AG169" t="s">
        <v>56</v>
      </c>
      <c r="AH169">
        <v>-1</v>
      </c>
      <c r="AI169">
        <v>30</v>
      </c>
      <c r="AL169" t="s">
        <v>58</v>
      </c>
      <c r="AM169" t="s">
        <v>59</v>
      </c>
      <c r="AN169" t="s">
        <v>152</v>
      </c>
      <c r="AO169">
        <v>5</v>
      </c>
      <c r="AP169">
        <v>1</v>
      </c>
      <c r="AR169">
        <v>254</v>
      </c>
      <c r="AS169">
        <v>585</v>
      </c>
      <c r="AT169">
        <v>53</v>
      </c>
      <c r="AW169">
        <v>0.72222222222222221</v>
      </c>
    </row>
    <row r="170" spans="1:49" x14ac:dyDescent="0.2">
      <c r="A170">
        <v>156</v>
      </c>
      <c r="B170">
        <v>1615191.3198137961</v>
      </c>
      <c r="C170">
        <v>259.53828247140092</v>
      </c>
      <c r="D170">
        <f t="shared" si="17"/>
        <v>259.53828247140092</v>
      </c>
      <c r="E170">
        <f t="shared" si="18"/>
        <v>-259.53828247140092</v>
      </c>
      <c r="F170">
        <f t="shared" si="19"/>
        <v>0</v>
      </c>
      <c r="G170">
        <f t="shared" si="20"/>
        <v>519.07656494280184</v>
      </c>
      <c r="H170">
        <f t="shared" si="21"/>
        <v>259.53828247140092</v>
      </c>
      <c r="I170">
        <v>0</v>
      </c>
      <c r="J170" t="s">
        <v>299</v>
      </c>
      <c r="K170" t="s">
        <v>300</v>
      </c>
      <c r="L170" t="s">
        <v>301</v>
      </c>
      <c r="M170">
        <v>2018</v>
      </c>
      <c r="N170" t="s">
        <v>302</v>
      </c>
      <c r="O170" t="s">
        <v>146</v>
      </c>
      <c r="P170" t="s">
        <v>147</v>
      </c>
      <c r="Q170" t="s">
        <v>303</v>
      </c>
      <c r="R170" t="s">
        <v>47</v>
      </c>
      <c r="S170" t="s">
        <v>48</v>
      </c>
      <c r="T170" t="s">
        <v>49</v>
      </c>
      <c r="U170" t="s">
        <v>50</v>
      </c>
      <c r="V170" t="s">
        <v>304</v>
      </c>
      <c r="W170" t="s">
        <v>52</v>
      </c>
      <c r="X170" t="s">
        <v>53</v>
      </c>
      <c r="Z170">
        <v>77</v>
      </c>
      <c r="AB170" t="s">
        <v>82</v>
      </c>
      <c r="AE170" t="s">
        <v>55</v>
      </c>
      <c r="AF170">
        <v>25</v>
      </c>
      <c r="AG170" t="s">
        <v>56</v>
      </c>
      <c r="AH170">
        <v>-1</v>
      </c>
      <c r="AI170">
        <v>30</v>
      </c>
      <c r="AL170" t="s">
        <v>58</v>
      </c>
      <c r="AM170" t="s">
        <v>59</v>
      </c>
      <c r="AN170" t="s">
        <v>152</v>
      </c>
      <c r="AO170">
        <v>5</v>
      </c>
      <c r="AP170">
        <v>1</v>
      </c>
      <c r="AR170">
        <v>254</v>
      </c>
      <c r="AS170">
        <v>585</v>
      </c>
      <c r="AT170">
        <v>53</v>
      </c>
      <c r="AW170">
        <v>0.72222222222222221</v>
      </c>
    </row>
    <row r="171" spans="1:49" x14ac:dyDescent="0.2">
      <c r="A171">
        <v>156</v>
      </c>
      <c r="B171">
        <v>1939433.129055961</v>
      </c>
      <c r="C171">
        <v>259.39998378860338</v>
      </c>
      <c r="D171">
        <f t="shared" si="17"/>
        <v>259.39998378860338</v>
      </c>
      <c r="E171">
        <f t="shared" si="18"/>
        <v>-259.39998378860338</v>
      </c>
      <c r="F171">
        <f t="shared" si="19"/>
        <v>0</v>
      </c>
      <c r="G171">
        <f t="shared" si="20"/>
        <v>518.79996757720676</v>
      </c>
      <c r="H171">
        <f t="shared" si="21"/>
        <v>259.39998378860338</v>
      </c>
      <c r="I171">
        <v>0</v>
      </c>
      <c r="J171" t="s">
        <v>299</v>
      </c>
      <c r="K171" t="s">
        <v>300</v>
      </c>
      <c r="L171" t="s">
        <v>301</v>
      </c>
      <c r="M171">
        <v>2018</v>
      </c>
      <c r="N171" t="s">
        <v>302</v>
      </c>
      <c r="O171" t="s">
        <v>146</v>
      </c>
      <c r="P171" t="s">
        <v>147</v>
      </c>
      <c r="Q171" t="s">
        <v>303</v>
      </c>
      <c r="R171" t="s">
        <v>47</v>
      </c>
      <c r="S171" t="s">
        <v>48</v>
      </c>
      <c r="T171" t="s">
        <v>49</v>
      </c>
      <c r="U171" t="s">
        <v>50</v>
      </c>
      <c r="V171" t="s">
        <v>304</v>
      </c>
      <c r="W171" t="s">
        <v>52</v>
      </c>
      <c r="X171" t="s">
        <v>53</v>
      </c>
      <c r="Z171">
        <v>77</v>
      </c>
      <c r="AB171" t="s">
        <v>82</v>
      </c>
      <c r="AE171" t="s">
        <v>55</v>
      </c>
      <c r="AF171">
        <v>25</v>
      </c>
      <c r="AG171" t="s">
        <v>56</v>
      </c>
      <c r="AH171">
        <v>-1</v>
      </c>
      <c r="AI171">
        <v>30</v>
      </c>
      <c r="AL171" t="s">
        <v>58</v>
      </c>
      <c r="AM171" t="s">
        <v>59</v>
      </c>
      <c r="AN171" t="s">
        <v>152</v>
      </c>
      <c r="AO171">
        <v>5</v>
      </c>
      <c r="AP171">
        <v>1</v>
      </c>
      <c r="AR171">
        <v>254</v>
      </c>
      <c r="AS171">
        <v>585</v>
      </c>
      <c r="AT171">
        <v>53</v>
      </c>
      <c r="AW171">
        <v>0.72222222222222221</v>
      </c>
    </row>
    <row r="172" spans="1:49" x14ac:dyDescent="0.2">
      <c r="A172">
        <v>161</v>
      </c>
      <c r="B172">
        <v>19934.353619166439</v>
      </c>
      <c r="C172">
        <v>800.19514005016731</v>
      </c>
      <c r="D172">
        <f t="shared" si="17"/>
        <v>800.19514005016731</v>
      </c>
      <c r="E172">
        <f t="shared" si="18"/>
        <v>-800.19514005016731</v>
      </c>
      <c r="F172">
        <f t="shared" si="19"/>
        <v>0</v>
      </c>
      <c r="G172">
        <f t="shared" si="20"/>
        <v>1600.3902801003346</v>
      </c>
      <c r="H172">
        <f t="shared" si="21"/>
        <v>800.19514005016731</v>
      </c>
      <c r="I172">
        <v>0</v>
      </c>
      <c r="J172" t="s">
        <v>319</v>
      </c>
      <c r="K172" t="s">
        <v>130</v>
      </c>
      <c r="L172" t="s">
        <v>320</v>
      </c>
      <c r="M172">
        <v>2018</v>
      </c>
      <c r="N172" t="s">
        <v>132</v>
      </c>
      <c r="O172" t="s">
        <v>66</v>
      </c>
      <c r="P172" t="s">
        <v>133</v>
      </c>
      <c r="Q172" t="s">
        <v>321</v>
      </c>
      <c r="R172" t="s">
        <v>47</v>
      </c>
      <c r="S172" t="s">
        <v>48</v>
      </c>
      <c r="T172" t="s">
        <v>49</v>
      </c>
      <c r="U172" t="s">
        <v>135</v>
      </c>
      <c r="V172" t="s">
        <v>322</v>
      </c>
      <c r="W172" t="s">
        <v>52</v>
      </c>
      <c r="X172" t="s">
        <v>323</v>
      </c>
      <c r="Z172">
        <v>1.97</v>
      </c>
      <c r="AA172" t="s">
        <v>138</v>
      </c>
      <c r="AB172" t="s">
        <v>82</v>
      </c>
      <c r="AC172" t="s">
        <v>83</v>
      </c>
      <c r="AD172" t="s">
        <v>324</v>
      </c>
      <c r="AE172" t="s">
        <v>140</v>
      </c>
      <c r="AF172">
        <v>25</v>
      </c>
      <c r="AG172" t="s">
        <v>56</v>
      </c>
      <c r="AH172">
        <v>-1</v>
      </c>
      <c r="AI172">
        <v>20</v>
      </c>
      <c r="AJ172" t="s">
        <v>141</v>
      </c>
      <c r="AL172" t="s">
        <v>58</v>
      </c>
      <c r="AM172" t="s">
        <v>59</v>
      </c>
      <c r="AP172">
        <v>1</v>
      </c>
      <c r="AR172">
        <v>957</v>
      </c>
      <c r="AS172">
        <v>1158</v>
      </c>
      <c r="AT172">
        <v>15</v>
      </c>
      <c r="AW172">
        <v>0.80555555555555558</v>
      </c>
    </row>
    <row r="173" spans="1:49" x14ac:dyDescent="0.2">
      <c r="A173">
        <v>161</v>
      </c>
      <c r="B173">
        <v>50179.594713861072</v>
      </c>
      <c r="C173">
        <v>709.55372073578599</v>
      </c>
      <c r="D173">
        <f t="shared" si="17"/>
        <v>709.55372073578599</v>
      </c>
      <c r="E173">
        <f t="shared" si="18"/>
        <v>-709.55372073578599</v>
      </c>
      <c r="F173">
        <f t="shared" si="19"/>
        <v>0</v>
      </c>
      <c r="G173">
        <f t="shared" si="20"/>
        <v>1419.107441471572</v>
      </c>
      <c r="H173">
        <f t="shared" si="21"/>
        <v>709.55372073578599</v>
      </c>
      <c r="I173">
        <v>0</v>
      </c>
      <c r="J173" t="s">
        <v>319</v>
      </c>
      <c r="K173" t="s">
        <v>130</v>
      </c>
      <c r="L173" t="s">
        <v>320</v>
      </c>
      <c r="M173">
        <v>2018</v>
      </c>
      <c r="N173" t="s">
        <v>132</v>
      </c>
      <c r="O173" t="s">
        <v>66</v>
      </c>
      <c r="P173" t="s">
        <v>133</v>
      </c>
      <c r="Q173" t="s">
        <v>321</v>
      </c>
      <c r="R173" t="s">
        <v>47</v>
      </c>
      <c r="S173" t="s">
        <v>48</v>
      </c>
      <c r="T173" t="s">
        <v>49</v>
      </c>
      <c r="U173" t="s">
        <v>135</v>
      </c>
      <c r="V173" t="s">
        <v>322</v>
      </c>
      <c r="W173" t="s">
        <v>52</v>
      </c>
      <c r="X173" t="s">
        <v>323</v>
      </c>
      <c r="Z173">
        <v>1.97</v>
      </c>
      <c r="AA173" t="s">
        <v>138</v>
      </c>
      <c r="AB173" t="s">
        <v>82</v>
      </c>
      <c r="AC173" t="s">
        <v>83</v>
      </c>
      <c r="AD173" t="s">
        <v>324</v>
      </c>
      <c r="AE173" t="s">
        <v>140</v>
      </c>
      <c r="AF173">
        <v>25</v>
      </c>
      <c r="AG173" t="s">
        <v>56</v>
      </c>
      <c r="AH173">
        <v>-1</v>
      </c>
      <c r="AI173">
        <v>20</v>
      </c>
      <c r="AJ173" t="s">
        <v>141</v>
      </c>
      <c r="AL173" t="s">
        <v>58</v>
      </c>
      <c r="AM173" t="s">
        <v>59</v>
      </c>
      <c r="AP173">
        <v>1</v>
      </c>
      <c r="AR173">
        <v>957</v>
      </c>
      <c r="AS173">
        <v>1158</v>
      </c>
      <c r="AT173">
        <v>15</v>
      </c>
      <c r="AW173">
        <v>0.80555555555555558</v>
      </c>
    </row>
    <row r="174" spans="1:49" x14ac:dyDescent="0.2">
      <c r="A174">
        <v>161</v>
      </c>
      <c r="B174">
        <v>168371.63750638429</v>
      </c>
      <c r="C174">
        <v>680.43478260869563</v>
      </c>
      <c r="D174">
        <f t="shared" si="17"/>
        <v>680.43478260869563</v>
      </c>
      <c r="E174">
        <f t="shared" si="18"/>
        <v>-680.43478260869563</v>
      </c>
      <c r="F174">
        <f t="shared" si="19"/>
        <v>0</v>
      </c>
      <c r="G174">
        <f t="shared" si="20"/>
        <v>1360.8695652173913</v>
      </c>
      <c r="H174">
        <f t="shared" si="21"/>
        <v>680.43478260869563</v>
      </c>
      <c r="I174">
        <v>0</v>
      </c>
      <c r="J174" t="s">
        <v>319</v>
      </c>
      <c r="K174" t="s">
        <v>130</v>
      </c>
      <c r="L174" t="s">
        <v>320</v>
      </c>
      <c r="M174">
        <v>2018</v>
      </c>
      <c r="N174" t="s">
        <v>132</v>
      </c>
      <c r="O174" t="s">
        <v>66</v>
      </c>
      <c r="P174" t="s">
        <v>133</v>
      </c>
      <c r="Q174" t="s">
        <v>321</v>
      </c>
      <c r="R174" t="s">
        <v>47</v>
      </c>
      <c r="S174" t="s">
        <v>48</v>
      </c>
      <c r="T174" t="s">
        <v>49</v>
      </c>
      <c r="U174" t="s">
        <v>135</v>
      </c>
      <c r="V174" t="s">
        <v>322</v>
      </c>
      <c r="W174" t="s">
        <v>52</v>
      </c>
      <c r="X174" t="s">
        <v>323</v>
      </c>
      <c r="Z174">
        <v>1.97</v>
      </c>
      <c r="AA174" t="s">
        <v>138</v>
      </c>
      <c r="AB174" t="s">
        <v>82</v>
      </c>
      <c r="AC174" t="s">
        <v>83</v>
      </c>
      <c r="AD174" t="s">
        <v>324</v>
      </c>
      <c r="AE174" t="s">
        <v>140</v>
      </c>
      <c r="AF174">
        <v>25</v>
      </c>
      <c r="AG174" t="s">
        <v>56</v>
      </c>
      <c r="AH174">
        <v>-1</v>
      </c>
      <c r="AI174">
        <v>20</v>
      </c>
      <c r="AJ174" t="s">
        <v>141</v>
      </c>
      <c r="AL174" t="s">
        <v>58</v>
      </c>
      <c r="AM174" t="s">
        <v>59</v>
      </c>
      <c r="AP174">
        <v>1</v>
      </c>
      <c r="AR174">
        <v>957</v>
      </c>
      <c r="AS174">
        <v>1158</v>
      </c>
      <c r="AT174">
        <v>15</v>
      </c>
      <c r="AW174">
        <v>0.80555555555555558</v>
      </c>
    </row>
    <row r="175" spans="1:49" x14ac:dyDescent="0.2">
      <c r="A175">
        <v>161</v>
      </c>
      <c r="B175">
        <v>542449.36657579232</v>
      </c>
      <c r="C175">
        <v>640.35878971571901</v>
      </c>
      <c r="D175">
        <f t="shared" ref="D175:D176" si="22">G175/(1-AH175)</f>
        <v>640.35878971571901</v>
      </c>
      <c r="E175">
        <f t="shared" ref="E175:E176" si="23">D175*AH175</f>
        <v>-640.35878971571901</v>
      </c>
      <c r="F175">
        <f t="shared" ref="F175:F176" si="24">(D175+E175)/2</f>
        <v>0</v>
      </c>
      <c r="G175">
        <f t="shared" ref="G175:G176" si="25">C175*2</f>
        <v>1280.717579431438</v>
      </c>
      <c r="H175">
        <f t="shared" ref="H175:H176" si="26">C175/(1-(F175/AS175)^2)</f>
        <v>640.35878971571901</v>
      </c>
      <c r="I175">
        <v>0</v>
      </c>
      <c r="J175" t="s">
        <v>319</v>
      </c>
      <c r="K175" t="s">
        <v>130</v>
      </c>
      <c r="L175" t="s">
        <v>320</v>
      </c>
      <c r="M175">
        <v>2018</v>
      </c>
      <c r="N175" t="s">
        <v>132</v>
      </c>
      <c r="O175" t="s">
        <v>66</v>
      </c>
      <c r="P175" t="s">
        <v>133</v>
      </c>
      <c r="Q175" t="s">
        <v>321</v>
      </c>
      <c r="R175" t="s">
        <v>47</v>
      </c>
      <c r="S175" t="s">
        <v>48</v>
      </c>
      <c r="T175" t="s">
        <v>49</v>
      </c>
      <c r="U175" t="s">
        <v>135</v>
      </c>
      <c r="V175" t="s">
        <v>322</v>
      </c>
      <c r="W175" t="s">
        <v>52</v>
      </c>
      <c r="X175" t="s">
        <v>323</v>
      </c>
      <c r="Z175">
        <v>1.97</v>
      </c>
      <c r="AA175" t="s">
        <v>138</v>
      </c>
      <c r="AB175" t="s">
        <v>82</v>
      </c>
      <c r="AC175" t="s">
        <v>83</v>
      </c>
      <c r="AD175" t="s">
        <v>324</v>
      </c>
      <c r="AE175" t="s">
        <v>140</v>
      </c>
      <c r="AF175">
        <v>25</v>
      </c>
      <c r="AG175" t="s">
        <v>56</v>
      </c>
      <c r="AH175">
        <v>-1</v>
      </c>
      <c r="AI175">
        <v>20</v>
      </c>
      <c r="AJ175" t="s">
        <v>141</v>
      </c>
      <c r="AL175" t="s">
        <v>58</v>
      </c>
      <c r="AM175" t="s">
        <v>59</v>
      </c>
      <c r="AP175">
        <v>1</v>
      </c>
      <c r="AR175">
        <v>957</v>
      </c>
      <c r="AS175">
        <v>1158</v>
      </c>
      <c r="AT175">
        <v>15</v>
      </c>
      <c r="AW175">
        <v>0.80555555555555558</v>
      </c>
    </row>
    <row r="176" spans="1:49" x14ac:dyDescent="0.2">
      <c r="A176">
        <v>161</v>
      </c>
      <c r="B176">
        <v>3275872.9073697058</v>
      </c>
      <c r="C176">
        <v>580.00928037655285</v>
      </c>
      <c r="D176">
        <f t="shared" si="22"/>
        <v>580.00928037655285</v>
      </c>
      <c r="E176">
        <f t="shared" si="23"/>
        <v>-580.00928037655285</v>
      </c>
      <c r="F176">
        <f t="shared" si="24"/>
        <v>0</v>
      </c>
      <c r="G176">
        <f t="shared" si="25"/>
        <v>1160.0185607531057</v>
      </c>
      <c r="H176">
        <f t="shared" si="26"/>
        <v>580.00928037655285</v>
      </c>
      <c r="I176">
        <v>0</v>
      </c>
      <c r="J176" t="s">
        <v>319</v>
      </c>
      <c r="K176" t="s">
        <v>130</v>
      </c>
      <c r="L176" t="s">
        <v>320</v>
      </c>
      <c r="M176">
        <v>2018</v>
      </c>
      <c r="N176" t="s">
        <v>132</v>
      </c>
      <c r="O176" t="s">
        <v>66</v>
      </c>
      <c r="P176" t="s">
        <v>133</v>
      </c>
      <c r="Q176" t="s">
        <v>321</v>
      </c>
      <c r="R176" t="s">
        <v>47</v>
      </c>
      <c r="S176" t="s">
        <v>48</v>
      </c>
      <c r="T176" t="s">
        <v>49</v>
      </c>
      <c r="U176" t="s">
        <v>135</v>
      </c>
      <c r="V176" t="s">
        <v>322</v>
      </c>
      <c r="W176" t="s">
        <v>52</v>
      </c>
      <c r="X176" t="s">
        <v>323</v>
      </c>
      <c r="Z176">
        <v>1.97</v>
      </c>
      <c r="AA176" t="s">
        <v>138</v>
      </c>
      <c r="AB176" t="s">
        <v>82</v>
      </c>
      <c r="AC176" t="s">
        <v>83</v>
      </c>
      <c r="AD176" t="s">
        <v>324</v>
      </c>
      <c r="AE176" t="s">
        <v>140</v>
      </c>
      <c r="AF176">
        <v>25</v>
      </c>
      <c r="AG176" t="s">
        <v>56</v>
      </c>
      <c r="AH176">
        <v>-1</v>
      </c>
      <c r="AI176">
        <v>20</v>
      </c>
      <c r="AJ176" t="s">
        <v>141</v>
      </c>
      <c r="AL176" t="s">
        <v>58</v>
      </c>
      <c r="AM176" t="s">
        <v>59</v>
      </c>
      <c r="AP176">
        <v>1</v>
      </c>
      <c r="AR176">
        <v>957</v>
      </c>
      <c r="AS176">
        <v>1158</v>
      </c>
      <c r="AT176">
        <v>15</v>
      </c>
      <c r="AW176">
        <v>0.80555555555555558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6B1C3-F210-4B33-8413-28161D1BC599}">
  <dimension ref="A1:AW32"/>
  <sheetViews>
    <sheetView topLeftCell="P1" workbookViewId="0">
      <selection activeCell="T19" sqref="T19"/>
    </sheetView>
  </sheetViews>
  <sheetFormatPr baseColWidth="10" defaultColWidth="8.83203125" defaultRowHeight="15" x14ac:dyDescent="0.2"/>
  <cols>
    <col min="1" max="1" width="8.83203125" style="3"/>
    <col min="2" max="2" width="12.33203125" style="3" bestFit="1" customWidth="1"/>
    <col min="3" max="4" width="19.6640625" style="3" customWidth="1"/>
    <col min="5" max="5" width="18.1640625" style="3" customWidth="1"/>
    <col min="6" max="6" width="19.6640625" style="3" customWidth="1"/>
    <col min="7" max="8" width="23" style="3" customWidth="1"/>
    <col min="9" max="14" width="8.83203125" style="3"/>
    <col min="15" max="15" width="32.33203125" style="3" bestFit="1" customWidth="1"/>
    <col min="16" max="19" width="8.83203125" style="3"/>
    <col min="20" max="20" width="27" style="3" bestFit="1" customWidth="1"/>
    <col min="21" max="21" width="19.83203125" style="3" bestFit="1" customWidth="1"/>
    <col min="22" max="22" width="27.6640625" style="3" bestFit="1" customWidth="1"/>
    <col min="23" max="23" width="19.83203125" style="3" bestFit="1" customWidth="1"/>
    <col min="24" max="24" width="37.1640625" style="3" bestFit="1" customWidth="1"/>
    <col min="25" max="25" width="8.83203125" style="3"/>
    <col min="26" max="26" width="13.1640625" style="3" bestFit="1" customWidth="1"/>
    <col min="27" max="33" width="8.83203125" style="3"/>
    <col min="34" max="34" width="9" style="3" bestFit="1" customWidth="1"/>
    <col min="35" max="35" width="14.1640625" style="3" bestFit="1" customWidth="1"/>
    <col min="36" max="36" width="40.1640625" style="3" bestFit="1" customWidth="1"/>
    <col min="37" max="37" width="14.83203125" style="3" bestFit="1" customWidth="1"/>
    <col min="38" max="38" width="11" style="3" bestFit="1" customWidth="1"/>
    <col min="39" max="39" width="14.33203125" style="3" bestFit="1" customWidth="1"/>
    <col min="40" max="40" width="47.5" style="3" bestFit="1" customWidth="1"/>
    <col min="41" max="41" width="8.83203125" style="3"/>
    <col min="42" max="42" width="35.33203125" style="3" bestFit="1" customWidth="1"/>
    <col min="43" max="43" width="8.83203125" style="3"/>
    <col min="44" max="44" width="19.6640625" style="3" bestFit="1" customWidth="1"/>
    <col min="45" max="45" width="29.33203125" style="3" bestFit="1" customWidth="1"/>
    <col min="46" max="46" width="14.5" style="3" bestFit="1" customWidth="1"/>
    <col min="47" max="47" width="31.33203125" style="3" bestFit="1" customWidth="1"/>
    <col min="48" max="48" width="41.5" style="3" bestFit="1" customWidth="1"/>
    <col min="49" max="49" width="11.83203125" style="3" bestFit="1" customWidth="1"/>
    <col min="50" max="16384" width="8.83203125" style="3"/>
  </cols>
  <sheetData>
    <row r="1" spans="1:49" x14ac:dyDescent="0.2">
      <c r="A1" s="2" t="s">
        <v>0</v>
      </c>
      <c r="B1" s="2" t="s">
        <v>326</v>
      </c>
      <c r="C1" s="2" t="s">
        <v>325</v>
      </c>
      <c r="D1" s="2" t="s">
        <v>330</v>
      </c>
      <c r="E1" s="2" t="s">
        <v>331</v>
      </c>
      <c r="F1" s="2" t="s">
        <v>332</v>
      </c>
      <c r="G1" s="2" t="s">
        <v>329</v>
      </c>
      <c r="H1" s="2" t="s">
        <v>333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327</v>
      </c>
      <c r="AS1" s="2" t="s">
        <v>36</v>
      </c>
      <c r="AT1" s="2" t="s">
        <v>328</v>
      </c>
      <c r="AU1" s="2" t="s">
        <v>37</v>
      </c>
      <c r="AV1" s="2" t="s">
        <v>38</v>
      </c>
      <c r="AW1" s="2" t="s">
        <v>39</v>
      </c>
    </row>
    <row r="2" spans="1:49" x14ac:dyDescent="0.2">
      <c r="A2" s="3">
        <v>105</v>
      </c>
      <c r="B2" s="3">
        <v>19443.568864189609</v>
      </c>
      <c r="C2" s="3">
        <v>540.29126213592235</v>
      </c>
      <c r="D2" s="3">
        <f t="shared" ref="D2:D22" si="0">G2/(1-AH2)</f>
        <v>1200.6472491909385</v>
      </c>
      <c r="E2" s="3">
        <f t="shared" ref="E2:E22" si="1">D2*AH2</f>
        <v>120.06472491909386</v>
      </c>
      <c r="F2" s="3">
        <f t="shared" ref="F2:F22" si="2">(D2+E2)/2</f>
        <v>660.35598705501616</v>
      </c>
      <c r="G2" s="3">
        <f t="shared" ref="G2:G22" si="3">C2*2</f>
        <v>1080.5825242718447</v>
      </c>
      <c r="H2" s="3">
        <f t="shared" ref="H2:H22" si="4">C2/(1-(F2/AS2)^2)</f>
        <v>712.23220775505786</v>
      </c>
      <c r="I2" s="3">
        <v>0</v>
      </c>
      <c r="J2" s="3" t="s">
        <v>72</v>
      </c>
      <c r="K2" s="3" t="s">
        <v>73</v>
      </c>
      <c r="L2" s="3" t="s">
        <v>74</v>
      </c>
      <c r="M2" s="3">
        <v>2012</v>
      </c>
      <c r="N2" s="3" t="s">
        <v>75</v>
      </c>
      <c r="O2" s="3" t="s">
        <v>76</v>
      </c>
      <c r="P2" s="3" t="s">
        <v>77</v>
      </c>
      <c r="Q2" s="3" t="s">
        <v>78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79</v>
      </c>
      <c r="W2" s="3" t="s">
        <v>52</v>
      </c>
      <c r="X2" s="3" t="s">
        <v>80</v>
      </c>
      <c r="AA2" s="3" t="s">
        <v>81</v>
      </c>
      <c r="AB2" s="3" t="s">
        <v>82</v>
      </c>
      <c r="AC2" s="3" t="s">
        <v>83</v>
      </c>
      <c r="AD2" s="3" t="s">
        <v>84</v>
      </c>
      <c r="AE2" s="3" t="s">
        <v>85</v>
      </c>
      <c r="AF2" s="3">
        <v>25</v>
      </c>
      <c r="AG2" s="3" t="s">
        <v>56</v>
      </c>
      <c r="AH2" s="3">
        <v>0.1</v>
      </c>
      <c r="AI2" s="3">
        <v>10</v>
      </c>
      <c r="AL2" s="3" t="s">
        <v>58</v>
      </c>
      <c r="AM2" s="3" t="s">
        <v>59</v>
      </c>
      <c r="AN2" s="3" t="s">
        <v>86</v>
      </c>
      <c r="AO2" s="3" t="s">
        <v>87</v>
      </c>
      <c r="AP2" s="3">
        <v>1</v>
      </c>
      <c r="AR2" s="3">
        <v>1284</v>
      </c>
      <c r="AS2" s="3">
        <v>1344</v>
      </c>
      <c r="AT2" s="3">
        <v>7.6</v>
      </c>
      <c r="AW2" s="3">
        <v>0.81081081081081086</v>
      </c>
    </row>
    <row r="3" spans="1:49" x14ac:dyDescent="0.2">
      <c r="A3" s="3">
        <v>105</v>
      </c>
      <c r="B3" s="3">
        <v>29845.646900694392</v>
      </c>
      <c r="C3" s="3">
        <v>495.85224047796868</v>
      </c>
      <c r="D3" s="3">
        <f t="shared" si="0"/>
        <v>1101.8938677288193</v>
      </c>
      <c r="E3" s="3">
        <f t="shared" si="1"/>
        <v>110.18938677288193</v>
      </c>
      <c r="F3" s="3">
        <f t="shared" si="2"/>
        <v>606.04162725085064</v>
      </c>
      <c r="G3" s="3">
        <f t="shared" si="3"/>
        <v>991.70448095593736</v>
      </c>
      <c r="H3" s="3">
        <f t="shared" si="4"/>
        <v>622.40786296850013</v>
      </c>
      <c r="I3" s="3">
        <v>0</v>
      </c>
      <c r="J3" s="3" t="s">
        <v>72</v>
      </c>
      <c r="K3" s="3" t="s">
        <v>73</v>
      </c>
      <c r="L3" s="3" t="s">
        <v>74</v>
      </c>
      <c r="M3" s="3">
        <v>2012</v>
      </c>
      <c r="N3" s="3" t="s">
        <v>75</v>
      </c>
      <c r="O3" s="3" t="s">
        <v>76</v>
      </c>
      <c r="P3" s="3" t="s">
        <v>77</v>
      </c>
      <c r="Q3" s="3" t="s">
        <v>78</v>
      </c>
      <c r="R3" s="3" t="s">
        <v>47</v>
      </c>
      <c r="S3" s="3" t="s">
        <v>48</v>
      </c>
      <c r="T3" s="3" t="s">
        <v>49</v>
      </c>
      <c r="U3" s="3" t="s">
        <v>50</v>
      </c>
      <c r="V3" s="3" t="s">
        <v>79</v>
      </c>
      <c r="W3" s="3" t="s">
        <v>52</v>
      </c>
      <c r="X3" s="3" t="s">
        <v>80</v>
      </c>
      <c r="AA3" s="3" t="s">
        <v>81</v>
      </c>
      <c r="AB3" s="3" t="s">
        <v>82</v>
      </c>
      <c r="AC3" s="3" t="s">
        <v>83</v>
      </c>
      <c r="AD3" s="3" t="s">
        <v>84</v>
      </c>
      <c r="AE3" s="3" t="s">
        <v>85</v>
      </c>
      <c r="AF3" s="3">
        <v>25</v>
      </c>
      <c r="AG3" s="3" t="s">
        <v>56</v>
      </c>
      <c r="AH3" s="3">
        <v>0.1</v>
      </c>
      <c r="AI3" s="3">
        <v>10</v>
      </c>
      <c r="AL3" s="3" t="s">
        <v>58</v>
      </c>
      <c r="AM3" s="3" t="s">
        <v>59</v>
      </c>
      <c r="AN3" s="3" t="s">
        <v>86</v>
      </c>
      <c r="AO3" s="3" t="s">
        <v>87</v>
      </c>
      <c r="AP3" s="3">
        <v>1</v>
      </c>
      <c r="AR3" s="3">
        <v>1284</v>
      </c>
      <c r="AS3" s="3">
        <v>1344</v>
      </c>
      <c r="AT3" s="3">
        <v>7.6</v>
      </c>
      <c r="AW3" s="3">
        <v>0.81081081081081086</v>
      </c>
    </row>
    <row r="4" spans="1:49" x14ac:dyDescent="0.2">
      <c r="A4" s="3">
        <v>105</v>
      </c>
      <c r="B4" s="3">
        <v>34222.510583435942</v>
      </c>
      <c r="C4" s="3">
        <v>563.14921583271109</v>
      </c>
      <c r="D4" s="3">
        <f t="shared" si="0"/>
        <v>1251.4427018504691</v>
      </c>
      <c r="E4" s="3">
        <f t="shared" si="1"/>
        <v>125.14427018504692</v>
      </c>
      <c r="F4" s="3">
        <f t="shared" si="2"/>
        <v>688.29348601775803</v>
      </c>
      <c r="G4" s="3">
        <f t="shared" si="3"/>
        <v>1126.2984316654222</v>
      </c>
      <c r="H4" s="3">
        <f t="shared" si="4"/>
        <v>763.35419729996966</v>
      </c>
      <c r="I4" s="3">
        <v>0</v>
      </c>
      <c r="J4" s="3" t="s">
        <v>72</v>
      </c>
      <c r="K4" s="3" t="s">
        <v>73</v>
      </c>
      <c r="L4" s="3" t="s">
        <v>74</v>
      </c>
      <c r="M4" s="3">
        <v>2012</v>
      </c>
      <c r="N4" s="3" t="s">
        <v>75</v>
      </c>
      <c r="O4" s="3" t="s">
        <v>76</v>
      </c>
      <c r="P4" s="3" t="s">
        <v>77</v>
      </c>
      <c r="Q4" s="3" t="s">
        <v>78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79</v>
      </c>
      <c r="W4" s="3" t="s">
        <v>52</v>
      </c>
      <c r="X4" s="3" t="s">
        <v>80</v>
      </c>
      <c r="AA4" s="3" t="s">
        <v>81</v>
      </c>
      <c r="AB4" s="3" t="s">
        <v>82</v>
      </c>
      <c r="AC4" s="3" t="s">
        <v>83</v>
      </c>
      <c r="AD4" s="3" t="s">
        <v>84</v>
      </c>
      <c r="AE4" s="3" t="s">
        <v>85</v>
      </c>
      <c r="AF4" s="3">
        <v>25</v>
      </c>
      <c r="AG4" s="3" t="s">
        <v>56</v>
      </c>
      <c r="AH4" s="3">
        <v>0.1</v>
      </c>
      <c r="AI4" s="3">
        <v>10</v>
      </c>
      <c r="AL4" s="3" t="s">
        <v>58</v>
      </c>
      <c r="AM4" s="3" t="s">
        <v>59</v>
      </c>
      <c r="AN4" s="3" t="s">
        <v>86</v>
      </c>
      <c r="AO4" s="3" t="s">
        <v>87</v>
      </c>
      <c r="AP4" s="3">
        <v>1</v>
      </c>
      <c r="AR4" s="3">
        <v>1284</v>
      </c>
      <c r="AS4" s="3">
        <v>1344</v>
      </c>
      <c r="AT4" s="3">
        <v>7.6</v>
      </c>
      <c r="AW4" s="3">
        <v>0.81081081081081086</v>
      </c>
    </row>
    <row r="5" spans="1:49" x14ac:dyDescent="0.2">
      <c r="A5" s="3">
        <v>105</v>
      </c>
      <c r="B5" s="3">
        <v>43684.699509457707</v>
      </c>
      <c r="C5" s="3">
        <v>540.29126213592235</v>
      </c>
      <c r="D5" s="3">
        <f t="shared" si="0"/>
        <v>1200.6472491909385</v>
      </c>
      <c r="E5" s="3">
        <f t="shared" si="1"/>
        <v>120.06472491909386</v>
      </c>
      <c r="F5" s="3">
        <f t="shared" si="2"/>
        <v>660.35598705501616</v>
      </c>
      <c r="G5" s="3">
        <f t="shared" si="3"/>
        <v>1080.5825242718447</v>
      </c>
      <c r="H5" s="3">
        <f t="shared" si="4"/>
        <v>712.23220775505786</v>
      </c>
      <c r="I5" s="3">
        <v>0</v>
      </c>
      <c r="J5" s="3" t="s">
        <v>72</v>
      </c>
      <c r="K5" s="3" t="s">
        <v>73</v>
      </c>
      <c r="L5" s="3" t="s">
        <v>74</v>
      </c>
      <c r="M5" s="3">
        <v>2012</v>
      </c>
      <c r="N5" s="3" t="s">
        <v>75</v>
      </c>
      <c r="O5" s="3" t="s">
        <v>76</v>
      </c>
      <c r="P5" s="3" t="s">
        <v>77</v>
      </c>
      <c r="Q5" s="3" t="s">
        <v>78</v>
      </c>
      <c r="R5" s="3" t="s">
        <v>47</v>
      </c>
      <c r="S5" s="3" t="s">
        <v>48</v>
      </c>
      <c r="T5" s="3" t="s">
        <v>49</v>
      </c>
      <c r="U5" s="3" t="s">
        <v>50</v>
      </c>
      <c r="V5" s="3" t="s">
        <v>79</v>
      </c>
      <c r="W5" s="3" t="s">
        <v>52</v>
      </c>
      <c r="X5" s="3" t="s">
        <v>80</v>
      </c>
      <c r="AA5" s="3" t="s">
        <v>81</v>
      </c>
      <c r="AB5" s="3" t="s">
        <v>82</v>
      </c>
      <c r="AC5" s="3" t="s">
        <v>83</v>
      </c>
      <c r="AD5" s="3" t="s">
        <v>84</v>
      </c>
      <c r="AE5" s="3" t="s">
        <v>85</v>
      </c>
      <c r="AF5" s="3">
        <v>25</v>
      </c>
      <c r="AG5" s="3" t="s">
        <v>56</v>
      </c>
      <c r="AH5" s="3">
        <v>0.1</v>
      </c>
      <c r="AI5" s="3">
        <v>10</v>
      </c>
      <c r="AL5" s="3" t="s">
        <v>58</v>
      </c>
      <c r="AM5" s="3" t="s">
        <v>59</v>
      </c>
      <c r="AN5" s="3" t="s">
        <v>86</v>
      </c>
      <c r="AO5" s="3" t="s">
        <v>87</v>
      </c>
      <c r="AP5" s="3">
        <v>1</v>
      </c>
      <c r="AR5" s="3">
        <v>1284</v>
      </c>
      <c r="AS5" s="3">
        <v>1344</v>
      </c>
      <c r="AT5" s="3">
        <v>7.6</v>
      </c>
      <c r="AW5" s="3">
        <v>0.81081081081081086</v>
      </c>
    </row>
    <row r="6" spans="1:49" x14ac:dyDescent="0.2">
      <c r="A6" s="3">
        <v>105</v>
      </c>
      <c r="B6" s="3">
        <v>56666.795005319669</v>
      </c>
      <c r="C6" s="3">
        <v>496.11650485436888</v>
      </c>
      <c r="D6" s="3">
        <f t="shared" si="0"/>
        <v>1102.4811218985974</v>
      </c>
      <c r="E6" s="3">
        <f t="shared" si="1"/>
        <v>110.24811218985974</v>
      </c>
      <c r="F6" s="3">
        <f t="shared" si="2"/>
        <v>606.36461704422857</v>
      </c>
      <c r="G6" s="3">
        <f t="shared" si="3"/>
        <v>992.23300970873777</v>
      </c>
      <c r="H6" s="3">
        <f t="shared" si="4"/>
        <v>622.90908145825756</v>
      </c>
      <c r="I6" s="3">
        <v>0</v>
      </c>
      <c r="J6" s="3" t="s">
        <v>72</v>
      </c>
      <c r="K6" s="3" t="s">
        <v>73</v>
      </c>
      <c r="L6" s="3" t="s">
        <v>74</v>
      </c>
      <c r="M6" s="3">
        <v>2012</v>
      </c>
      <c r="N6" s="3" t="s">
        <v>75</v>
      </c>
      <c r="O6" s="3" t="s">
        <v>76</v>
      </c>
      <c r="P6" s="3" t="s">
        <v>77</v>
      </c>
      <c r="Q6" s="3" t="s">
        <v>78</v>
      </c>
      <c r="R6" s="3" t="s">
        <v>47</v>
      </c>
      <c r="S6" s="3" t="s">
        <v>48</v>
      </c>
      <c r="T6" s="3" t="s">
        <v>49</v>
      </c>
      <c r="U6" s="3" t="s">
        <v>50</v>
      </c>
      <c r="V6" s="3" t="s">
        <v>79</v>
      </c>
      <c r="W6" s="3" t="s">
        <v>52</v>
      </c>
      <c r="X6" s="3" t="s">
        <v>80</v>
      </c>
      <c r="AA6" s="3" t="s">
        <v>81</v>
      </c>
      <c r="AB6" s="3" t="s">
        <v>82</v>
      </c>
      <c r="AC6" s="3" t="s">
        <v>83</v>
      </c>
      <c r="AD6" s="3" t="s">
        <v>84</v>
      </c>
      <c r="AE6" s="3" t="s">
        <v>85</v>
      </c>
      <c r="AF6" s="3">
        <v>25</v>
      </c>
      <c r="AG6" s="3" t="s">
        <v>56</v>
      </c>
      <c r="AH6" s="3">
        <v>0.1</v>
      </c>
      <c r="AI6" s="3">
        <v>10</v>
      </c>
      <c r="AL6" s="3" t="s">
        <v>58</v>
      </c>
      <c r="AM6" s="3" t="s">
        <v>59</v>
      </c>
      <c r="AN6" s="3" t="s">
        <v>86</v>
      </c>
      <c r="AO6" s="3" t="s">
        <v>87</v>
      </c>
      <c r="AP6" s="3">
        <v>1</v>
      </c>
      <c r="AR6" s="3">
        <v>1284</v>
      </c>
      <c r="AS6" s="3">
        <v>1344</v>
      </c>
      <c r="AT6" s="3">
        <v>7.6</v>
      </c>
      <c r="AW6" s="3">
        <v>0.81081081081081086</v>
      </c>
    </row>
    <row r="7" spans="1:49" x14ac:dyDescent="0.2">
      <c r="A7" s="3">
        <v>105</v>
      </c>
      <c r="B7" s="3">
        <v>71412.2094816967</v>
      </c>
      <c r="C7" s="3">
        <v>450.242718446602</v>
      </c>
      <c r="D7" s="3">
        <f t="shared" si="0"/>
        <v>1000.5393743257822</v>
      </c>
      <c r="E7" s="3">
        <f t="shared" si="1"/>
        <v>100.05393743257822</v>
      </c>
      <c r="F7" s="3">
        <f t="shared" si="2"/>
        <v>550.29665587918021</v>
      </c>
      <c r="G7" s="3">
        <f t="shared" si="3"/>
        <v>900.485436893204</v>
      </c>
      <c r="H7" s="3">
        <f t="shared" si="4"/>
        <v>540.92746477410117</v>
      </c>
      <c r="I7" s="3">
        <v>0</v>
      </c>
      <c r="J7" s="3" t="s">
        <v>72</v>
      </c>
      <c r="K7" s="3" t="s">
        <v>73</v>
      </c>
      <c r="L7" s="3" t="s">
        <v>74</v>
      </c>
      <c r="M7" s="3">
        <v>2012</v>
      </c>
      <c r="N7" s="3" t="s">
        <v>75</v>
      </c>
      <c r="O7" s="3" t="s">
        <v>76</v>
      </c>
      <c r="P7" s="3" t="s">
        <v>77</v>
      </c>
      <c r="Q7" s="3" t="s">
        <v>78</v>
      </c>
      <c r="R7" s="3" t="s">
        <v>47</v>
      </c>
      <c r="S7" s="3" t="s">
        <v>48</v>
      </c>
      <c r="T7" s="3" t="s">
        <v>49</v>
      </c>
      <c r="U7" s="3" t="s">
        <v>50</v>
      </c>
      <c r="V7" s="3" t="s">
        <v>79</v>
      </c>
      <c r="W7" s="3" t="s">
        <v>52</v>
      </c>
      <c r="X7" s="3" t="s">
        <v>80</v>
      </c>
      <c r="AA7" s="3" t="s">
        <v>81</v>
      </c>
      <c r="AB7" s="3" t="s">
        <v>82</v>
      </c>
      <c r="AC7" s="3" t="s">
        <v>83</v>
      </c>
      <c r="AD7" s="3" t="s">
        <v>84</v>
      </c>
      <c r="AE7" s="3" t="s">
        <v>85</v>
      </c>
      <c r="AF7" s="3">
        <v>25</v>
      </c>
      <c r="AG7" s="3" t="s">
        <v>56</v>
      </c>
      <c r="AH7" s="3">
        <v>0.1</v>
      </c>
      <c r="AI7" s="3">
        <v>10</v>
      </c>
      <c r="AL7" s="3" t="s">
        <v>58</v>
      </c>
      <c r="AM7" s="3" t="s">
        <v>59</v>
      </c>
      <c r="AN7" s="3" t="s">
        <v>86</v>
      </c>
      <c r="AO7" s="3" t="s">
        <v>87</v>
      </c>
      <c r="AP7" s="3">
        <v>1</v>
      </c>
      <c r="AR7" s="3">
        <v>1284</v>
      </c>
      <c r="AS7" s="3">
        <v>1344</v>
      </c>
      <c r="AT7" s="3">
        <v>7.6</v>
      </c>
      <c r="AW7" s="3">
        <v>0.81081081081081086</v>
      </c>
    </row>
    <row r="8" spans="1:49" x14ac:dyDescent="0.2">
      <c r="A8" s="3">
        <v>105</v>
      </c>
      <c r="B8" s="3">
        <v>91304.888207715412</v>
      </c>
      <c r="C8" s="3">
        <v>518.20388349514565</v>
      </c>
      <c r="D8" s="3">
        <f t="shared" si="0"/>
        <v>1151.5641855447682</v>
      </c>
      <c r="E8" s="3">
        <f t="shared" si="1"/>
        <v>115.15641855447683</v>
      </c>
      <c r="F8" s="3">
        <f t="shared" si="2"/>
        <v>633.36030204962253</v>
      </c>
      <c r="G8" s="3">
        <f t="shared" si="3"/>
        <v>1036.4077669902913</v>
      </c>
      <c r="H8" s="3">
        <f t="shared" si="4"/>
        <v>666.13756523347047</v>
      </c>
      <c r="I8" s="3">
        <v>0</v>
      </c>
      <c r="J8" s="3" t="s">
        <v>72</v>
      </c>
      <c r="K8" s="3" t="s">
        <v>73</v>
      </c>
      <c r="L8" s="3" t="s">
        <v>74</v>
      </c>
      <c r="M8" s="3">
        <v>2012</v>
      </c>
      <c r="N8" s="3" t="s">
        <v>75</v>
      </c>
      <c r="O8" s="3" t="s">
        <v>76</v>
      </c>
      <c r="P8" s="3" t="s">
        <v>77</v>
      </c>
      <c r="Q8" s="3" t="s">
        <v>78</v>
      </c>
      <c r="R8" s="3" t="s">
        <v>47</v>
      </c>
      <c r="S8" s="3" t="s">
        <v>48</v>
      </c>
      <c r="T8" s="3" t="s">
        <v>49</v>
      </c>
      <c r="U8" s="3" t="s">
        <v>50</v>
      </c>
      <c r="V8" s="3" t="s">
        <v>79</v>
      </c>
      <c r="W8" s="3" t="s">
        <v>52</v>
      </c>
      <c r="X8" s="3" t="s">
        <v>80</v>
      </c>
      <c r="AA8" s="3" t="s">
        <v>81</v>
      </c>
      <c r="AB8" s="3" t="s">
        <v>82</v>
      </c>
      <c r="AC8" s="3" t="s">
        <v>83</v>
      </c>
      <c r="AD8" s="3" t="s">
        <v>84</v>
      </c>
      <c r="AE8" s="3" t="s">
        <v>85</v>
      </c>
      <c r="AF8" s="3">
        <v>25</v>
      </c>
      <c r="AG8" s="3" t="s">
        <v>56</v>
      </c>
      <c r="AH8" s="3">
        <v>0.1</v>
      </c>
      <c r="AI8" s="3">
        <v>10</v>
      </c>
      <c r="AL8" s="3" t="s">
        <v>58</v>
      </c>
      <c r="AM8" s="3" t="s">
        <v>59</v>
      </c>
      <c r="AN8" s="3" t="s">
        <v>86</v>
      </c>
      <c r="AO8" s="3" t="s">
        <v>87</v>
      </c>
      <c r="AP8" s="3">
        <v>1</v>
      </c>
      <c r="AR8" s="3">
        <v>1284</v>
      </c>
      <c r="AS8" s="3">
        <v>1344</v>
      </c>
      <c r="AT8" s="3">
        <v>7.6</v>
      </c>
      <c r="AW8" s="3">
        <v>0.81081081081081086</v>
      </c>
    </row>
    <row r="9" spans="1:49" x14ac:dyDescent="0.2">
      <c r="A9" s="3">
        <v>105</v>
      </c>
      <c r="B9" s="3">
        <v>92605.290889911645</v>
      </c>
      <c r="C9" s="3">
        <v>563.27368921564573</v>
      </c>
      <c r="D9" s="3">
        <f t="shared" si="0"/>
        <v>1251.7193093681017</v>
      </c>
      <c r="E9" s="3">
        <f t="shared" si="1"/>
        <v>125.17193093681017</v>
      </c>
      <c r="F9" s="3">
        <f t="shared" si="2"/>
        <v>688.44562015245594</v>
      </c>
      <c r="G9" s="3">
        <f t="shared" si="3"/>
        <v>1126.5473784312915</v>
      </c>
      <c r="H9" s="3">
        <f t="shared" si="4"/>
        <v>763.64294745509073</v>
      </c>
      <c r="I9" s="3">
        <v>0</v>
      </c>
      <c r="J9" s="3" t="s">
        <v>72</v>
      </c>
      <c r="K9" s="3" t="s">
        <v>73</v>
      </c>
      <c r="L9" s="3" t="s">
        <v>74</v>
      </c>
      <c r="M9" s="3">
        <v>2012</v>
      </c>
      <c r="N9" s="3" t="s">
        <v>75</v>
      </c>
      <c r="O9" s="3" t="s">
        <v>76</v>
      </c>
      <c r="P9" s="3" t="s">
        <v>77</v>
      </c>
      <c r="Q9" s="3" t="s">
        <v>78</v>
      </c>
      <c r="R9" s="3" t="s">
        <v>47</v>
      </c>
      <c r="S9" s="3" t="s">
        <v>48</v>
      </c>
      <c r="T9" s="3" t="s">
        <v>49</v>
      </c>
      <c r="U9" s="3" t="s">
        <v>50</v>
      </c>
      <c r="V9" s="3" t="s">
        <v>79</v>
      </c>
      <c r="W9" s="3" t="s">
        <v>52</v>
      </c>
      <c r="X9" s="3" t="s">
        <v>80</v>
      </c>
      <c r="AA9" s="3" t="s">
        <v>81</v>
      </c>
      <c r="AB9" s="3" t="s">
        <v>82</v>
      </c>
      <c r="AC9" s="3" t="s">
        <v>83</v>
      </c>
      <c r="AD9" s="3" t="s">
        <v>84</v>
      </c>
      <c r="AE9" s="3" t="s">
        <v>85</v>
      </c>
      <c r="AF9" s="3">
        <v>25</v>
      </c>
      <c r="AG9" s="3" t="s">
        <v>56</v>
      </c>
      <c r="AH9" s="3">
        <v>0.1</v>
      </c>
      <c r="AI9" s="3">
        <v>10</v>
      </c>
      <c r="AL9" s="3" t="s">
        <v>58</v>
      </c>
      <c r="AM9" s="3" t="s">
        <v>59</v>
      </c>
      <c r="AN9" s="3" t="s">
        <v>86</v>
      </c>
      <c r="AO9" s="3" t="s">
        <v>87</v>
      </c>
      <c r="AP9" s="3">
        <v>1</v>
      </c>
      <c r="AR9" s="3">
        <v>1284</v>
      </c>
      <c r="AS9" s="3">
        <v>1344</v>
      </c>
      <c r="AT9" s="3">
        <v>7.6</v>
      </c>
      <c r="AW9" s="3">
        <v>0.81081081081081086</v>
      </c>
    </row>
    <row r="10" spans="1:49" x14ac:dyDescent="0.2">
      <c r="A10" s="3">
        <v>105</v>
      </c>
      <c r="B10" s="3">
        <v>93763.845439640616</v>
      </c>
      <c r="C10" s="3">
        <v>405.52662434652729</v>
      </c>
      <c r="D10" s="3">
        <f t="shared" si="0"/>
        <v>901.17027632561621</v>
      </c>
      <c r="E10" s="3">
        <f t="shared" si="1"/>
        <v>90.11702763256163</v>
      </c>
      <c r="F10" s="3">
        <f t="shared" si="2"/>
        <v>495.64365197908893</v>
      </c>
      <c r="G10" s="3">
        <f t="shared" si="3"/>
        <v>811.05324869305457</v>
      </c>
      <c r="H10" s="3">
        <f t="shared" si="4"/>
        <v>469.35979973627644</v>
      </c>
      <c r="I10" s="3">
        <v>0</v>
      </c>
      <c r="J10" s="3" t="s">
        <v>72</v>
      </c>
      <c r="K10" s="3" t="s">
        <v>73</v>
      </c>
      <c r="L10" s="3" t="s">
        <v>74</v>
      </c>
      <c r="M10" s="3">
        <v>2012</v>
      </c>
      <c r="N10" s="3" t="s">
        <v>75</v>
      </c>
      <c r="O10" s="3" t="s">
        <v>76</v>
      </c>
      <c r="P10" s="3" t="s">
        <v>77</v>
      </c>
      <c r="Q10" s="3" t="s">
        <v>78</v>
      </c>
      <c r="R10" s="3" t="s">
        <v>47</v>
      </c>
      <c r="S10" s="3" t="s">
        <v>48</v>
      </c>
      <c r="T10" s="3" t="s">
        <v>49</v>
      </c>
      <c r="U10" s="3" t="s">
        <v>50</v>
      </c>
      <c r="V10" s="3" t="s">
        <v>79</v>
      </c>
      <c r="W10" s="3" t="s">
        <v>52</v>
      </c>
      <c r="X10" s="3" t="s">
        <v>80</v>
      </c>
      <c r="AA10" s="3" t="s">
        <v>81</v>
      </c>
      <c r="AB10" s="3" t="s">
        <v>82</v>
      </c>
      <c r="AC10" s="3" t="s">
        <v>83</v>
      </c>
      <c r="AD10" s="3" t="s">
        <v>84</v>
      </c>
      <c r="AE10" s="3" t="s">
        <v>85</v>
      </c>
      <c r="AF10" s="3">
        <v>25</v>
      </c>
      <c r="AG10" s="3" t="s">
        <v>56</v>
      </c>
      <c r="AH10" s="3">
        <v>0.1</v>
      </c>
      <c r="AI10" s="3">
        <v>10</v>
      </c>
      <c r="AL10" s="3" t="s">
        <v>58</v>
      </c>
      <c r="AM10" s="3" t="s">
        <v>59</v>
      </c>
      <c r="AN10" s="3" t="s">
        <v>86</v>
      </c>
      <c r="AO10" s="3" t="s">
        <v>87</v>
      </c>
      <c r="AP10" s="3">
        <v>1</v>
      </c>
      <c r="AR10" s="3">
        <v>1284</v>
      </c>
      <c r="AS10" s="3">
        <v>1344</v>
      </c>
      <c r="AT10" s="3">
        <v>7.6</v>
      </c>
      <c r="AW10" s="3">
        <v>0.81081081081081086</v>
      </c>
    </row>
    <row r="11" spans="1:49" x14ac:dyDescent="0.2">
      <c r="A11" s="3">
        <v>105</v>
      </c>
      <c r="B11" s="3">
        <v>99577.326415014279</v>
      </c>
      <c r="C11" s="3">
        <v>360.19417475728147</v>
      </c>
      <c r="D11" s="3">
        <f t="shared" si="0"/>
        <v>800.43149946062545</v>
      </c>
      <c r="E11" s="3">
        <f t="shared" si="1"/>
        <v>80.043149946062556</v>
      </c>
      <c r="F11" s="3">
        <f t="shared" si="2"/>
        <v>440.23732470334403</v>
      </c>
      <c r="G11" s="3">
        <f t="shared" si="3"/>
        <v>720.38834951456295</v>
      </c>
      <c r="H11" s="3">
        <f t="shared" si="4"/>
        <v>403.4857495953645</v>
      </c>
      <c r="I11" s="3">
        <v>0</v>
      </c>
      <c r="J11" s="3" t="s">
        <v>72</v>
      </c>
      <c r="K11" s="3" t="s">
        <v>73</v>
      </c>
      <c r="L11" s="3" t="s">
        <v>74</v>
      </c>
      <c r="M11" s="3">
        <v>2012</v>
      </c>
      <c r="N11" s="3" t="s">
        <v>75</v>
      </c>
      <c r="O11" s="3" t="s">
        <v>76</v>
      </c>
      <c r="P11" s="3" t="s">
        <v>77</v>
      </c>
      <c r="Q11" s="3" t="s">
        <v>78</v>
      </c>
      <c r="R11" s="3" t="s">
        <v>47</v>
      </c>
      <c r="S11" s="3" t="s">
        <v>48</v>
      </c>
      <c r="T11" s="3" t="s">
        <v>49</v>
      </c>
      <c r="U11" s="3" t="s">
        <v>50</v>
      </c>
      <c r="V11" s="3" t="s">
        <v>79</v>
      </c>
      <c r="W11" s="3" t="s">
        <v>52</v>
      </c>
      <c r="X11" s="3" t="s">
        <v>80</v>
      </c>
      <c r="AA11" s="3" t="s">
        <v>81</v>
      </c>
      <c r="AB11" s="3" t="s">
        <v>82</v>
      </c>
      <c r="AC11" s="3" t="s">
        <v>83</v>
      </c>
      <c r="AD11" s="3" t="s">
        <v>84</v>
      </c>
      <c r="AE11" s="3" t="s">
        <v>85</v>
      </c>
      <c r="AF11" s="3">
        <v>25</v>
      </c>
      <c r="AG11" s="3" t="s">
        <v>56</v>
      </c>
      <c r="AH11" s="3">
        <v>0.1</v>
      </c>
      <c r="AI11" s="3">
        <v>10</v>
      </c>
      <c r="AL11" s="3" t="s">
        <v>58</v>
      </c>
      <c r="AM11" s="3" t="s">
        <v>59</v>
      </c>
      <c r="AN11" s="3" t="s">
        <v>86</v>
      </c>
      <c r="AO11" s="3" t="s">
        <v>87</v>
      </c>
      <c r="AP11" s="3">
        <v>1</v>
      </c>
      <c r="AR11" s="3">
        <v>1284</v>
      </c>
      <c r="AS11" s="3">
        <v>1344</v>
      </c>
      <c r="AT11" s="3">
        <v>7.6</v>
      </c>
      <c r="AW11" s="3">
        <v>0.81081081081081086</v>
      </c>
    </row>
    <row r="12" spans="1:49" x14ac:dyDescent="0.2">
      <c r="A12" s="3">
        <v>105</v>
      </c>
      <c r="B12" s="3">
        <v>100488.59911016141</v>
      </c>
      <c r="C12" s="3">
        <v>518.15245317869778</v>
      </c>
      <c r="D12" s="3">
        <f t="shared" si="0"/>
        <v>1151.4498959526618</v>
      </c>
      <c r="E12" s="3">
        <f t="shared" si="1"/>
        <v>115.14498959526618</v>
      </c>
      <c r="F12" s="3">
        <f t="shared" si="2"/>
        <v>633.29744277396401</v>
      </c>
      <c r="G12" s="3">
        <f t="shared" si="3"/>
        <v>1036.3049063573956</v>
      </c>
      <c r="H12" s="3">
        <f t="shared" si="4"/>
        <v>666.0337139732884</v>
      </c>
      <c r="I12" s="3">
        <v>0</v>
      </c>
      <c r="J12" s="3" t="s">
        <v>72</v>
      </c>
      <c r="K12" s="3" t="s">
        <v>73</v>
      </c>
      <c r="L12" s="3" t="s">
        <v>74</v>
      </c>
      <c r="M12" s="3">
        <v>2012</v>
      </c>
      <c r="N12" s="3" t="s">
        <v>75</v>
      </c>
      <c r="O12" s="3" t="s">
        <v>76</v>
      </c>
      <c r="P12" s="3" t="s">
        <v>77</v>
      </c>
      <c r="Q12" s="3" t="s">
        <v>78</v>
      </c>
      <c r="R12" s="3" t="s">
        <v>47</v>
      </c>
      <c r="S12" s="3" t="s">
        <v>48</v>
      </c>
      <c r="T12" s="3" t="s">
        <v>49</v>
      </c>
      <c r="U12" s="3" t="s">
        <v>50</v>
      </c>
      <c r="V12" s="3" t="s">
        <v>79</v>
      </c>
      <c r="W12" s="3" t="s">
        <v>52</v>
      </c>
      <c r="X12" s="3" t="s">
        <v>80</v>
      </c>
      <c r="AA12" s="3" t="s">
        <v>81</v>
      </c>
      <c r="AB12" s="3" t="s">
        <v>82</v>
      </c>
      <c r="AC12" s="3" t="s">
        <v>83</v>
      </c>
      <c r="AD12" s="3" t="s">
        <v>84</v>
      </c>
      <c r="AE12" s="3" t="s">
        <v>85</v>
      </c>
      <c r="AF12" s="3">
        <v>25</v>
      </c>
      <c r="AG12" s="3" t="s">
        <v>56</v>
      </c>
      <c r="AH12" s="3">
        <v>0.1</v>
      </c>
      <c r="AI12" s="3">
        <v>10</v>
      </c>
      <c r="AL12" s="3" t="s">
        <v>58</v>
      </c>
      <c r="AM12" s="3" t="s">
        <v>59</v>
      </c>
      <c r="AN12" s="3" t="s">
        <v>86</v>
      </c>
      <c r="AO12" s="3" t="s">
        <v>87</v>
      </c>
      <c r="AP12" s="3">
        <v>1</v>
      </c>
      <c r="AR12" s="3">
        <v>1284</v>
      </c>
      <c r="AS12" s="3">
        <v>1344</v>
      </c>
      <c r="AT12" s="3">
        <v>7.6</v>
      </c>
      <c r="AW12" s="3">
        <v>0.81081081081081086</v>
      </c>
    </row>
    <row r="13" spans="1:49" x14ac:dyDescent="0.2">
      <c r="A13" s="3">
        <v>105</v>
      </c>
      <c r="B13" s="3">
        <v>116445.33430842491</v>
      </c>
      <c r="C13" s="3">
        <v>562.99771989422413</v>
      </c>
      <c r="D13" s="3">
        <f t="shared" si="0"/>
        <v>1251.1060442093869</v>
      </c>
      <c r="E13" s="3">
        <f t="shared" si="1"/>
        <v>125.1106044209387</v>
      </c>
      <c r="F13" s="3">
        <f t="shared" si="2"/>
        <v>688.1083243151628</v>
      </c>
      <c r="G13" s="3">
        <f t="shared" si="3"/>
        <v>1125.9954397884483</v>
      </c>
      <c r="H13" s="3">
        <f t="shared" si="4"/>
        <v>763.00291910960686</v>
      </c>
      <c r="I13" s="3">
        <v>0</v>
      </c>
      <c r="J13" s="3" t="s">
        <v>72</v>
      </c>
      <c r="K13" s="3" t="s">
        <v>73</v>
      </c>
      <c r="L13" s="3" t="s">
        <v>74</v>
      </c>
      <c r="M13" s="3">
        <v>2012</v>
      </c>
      <c r="N13" s="3" t="s">
        <v>75</v>
      </c>
      <c r="O13" s="3" t="s">
        <v>76</v>
      </c>
      <c r="P13" s="3" t="s">
        <v>77</v>
      </c>
      <c r="Q13" s="3" t="s">
        <v>78</v>
      </c>
      <c r="R13" s="3" t="s">
        <v>47</v>
      </c>
      <c r="S13" s="3" t="s">
        <v>48</v>
      </c>
      <c r="T13" s="3" t="s">
        <v>49</v>
      </c>
      <c r="U13" s="3" t="s">
        <v>50</v>
      </c>
      <c r="V13" s="3" t="s">
        <v>79</v>
      </c>
      <c r="W13" s="3" t="s">
        <v>52</v>
      </c>
      <c r="X13" s="3" t="s">
        <v>80</v>
      </c>
      <c r="AA13" s="3" t="s">
        <v>81</v>
      </c>
      <c r="AB13" s="3" t="s">
        <v>82</v>
      </c>
      <c r="AC13" s="3" t="s">
        <v>83</v>
      </c>
      <c r="AD13" s="3" t="s">
        <v>84</v>
      </c>
      <c r="AE13" s="3" t="s">
        <v>85</v>
      </c>
      <c r="AF13" s="3">
        <v>25</v>
      </c>
      <c r="AG13" s="3" t="s">
        <v>56</v>
      </c>
      <c r="AH13" s="3">
        <v>0.1</v>
      </c>
      <c r="AI13" s="3">
        <v>10</v>
      </c>
      <c r="AL13" s="3" t="s">
        <v>58</v>
      </c>
      <c r="AM13" s="3" t="s">
        <v>59</v>
      </c>
      <c r="AN13" s="3" t="s">
        <v>86</v>
      </c>
      <c r="AO13" s="3" t="s">
        <v>87</v>
      </c>
      <c r="AP13" s="3">
        <v>1</v>
      </c>
      <c r="AR13" s="3">
        <v>1284</v>
      </c>
      <c r="AS13" s="3">
        <v>1344</v>
      </c>
      <c r="AT13" s="3">
        <v>7.6</v>
      </c>
      <c r="AW13" s="3">
        <v>0.81081081081081086</v>
      </c>
    </row>
    <row r="14" spans="1:49" x14ac:dyDescent="0.2">
      <c r="A14" s="3">
        <v>105</v>
      </c>
      <c r="B14" s="3">
        <v>132958.23357120849</v>
      </c>
      <c r="C14" s="3">
        <v>316.01941747572818</v>
      </c>
      <c r="D14" s="3">
        <f t="shared" si="0"/>
        <v>702.26537216828478</v>
      </c>
      <c r="E14" s="3">
        <f t="shared" si="1"/>
        <v>70.226537216828476</v>
      </c>
      <c r="F14" s="3">
        <f t="shared" si="2"/>
        <v>386.24595469255661</v>
      </c>
      <c r="G14" s="3">
        <f t="shared" si="3"/>
        <v>632.03883495145635</v>
      </c>
      <c r="H14" s="3">
        <f t="shared" si="4"/>
        <v>344.46925683356693</v>
      </c>
      <c r="I14" s="3">
        <v>0</v>
      </c>
      <c r="J14" s="3" t="s">
        <v>72</v>
      </c>
      <c r="K14" s="3" t="s">
        <v>73</v>
      </c>
      <c r="L14" s="3" t="s">
        <v>74</v>
      </c>
      <c r="M14" s="3">
        <v>2012</v>
      </c>
      <c r="N14" s="3" t="s">
        <v>75</v>
      </c>
      <c r="O14" s="3" t="s">
        <v>76</v>
      </c>
      <c r="P14" s="3" t="s">
        <v>77</v>
      </c>
      <c r="Q14" s="3" t="s">
        <v>78</v>
      </c>
      <c r="R14" s="3" t="s">
        <v>47</v>
      </c>
      <c r="S14" s="3" t="s">
        <v>48</v>
      </c>
      <c r="T14" s="3" t="s">
        <v>49</v>
      </c>
      <c r="U14" s="3" t="s">
        <v>50</v>
      </c>
      <c r="V14" s="3" t="s">
        <v>79</v>
      </c>
      <c r="W14" s="3" t="s">
        <v>52</v>
      </c>
      <c r="X14" s="3" t="s">
        <v>80</v>
      </c>
      <c r="AA14" s="3" t="s">
        <v>81</v>
      </c>
      <c r="AB14" s="3" t="s">
        <v>82</v>
      </c>
      <c r="AC14" s="3" t="s">
        <v>83</v>
      </c>
      <c r="AD14" s="3" t="s">
        <v>84</v>
      </c>
      <c r="AE14" s="3" t="s">
        <v>85</v>
      </c>
      <c r="AF14" s="3">
        <v>25</v>
      </c>
      <c r="AG14" s="3" t="s">
        <v>56</v>
      </c>
      <c r="AH14" s="3">
        <v>0.1</v>
      </c>
      <c r="AI14" s="3">
        <v>10</v>
      </c>
      <c r="AL14" s="3" t="s">
        <v>58</v>
      </c>
      <c r="AM14" s="3" t="s">
        <v>59</v>
      </c>
      <c r="AN14" s="3" t="s">
        <v>86</v>
      </c>
      <c r="AO14" s="3" t="s">
        <v>87</v>
      </c>
      <c r="AP14" s="3">
        <v>1</v>
      </c>
      <c r="AR14" s="3">
        <v>1284</v>
      </c>
      <c r="AS14" s="3">
        <v>1344</v>
      </c>
      <c r="AT14" s="3">
        <v>7.6</v>
      </c>
      <c r="AW14" s="3">
        <v>0.81081081081081086</v>
      </c>
    </row>
    <row r="15" spans="1:49" x14ac:dyDescent="0.2">
      <c r="A15" s="3">
        <v>105</v>
      </c>
      <c r="B15" s="3">
        <v>298722.96189224412</v>
      </c>
      <c r="C15" s="3">
        <v>518.20388349514565</v>
      </c>
      <c r="D15" s="3">
        <f t="shared" si="0"/>
        <v>1151.5641855447682</v>
      </c>
      <c r="E15" s="3">
        <f t="shared" si="1"/>
        <v>115.15641855447683</v>
      </c>
      <c r="F15" s="3">
        <f t="shared" si="2"/>
        <v>633.36030204962253</v>
      </c>
      <c r="G15" s="3">
        <f t="shared" si="3"/>
        <v>1036.4077669902913</v>
      </c>
      <c r="H15" s="3">
        <f t="shared" si="4"/>
        <v>666.13756523347047</v>
      </c>
      <c r="I15" s="3">
        <v>0</v>
      </c>
      <c r="J15" s="3" t="s">
        <v>72</v>
      </c>
      <c r="K15" s="3" t="s">
        <v>73</v>
      </c>
      <c r="L15" s="3" t="s">
        <v>74</v>
      </c>
      <c r="M15" s="3">
        <v>2012</v>
      </c>
      <c r="N15" s="3" t="s">
        <v>75</v>
      </c>
      <c r="O15" s="3" t="s">
        <v>76</v>
      </c>
      <c r="P15" s="3" t="s">
        <v>77</v>
      </c>
      <c r="Q15" s="3" t="s">
        <v>78</v>
      </c>
      <c r="R15" s="3" t="s">
        <v>47</v>
      </c>
      <c r="S15" s="3" t="s">
        <v>48</v>
      </c>
      <c r="T15" s="3" t="s">
        <v>49</v>
      </c>
      <c r="U15" s="3" t="s">
        <v>50</v>
      </c>
      <c r="V15" s="3" t="s">
        <v>79</v>
      </c>
      <c r="W15" s="3" t="s">
        <v>52</v>
      </c>
      <c r="X15" s="3" t="s">
        <v>80</v>
      </c>
      <c r="AA15" s="3" t="s">
        <v>81</v>
      </c>
      <c r="AB15" s="3" t="s">
        <v>82</v>
      </c>
      <c r="AC15" s="3" t="s">
        <v>83</v>
      </c>
      <c r="AD15" s="3" t="s">
        <v>84</v>
      </c>
      <c r="AE15" s="3" t="s">
        <v>85</v>
      </c>
      <c r="AF15" s="3">
        <v>25</v>
      </c>
      <c r="AG15" s="3" t="s">
        <v>56</v>
      </c>
      <c r="AH15" s="3">
        <v>0.1</v>
      </c>
      <c r="AI15" s="3">
        <v>10</v>
      </c>
      <c r="AL15" s="3" t="s">
        <v>58</v>
      </c>
      <c r="AM15" s="3" t="s">
        <v>59</v>
      </c>
      <c r="AN15" s="3" t="s">
        <v>86</v>
      </c>
      <c r="AO15" s="3" t="s">
        <v>87</v>
      </c>
      <c r="AP15" s="3">
        <v>1</v>
      </c>
      <c r="AR15" s="3">
        <v>1284</v>
      </c>
      <c r="AS15" s="3">
        <v>1344</v>
      </c>
      <c r="AT15" s="3">
        <v>7.6</v>
      </c>
      <c r="AW15" s="3">
        <v>0.81081081081081086</v>
      </c>
    </row>
    <row r="16" spans="1:49" x14ac:dyDescent="0.2">
      <c r="A16" s="3">
        <v>105</v>
      </c>
      <c r="B16" s="3">
        <v>380659.87783539522</v>
      </c>
      <c r="C16" s="3">
        <v>540.41025571564512</v>
      </c>
      <c r="D16" s="3">
        <f t="shared" si="0"/>
        <v>1200.9116793681003</v>
      </c>
      <c r="E16" s="3">
        <f t="shared" si="1"/>
        <v>120.09116793681004</v>
      </c>
      <c r="F16" s="3">
        <f t="shared" si="2"/>
        <v>660.50142365245517</v>
      </c>
      <c r="G16" s="3">
        <f t="shared" si="3"/>
        <v>1080.8205114312902</v>
      </c>
      <c r="H16" s="3">
        <f t="shared" si="4"/>
        <v>712.48895516071616</v>
      </c>
      <c r="I16" s="3">
        <v>0</v>
      </c>
      <c r="J16" s="3" t="s">
        <v>72</v>
      </c>
      <c r="K16" s="3" t="s">
        <v>73</v>
      </c>
      <c r="L16" s="3" t="s">
        <v>74</v>
      </c>
      <c r="M16" s="3">
        <v>2012</v>
      </c>
      <c r="N16" s="3" t="s">
        <v>75</v>
      </c>
      <c r="O16" s="3" t="s">
        <v>76</v>
      </c>
      <c r="P16" s="3" t="s">
        <v>77</v>
      </c>
      <c r="Q16" s="3" t="s">
        <v>78</v>
      </c>
      <c r="R16" s="3" t="s">
        <v>47</v>
      </c>
      <c r="S16" s="3" t="s">
        <v>48</v>
      </c>
      <c r="T16" s="3" t="s">
        <v>49</v>
      </c>
      <c r="U16" s="3" t="s">
        <v>50</v>
      </c>
      <c r="V16" s="3" t="s">
        <v>79</v>
      </c>
      <c r="W16" s="3" t="s">
        <v>52</v>
      </c>
      <c r="X16" s="3" t="s">
        <v>80</v>
      </c>
      <c r="AA16" s="3" t="s">
        <v>81</v>
      </c>
      <c r="AB16" s="3" t="s">
        <v>82</v>
      </c>
      <c r="AC16" s="3" t="s">
        <v>83</v>
      </c>
      <c r="AD16" s="3" t="s">
        <v>84</v>
      </c>
      <c r="AE16" s="3" t="s">
        <v>85</v>
      </c>
      <c r="AF16" s="3">
        <v>25</v>
      </c>
      <c r="AG16" s="3" t="s">
        <v>56</v>
      </c>
      <c r="AH16" s="3">
        <v>0.1</v>
      </c>
      <c r="AI16" s="3">
        <v>10</v>
      </c>
      <c r="AL16" s="3" t="s">
        <v>58</v>
      </c>
      <c r="AM16" s="3" t="s">
        <v>59</v>
      </c>
      <c r="AN16" s="3" t="s">
        <v>86</v>
      </c>
      <c r="AO16" s="3" t="s">
        <v>87</v>
      </c>
      <c r="AP16" s="3">
        <v>1</v>
      </c>
      <c r="AR16" s="3">
        <v>1284</v>
      </c>
      <c r="AS16" s="3">
        <v>1344</v>
      </c>
      <c r="AT16" s="3">
        <v>7.6</v>
      </c>
      <c r="AW16" s="3">
        <v>0.81081081081081086</v>
      </c>
    </row>
    <row r="17" spans="1:49" x14ac:dyDescent="0.2">
      <c r="A17" s="3">
        <v>105</v>
      </c>
      <c r="B17" s="3">
        <v>388244.21524449048</v>
      </c>
      <c r="C17" s="3">
        <v>495.59843537373888</v>
      </c>
      <c r="D17" s="3">
        <f t="shared" si="0"/>
        <v>1101.3298563860865</v>
      </c>
      <c r="E17" s="3">
        <f t="shared" si="1"/>
        <v>110.13298563860866</v>
      </c>
      <c r="F17" s="3">
        <f t="shared" si="2"/>
        <v>605.7314210123476</v>
      </c>
      <c r="G17" s="3">
        <f t="shared" si="3"/>
        <v>991.19687074747776</v>
      </c>
      <c r="H17" s="3">
        <f t="shared" si="4"/>
        <v>621.92682371758451</v>
      </c>
      <c r="I17" s="3">
        <v>0</v>
      </c>
      <c r="J17" s="3" t="s">
        <v>72</v>
      </c>
      <c r="K17" s="3" t="s">
        <v>73</v>
      </c>
      <c r="L17" s="3" t="s">
        <v>74</v>
      </c>
      <c r="M17" s="3">
        <v>2012</v>
      </c>
      <c r="N17" s="3" t="s">
        <v>75</v>
      </c>
      <c r="O17" s="3" t="s">
        <v>76</v>
      </c>
      <c r="P17" s="3" t="s">
        <v>77</v>
      </c>
      <c r="Q17" s="3" t="s">
        <v>78</v>
      </c>
      <c r="R17" s="3" t="s">
        <v>47</v>
      </c>
      <c r="S17" s="3" t="s">
        <v>48</v>
      </c>
      <c r="T17" s="3" t="s">
        <v>49</v>
      </c>
      <c r="U17" s="3" t="s">
        <v>50</v>
      </c>
      <c r="V17" s="3" t="s">
        <v>79</v>
      </c>
      <c r="W17" s="3" t="s">
        <v>52</v>
      </c>
      <c r="X17" s="3" t="s">
        <v>80</v>
      </c>
      <c r="AA17" s="3" t="s">
        <v>81</v>
      </c>
      <c r="AB17" s="3" t="s">
        <v>82</v>
      </c>
      <c r="AC17" s="3" t="s">
        <v>83</v>
      </c>
      <c r="AD17" s="3" t="s">
        <v>84</v>
      </c>
      <c r="AE17" s="3" t="s">
        <v>85</v>
      </c>
      <c r="AF17" s="3">
        <v>25</v>
      </c>
      <c r="AG17" s="3" t="s">
        <v>56</v>
      </c>
      <c r="AH17" s="3">
        <v>0.1</v>
      </c>
      <c r="AI17" s="3">
        <v>10</v>
      </c>
      <c r="AL17" s="3" t="s">
        <v>58</v>
      </c>
      <c r="AM17" s="3" t="s">
        <v>59</v>
      </c>
      <c r="AN17" s="3" t="s">
        <v>86</v>
      </c>
      <c r="AO17" s="3" t="s">
        <v>87</v>
      </c>
      <c r="AP17" s="3">
        <v>1</v>
      </c>
      <c r="AR17" s="3">
        <v>1284</v>
      </c>
      <c r="AS17" s="3">
        <v>1344</v>
      </c>
      <c r="AT17" s="3">
        <v>7.6</v>
      </c>
      <c r="AW17" s="3">
        <v>0.81081081081081086</v>
      </c>
    </row>
    <row r="18" spans="1:49" x14ac:dyDescent="0.2">
      <c r="A18" s="3">
        <v>105</v>
      </c>
      <c r="B18" s="3">
        <v>416539.89002577937</v>
      </c>
      <c r="C18" s="3">
        <v>518.20388349514565</v>
      </c>
      <c r="D18" s="3">
        <f t="shared" si="0"/>
        <v>1151.5641855447682</v>
      </c>
      <c r="E18" s="3">
        <f t="shared" si="1"/>
        <v>115.15641855447683</v>
      </c>
      <c r="F18" s="3">
        <f t="shared" si="2"/>
        <v>633.36030204962253</v>
      </c>
      <c r="G18" s="3">
        <f t="shared" si="3"/>
        <v>1036.4077669902913</v>
      </c>
      <c r="H18" s="3">
        <f t="shared" si="4"/>
        <v>666.13756523347047</v>
      </c>
      <c r="I18" s="3">
        <v>0</v>
      </c>
      <c r="J18" s="3" t="s">
        <v>72</v>
      </c>
      <c r="K18" s="3" t="s">
        <v>73</v>
      </c>
      <c r="L18" s="3" t="s">
        <v>74</v>
      </c>
      <c r="M18" s="3">
        <v>2012</v>
      </c>
      <c r="N18" s="3" t="s">
        <v>75</v>
      </c>
      <c r="O18" s="3" t="s">
        <v>76</v>
      </c>
      <c r="P18" s="3" t="s">
        <v>77</v>
      </c>
      <c r="Q18" s="3" t="s">
        <v>78</v>
      </c>
      <c r="R18" s="3" t="s">
        <v>47</v>
      </c>
      <c r="S18" s="3" t="s">
        <v>48</v>
      </c>
      <c r="T18" s="3" t="s">
        <v>49</v>
      </c>
      <c r="U18" s="3" t="s">
        <v>50</v>
      </c>
      <c r="V18" s="3" t="s">
        <v>79</v>
      </c>
      <c r="W18" s="3" t="s">
        <v>52</v>
      </c>
      <c r="X18" s="3" t="s">
        <v>80</v>
      </c>
      <c r="AA18" s="3" t="s">
        <v>81</v>
      </c>
      <c r="AB18" s="3" t="s">
        <v>82</v>
      </c>
      <c r="AC18" s="3" t="s">
        <v>83</v>
      </c>
      <c r="AD18" s="3" t="s">
        <v>84</v>
      </c>
      <c r="AE18" s="3" t="s">
        <v>85</v>
      </c>
      <c r="AF18" s="3">
        <v>25</v>
      </c>
      <c r="AG18" s="3" t="s">
        <v>56</v>
      </c>
      <c r="AH18" s="3">
        <v>0.1</v>
      </c>
      <c r="AI18" s="3">
        <v>10</v>
      </c>
      <c r="AL18" s="3" t="s">
        <v>58</v>
      </c>
      <c r="AM18" s="3" t="s">
        <v>59</v>
      </c>
      <c r="AN18" s="3" t="s">
        <v>86</v>
      </c>
      <c r="AO18" s="3" t="s">
        <v>87</v>
      </c>
      <c r="AP18" s="3">
        <v>1</v>
      </c>
      <c r="AR18" s="3">
        <v>1284</v>
      </c>
      <c r="AS18" s="3">
        <v>1344</v>
      </c>
      <c r="AT18" s="3">
        <v>7.6</v>
      </c>
      <c r="AW18" s="3">
        <v>0.81081081081081086</v>
      </c>
    </row>
    <row r="19" spans="1:49" x14ac:dyDescent="0.2">
      <c r="A19" s="3">
        <v>105</v>
      </c>
      <c r="B19" s="3">
        <v>454970.79221473908</v>
      </c>
      <c r="C19" s="3">
        <v>562.66563621156183</v>
      </c>
      <c r="D19" s="3">
        <f t="shared" si="0"/>
        <v>1250.3680804701373</v>
      </c>
      <c r="E19" s="3">
        <f t="shared" si="1"/>
        <v>125.03680804701374</v>
      </c>
      <c r="F19" s="3">
        <f t="shared" si="2"/>
        <v>687.7024442585755</v>
      </c>
      <c r="G19" s="3">
        <f t="shared" si="3"/>
        <v>1125.3312724231237</v>
      </c>
      <c r="H19" s="3">
        <f t="shared" si="4"/>
        <v>762.23351360320896</v>
      </c>
      <c r="I19" s="3">
        <v>0</v>
      </c>
      <c r="J19" s="3" t="s">
        <v>72</v>
      </c>
      <c r="K19" s="3" t="s">
        <v>73</v>
      </c>
      <c r="L19" s="3" t="s">
        <v>74</v>
      </c>
      <c r="M19" s="3">
        <v>2012</v>
      </c>
      <c r="N19" s="3" t="s">
        <v>75</v>
      </c>
      <c r="O19" s="3" t="s">
        <v>76</v>
      </c>
      <c r="P19" s="3" t="s">
        <v>77</v>
      </c>
      <c r="Q19" s="3" t="s">
        <v>78</v>
      </c>
      <c r="R19" s="3" t="s">
        <v>47</v>
      </c>
      <c r="S19" s="3" t="s">
        <v>48</v>
      </c>
      <c r="T19" s="3" t="s">
        <v>49</v>
      </c>
      <c r="U19" s="3" t="s">
        <v>50</v>
      </c>
      <c r="V19" s="3" t="s">
        <v>79</v>
      </c>
      <c r="W19" s="3" t="s">
        <v>52</v>
      </c>
      <c r="X19" s="3" t="s">
        <v>80</v>
      </c>
      <c r="AA19" s="3" t="s">
        <v>81</v>
      </c>
      <c r="AB19" s="3" t="s">
        <v>82</v>
      </c>
      <c r="AC19" s="3" t="s">
        <v>83</v>
      </c>
      <c r="AD19" s="3" t="s">
        <v>84</v>
      </c>
      <c r="AE19" s="3" t="s">
        <v>85</v>
      </c>
      <c r="AF19" s="3">
        <v>25</v>
      </c>
      <c r="AG19" s="3" t="s">
        <v>56</v>
      </c>
      <c r="AH19" s="3">
        <v>0.1</v>
      </c>
      <c r="AI19" s="3">
        <v>10</v>
      </c>
      <c r="AL19" s="3" t="s">
        <v>58</v>
      </c>
      <c r="AM19" s="3" t="s">
        <v>59</v>
      </c>
      <c r="AN19" s="3" t="s">
        <v>86</v>
      </c>
      <c r="AO19" s="3" t="s">
        <v>87</v>
      </c>
      <c r="AP19" s="3">
        <v>1</v>
      </c>
      <c r="AR19" s="3">
        <v>1284</v>
      </c>
      <c r="AS19" s="3">
        <v>1344</v>
      </c>
      <c r="AT19" s="3">
        <v>7.6</v>
      </c>
      <c r="AW19" s="3">
        <v>0.81081081081081086</v>
      </c>
    </row>
    <row r="20" spans="1:49" x14ac:dyDescent="0.2">
      <c r="A20" s="3">
        <v>105</v>
      </c>
      <c r="B20" s="3">
        <v>556174.88421965088</v>
      </c>
      <c r="C20" s="3">
        <v>450.242718446602</v>
      </c>
      <c r="D20" s="3">
        <f t="shared" si="0"/>
        <v>1000.5393743257822</v>
      </c>
      <c r="E20" s="3">
        <f t="shared" si="1"/>
        <v>100.05393743257822</v>
      </c>
      <c r="F20" s="3">
        <f t="shared" si="2"/>
        <v>550.29665587918021</v>
      </c>
      <c r="G20" s="3">
        <f t="shared" si="3"/>
        <v>900.485436893204</v>
      </c>
      <c r="H20" s="3">
        <f t="shared" si="4"/>
        <v>540.92746477410117</v>
      </c>
      <c r="I20" s="3">
        <v>0</v>
      </c>
      <c r="J20" s="3" t="s">
        <v>72</v>
      </c>
      <c r="K20" s="3" t="s">
        <v>73</v>
      </c>
      <c r="L20" s="3" t="s">
        <v>74</v>
      </c>
      <c r="M20" s="3">
        <v>2012</v>
      </c>
      <c r="N20" s="3" t="s">
        <v>75</v>
      </c>
      <c r="O20" s="3" t="s">
        <v>76</v>
      </c>
      <c r="P20" s="3" t="s">
        <v>77</v>
      </c>
      <c r="Q20" s="3" t="s">
        <v>78</v>
      </c>
      <c r="R20" s="3" t="s">
        <v>47</v>
      </c>
      <c r="S20" s="3" t="s">
        <v>48</v>
      </c>
      <c r="T20" s="3" t="s">
        <v>49</v>
      </c>
      <c r="U20" s="3" t="s">
        <v>50</v>
      </c>
      <c r="V20" s="3" t="s">
        <v>79</v>
      </c>
      <c r="W20" s="3" t="s">
        <v>52</v>
      </c>
      <c r="X20" s="3" t="s">
        <v>80</v>
      </c>
      <c r="AA20" s="3" t="s">
        <v>81</v>
      </c>
      <c r="AB20" s="3" t="s">
        <v>82</v>
      </c>
      <c r="AC20" s="3" t="s">
        <v>83</v>
      </c>
      <c r="AD20" s="3" t="s">
        <v>84</v>
      </c>
      <c r="AE20" s="3" t="s">
        <v>85</v>
      </c>
      <c r="AF20" s="3">
        <v>25</v>
      </c>
      <c r="AG20" s="3" t="s">
        <v>56</v>
      </c>
      <c r="AH20" s="3">
        <v>0.1</v>
      </c>
      <c r="AI20" s="3">
        <v>10</v>
      </c>
      <c r="AL20" s="3" t="s">
        <v>58</v>
      </c>
      <c r="AM20" s="3" t="s">
        <v>59</v>
      </c>
      <c r="AN20" s="3" t="s">
        <v>86</v>
      </c>
      <c r="AO20" s="3" t="s">
        <v>87</v>
      </c>
      <c r="AP20" s="3">
        <v>1</v>
      </c>
      <c r="AR20" s="3">
        <v>1284</v>
      </c>
      <c r="AS20" s="3">
        <v>1344</v>
      </c>
      <c r="AT20" s="3">
        <v>7.6</v>
      </c>
      <c r="AW20" s="3">
        <v>0.81081081081081086</v>
      </c>
    </row>
    <row r="21" spans="1:49" x14ac:dyDescent="0.2">
      <c r="A21" s="3">
        <v>105</v>
      </c>
      <c r="B21" s="3">
        <v>2070210.041642938</v>
      </c>
      <c r="C21" s="3">
        <v>540.39713087228984</v>
      </c>
      <c r="D21" s="3">
        <f t="shared" si="0"/>
        <v>1200.8825130495329</v>
      </c>
      <c r="E21" s="3">
        <f t="shared" si="1"/>
        <v>120.0882513049533</v>
      </c>
      <c r="F21" s="3">
        <f t="shared" si="2"/>
        <v>660.48538217724308</v>
      </c>
      <c r="G21" s="3">
        <f t="shared" si="3"/>
        <v>1080.7942617445797</v>
      </c>
      <c r="H21" s="3">
        <f t="shared" si="4"/>
        <v>712.46063163024019</v>
      </c>
      <c r="I21" s="3">
        <v>0</v>
      </c>
      <c r="J21" s="3" t="s">
        <v>72</v>
      </c>
      <c r="K21" s="3" t="s">
        <v>73</v>
      </c>
      <c r="L21" s="3" t="s">
        <v>74</v>
      </c>
      <c r="M21" s="3">
        <v>2012</v>
      </c>
      <c r="N21" s="3" t="s">
        <v>75</v>
      </c>
      <c r="O21" s="3" t="s">
        <v>76</v>
      </c>
      <c r="P21" s="3" t="s">
        <v>77</v>
      </c>
      <c r="Q21" s="3" t="s">
        <v>78</v>
      </c>
      <c r="R21" s="3" t="s">
        <v>47</v>
      </c>
      <c r="S21" s="3" t="s">
        <v>48</v>
      </c>
      <c r="T21" s="3" t="s">
        <v>49</v>
      </c>
      <c r="U21" s="3" t="s">
        <v>50</v>
      </c>
      <c r="V21" s="3" t="s">
        <v>79</v>
      </c>
      <c r="W21" s="3" t="s">
        <v>52</v>
      </c>
      <c r="X21" s="3" t="s">
        <v>80</v>
      </c>
      <c r="AA21" s="3" t="s">
        <v>81</v>
      </c>
      <c r="AB21" s="3" t="s">
        <v>82</v>
      </c>
      <c r="AC21" s="3" t="s">
        <v>83</v>
      </c>
      <c r="AD21" s="3" t="s">
        <v>84</v>
      </c>
      <c r="AE21" s="3" t="s">
        <v>85</v>
      </c>
      <c r="AF21" s="3">
        <v>25</v>
      </c>
      <c r="AG21" s="3" t="s">
        <v>56</v>
      </c>
      <c r="AH21" s="3">
        <v>0.1</v>
      </c>
      <c r="AI21" s="3">
        <v>10</v>
      </c>
      <c r="AL21" s="3" t="s">
        <v>58</v>
      </c>
      <c r="AM21" s="3" t="s">
        <v>59</v>
      </c>
      <c r="AN21" s="3" t="s">
        <v>86</v>
      </c>
      <c r="AO21" s="3" t="s">
        <v>87</v>
      </c>
      <c r="AP21" s="3">
        <v>1</v>
      </c>
      <c r="AR21" s="3">
        <v>1284</v>
      </c>
      <c r="AS21" s="3">
        <v>1344</v>
      </c>
      <c r="AT21" s="3">
        <v>7.6</v>
      </c>
      <c r="AW21" s="3">
        <v>0.81081081081081086</v>
      </c>
    </row>
    <row r="22" spans="1:49" x14ac:dyDescent="0.2">
      <c r="A22" s="3">
        <v>105</v>
      </c>
      <c r="B22" s="3">
        <v>4511136.3454085151</v>
      </c>
      <c r="C22" s="3">
        <v>405.577460957033</v>
      </c>
      <c r="D22" s="3">
        <f t="shared" si="0"/>
        <v>901.28324657118446</v>
      </c>
      <c r="E22" s="3">
        <f t="shared" si="1"/>
        <v>90.128324657118455</v>
      </c>
      <c r="F22" s="3">
        <f t="shared" si="2"/>
        <v>495.70578561415147</v>
      </c>
      <c r="G22" s="3">
        <f t="shared" si="3"/>
        <v>811.15492191406599</v>
      </c>
      <c r="H22" s="3">
        <f t="shared" si="4"/>
        <v>469.43716603298901</v>
      </c>
      <c r="I22" s="3">
        <v>0</v>
      </c>
      <c r="J22" s="3" t="s">
        <v>72</v>
      </c>
      <c r="K22" s="3" t="s">
        <v>73</v>
      </c>
      <c r="L22" s="3" t="s">
        <v>74</v>
      </c>
      <c r="M22" s="3">
        <v>2012</v>
      </c>
      <c r="N22" s="3" t="s">
        <v>75</v>
      </c>
      <c r="O22" s="3" t="s">
        <v>76</v>
      </c>
      <c r="P22" s="3" t="s">
        <v>77</v>
      </c>
      <c r="Q22" s="3" t="s">
        <v>78</v>
      </c>
      <c r="R22" s="3" t="s">
        <v>47</v>
      </c>
      <c r="S22" s="3" t="s">
        <v>48</v>
      </c>
      <c r="T22" s="3" t="s">
        <v>49</v>
      </c>
      <c r="U22" s="3" t="s">
        <v>50</v>
      </c>
      <c r="V22" s="3" t="s">
        <v>79</v>
      </c>
      <c r="W22" s="3" t="s">
        <v>52</v>
      </c>
      <c r="X22" s="3" t="s">
        <v>80</v>
      </c>
      <c r="AA22" s="3" t="s">
        <v>81</v>
      </c>
      <c r="AB22" s="3" t="s">
        <v>82</v>
      </c>
      <c r="AC22" s="3" t="s">
        <v>83</v>
      </c>
      <c r="AD22" s="3" t="s">
        <v>84</v>
      </c>
      <c r="AE22" s="3" t="s">
        <v>85</v>
      </c>
      <c r="AF22" s="3">
        <v>25</v>
      </c>
      <c r="AG22" s="3" t="s">
        <v>56</v>
      </c>
      <c r="AH22" s="3">
        <v>0.1</v>
      </c>
      <c r="AI22" s="3">
        <v>10</v>
      </c>
      <c r="AL22" s="3" t="s">
        <v>58</v>
      </c>
      <c r="AM22" s="3" t="s">
        <v>59</v>
      </c>
      <c r="AN22" s="3" t="s">
        <v>86</v>
      </c>
      <c r="AO22" s="3" t="s">
        <v>87</v>
      </c>
      <c r="AP22" s="3">
        <v>1</v>
      </c>
      <c r="AR22" s="3">
        <v>1284</v>
      </c>
      <c r="AS22" s="3">
        <v>1344</v>
      </c>
      <c r="AT22" s="3">
        <v>7.6</v>
      </c>
      <c r="AW22" s="3">
        <v>0.81081081081081086</v>
      </c>
    </row>
    <row r="23" spans="1:49" x14ac:dyDescent="0.2">
      <c r="A23" s="3">
        <v>154</v>
      </c>
      <c r="B23" s="3">
        <v>600819.21895412845</v>
      </c>
      <c r="C23" s="3">
        <v>326.4624600916132</v>
      </c>
      <c r="D23" s="3">
        <f t="shared" ref="D23:D32" si="5">G23/(1-AH23)</f>
        <v>725.47213353691825</v>
      </c>
      <c r="E23" s="3">
        <f t="shared" ref="E23:E32" si="6">D23*AH23</f>
        <v>72.547213353691831</v>
      </c>
      <c r="F23" s="3">
        <f t="shared" ref="F23:F32" si="7">(D23+E23)/2</f>
        <v>399.00967344530505</v>
      </c>
      <c r="G23" s="3">
        <f t="shared" ref="G23:G32" si="8">C23*2</f>
        <v>652.92492018322639</v>
      </c>
      <c r="H23" s="3">
        <f t="shared" ref="H23:H32" si="9">C23/(1-(F23/AS23)^2)</f>
        <v>424.58691890503172</v>
      </c>
      <c r="I23" s="3">
        <v>0</v>
      </c>
      <c r="J23" s="3" t="s">
        <v>290</v>
      </c>
      <c r="K23" s="3" t="s">
        <v>291</v>
      </c>
      <c r="L23" s="3" t="s">
        <v>213</v>
      </c>
      <c r="M23" s="3">
        <v>2023</v>
      </c>
      <c r="N23" s="3" t="s">
        <v>292</v>
      </c>
      <c r="O23" s="3" t="s">
        <v>191</v>
      </c>
      <c r="P23" s="3" t="s">
        <v>293</v>
      </c>
      <c r="Q23" s="3" t="s">
        <v>294</v>
      </c>
      <c r="R23" s="3" t="s">
        <v>47</v>
      </c>
      <c r="S23" s="3" t="s">
        <v>48</v>
      </c>
      <c r="T23" s="3" t="s">
        <v>49</v>
      </c>
      <c r="U23" s="3" t="s">
        <v>50</v>
      </c>
      <c r="V23" s="3" t="s">
        <v>295</v>
      </c>
      <c r="W23" s="3" t="s">
        <v>52</v>
      </c>
      <c r="X23" s="3" t="s">
        <v>296</v>
      </c>
      <c r="Z23" s="3">
        <v>29.6</v>
      </c>
      <c r="AA23" s="3" t="s">
        <v>297</v>
      </c>
      <c r="AB23" s="3" t="s">
        <v>96</v>
      </c>
      <c r="AE23" s="3" t="s">
        <v>85</v>
      </c>
      <c r="AF23" s="3">
        <v>25</v>
      </c>
      <c r="AG23" s="3" t="s">
        <v>56</v>
      </c>
      <c r="AH23" s="3">
        <v>0.1</v>
      </c>
      <c r="AI23" s="3">
        <v>40</v>
      </c>
      <c r="AJ23" s="3" t="s">
        <v>298</v>
      </c>
      <c r="AL23" s="3" t="s">
        <v>58</v>
      </c>
      <c r="AM23" s="3" t="s">
        <v>59</v>
      </c>
      <c r="AN23" s="3" t="s">
        <v>86</v>
      </c>
      <c r="AO23" s="3" t="s">
        <v>87</v>
      </c>
      <c r="AP23" s="3">
        <v>1</v>
      </c>
      <c r="AR23" s="3">
        <v>467</v>
      </c>
      <c r="AS23" s="3">
        <v>830</v>
      </c>
      <c r="AW23" s="3">
        <v>0.77777777777777779</v>
      </c>
    </row>
    <row r="24" spans="1:49" x14ac:dyDescent="0.2">
      <c r="A24" s="3">
        <v>154</v>
      </c>
      <c r="B24" s="3">
        <v>828675.53261700051</v>
      </c>
      <c r="C24" s="3">
        <v>337.72155584338071</v>
      </c>
      <c r="D24" s="3">
        <f t="shared" si="5"/>
        <v>750.49234631862385</v>
      </c>
      <c r="E24" s="3">
        <f t="shared" si="6"/>
        <v>75.04923463186239</v>
      </c>
      <c r="F24" s="3">
        <f t="shared" si="7"/>
        <v>412.77079047524313</v>
      </c>
      <c r="G24" s="3">
        <f t="shared" si="8"/>
        <v>675.44311168676143</v>
      </c>
      <c r="H24" s="3">
        <f t="shared" si="9"/>
        <v>448.69292725572188</v>
      </c>
      <c r="I24" s="3">
        <v>0</v>
      </c>
      <c r="J24" s="3" t="s">
        <v>290</v>
      </c>
      <c r="K24" s="3" t="s">
        <v>291</v>
      </c>
      <c r="L24" s="3" t="s">
        <v>213</v>
      </c>
      <c r="M24" s="3">
        <v>2023</v>
      </c>
      <c r="N24" s="3" t="s">
        <v>292</v>
      </c>
      <c r="O24" s="3" t="s">
        <v>191</v>
      </c>
      <c r="P24" s="3" t="s">
        <v>293</v>
      </c>
      <c r="Q24" s="3" t="s">
        <v>294</v>
      </c>
      <c r="R24" s="3" t="s">
        <v>47</v>
      </c>
      <c r="S24" s="3" t="s">
        <v>48</v>
      </c>
      <c r="T24" s="3" t="s">
        <v>49</v>
      </c>
      <c r="U24" s="3" t="s">
        <v>50</v>
      </c>
      <c r="V24" s="3" t="s">
        <v>295</v>
      </c>
      <c r="W24" s="3" t="s">
        <v>52</v>
      </c>
      <c r="X24" s="3" t="s">
        <v>296</v>
      </c>
      <c r="Z24" s="3">
        <v>29.6</v>
      </c>
      <c r="AA24" s="3" t="s">
        <v>297</v>
      </c>
      <c r="AB24" s="3" t="s">
        <v>96</v>
      </c>
      <c r="AE24" s="3" t="s">
        <v>85</v>
      </c>
      <c r="AF24" s="3">
        <v>25</v>
      </c>
      <c r="AG24" s="3" t="s">
        <v>56</v>
      </c>
      <c r="AH24" s="3">
        <v>0.1</v>
      </c>
      <c r="AI24" s="3">
        <v>40</v>
      </c>
      <c r="AJ24" s="3" t="s">
        <v>298</v>
      </c>
      <c r="AL24" s="3" t="s">
        <v>58</v>
      </c>
      <c r="AM24" s="3" t="s">
        <v>59</v>
      </c>
      <c r="AN24" s="3" t="s">
        <v>86</v>
      </c>
      <c r="AO24" s="3" t="s">
        <v>87</v>
      </c>
      <c r="AP24" s="3">
        <v>1</v>
      </c>
      <c r="AR24" s="3">
        <v>467</v>
      </c>
      <c r="AS24" s="3">
        <v>830</v>
      </c>
      <c r="AW24" s="3">
        <v>0.77777777777777779</v>
      </c>
    </row>
    <row r="25" spans="1:49" x14ac:dyDescent="0.2">
      <c r="A25" s="3">
        <v>154</v>
      </c>
      <c r="B25" s="3">
        <v>980469.22274974012</v>
      </c>
      <c r="C25" s="3">
        <v>348.75479017689298</v>
      </c>
      <c r="D25" s="3">
        <f t="shared" si="5"/>
        <v>775.01064483753999</v>
      </c>
      <c r="E25" s="3">
        <f t="shared" si="6"/>
        <v>77.501064483754007</v>
      </c>
      <c r="F25" s="3">
        <f t="shared" si="7"/>
        <v>426.255854660647</v>
      </c>
      <c r="G25" s="3">
        <f t="shared" si="8"/>
        <v>697.50958035378596</v>
      </c>
      <c r="H25" s="3">
        <f t="shared" si="9"/>
        <v>473.68761481114666</v>
      </c>
      <c r="I25" s="3">
        <v>0</v>
      </c>
      <c r="J25" s="3" t="s">
        <v>290</v>
      </c>
      <c r="K25" s="3" t="s">
        <v>291</v>
      </c>
      <c r="L25" s="3" t="s">
        <v>213</v>
      </c>
      <c r="M25" s="3">
        <v>2023</v>
      </c>
      <c r="N25" s="3" t="s">
        <v>292</v>
      </c>
      <c r="O25" s="3" t="s">
        <v>191</v>
      </c>
      <c r="P25" s="3" t="s">
        <v>293</v>
      </c>
      <c r="Q25" s="3" t="s">
        <v>294</v>
      </c>
      <c r="R25" s="3" t="s">
        <v>47</v>
      </c>
      <c r="S25" s="3" t="s">
        <v>48</v>
      </c>
      <c r="T25" s="3" t="s">
        <v>49</v>
      </c>
      <c r="U25" s="3" t="s">
        <v>50</v>
      </c>
      <c r="V25" s="3" t="s">
        <v>295</v>
      </c>
      <c r="W25" s="3" t="s">
        <v>52</v>
      </c>
      <c r="X25" s="3" t="s">
        <v>296</v>
      </c>
      <c r="Z25" s="3">
        <v>29.6</v>
      </c>
      <c r="AA25" s="3" t="s">
        <v>297</v>
      </c>
      <c r="AB25" s="3" t="s">
        <v>96</v>
      </c>
      <c r="AE25" s="3" t="s">
        <v>85</v>
      </c>
      <c r="AF25" s="3">
        <v>25</v>
      </c>
      <c r="AG25" s="3" t="s">
        <v>56</v>
      </c>
      <c r="AH25" s="3">
        <v>0.1</v>
      </c>
      <c r="AI25" s="3">
        <v>40</v>
      </c>
      <c r="AJ25" s="3" t="s">
        <v>298</v>
      </c>
      <c r="AL25" s="3" t="s">
        <v>58</v>
      </c>
      <c r="AM25" s="3" t="s">
        <v>59</v>
      </c>
      <c r="AN25" s="3" t="s">
        <v>86</v>
      </c>
      <c r="AO25" s="3" t="s">
        <v>87</v>
      </c>
      <c r="AP25" s="3">
        <v>1</v>
      </c>
      <c r="AR25" s="3">
        <v>467</v>
      </c>
      <c r="AS25" s="3">
        <v>830</v>
      </c>
      <c r="AW25" s="3">
        <v>0.77777777777777779</v>
      </c>
    </row>
    <row r="26" spans="1:49" x14ac:dyDescent="0.2">
      <c r="A26" s="3">
        <v>154</v>
      </c>
      <c r="B26" s="3">
        <v>989270.04531829432</v>
      </c>
      <c r="C26" s="3">
        <v>281.46445845884841</v>
      </c>
      <c r="D26" s="3">
        <f t="shared" si="5"/>
        <v>625.47657435299641</v>
      </c>
      <c r="E26" s="3">
        <f t="shared" si="6"/>
        <v>62.547657435299641</v>
      </c>
      <c r="F26" s="3">
        <f t="shared" si="7"/>
        <v>344.012115894148</v>
      </c>
      <c r="G26" s="3">
        <f t="shared" si="8"/>
        <v>562.92891691769682</v>
      </c>
      <c r="H26" s="3">
        <f t="shared" si="9"/>
        <v>339.84565858623785</v>
      </c>
      <c r="I26" s="3">
        <v>0</v>
      </c>
      <c r="J26" s="3" t="s">
        <v>290</v>
      </c>
      <c r="K26" s="3" t="s">
        <v>291</v>
      </c>
      <c r="L26" s="3" t="s">
        <v>213</v>
      </c>
      <c r="M26" s="3">
        <v>2023</v>
      </c>
      <c r="N26" s="3" t="s">
        <v>292</v>
      </c>
      <c r="O26" s="3" t="s">
        <v>191</v>
      </c>
      <c r="P26" s="3" t="s">
        <v>293</v>
      </c>
      <c r="Q26" s="3" t="s">
        <v>294</v>
      </c>
      <c r="R26" s="3" t="s">
        <v>47</v>
      </c>
      <c r="S26" s="3" t="s">
        <v>48</v>
      </c>
      <c r="T26" s="3" t="s">
        <v>49</v>
      </c>
      <c r="U26" s="3" t="s">
        <v>50</v>
      </c>
      <c r="V26" s="3" t="s">
        <v>295</v>
      </c>
      <c r="W26" s="3" t="s">
        <v>52</v>
      </c>
      <c r="X26" s="3" t="s">
        <v>296</v>
      </c>
      <c r="Z26" s="3">
        <v>29.6</v>
      </c>
      <c r="AA26" s="3" t="s">
        <v>297</v>
      </c>
      <c r="AB26" s="3" t="s">
        <v>96</v>
      </c>
      <c r="AE26" s="3" t="s">
        <v>85</v>
      </c>
      <c r="AF26" s="3">
        <v>25</v>
      </c>
      <c r="AG26" s="3" t="s">
        <v>56</v>
      </c>
      <c r="AH26" s="3">
        <v>0.1</v>
      </c>
      <c r="AI26" s="3">
        <v>40</v>
      </c>
      <c r="AJ26" s="3" t="s">
        <v>298</v>
      </c>
      <c r="AL26" s="3" t="s">
        <v>58</v>
      </c>
      <c r="AM26" s="3" t="s">
        <v>59</v>
      </c>
      <c r="AN26" s="3" t="s">
        <v>86</v>
      </c>
      <c r="AO26" s="3" t="s">
        <v>87</v>
      </c>
      <c r="AP26" s="3">
        <v>1</v>
      </c>
      <c r="AR26" s="3">
        <v>467</v>
      </c>
      <c r="AS26" s="3">
        <v>830</v>
      </c>
      <c r="AW26" s="3">
        <v>0.77777777777777779</v>
      </c>
    </row>
    <row r="27" spans="1:49" x14ac:dyDescent="0.2">
      <c r="A27" s="3">
        <v>154</v>
      </c>
      <c r="B27" s="3">
        <v>1002539.329490323</v>
      </c>
      <c r="C27" s="3">
        <v>292.79519352325138</v>
      </c>
      <c r="D27" s="3">
        <f t="shared" si="5"/>
        <v>650.65598560722526</v>
      </c>
      <c r="E27" s="3">
        <f t="shared" si="6"/>
        <v>65.065598560722535</v>
      </c>
      <c r="F27" s="3">
        <f t="shared" si="7"/>
        <v>357.86079208397388</v>
      </c>
      <c r="G27" s="3">
        <f t="shared" si="8"/>
        <v>585.59038704650277</v>
      </c>
      <c r="H27" s="3">
        <f t="shared" si="9"/>
        <v>359.65368386143979</v>
      </c>
      <c r="I27" s="3">
        <v>0</v>
      </c>
      <c r="J27" s="3" t="s">
        <v>290</v>
      </c>
      <c r="K27" s="3" t="s">
        <v>291</v>
      </c>
      <c r="L27" s="3" t="s">
        <v>213</v>
      </c>
      <c r="M27" s="3">
        <v>2023</v>
      </c>
      <c r="N27" s="3" t="s">
        <v>292</v>
      </c>
      <c r="O27" s="3" t="s">
        <v>191</v>
      </c>
      <c r="P27" s="3" t="s">
        <v>293</v>
      </c>
      <c r="Q27" s="3" t="s">
        <v>294</v>
      </c>
      <c r="R27" s="3" t="s">
        <v>47</v>
      </c>
      <c r="S27" s="3" t="s">
        <v>48</v>
      </c>
      <c r="T27" s="3" t="s">
        <v>49</v>
      </c>
      <c r="U27" s="3" t="s">
        <v>50</v>
      </c>
      <c r="V27" s="3" t="s">
        <v>295</v>
      </c>
      <c r="W27" s="3" t="s">
        <v>52</v>
      </c>
      <c r="X27" s="3" t="s">
        <v>296</v>
      </c>
      <c r="Z27" s="3">
        <v>29.6</v>
      </c>
      <c r="AA27" s="3" t="s">
        <v>297</v>
      </c>
      <c r="AB27" s="3" t="s">
        <v>96</v>
      </c>
      <c r="AE27" s="3" t="s">
        <v>85</v>
      </c>
      <c r="AF27" s="3">
        <v>25</v>
      </c>
      <c r="AG27" s="3" t="s">
        <v>56</v>
      </c>
      <c r="AH27" s="3">
        <v>0.1</v>
      </c>
      <c r="AI27" s="3">
        <v>40</v>
      </c>
      <c r="AJ27" s="3" t="s">
        <v>298</v>
      </c>
      <c r="AL27" s="3" t="s">
        <v>58</v>
      </c>
      <c r="AM27" s="3" t="s">
        <v>59</v>
      </c>
      <c r="AN27" s="3" t="s">
        <v>86</v>
      </c>
      <c r="AO27" s="3" t="s">
        <v>87</v>
      </c>
      <c r="AP27" s="3">
        <v>1</v>
      </c>
      <c r="AR27" s="3">
        <v>467</v>
      </c>
      <c r="AS27" s="3">
        <v>830</v>
      </c>
      <c r="AW27" s="3">
        <v>0.77777777777777779</v>
      </c>
    </row>
    <row r="28" spans="1:49" x14ac:dyDescent="0.2">
      <c r="A28" s="3">
        <v>154</v>
      </c>
      <c r="B28" s="3">
        <v>1538717.8104490309</v>
      </c>
      <c r="C28" s="3">
        <v>315.17670367266061</v>
      </c>
      <c r="D28" s="3">
        <f t="shared" si="5"/>
        <v>700.39267482813466</v>
      </c>
      <c r="E28" s="3">
        <f t="shared" si="6"/>
        <v>70.039267482813472</v>
      </c>
      <c r="F28" s="3">
        <f t="shared" si="7"/>
        <v>385.21597115547405</v>
      </c>
      <c r="G28" s="3">
        <f t="shared" si="8"/>
        <v>630.35340734532122</v>
      </c>
      <c r="H28" s="3">
        <f t="shared" si="9"/>
        <v>401.70537312197416</v>
      </c>
      <c r="I28" s="3">
        <v>0</v>
      </c>
      <c r="J28" s="3" t="s">
        <v>290</v>
      </c>
      <c r="K28" s="3" t="s">
        <v>291</v>
      </c>
      <c r="L28" s="3" t="s">
        <v>213</v>
      </c>
      <c r="M28" s="3">
        <v>2023</v>
      </c>
      <c r="N28" s="3" t="s">
        <v>292</v>
      </c>
      <c r="O28" s="3" t="s">
        <v>191</v>
      </c>
      <c r="P28" s="3" t="s">
        <v>293</v>
      </c>
      <c r="Q28" s="3" t="s">
        <v>294</v>
      </c>
      <c r="R28" s="3" t="s">
        <v>47</v>
      </c>
      <c r="S28" s="3" t="s">
        <v>48</v>
      </c>
      <c r="T28" s="3" t="s">
        <v>49</v>
      </c>
      <c r="U28" s="3" t="s">
        <v>50</v>
      </c>
      <c r="V28" s="3" t="s">
        <v>295</v>
      </c>
      <c r="W28" s="3" t="s">
        <v>52</v>
      </c>
      <c r="X28" s="3" t="s">
        <v>296</v>
      </c>
      <c r="Z28" s="3">
        <v>29.6</v>
      </c>
      <c r="AA28" s="3" t="s">
        <v>297</v>
      </c>
      <c r="AB28" s="3" t="s">
        <v>96</v>
      </c>
      <c r="AE28" s="3" t="s">
        <v>85</v>
      </c>
      <c r="AF28" s="3">
        <v>25</v>
      </c>
      <c r="AG28" s="3" t="s">
        <v>56</v>
      </c>
      <c r="AH28" s="3">
        <v>0.1</v>
      </c>
      <c r="AI28" s="3">
        <v>40</v>
      </c>
      <c r="AJ28" s="3" t="s">
        <v>298</v>
      </c>
      <c r="AL28" s="3" t="s">
        <v>58</v>
      </c>
      <c r="AM28" s="3" t="s">
        <v>59</v>
      </c>
      <c r="AN28" s="3" t="s">
        <v>86</v>
      </c>
      <c r="AO28" s="3" t="s">
        <v>87</v>
      </c>
      <c r="AP28" s="3">
        <v>1</v>
      </c>
      <c r="AR28" s="3">
        <v>467</v>
      </c>
      <c r="AS28" s="3">
        <v>830</v>
      </c>
      <c r="AW28" s="3">
        <v>0.77777777777777779</v>
      </c>
    </row>
    <row r="29" spans="1:49" x14ac:dyDescent="0.2">
      <c r="A29" s="3">
        <v>154</v>
      </c>
      <c r="B29" s="3">
        <v>3272765.4837642498</v>
      </c>
      <c r="C29" s="3">
        <v>270.15373332573222</v>
      </c>
      <c r="D29" s="3">
        <f t="shared" si="5"/>
        <v>600.3416296127383</v>
      </c>
      <c r="E29" s="3">
        <f t="shared" si="6"/>
        <v>60.034162961273836</v>
      </c>
      <c r="F29" s="3">
        <f t="shared" si="7"/>
        <v>330.18789628700608</v>
      </c>
      <c r="G29" s="3">
        <f t="shared" si="8"/>
        <v>540.30746665146444</v>
      </c>
      <c r="H29" s="3">
        <f t="shared" si="9"/>
        <v>320.94606765212694</v>
      </c>
      <c r="I29" s="3">
        <v>0</v>
      </c>
      <c r="J29" s="3" t="s">
        <v>290</v>
      </c>
      <c r="K29" s="3" t="s">
        <v>291</v>
      </c>
      <c r="L29" s="3" t="s">
        <v>213</v>
      </c>
      <c r="M29" s="3">
        <v>2023</v>
      </c>
      <c r="N29" s="3" t="s">
        <v>292</v>
      </c>
      <c r="O29" s="3" t="s">
        <v>191</v>
      </c>
      <c r="P29" s="3" t="s">
        <v>293</v>
      </c>
      <c r="Q29" s="3" t="s">
        <v>294</v>
      </c>
      <c r="R29" s="3" t="s">
        <v>47</v>
      </c>
      <c r="S29" s="3" t="s">
        <v>48</v>
      </c>
      <c r="T29" s="3" t="s">
        <v>49</v>
      </c>
      <c r="U29" s="3" t="s">
        <v>50</v>
      </c>
      <c r="V29" s="3" t="s">
        <v>295</v>
      </c>
      <c r="W29" s="3" t="s">
        <v>52</v>
      </c>
      <c r="X29" s="3" t="s">
        <v>296</v>
      </c>
      <c r="Z29" s="3">
        <v>29.6</v>
      </c>
      <c r="AA29" s="3" t="s">
        <v>297</v>
      </c>
      <c r="AB29" s="3" t="s">
        <v>96</v>
      </c>
      <c r="AE29" s="3" t="s">
        <v>85</v>
      </c>
      <c r="AF29" s="3">
        <v>25</v>
      </c>
      <c r="AG29" s="3" t="s">
        <v>56</v>
      </c>
      <c r="AH29" s="3">
        <v>0.1</v>
      </c>
      <c r="AI29" s="3">
        <v>40</v>
      </c>
      <c r="AJ29" s="3" t="s">
        <v>298</v>
      </c>
      <c r="AL29" s="3" t="s">
        <v>58</v>
      </c>
      <c r="AM29" s="3" t="s">
        <v>59</v>
      </c>
      <c r="AN29" s="3" t="s">
        <v>86</v>
      </c>
      <c r="AO29" s="3" t="s">
        <v>87</v>
      </c>
      <c r="AP29" s="3">
        <v>1</v>
      </c>
      <c r="AR29" s="3">
        <v>467</v>
      </c>
      <c r="AS29" s="3">
        <v>830</v>
      </c>
      <c r="AW29" s="3">
        <v>0.77777777777777779</v>
      </c>
    </row>
    <row r="30" spans="1:49" x14ac:dyDescent="0.2">
      <c r="A30" s="3">
        <v>154</v>
      </c>
      <c r="B30" s="3">
        <v>5549200.9576123189</v>
      </c>
      <c r="C30" s="3">
        <v>258.97657890492877</v>
      </c>
      <c r="D30" s="3">
        <f t="shared" si="5"/>
        <v>575.50350867761949</v>
      </c>
      <c r="E30" s="3">
        <f t="shared" si="6"/>
        <v>57.550350867761949</v>
      </c>
      <c r="F30" s="3">
        <f t="shared" si="7"/>
        <v>316.52692977269072</v>
      </c>
      <c r="G30" s="3">
        <f t="shared" si="8"/>
        <v>517.95315780985754</v>
      </c>
      <c r="H30" s="3">
        <f t="shared" si="9"/>
        <v>303.05031721128881</v>
      </c>
      <c r="I30" s="3">
        <v>0</v>
      </c>
      <c r="J30" s="3" t="s">
        <v>290</v>
      </c>
      <c r="K30" s="3" t="s">
        <v>291</v>
      </c>
      <c r="L30" s="3" t="s">
        <v>213</v>
      </c>
      <c r="M30" s="3">
        <v>2023</v>
      </c>
      <c r="N30" s="3" t="s">
        <v>292</v>
      </c>
      <c r="O30" s="3" t="s">
        <v>191</v>
      </c>
      <c r="P30" s="3" t="s">
        <v>293</v>
      </c>
      <c r="Q30" s="3" t="s">
        <v>294</v>
      </c>
      <c r="R30" s="3" t="s">
        <v>47</v>
      </c>
      <c r="S30" s="3" t="s">
        <v>48</v>
      </c>
      <c r="T30" s="3" t="s">
        <v>49</v>
      </c>
      <c r="U30" s="3" t="s">
        <v>50</v>
      </c>
      <c r="V30" s="3" t="s">
        <v>295</v>
      </c>
      <c r="W30" s="3" t="s">
        <v>52</v>
      </c>
      <c r="X30" s="3" t="s">
        <v>296</v>
      </c>
      <c r="Z30" s="3">
        <v>29.6</v>
      </c>
      <c r="AA30" s="3" t="s">
        <v>297</v>
      </c>
      <c r="AB30" s="3" t="s">
        <v>96</v>
      </c>
      <c r="AE30" s="3" t="s">
        <v>85</v>
      </c>
      <c r="AF30" s="3">
        <v>25</v>
      </c>
      <c r="AG30" s="3" t="s">
        <v>56</v>
      </c>
      <c r="AH30" s="3">
        <v>0.1</v>
      </c>
      <c r="AI30" s="3">
        <v>40</v>
      </c>
      <c r="AJ30" s="3" t="s">
        <v>298</v>
      </c>
      <c r="AL30" s="3" t="s">
        <v>58</v>
      </c>
      <c r="AM30" s="3" t="s">
        <v>59</v>
      </c>
      <c r="AN30" s="3" t="s">
        <v>86</v>
      </c>
      <c r="AO30" s="3" t="s">
        <v>87</v>
      </c>
      <c r="AP30" s="3">
        <v>1</v>
      </c>
      <c r="AR30" s="3">
        <v>467</v>
      </c>
      <c r="AS30" s="3">
        <v>830</v>
      </c>
      <c r="AW30" s="3">
        <v>0.77777777777777779</v>
      </c>
    </row>
    <row r="31" spans="1:49" x14ac:dyDescent="0.2">
      <c r="A31" s="3">
        <v>154</v>
      </c>
      <c r="B31" s="3">
        <v>8029532.2210688274</v>
      </c>
      <c r="C31" s="3">
        <v>303.89657079832199</v>
      </c>
      <c r="D31" s="3">
        <f t="shared" si="5"/>
        <v>675.32571288515999</v>
      </c>
      <c r="E31" s="3">
        <f t="shared" si="6"/>
        <v>67.532571288515996</v>
      </c>
      <c r="F31" s="3">
        <f t="shared" si="7"/>
        <v>371.429142086838</v>
      </c>
      <c r="G31" s="3">
        <f t="shared" si="8"/>
        <v>607.79314159664398</v>
      </c>
      <c r="H31" s="3">
        <f t="shared" si="9"/>
        <v>379.99455205615925</v>
      </c>
      <c r="I31" s="3">
        <v>0</v>
      </c>
      <c r="J31" s="3" t="s">
        <v>290</v>
      </c>
      <c r="K31" s="3" t="s">
        <v>291</v>
      </c>
      <c r="L31" s="3" t="s">
        <v>213</v>
      </c>
      <c r="M31" s="3">
        <v>2023</v>
      </c>
      <c r="N31" s="3" t="s">
        <v>292</v>
      </c>
      <c r="O31" s="3" t="s">
        <v>191</v>
      </c>
      <c r="P31" s="3" t="s">
        <v>293</v>
      </c>
      <c r="Q31" s="3" t="s">
        <v>294</v>
      </c>
      <c r="R31" s="3" t="s">
        <v>47</v>
      </c>
      <c r="S31" s="3" t="s">
        <v>48</v>
      </c>
      <c r="T31" s="3" t="s">
        <v>49</v>
      </c>
      <c r="U31" s="3" t="s">
        <v>50</v>
      </c>
      <c r="V31" s="3" t="s">
        <v>295</v>
      </c>
      <c r="W31" s="3" t="s">
        <v>52</v>
      </c>
      <c r="X31" s="3" t="s">
        <v>296</v>
      </c>
      <c r="Z31" s="3">
        <v>29.6</v>
      </c>
      <c r="AA31" s="3" t="s">
        <v>297</v>
      </c>
      <c r="AB31" s="3" t="s">
        <v>96</v>
      </c>
      <c r="AE31" s="3" t="s">
        <v>85</v>
      </c>
      <c r="AF31" s="3">
        <v>25</v>
      </c>
      <c r="AG31" s="3" t="s">
        <v>56</v>
      </c>
      <c r="AH31" s="3">
        <v>0.1</v>
      </c>
      <c r="AI31" s="3">
        <v>40</v>
      </c>
      <c r="AJ31" s="3" t="s">
        <v>298</v>
      </c>
      <c r="AL31" s="3" t="s">
        <v>58</v>
      </c>
      <c r="AM31" s="3" t="s">
        <v>59</v>
      </c>
      <c r="AN31" s="3" t="s">
        <v>86</v>
      </c>
      <c r="AO31" s="3" t="s">
        <v>87</v>
      </c>
      <c r="AP31" s="3">
        <v>1</v>
      </c>
      <c r="AR31" s="3">
        <v>467</v>
      </c>
      <c r="AS31" s="3">
        <v>830</v>
      </c>
      <c r="AW31" s="3">
        <v>0.77777777777777779</v>
      </c>
    </row>
    <row r="32" spans="1:49" x14ac:dyDescent="0.2">
      <c r="A32" s="3">
        <v>154</v>
      </c>
      <c r="B32" s="3">
        <v>8748551.7814585473</v>
      </c>
      <c r="C32" s="3">
        <v>270.11456643153218</v>
      </c>
      <c r="D32" s="3">
        <f t="shared" si="5"/>
        <v>600.25459207007145</v>
      </c>
      <c r="E32" s="3">
        <f t="shared" si="6"/>
        <v>60.025459207007145</v>
      </c>
      <c r="F32" s="3">
        <f t="shared" si="7"/>
        <v>330.14002563853933</v>
      </c>
      <c r="G32" s="3">
        <f t="shared" si="8"/>
        <v>540.22913286306436</v>
      </c>
      <c r="H32" s="3">
        <f t="shared" si="9"/>
        <v>320.8820448913919</v>
      </c>
      <c r="I32" s="3">
        <v>0</v>
      </c>
      <c r="J32" s="3" t="s">
        <v>290</v>
      </c>
      <c r="K32" s="3" t="s">
        <v>291</v>
      </c>
      <c r="L32" s="3" t="s">
        <v>213</v>
      </c>
      <c r="M32" s="3">
        <v>2023</v>
      </c>
      <c r="N32" s="3" t="s">
        <v>292</v>
      </c>
      <c r="O32" s="3" t="s">
        <v>191</v>
      </c>
      <c r="P32" s="3" t="s">
        <v>293</v>
      </c>
      <c r="Q32" s="3" t="s">
        <v>294</v>
      </c>
      <c r="R32" s="3" t="s">
        <v>47</v>
      </c>
      <c r="S32" s="3" t="s">
        <v>48</v>
      </c>
      <c r="T32" s="3" t="s">
        <v>49</v>
      </c>
      <c r="U32" s="3" t="s">
        <v>50</v>
      </c>
      <c r="V32" s="3" t="s">
        <v>295</v>
      </c>
      <c r="W32" s="3" t="s">
        <v>52</v>
      </c>
      <c r="X32" s="3" t="s">
        <v>296</v>
      </c>
      <c r="Z32" s="3">
        <v>29.6</v>
      </c>
      <c r="AA32" s="3" t="s">
        <v>297</v>
      </c>
      <c r="AB32" s="3" t="s">
        <v>96</v>
      </c>
      <c r="AE32" s="3" t="s">
        <v>85</v>
      </c>
      <c r="AF32" s="3">
        <v>25</v>
      </c>
      <c r="AG32" s="3" t="s">
        <v>56</v>
      </c>
      <c r="AH32" s="3">
        <v>0.1</v>
      </c>
      <c r="AI32" s="3">
        <v>40</v>
      </c>
      <c r="AJ32" s="3" t="s">
        <v>298</v>
      </c>
      <c r="AL32" s="3" t="s">
        <v>58</v>
      </c>
      <c r="AM32" s="3" t="s">
        <v>59</v>
      </c>
      <c r="AN32" s="3" t="s">
        <v>86</v>
      </c>
      <c r="AO32" s="3" t="s">
        <v>87</v>
      </c>
      <c r="AP32" s="3">
        <v>1</v>
      </c>
      <c r="AR32" s="3">
        <v>467</v>
      </c>
      <c r="AS32" s="3">
        <v>830</v>
      </c>
      <c r="AW32" s="3">
        <v>0.77777777777777779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116F1-EB03-F845-B42E-0F48C5574450}">
  <dimension ref="A1:AW39"/>
  <sheetViews>
    <sheetView tabSelected="1" zoomScale="89" workbookViewId="0">
      <selection activeCell="O50" sqref="O50"/>
    </sheetView>
  </sheetViews>
  <sheetFormatPr baseColWidth="10" defaultColWidth="8.83203125" defaultRowHeight="15" x14ac:dyDescent="0.2"/>
  <cols>
    <col min="1" max="1" width="8.83203125" style="3"/>
    <col min="2" max="2" width="12.33203125" style="3" bestFit="1" customWidth="1"/>
    <col min="3" max="4" width="19.6640625" style="3" customWidth="1"/>
    <col min="5" max="5" width="18.1640625" style="3" customWidth="1"/>
    <col min="6" max="6" width="19.6640625" style="3" customWidth="1"/>
    <col min="7" max="8" width="23" style="3" customWidth="1"/>
    <col min="9" max="14" width="8.83203125" style="3"/>
    <col min="15" max="15" width="32.33203125" style="3" bestFit="1" customWidth="1"/>
    <col min="16" max="19" width="8.83203125" style="3"/>
    <col min="20" max="20" width="27" style="3" bestFit="1" customWidth="1"/>
    <col min="21" max="21" width="19.83203125" style="3" bestFit="1" customWidth="1"/>
    <col min="22" max="22" width="27.6640625" style="3" bestFit="1" customWidth="1"/>
    <col min="23" max="23" width="19.83203125" style="3" bestFit="1" customWidth="1"/>
    <col min="24" max="24" width="37.1640625" style="3" bestFit="1" customWidth="1"/>
    <col min="25" max="25" width="8.83203125" style="3"/>
    <col min="26" max="26" width="13.1640625" style="3" bestFit="1" customWidth="1"/>
    <col min="27" max="33" width="8.83203125" style="3"/>
    <col min="34" max="34" width="9" style="3" bestFit="1" customWidth="1"/>
    <col min="35" max="35" width="14.1640625" style="3" bestFit="1" customWidth="1"/>
    <col min="36" max="36" width="40.1640625" style="3" bestFit="1" customWidth="1"/>
    <col min="37" max="37" width="14.83203125" style="3" bestFit="1" customWidth="1"/>
    <col min="38" max="38" width="11" style="3" bestFit="1" customWidth="1"/>
    <col min="39" max="39" width="14.33203125" style="3" bestFit="1" customWidth="1"/>
    <col min="40" max="40" width="47.5" style="3" bestFit="1" customWidth="1"/>
    <col min="41" max="41" width="8.83203125" style="3"/>
    <col min="42" max="42" width="35.33203125" style="3" bestFit="1" customWidth="1"/>
    <col min="43" max="43" width="8.83203125" style="3"/>
    <col min="44" max="44" width="19.6640625" style="3" bestFit="1" customWidth="1"/>
    <col min="45" max="45" width="29.33203125" style="3" bestFit="1" customWidth="1"/>
    <col min="46" max="46" width="14.5" style="3" bestFit="1" customWidth="1"/>
    <col min="47" max="47" width="31.33203125" style="3" bestFit="1" customWidth="1"/>
    <col min="48" max="48" width="41.5" style="3" bestFit="1" customWidth="1"/>
    <col min="49" max="49" width="11.83203125" style="3" bestFit="1" customWidth="1"/>
    <col min="50" max="16384" width="8.83203125" style="3"/>
  </cols>
  <sheetData>
    <row r="1" spans="1:49" x14ac:dyDescent="0.2">
      <c r="A1" s="2" t="s">
        <v>0</v>
      </c>
      <c r="B1" s="2" t="s">
        <v>326</v>
      </c>
      <c r="C1" s="2" t="s">
        <v>325</v>
      </c>
      <c r="D1" s="2" t="s">
        <v>330</v>
      </c>
      <c r="E1" s="2" t="s">
        <v>331</v>
      </c>
      <c r="F1" s="2" t="s">
        <v>332</v>
      </c>
      <c r="G1" s="2" t="s">
        <v>329</v>
      </c>
      <c r="H1" s="2" t="s">
        <v>333</v>
      </c>
      <c r="I1" s="2" t="s">
        <v>1</v>
      </c>
      <c r="J1" s="2" t="s">
        <v>2</v>
      </c>
      <c r="K1" s="2" t="s">
        <v>3</v>
      </c>
      <c r="L1" s="2" t="s">
        <v>4</v>
      </c>
      <c r="M1" s="2" t="s">
        <v>5</v>
      </c>
      <c r="N1" s="2" t="s">
        <v>6</v>
      </c>
      <c r="O1" s="2" t="s">
        <v>7</v>
      </c>
      <c r="P1" s="2" t="s">
        <v>8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27</v>
      </c>
      <c r="AJ1" s="2" t="s">
        <v>28</v>
      </c>
      <c r="AK1" s="2" t="s">
        <v>29</v>
      </c>
      <c r="AL1" s="2" t="s">
        <v>30</v>
      </c>
      <c r="AM1" s="2" t="s">
        <v>31</v>
      </c>
      <c r="AN1" s="2" t="s">
        <v>32</v>
      </c>
      <c r="AO1" s="2" t="s">
        <v>33</v>
      </c>
      <c r="AP1" s="2" t="s">
        <v>34</v>
      </c>
      <c r="AQ1" s="2" t="s">
        <v>35</v>
      </c>
      <c r="AR1" s="2" t="s">
        <v>327</v>
      </c>
      <c r="AS1" s="2" t="s">
        <v>36</v>
      </c>
      <c r="AT1" s="2" t="s">
        <v>328</v>
      </c>
      <c r="AU1" s="2" t="s">
        <v>37</v>
      </c>
      <c r="AV1" s="2" t="s">
        <v>38</v>
      </c>
      <c r="AW1" s="2" t="s">
        <v>39</v>
      </c>
    </row>
    <row r="2" spans="1:49" x14ac:dyDescent="0.2">
      <c r="A2" s="3">
        <v>104</v>
      </c>
      <c r="B2" s="3">
        <v>1908069.057840558</v>
      </c>
      <c r="C2" s="3">
        <v>249.81259624966029</v>
      </c>
      <c r="D2" s="3">
        <f t="shared" ref="D2:D34" si="0">G2/(1-AH2)</f>
        <v>249.81259624966029</v>
      </c>
      <c r="E2" s="3">
        <f t="shared" ref="E2:E34" si="1">D2*AH2</f>
        <v>-249.81259624966029</v>
      </c>
      <c r="F2" s="3">
        <f t="shared" ref="F2:F34" si="2">(D2+E2)/2</f>
        <v>0</v>
      </c>
      <c r="G2" s="3">
        <f t="shared" ref="G2:G34" si="3">C2*2</f>
        <v>499.62519249932058</v>
      </c>
      <c r="H2" s="3">
        <f t="shared" ref="H2:H34" si="4">C2/(1-(F2/AS2)^2)</f>
        <v>249.81259624966029</v>
      </c>
      <c r="I2" s="3">
        <v>0</v>
      </c>
      <c r="J2" s="3" t="s">
        <v>62</v>
      </c>
      <c r="K2" s="3" t="s">
        <v>63</v>
      </c>
      <c r="L2" s="3" t="s">
        <v>64</v>
      </c>
      <c r="M2" s="3">
        <v>2016</v>
      </c>
      <c r="N2" s="3" t="s">
        <v>65</v>
      </c>
      <c r="O2" s="3" t="s">
        <v>66</v>
      </c>
      <c r="P2" s="3" t="s">
        <v>67</v>
      </c>
      <c r="Q2" s="3" t="s">
        <v>68</v>
      </c>
      <c r="R2" s="3" t="s">
        <v>47</v>
      </c>
      <c r="S2" s="3" t="s">
        <v>48</v>
      </c>
      <c r="T2" s="3" t="s">
        <v>49</v>
      </c>
      <c r="U2" s="3" t="s">
        <v>50</v>
      </c>
      <c r="V2" s="3" t="s">
        <v>69</v>
      </c>
      <c r="W2" s="3" t="s">
        <v>52</v>
      </c>
      <c r="X2" s="3" t="s">
        <v>70</v>
      </c>
      <c r="AA2" s="3" t="s">
        <v>71</v>
      </c>
      <c r="AE2" s="3" t="s">
        <v>55</v>
      </c>
      <c r="AF2" s="3">
        <v>25</v>
      </c>
      <c r="AG2" s="3" t="s">
        <v>56</v>
      </c>
      <c r="AH2" s="3">
        <v>-1</v>
      </c>
      <c r="AL2" s="3" t="s">
        <v>58</v>
      </c>
      <c r="AM2" s="3" t="s">
        <v>59</v>
      </c>
      <c r="AP2" s="3">
        <v>1</v>
      </c>
      <c r="AR2" s="3">
        <v>212</v>
      </c>
      <c r="AS2" s="3">
        <v>570</v>
      </c>
      <c r="AT2" s="3">
        <v>50</v>
      </c>
      <c r="AW2" s="3">
        <v>0.61111111111111116</v>
      </c>
    </row>
    <row r="3" spans="1:49" x14ac:dyDescent="0.2">
      <c r="A3" s="3">
        <v>104</v>
      </c>
      <c r="B3" s="3">
        <v>4835249.042145594</v>
      </c>
      <c r="C3" s="3">
        <v>219.925532221358</v>
      </c>
      <c r="D3" s="3">
        <f t="shared" si="0"/>
        <v>219.925532221358</v>
      </c>
      <c r="E3" s="3">
        <f t="shared" si="1"/>
        <v>-219.925532221358</v>
      </c>
      <c r="F3" s="3">
        <f t="shared" si="2"/>
        <v>0</v>
      </c>
      <c r="G3" s="3">
        <f t="shared" si="3"/>
        <v>439.85106444271599</v>
      </c>
      <c r="H3" s="3">
        <f t="shared" si="4"/>
        <v>219.925532221358</v>
      </c>
      <c r="I3" s="3">
        <v>0</v>
      </c>
      <c r="J3" s="3" t="s">
        <v>62</v>
      </c>
      <c r="K3" s="3" t="s">
        <v>63</v>
      </c>
      <c r="L3" s="3" t="s">
        <v>64</v>
      </c>
      <c r="M3" s="3">
        <v>2016</v>
      </c>
      <c r="N3" s="3" t="s">
        <v>65</v>
      </c>
      <c r="O3" s="3" t="s">
        <v>66</v>
      </c>
      <c r="P3" s="3" t="s">
        <v>67</v>
      </c>
      <c r="Q3" s="3" t="s">
        <v>68</v>
      </c>
      <c r="R3" s="3" t="s">
        <v>47</v>
      </c>
      <c r="S3" s="3" t="s">
        <v>48</v>
      </c>
      <c r="T3" s="3" t="s">
        <v>49</v>
      </c>
      <c r="U3" s="3" t="s">
        <v>50</v>
      </c>
      <c r="V3" s="3" t="s">
        <v>69</v>
      </c>
      <c r="W3" s="3" t="s">
        <v>52</v>
      </c>
      <c r="X3" s="3" t="s">
        <v>70</v>
      </c>
      <c r="AA3" s="3" t="s">
        <v>71</v>
      </c>
      <c r="AE3" s="3" t="s">
        <v>55</v>
      </c>
      <c r="AF3" s="3">
        <v>25</v>
      </c>
      <c r="AG3" s="3" t="s">
        <v>56</v>
      </c>
      <c r="AH3" s="3">
        <v>-1</v>
      </c>
      <c r="AL3" s="3" t="s">
        <v>58</v>
      </c>
      <c r="AM3" s="3" t="s">
        <v>59</v>
      </c>
      <c r="AP3" s="3">
        <v>1</v>
      </c>
      <c r="AR3" s="3">
        <v>212</v>
      </c>
      <c r="AS3" s="3">
        <v>570</v>
      </c>
      <c r="AT3" s="3">
        <v>50</v>
      </c>
      <c r="AW3" s="3">
        <v>0.61111111111111116</v>
      </c>
    </row>
    <row r="4" spans="1:49" x14ac:dyDescent="0.2">
      <c r="A4" s="3">
        <v>104</v>
      </c>
      <c r="B4" s="3">
        <v>6153187.3580555106</v>
      </c>
      <c r="C4" s="3">
        <v>209.96297304346839</v>
      </c>
      <c r="D4" s="3">
        <f t="shared" si="0"/>
        <v>209.96297304346839</v>
      </c>
      <c r="E4" s="3">
        <f t="shared" si="1"/>
        <v>-209.96297304346839</v>
      </c>
      <c r="F4" s="3">
        <f t="shared" si="2"/>
        <v>0</v>
      </c>
      <c r="G4" s="3">
        <f t="shared" si="3"/>
        <v>419.92594608693679</v>
      </c>
      <c r="H4" s="3">
        <f t="shared" si="4"/>
        <v>209.96297304346839</v>
      </c>
      <c r="I4" s="3">
        <v>0</v>
      </c>
      <c r="J4" s="3" t="s">
        <v>62</v>
      </c>
      <c r="K4" s="3" t="s">
        <v>63</v>
      </c>
      <c r="L4" s="3" t="s">
        <v>64</v>
      </c>
      <c r="M4" s="3">
        <v>2016</v>
      </c>
      <c r="N4" s="3" t="s">
        <v>65</v>
      </c>
      <c r="O4" s="3" t="s">
        <v>66</v>
      </c>
      <c r="P4" s="3" t="s">
        <v>67</v>
      </c>
      <c r="Q4" s="3" t="s">
        <v>68</v>
      </c>
      <c r="R4" s="3" t="s">
        <v>47</v>
      </c>
      <c r="S4" s="3" t="s">
        <v>48</v>
      </c>
      <c r="T4" s="3" t="s">
        <v>49</v>
      </c>
      <c r="U4" s="3" t="s">
        <v>50</v>
      </c>
      <c r="V4" s="3" t="s">
        <v>69</v>
      </c>
      <c r="W4" s="3" t="s">
        <v>52</v>
      </c>
      <c r="X4" s="3" t="s">
        <v>70</v>
      </c>
      <c r="AA4" s="3" t="s">
        <v>71</v>
      </c>
      <c r="AE4" s="3" t="s">
        <v>55</v>
      </c>
      <c r="AF4" s="3">
        <v>25</v>
      </c>
      <c r="AG4" s="3" t="s">
        <v>56</v>
      </c>
      <c r="AH4" s="3">
        <v>-1</v>
      </c>
      <c r="AL4" s="3" t="s">
        <v>58</v>
      </c>
      <c r="AM4" s="3" t="s">
        <v>59</v>
      </c>
      <c r="AP4" s="3">
        <v>1</v>
      </c>
      <c r="AR4" s="3">
        <v>212</v>
      </c>
      <c r="AS4" s="3">
        <v>570</v>
      </c>
      <c r="AT4" s="3">
        <v>50</v>
      </c>
      <c r="AW4" s="3">
        <v>0.61111111111111116</v>
      </c>
    </row>
    <row r="5" spans="1:49" x14ac:dyDescent="0.2">
      <c r="A5" s="3">
        <v>136</v>
      </c>
      <c r="B5" s="3">
        <v>89319.661836558837</v>
      </c>
      <c r="C5" s="3">
        <v>754.10645368782161</v>
      </c>
      <c r="D5" s="3">
        <f t="shared" si="0"/>
        <v>754.10645368782161</v>
      </c>
      <c r="E5" s="3">
        <f t="shared" si="1"/>
        <v>-754.10645368782161</v>
      </c>
      <c r="F5" s="3">
        <f t="shared" si="2"/>
        <v>0</v>
      </c>
      <c r="G5" s="3">
        <f t="shared" si="3"/>
        <v>1508.2129073756432</v>
      </c>
      <c r="H5" s="3">
        <f t="shared" si="4"/>
        <v>754.10645368782161</v>
      </c>
      <c r="I5" s="3">
        <v>0</v>
      </c>
      <c r="J5" s="3" t="s">
        <v>211</v>
      </c>
      <c r="K5" s="3" t="s">
        <v>212</v>
      </c>
      <c r="L5" s="3" t="s">
        <v>213</v>
      </c>
      <c r="M5" s="3">
        <v>2019</v>
      </c>
      <c r="N5" s="3" t="s">
        <v>132</v>
      </c>
      <c r="O5" s="3" t="s">
        <v>66</v>
      </c>
      <c r="P5" s="3" t="s">
        <v>133</v>
      </c>
      <c r="Q5" s="3" t="s">
        <v>214</v>
      </c>
      <c r="R5" s="3" t="s">
        <v>47</v>
      </c>
      <c r="S5" s="3" t="s">
        <v>48</v>
      </c>
      <c r="T5" s="3" t="s">
        <v>49</v>
      </c>
      <c r="U5" s="3" t="s">
        <v>163</v>
      </c>
      <c r="V5" s="3" t="s">
        <v>215</v>
      </c>
      <c r="W5" s="3" t="s">
        <v>52</v>
      </c>
      <c r="X5" s="3" t="s">
        <v>216</v>
      </c>
      <c r="AA5" s="3" t="s">
        <v>217</v>
      </c>
      <c r="AB5" s="3" t="s">
        <v>82</v>
      </c>
      <c r="AE5" s="3" t="s">
        <v>140</v>
      </c>
      <c r="AF5" s="3">
        <v>25</v>
      </c>
      <c r="AG5" s="3" t="s">
        <v>56</v>
      </c>
      <c r="AH5" s="3">
        <v>-1</v>
      </c>
      <c r="AI5" s="3">
        <v>20</v>
      </c>
      <c r="AJ5" s="3" t="s">
        <v>218</v>
      </c>
      <c r="AL5" s="3" t="s">
        <v>58</v>
      </c>
      <c r="AM5" s="3" t="s">
        <v>59</v>
      </c>
      <c r="AP5" s="3">
        <v>1</v>
      </c>
      <c r="AR5" s="3">
        <v>780</v>
      </c>
      <c r="AS5" s="3">
        <v>1040</v>
      </c>
      <c r="AW5" s="3">
        <v>0.69444444444444442</v>
      </c>
    </row>
    <row r="6" spans="1:49" x14ac:dyDescent="0.2">
      <c r="A6" s="3">
        <v>136</v>
      </c>
      <c r="B6" s="3">
        <v>241178.23618074771</v>
      </c>
      <c r="C6" s="3">
        <v>632.51204625762932</v>
      </c>
      <c r="D6" s="3">
        <f t="shared" si="0"/>
        <v>632.51204625762932</v>
      </c>
      <c r="E6" s="3">
        <f t="shared" si="1"/>
        <v>-632.51204625762932</v>
      </c>
      <c r="F6" s="3">
        <f t="shared" si="2"/>
        <v>0</v>
      </c>
      <c r="G6" s="3">
        <f t="shared" si="3"/>
        <v>1265.0240925152586</v>
      </c>
      <c r="H6" s="3">
        <f t="shared" si="4"/>
        <v>632.51204625762932</v>
      </c>
      <c r="I6" s="3">
        <v>0</v>
      </c>
      <c r="J6" s="3" t="s">
        <v>211</v>
      </c>
      <c r="K6" s="3" t="s">
        <v>212</v>
      </c>
      <c r="L6" s="3" t="s">
        <v>213</v>
      </c>
      <c r="M6" s="3">
        <v>2019</v>
      </c>
      <c r="N6" s="3" t="s">
        <v>132</v>
      </c>
      <c r="O6" s="3" t="s">
        <v>66</v>
      </c>
      <c r="P6" s="3" t="s">
        <v>133</v>
      </c>
      <c r="Q6" s="3" t="s">
        <v>214</v>
      </c>
      <c r="R6" s="3" t="s">
        <v>47</v>
      </c>
      <c r="S6" s="3" t="s">
        <v>48</v>
      </c>
      <c r="T6" s="3" t="s">
        <v>49</v>
      </c>
      <c r="U6" s="3" t="s">
        <v>163</v>
      </c>
      <c r="V6" s="3" t="s">
        <v>215</v>
      </c>
      <c r="W6" s="3" t="s">
        <v>52</v>
      </c>
      <c r="X6" s="3" t="s">
        <v>216</v>
      </c>
      <c r="AA6" s="3" t="s">
        <v>217</v>
      </c>
      <c r="AB6" s="3" t="s">
        <v>82</v>
      </c>
      <c r="AE6" s="3" t="s">
        <v>140</v>
      </c>
      <c r="AF6" s="3">
        <v>25</v>
      </c>
      <c r="AG6" s="3" t="s">
        <v>56</v>
      </c>
      <c r="AH6" s="3">
        <v>-1</v>
      </c>
      <c r="AI6" s="3">
        <v>20</v>
      </c>
      <c r="AJ6" s="3" t="s">
        <v>218</v>
      </c>
      <c r="AL6" s="3" t="s">
        <v>58</v>
      </c>
      <c r="AM6" s="3" t="s">
        <v>59</v>
      </c>
      <c r="AP6" s="3">
        <v>1</v>
      </c>
      <c r="AR6" s="3">
        <v>780</v>
      </c>
      <c r="AS6" s="3">
        <v>1040</v>
      </c>
      <c r="AW6" s="3">
        <v>0.69444444444444442</v>
      </c>
    </row>
    <row r="7" spans="1:49" x14ac:dyDescent="0.2">
      <c r="A7" s="3">
        <v>136</v>
      </c>
      <c r="B7" s="3">
        <v>292171.94764732011</v>
      </c>
      <c r="C7" s="3">
        <v>565.33057851239664</v>
      </c>
      <c r="D7" s="3">
        <f t="shared" si="0"/>
        <v>565.33057851239664</v>
      </c>
      <c r="E7" s="3">
        <f t="shared" si="1"/>
        <v>-565.33057851239664</v>
      </c>
      <c r="F7" s="3">
        <f t="shared" si="2"/>
        <v>0</v>
      </c>
      <c r="G7" s="3">
        <f t="shared" si="3"/>
        <v>1130.6611570247933</v>
      </c>
      <c r="H7" s="3">
        <f t="shared" si="4"/>
        <v>565.33057851239664</v>
      </c>
      <c r="I7" s="3">
        <v>0</v>
      </c>
      <c r="J7" s="3" t="s">
        <v>211</v>
      </c>
      <c r="K7" s="3" t="s">
        <v>212</v>
      </c>
      <c r="L7" s="3" t="s">
        <v>213</v>
      </c>
      <c r="M7" s="3">
        <v>2019</v>
      </c>
      <c r="N7" s="3" t="s">
        <v>132</v>
      </c>
      <c r="O7" s="3" t="s">
        <v>66</v>
      </c>
      <c r="P7" s="3" t="s">
        <v>133</v>
      </c>
      <c r="Q7" s="3" t="s">
        <v>214</v>
      </c>
      <c r="R7" s="3" t="s">
        <v>47</v>
      </c>
      <c r="S7" s="3" t="s">
        <v>48</v>
      </c>
      <c r="T7" s="3" t="s">
        <v>49</v>
      </c>
      <c r="U7" s="3" t="s">
        <v>163</v>
      </c>
      <c r="V7" s="3" t="s">
        <v>215</v>
      </c>
      <c r="W7" s="3" t="s">
        <v>52</v>
      </c>
      <c r="X7" s="3" t="s">
        <v>216</v>
      </c>
      <c r="AA7" s="3" t="s">
        <v>217</v>
      </c>
      <c r="AB7" s="3" t="s">
        <v>82</v>
      </c>
      <c r="AE7" s="3" t="s">
        <v>140</v>
      </c>
      <c r="AF7" s="3">
        <v>25</v>
      </c>
      <c r="AG7" s="3" t="s">
        <v>56</v>
      </c>
      <c r="AH7" s="3">
        <v>-1</v>
      </c>
      <c r="AI7" s="3">
        <v>20</v>
      </c>
      <c r="AJ7" s="3" t="s">
        <v>218</v>
      </c>
      <c r="AL7" s="3" t="s">
        <v>58</v>
      </c>
      <c r="AM7" s="3" t="s">
        <v>59</v>
      </c>
      <c r="AP7" s="3">
        <v>1</v>
      </c>
      <c r="AR7" s="3">
        <v>780</v>
      </c>
      <c r="AS7" s="3">
        <v>1040</v>
      </c>
      <c r="AW7" s="3">
        <v>0.69444444444444442</v>
      </c>
    </row>
    <row r="8" spans="1:49" x14ac:dyDescent="0.2">
      <c r="A8" s="3">
        <v>136</v>
      </c>
      <c r="B8" s="3">
        <v>343466.36815396772</v>
      </c>
      <c r="C8" s="3">
        <v>744.32553956834522</v>
      </c>
      <c r="D8" s="3">
        <f t="shared" si="0"/>
        <v>744.32553956834522</v>
      </c>
      <c r="E8" s="3">
        <f t="shared" si="1"/>
        <v>-744.32553956834522</v>
      </c>
      <c r="F8" s="3">
        <f t="shared" si="2"/>
        <v>0</v>
      </c>
      <c r="G8" s="3">
        <f t="shared" si="3"/>
        <v>1488.6510791366904</v>
      </c>
      <c r="H8" s="3">
        <f t="shared" si="4"/>
        <v>744.32553956834522</v>
      </c>
      <c r="I8" s="3">
        <v>0</v>
      </c>
      <c r="J8" s="3" t="s">
        <v>211</v>
      </c>
      <c r="K8" s="3" t="s">
        <v>212</v>
      </c>
      <c r="L8" s="3" t="s">
        <v>213</v>
      </c>
      <c r="M8" s="3">
        <v>2019</v>
      </c>
      <c r="N8" s="3" t="s">
        <v>132</v>
      </c>
      <c r="O8" s="3" t="s">
        <v>66</v>
      </c>
      <c r="P8" s="3" t="s">
        <v>133</v>
      </c>
      <c r="Q8" s="3" t="s">
        <v>214</v>
      </c>
      <c r="R8" s="3" t="s">
        <v>47</v>
      </c>
      <c r="S8" s="3" t="s">
        <v>48</v>
      </c>
      <c r="T8" s="3" t="s">
        <v>49</v>
      </c>
      <c r="U8" s="3" t="s">
        <v>163</v>
      </c>
      <c r="V8" s="3" t="s">
        <v>215</v>
      </c>
      <c r="W8" s="3" t="s">
        <v>52</v>
      </c>
      <c r="X8" s="3" t="s">
        <v>216</v>
      </c>
      <c r="AA8" s="3" t="s">
        <v>217</v>
      </c>
      <c r="AB8" s="3" t="s">
        <v>82</v>
      </c>
      <c r="AE8" s="3" t="s">
        <v>140</v>
      </c>
      <c r="AF8" s="3">
        <v>25</v>
      </c>
      <c r="AG8" s="3" t="s">
        <v>56</v>
      </c>
      <c r="AH8" s="3">
        <v>-1</v>
      </c>
      <c r="AI8" s="3">
        <v>20</v>
      </c>
      <c r="AJ8" s="3" t="s">
        <v>218</v>
      </c>
      <c r="AL8" s="3" t="s">
        <v>58</v>
      </c>
      <c r="AM8" s="3" t="s">
        <v>59</v>
      </c>
      <c r="AP8" s="3">
        <v>1</v>
      </c>
      <c r="AR8" s="3">
        <v>780</v>
      </c>
      <c r="AS8" s="3">
        <v>1040</v>
      </c>
      <c r="AW8" s="3">
        <v>0.69444444444444442</v>
      </c>
    </row>
    <row r="9" spans="1:49" x14ac:dyDescent="0.2">
      <c r="A9" s="3">
        <v>136</v>
      </c>
      <c r="B9" s="3">
        <v>560205.36141278769</v>
      </c>
      <c r="C9" s="3">
        <v>530.91101152368753</v>
      </c>
      <c r="D9" s="3">
        <f t="shared" si="0"/>
        <v>530.91101152368753</v>
      </c>
      <c r="E9" s="3">
        <f t="shared" si="1"/>
        <v>-530.91101152368753</v>
      </c>
      <c r="F9" s="3">
        <f t="shared" si="2"/>
        <v>0</v>
      </c>
      <c r="G9" s="3">
        <f t="shared" si="3"/>
        <v>1061.8220230473751</v>
      </c>
      <c r="H9" s="3">
        <f t="shared" si="4"/>
        <v>530.91101152368753</v>
      </c>
      <c r="I9" s="3">
        <v>0</v>
      </c>
      <c r="J9" s="3" t="s">
        <v>211</v>
      </c>
      <c r="K9" s="3" t="s">
        <v>212</v>
      </c>
      <c r="L9" s="3" t="s">
        <v>213</v>
      </c>
      <c r="M9" s="3">
        <v>2019</v>
      </c>
      <c r="N9" s="3" t="s">
        <v>132</v>
      </c>
      <c r="O9" s="3" t="s">
        <v>66</v>
      </c>
      <c r="P9" s="3" t="s">
        <v>133</v>
      </c>
      <c r="Q9" s="3" t="s">
        <v>214</v>
      </c>
      <c r="R9" s="3" t="s">
        <v>47</v>
      </c>
      <c r="S9" s="3" t="s">
        <v>48</v>
      </c>
      <c r="T9" s="3" t="s">
        <v>49</v>
      </c>
      <c r="U9" s="3" t="s">
        <v>163</v>
      </c>
      <c r="V9" s="3" t="s">
        <v>215</v>
      </c>
      <c r="W9" s="3" t="s">
        <v>52</v>
      </c>
      <c r="X9" s="3" t="s">
        <v>216</v>
      </c>
      <c r="AA9" s="3" t="s">
        <v>217</v>
      </c>
      <c r="AB9" s="3" t="s">
        <v>82</v>
      </c>
      <c r="AE9" s="3" t="s">
        <v>140</v>
      </c>
      <c r="AF9" s="3">
        <v>25</v>
      </c>
      <c r="AG9" s="3" t="s">
        <v>56</v>
      </c>
      <c r="AH9" s="3">
        <v>-1</v>
      </c>
      <c r="AI9" s="3">
        <v>20</v>
      </c>
      <c r="AJ9" s="3" t="s">
        <v>218</v>
      </c>
      <c r="AL9" s="3" t="s">
        <v>58</v>
      </c>
      <c r="AM9" s="3" t="s">
        <v>59</v>
      </c>
      <c r="AP9" s="3">
        <v>1</v>
      </c>
      <c r="AR9" s="3">
        <v>780</v>
      </c>
      <c r="AS9" s="3">
        <v>1040</v>
      </c>
      <c r="AW9" s="3">
        <v>0.69444444444444442</v>
      </c>
    </row>
    <row r="10" spans="1:49" x14ac:dyDescent="0.2">
      <c r="A10" s="3">
        <v>136</v>
      </c>
      <c r="B10" s="3">
        <v>5183039.9157833541</v>
      </c>
      <c r="C10" s="3">
        <v>432.9558870881184</v>
      </c>
      <c r="D10" s="3">
        <f t="shared" si="0"/>
        <v>432.9558870881184</v>
      </c>
      <c r="E10" s="3">
        <f t="shared" si="1"/>
        <v>-432.9558870881184</v>
      </c>
      <c r="F10" s="3">
        <f t="shared" si="2"/>
        <v>0</v>
      </c>
      <c r="G10" s="3">
        <f t="shared" si="3"/>
        <v>865.9117741762368</v>
      </c>
      <c r="H10" s="3">
        <f t="shared" si="4"/>
        <v>432.9558870881184</v>
      </c>
      <c r="I10" s="3">
        <v>0</v>
      </c>
      <c r="J10" s="3" t="s">
        <v>211</v>
      </c>
      <c r="K10" s="3" t="s">
        <v>212</v>
      </c>
      <c r="L10" s="3" t="s">
        <v>213</v>
      </c>
      <c r="M10" s="3">
        <v>2019</v>
      </c>
      <c r="N10" s="3" t="s">
        <v>132</v>
      </c>
      <c r="O10" s="3" t="s">
        <v>66</v>
      </c>
      <c r="P10" s="3" t="s">
        <v>133</v>
      </c>
      <c r="Q10" s="3" t="s">
        <v>214</v>
      </c>
      <c r="R10" s="3" t="s">
        <v>47</v>
      </c>
      <c r="S10" s="3" t="s">
        <v>48</v>
      </c>
      <c r="T10" s="3" t="s">
        <v>49</v>
      </c>
      <c r="U10" s="3" t="s">
        <v>163</v>
      </c>
      <c r="V10" s="3" t="s">
        <v>215</v>
      </c>
      <c r="W10" s="3" t="s">
        <v>52</v>
      </c>
      <c r="X10" s="3" t="s">
        <v>216</v>
      </c>
      <c r="AA10" s="3" t="s">
        <v>217</v>
      </c>
      <c r="AB10" s="3" t="s">
        <v>82</v>
      </c>
      <c r="AE10" s="3" t="s">
        <v>140</v>
      </c>
      <c r="AF10" s="3">
        <v>25</v>
      </c>
      <c r="AG10" s="3" t="s">
        <v>56</v>
      </c>
      <c r="AH10" s="3">
        <v>-1</v>
      </c>
      <c r="AI10" s="3">
        <v>20</v>
      </c>
      <c r="AJ10" s="3" t="s">
        <v>218</v>
      </c>
      <c r="AL10" s="3" t="s">
        <v>58</v>
      </c>
      <c r="AM10" s="3" t="s">
        <v>59</v>
      </c>
      <c r="AP10" s="3">
        <v>1</v>
      </c>
      <c r="AR10" s="3">
        <v>780</v>
      </c>
      <c r="AS10" s="3">
        <v>1040</v>
      </c>
      <c r="AW10" s="3">
        <v>0.69444444444444442</v>
      </c>
    </row>
    <row r="11" spans="1:49" x14ac:dyDescent="0.2">
      <c r="A11" s="3">
        <v>137</v>
      </c>
      <c r="B11" s="3">
        <v>44536.187361779579</v>
      </c>
      <c r="C11" s="3">
        <v>687.72979331204829</v>
      </c>
      <c r="D11" s="3">
        <f t="shared" si="0"/>
        <v>687.72979331204829</v>
      </c>
      <c r="E11" s="3">
        <f t="shared" si="1"/>
        <v>-687.72979331204829</v>
      </c>
      <c r="F11" s="3">
        <f t="shared" si="2"/>
        <v>0</v>
      </c>
      <c r="G11" s="3">
        <f t="shared" si="3"/>
        <v>1375.4595866240966</v>
      </c>
      <c r="H11" s="3">
        <f t="shared" si="4"/>
        <v>687.72979331204829</v>
      </c>
      <c r="I11" s="3">
        <v>0</v>
      </c>
      <c r="J11" s="3" t="s">
        <v>211</v>
      </c>
      <c r="K11" s="3" t="s">
        <v>212</v>
      </c>
      <c r="L11" s="3" t="s">
        <v>213</v>
      </c>
      <c r="M11" s="3">
        <v>2019</v>
      </c>
      <c r="N11" s="3" t="s">
        <v>132</v>
      </c>
      <c r="O11" s="3" t="s">
        <v>66</v>
      </c>
      <c r="P11" s="3" t="s">
        <v>133</v>
      </c>
      <c r="Q11" s="3" t="s">
        <v>214</v>
      </c>
      <c r="R11" s="3" t="s">
        <v>47</v>
      </c>
      <c r="S11" s="3" t="s">
        <v>48</v>
      </c>
      <c r="T11" s="3" t="s">
        <v>49</v>
      </c>
      <c r="U11" s="3" t="s">
        <v>163</v>
      </c>
      <c r="V11" s="3" t="s">
        <v>215</v>
      </c>
      <c r="W11" s="3" t="s">
        <v>52</v>
      </c>
      <c r="X11" s="3" t="s">
        <v>216</v>
      </c>
      <c r="AA11" s="3" t="s">
        <v>219</v>
      </c>
      <c r="AB11" s="3" t="s">
        <v>82</v>
      </c>
      <c r="AE11" s="3" t="s">
        <v>140</v>
      </c>
      <c r="AF11" s="3">
        <v>25</v>
      </c>
      <c r="AG11" s="3" t="s">
        <v>56</v>
      </c>
      <c r="AH11" s="3">
        <v>-1</v>
      </c>
      <c r="AI11" s="3">
        <v>20</v>
      </c>
      <c r="AJ11" s="3" t="s">
        <v>218</v>
      </c>
      <c r="AL11" s="3" t="s">
        <v>58</v>
      </c>
      <c r="AM11" s="3" t="s">
        <v>59</v>
      </c>
      <c r="AP11" s="3">
        <v>1</v>
      </c>
      <c r="AR11" s="3">
        <v>1050</v>
      </c>
      <c r="AS11" s="3">
        <v>1400</v>
      </c>
      <c r="AW11" s="3">
        <v>0.69444444444444442</v>
      </c>
    </row>
    <row r="12" spans="1:49" x14ac:dyDescent="0.2">
      <c r="A12" s="3">
        <v>137</v>
      </c>
      <c r="B12" s="3">
        <v>104598.4735144794</v>
      </c>
      <c r="C12" s="3">
        <v>580</v>
      </c>
      <c r="D12" s="3">
        <f t="shared" si="0"/>
        <v>580</v>
      </c>
      <c r="E12" s="3">
        <f t="shared" si="1"/>
        <v>-580</v>
      </c>
      <c r="F12" s="3">
        <f t="shared" si="2"/>
        <v>0</v>
      </c>
      <c r="G12" s="3">
        <f t="shared" si="3"/>
        <v>1160</v>
      </c>
      <c r="H12" s="3">
        <f t="shared" si="4"/>
        <v>580</v>
      </c>
      <c r="I12" s="3">
        <v>0</v>
      </c>
      <c r="J12" s="3" t="s">
        <v>211</v>
      </c>
      <c r="K12" s="3" t="s">
        <v>212</v>
      </c>
      <c r="L12" s="3" t="s">
        <v>213</v>
      </c>
      <c r="M12" s="3">
        <v>2019</v>
      </c>
      <c r="N12" s="3" t="s">
        <v>132</v>
      </c>
      <c r="O12" s="3" t="s">
        <v>66</v>
      </c>
      <c r="P12" s="3" t="s">
        <v>133</v>
      </c>
      <c r="Q12" s="3" t="s">
        <v>214</v>
      </c>
      <c r="R12" s="3" t="s">
        <v>47</v>
      </c>
      <c r="S12" s="3" t="s">
        <v>48</v>
      </c>
      <c r="T12" s="3" t="s">
        <v>49</v>
      </c>
      <c r="U12" s="3" t="s">
        <v>163</v>
      </c>
      <c r="V12" s="3" t="s">
        <v>215</v>
      </c>
      <c r="W12" s="3" t="s">
        <v>52</v>
      </c>
      <c r="X12" s="3" t="s">
        <v>216</v>
      </c>
      <c r="AA12" s="3" t="s">
        <v>219</v>
      </c>
      <c r="AB12" s="3" t="s">
        <v>82</v>
      </c>
      <c r="AE12" s="3" t="s">
        <v>140</v>
      </c>
      <c r="AF12" s="3">
        <v>25</v>
      </c>
      <c r="AG12" s="3" t="s">
        <v>56</v>
      </c>
      <c r="AH12" s="3">
        <v>-1</v>
      </c>
      <c r="AI12" s="3">
        <v>20</v>
      </c>
      <c r="AJ12" s="3" t="s">
        <v>218</v>
      </c>
      <c r="AL12" s="3" t="s">
        <v>58</v>
      </c>
      <c r="AM12" s="3" t="s">
        <v>59</v>
      </c>
      <c r="AP12" s="3">
        <v>1</v>
      </c>
      <c r="AR12" s="3">
        <v>1050</v>
      </c>
      <c r="AS12" s="3">
        <v>1400</v>
      </c>
      <c r="AW12" s="3">
        <v>0.69444444444444442</v>
      </c>
    </row>
    <row r="13" spans="1:49" x14ac:dyDescent="0.2">
      <c r="A13" s="3">
        <v>137</v>
      </c>
      <c r="B13" s="3">
        <v>199518.03577564121</v>
      </c>
      <c r="C13" s="3">
        <v>594.72767917626334</v>
      </c>
      <c r="D13" s="3">
        <f t="shared" si="0"/>
        <v>594.72767917626334</v>
      </c>
      <c r="E13" s="3">
        <f t="shared" si="1"/>
        <v>-594.72767917626334</v>
      </c>
      <c r="F13" s="3">
        <f t="shared" si="2"/>
        <v>0</v>
      </c>
      <c r="G13" s="3">
        <f t="shared" si="3"/>
        <v>1189.4553583525267</v>
      </c>
      <c r="H13" s="3">
        <f t="shared" si="4"/>
        <v>594.72767917626334</v>
      </c>
      <c r="I13" s="3">
        <v>0</v>
      </c>
      <c r="J13" s="3" t="s">
        <v>211</v>
      </c>
      <c r="K13" s="3" t="s">
        <v>212</v>
      </c>
      <c r="L13" s="3" t="s">
        <v>213</v>
      </c>
      <c r="M13" s="3">
        <v>2019</v>
      </c>
      <c r="N13" s="3" t="s">
        <v>132</v>
      </c>
      <c r="O13" s="3" t="s">
        <v>66</v>
      </c>
      <c r="P13" s="3" t="s">
        <v>133</v>
      </c>
      <c r="Q13" s="3" t="s">
        <v>214</v>
      </c>
      <c r="R13" s="3" t="s">
        <v>47</v>
      </c>
      <c r="S13" s="3" t="s">
        <v>48</v>
      </c>
      <c r="T13" s="3" t="s">
        <v>49</v>
      </c>
      <c r="U13" s="3" t="s">
        <v>163</v>
      </c>
      <c r="V13" s="3" t="s">
        <v>215</v>
      </c>
      <c r="W13" s="3" t="s">
        <v>52</v>
      </c>
      <c r="X13" s="3" t="s">
        <v>216</v>
      </c>
      <c r="AA13" s="3" t="s">
        <v>219</v>
      </c>
      <c r="AB13" s="3" t="s">
        <v>82</v>
      </c>
      <c r="AE13" s="3" t="s">
        <v>140</v>
      </c>
      <c r="AF13" s="3">
        <v>25</v>
      </c>
      <c r="AG13" s="3" t="s">
        <v>56</v>
      </c>
      <c r="AH13" s="3">
        <v>-1</v>
      </c>
      <c r="AI13" s="3">
        <v>20</v>
      </c>
      <c r="AJ13" s="3" t="s">
        <v>218</v>
      </c>
      <c r="AL13" s="3" t="s">
        <v>58</v>
      </c>
      <c r="AM13" s="3" t="s">
        <v>59</v>
      </c>
      <c r="AP13" s="3">
        <v>1</v>
      </c>
      <c r="AR13" s="3">
        <v>1050</v>
      </c>
      <c r="AS13" s="3">
        <v>1400</v>
      </c>
      <c r="AW13" s="3">
        <v>0.69444444444444442</v>
      </c>
    </row>
    <row r="14" spans="1:49" x14ac:dyDescent="0.2">
      <c r="A14" s="3">
        <v>137</v>
      </c>
      <c r="B14" s="3">
        <v>293294.90835847502</v>
      </c>
      <c r="C14" s="3">
        <v>637.27272727272725</v>
      </c>
      <c r="D14" s="3">
        <f t="shared" si="0"/>
        <v>637.27272727272725</v>
      </c>
      <c r="E14" s="3">
        <f t="shared" si="1"/>
        <v>-637.27272727272725</v>
      </c>
      <c r="F14" s="3">
        <f t="shared" si="2"/>
        <v>0</v>
      </c>
      <c r="G14" s="3">
        <f t="shared" si="3"/>
        <v>1274.5454545454545</v>
      </c>
      <c r="H14" s="3">
        <f t="shared" si="4"/>
        <v>637.27272727272725</v>
      </c>
      <c r="I14" s="3">
        <v>0</v>
      </c>
      <c r="J14" s="3" t="s">
        <v>211</v>
      </c>
      <c r="K14" s="3" t="s">
        <v>212</v>
      </c>
      <c r="L14" s="3" t="s">
        <v>213</v>
      </c>
      <c r="M14" s="3">
        <v>2019</v>
      </c>
      <c r="N14" s="3" t="s">
        <v>132</v>
      </c>
      <c r="O14" s="3" t="s">
        <v>66</v>
      </c>
      <c r="P14" s="3" t="s">
        <v>133</v>
      </c>
      <c r="Q14" s="3" t="s">
        <v>214</v>
      </c>
      <c r="R14" s="3" t="s">
        <v>47</v>
      </c>
      <c r="S14" s="3" t="s">
        <v>48</v>
      </c>
      <c r="T14" s="3" t="s">
        <v>49</v>
      </c>
      <c r="U14" s="3" t="s">
        <v>163</v>
      </c>
      <c r="V14" s="3" t="s">
        <v>215</v>
      </c>
      <c r="W14" s="3" t="s">
        <v>52</v>
      </c>
      <c r="X14" s="3" t="s">
        <v>216</v>
      </c>
      <c r="AA14" s="3" t="s">
        <v>219</v>
      </c>
      <c r="AB14" s="3" t="s">
        <v>82</v>
      </c>
      <c r="AE14" s="3" t="s">
        <v>140</v>
      </c>
      <c r="AF14" s="3">
        <v>25</v>
      </c>
      <c r="AG14" s="3" t="s">
        <v>56</v>
      </c>
      <c r="AH14" s="3">
        <v>-1</v>
      </c>
      <c r="AI14" s="3">
        <v>20</v>
      </c>
      <c r="AJ14" s="3" t="s">
        <v>218</v>
      </c>
      <c r="AL14" s="3" t="s">
        <v>58</v>
      </c>
      <c r="AM14" s="3" t="s">
        <v>59</v>
      </c>
      <c r="AP14" s="3">
        <v>1</v>
      </c>
      <c r="AR14" s="3">
        <v>1050</v>
      </c>
      <c r="AS14" s="3">
        <v>1400</v>
      </c>
      <c r="AW14" s="3">
        <v>0.69444444444444442</v>
      </c>
    </row>
    <row r="15" spans="1:49" x14ac:dyDescent="0.2">
      <c r="A15" s="3">
        <v>137</v>
      </c>
      <c r="B15" s="3">
        <v>384547.79072896409</v>
      </c>
      <c r="C15" s="3">
        <v>524.79779411764707</v>
      </c>
      <c r="D15" s="3">
        <f t="shared" si="0"/>
        <v>524.79779411764707</v>
      </c>
      <c r="E15" s="3">
        <f t="shared" si="1"/>
        <v>-524.79779411764707</v>
      </c>
      <c r="F15" s="3">
        <f t="shared" si="2"/>
        <v>0</v>
      </c>
      <c r="G15" s="3">
        <f t="shared" si="3"/>
        <v>1049.5955882352941</v>
      </c>
      <c r="H15" s="3">
        <f t="shared" si="4"/>
        <v>524.79779411764707</v>
      </c>
      <c r="I15" s="3">
        <v>0</v>
      </c>
      <c r="J15" s="3" t="s">
        <v>211</v>
      </c>
      <c r="K15" s="3" t="s">
        <v>212</v>
      </c>
      <c r="L15" s="3" t="s">
        <v>213</v>
      </c>
      <c r="M15" s="3">
        <v>2019</v>
      </c>
      <c r="N15" s="3" t="s">
        <v>132</v>
      </c>
      <c r="O15" s="3" t="s">
        <v>66</v>
      </c>
      <c r="P15" s="3" t="s">
        <v>133</v>
      </c>
      <c r="Q15" s="3" t="s">
        <v>214</v>
      </c>
      <c r="R15" s="3" t="s">
        <v>47</v>
      </c>
      <c r="S15" s="3" t="s">
        <v>48</v>
      </c>
      <c r="T15" s="3" t="s">
        <v>49</v>
      </c>
      <c r="U15" s="3" t="s">
        <v>163</v>
      </c>
      <c r="V15" s="3" t="s">
        <v>215</v>
      </c>
      <c r="W15" s="3" t="s">
        <v>52</v>
      </c>
      <c r="X15" s="3" t="s">
        <v>216</v>
      </c>
      <c r="AA15" s="3" t="s">
        <v>219</v>
      </c>
      <c r="AB15" s="3" t="s">
        <v>82</v>
      </c>
      <c r="AE15" s="3" t="s">
        <v>140</v>
      </c>
      <c r="AF15" s="3">
        <v>25</v>
      </c>
      <c r="AG15" s="3" t="s">
        <v>56</v>
      </c>
      <c r="AH15" s="3">
        <v>-1</v>
      </c>
      <c r="AI15" s="3">
        <v>20</v>
      </c>
      <c r="AJ15" s="3" t="s">
        <v>218</v>
      </c>
      <c r="AL15" s="3" t="s">
        <v>58</v>
      </c>
      <c r="AM15" s="3" t="s">
        <v>59</v>
      </c>
      <c r="AP15" s="3">
        <v>1</v>
      </c>
      <c r="AR15" s="3">
        <v>1050</v>
      </c>
      <c r="AS15" s="3">
        <v>1400</v>
      </c>
      <c r="AW15" s="3">
        <v>0.69444444444444442</v>
      </c>
    </row>
    <row r="16" spans="1:49" x14ac:dyDescent="0.2">
      <c r="A16" s="3">
        <v>137</v>
      </c>
      <c r="B16" s="3">
        <v>1212850.3867101739</v>
      </c>
      <c r="C16" s="3">
        <v>500.4545454545455</v>
      </c>
      <c r="D16" s="3">
        <f t="shared" si="0"/>
        <v>500.4545454545455</v>
      </c>
      <c r="E16" s="3">
        <f t="shared" si="1"/>
        <v>-500.4545454545455</v>
      </c>
      <c r="F16" s="3">
        <f t="shared" si="2"/>
        <v>0</v>
      </c>
      <c r="G16" s="3">
        <f t="shared" si="3"/>
        <v>1000.909090909091</v>
      </c>
      <c r="H16" s="3">
        <f t="shared" si="4"/>
        <v>500.4545454545455</v>
      </c>
      <c r="I16" s="3">
        <v>0</v>
      </c>
      <c r="J16" s="3" t="s">
        <v>211</v>
      </c>
      <c r="K16" s="3" t="s">
        <v>212</v>
      </c>
      <c r="L16" s="3" t="s">
        <v>213</v>
      </c>
      <c r="M16" s="3">
        <v>2019</v>
      </c>
      <c r="N16" s="3" t="s">
        <v>132</v>
      </c>
      <c r="O16" s="3" t="s">
        <v>66</v>
      </c>
      <c r="P16" s="3" t="s">
        <v>133</v>
      </c>
      <c r="Q16" s="3" t="s">
        <v>214</v>
      </c>
      <c r="R16" s="3" t="s">
        <v>47</v>
      </c>
      <c r="S16" s="3" t="s">
        <v>48</v>
      </c>
      <c r="T16" s="3" t="s">
        <v>49</v>
      </c>
      <c r="U16" s="3" t="s">
        <v>163</v>
      </c>
      <c r="V16" s="3" t="s">
        <v>215</v>
      </c>
      <c r="W16" s="3" t="s">
        <v>52</v>
      </c>
      <c r="X16" s="3" t="s">
        <v>216</v>
      </c>
      <c r="AA16" s="3" t="s">
        <v>219</v>
      </c>
      <c r="AB16" s="3" t="s">
        <v>82</v>
      </c>
      <c r="AE16" s="3" t="s">
        <v>140</v>
      </c>
      <c r="AF16" s="3">
        <v>25</v>
      </c>
      <c r="AG16" s="3" t="s">
        <v>56</v>
      </c>
      <c r="AH16" s="3">
        <v>-1</v>
      </c>
      <c r="AI16" s="3">
        <v>20</v>
      </c>
      <c r="AJ16" s="3" t="s">
        <v>218</v>
      </c>
      <c r="AL16" s="3" t="s">
        <v>58</v>
      </c>
      <c r="AM16" s="3" t="s">
        <v>59</v>
      </c>
      <c r="AP16" s="3">
        <v>1</v>
      </c>
      <c r="AR16" s="3">
        <v>1050</v>
      </c>
      <c r="AS16" s="3">
        <v>1400</v>
      </c>
      <c r="AW16" s="3">
        <v>0.69444444444444442</v>
      </c>
    </row>
    <row r="17" spans="1:49" x14ac:dyDescent="0.2">
      <c r="A17" s="3">
        <v>157</v>
      </c>
      <c r="B17" s="3">
        <v>9951.4082112993456</v>
      </c>
      <c r="C17" s="3">
        <v>750.47646356033454</v>
      </c>
      <c r="D17" s="3">
        <f t="shared" si="0"/>
        <v>750.47646356033454</v>
      </c>
      <c r="E17" s="3">
        <f t="shared" si="1"/>
        <v>-750.47646356033454</v>
      </c>
      <c r="F17" s="3">
        <f t="shared" si="2"/>
        <v>0</v>
      </c>
      <c r="G17" s="3">
        <f t="shared" si="3"/>
        <v>1500.9529271206691</v>
      </c>
      <c r="H17" s="3">
        <f t="shared" si="4"/>
        <v>750.47646356033454</v>
      </c>
      <c r="I17" s="3">
        <v>0</v>
      </c>
      <c r="J17" s="3" t="s">
        <v>305</v>
      </c>
      <c r="K17" s="3" t="s">
        <v>306</v>
      </c>
      <c r="L17" s="3" t="s">
        <v>307</v>
      </c>
      <c r="M17" s="3">
        <v>2018</v>
      </c>
      <c r="N17" s="3" t="s">
        <v>132</v>
      </c>
      <c r="O17" s="3" t="s">
        <v>66</v>
      </c>
      <c r="P17" s="3" t="s">
        <v>133</v>
      </c>
      <c r="Q17" s="3" t="s">
        <v>308</v>
      </c>
      <c r="R17" s="3" t="s">
        <v>47</v>
      </c>
      <c r="S17" s="3" t="s">
        <v>48</v>
      </c>
      <c r="T17" s="3" t="s">
        <v>49</v>
      </c>
      <c r="U17" s="3" t="s">
        <v>163</v>
      </c>
      <c r="V17" s="3" t="s">
        <v>309</v>
      </c>
      <c r="W17" s="3" t="s">
        <v>52</v>
      </c>
      <c r="X17" s="3" t="s">
        <v>310</v>
      </c>
      <c r="AA17" s="3" t="s">
        <v>311</v>
      </c>
      <c r="AB17" s="3" t="s">
        <v>82</v>
      </c>
      <c r="AE17" s="3" t="s">
        <v>140</v>
      </c>
      <c r="AF17" s="3">
        <v>25</v>
      </c>
      <c r="AG17" s="3" t="s">
        <v>56</v>
      </c>
      <c r="AH17" s="3">
        <v>-1</v>
      </c>
      <c r="AI17" s="3">
        <v>20</v>
      </c>
      <c r="AJ17" s="3" t="s">
        <v>141</v>
      </c>
      <c r="AL17" s="3" t="s">
        <v>58</v>
      </c>
      <c r="AM17" s="3" t="s">
        <v>59</v>
      </c>
      <c r="AN17" s="3" t="s">
        <v>86</v>
      </c>
      <c r="AO17" s="3" t="s">
        <v>312</v>
      </c>
      <c r="AP17" s="3">
        <v>1</v>
      </c>
      <c r="AR17" s="3">
        <v>746</v>
      </c>
      <c r="AS17" s="3">
        <v>1057</v>
      </c>
      <c r="AT17" s="3">
        <v>8</v>
      </c>
      <c r="AW17" s="3">
        <v>0.77777777777777779</v>
      </c>
    </row>
    <row r="18" spans="1:49" x14ac:dyDescent="0.2">
      <c r="A18" s="3">
        <v>157</v>
      </c>
      <c r="B18" s="3">
        <v>19106.639003556971</v>
      </c>
      <c r="C18" s="3">
        <v>700.1084349577211</v>
      </c>
      <c r="D18" s="3">
        <f t="shared" si="0"/>
        <v>700.1084349577211</v>
      </c>
      <c r="E18" s="3">
        <f t="shared" si="1"/>
        <v>-700.1084349577211</v>
      </c>
      <c r="F18" s="3">
        <f t="shared" si="2"/>
        <v>0</v>
      </c>
      <c r="G18" s="3">
        <f t="shared" si="3"/>
        <v>1400.2168699154422</v>
      </c>
      <c r="H18" s="3">
        <f t="shared" si="4"/>
        <v>700.1084349577211</v>
      </c>
      <c r="I18" s="3">
        <v>0</v>
      </c>
      <c r="J18" s="3" t="s">
        <v>305</v>
      </c>
      <c r="K18" s="3" t="s">
        <v>306</v>
      </c>
      <c r="L18" s="3" t="s">
        <v>307</v>
      </c>
      <c r="M18" s="3">
        <v>2018</v>
      </c>
      <c r="N18" s="3" t="s">
        <v>132</v>
      </c>
      <c r="O18" s="3" t="s">
        <v>66</v>
      </c>
      <c r="P18" s="3" t="s">
        <v>133</v>
      </c>
      <c r="Q18" s="3" t="s">
        <v>308</v>
      </c>
      <c r="R18" s="3" t="s">
        <v>47</v>
      </c>
      <c r="S18" s="3" t="s">
        <v>48</v>
      </c>
      <c r="T18" s="3" t="s">
        <v>49</v>
      </c>
      <c r="U18" s="3" t="s">
        <v>163</v>
      </c>
      <c r="V18" s="3" t="s">
        <v>309</v>
      </c>
      <c r="W18" s="3" t="s">
        <v>52</v>
      </c>
      <c r="X18" s="3" t="s">
        <v>310</v>
      </c>
      <c r="AA18" s="3" t="s">
        <v>311</v>
      </c>
      <c r="AB18" s="3" t="s">
        <v>82</v>
      </c>
      <c r="AE18" s="3" t="s">
        <v>140</v>
      </c>
      <c r="AF18" s="3">
        <v>25</v>
      </c>
      <c r="AG18" s="3" t="s">
        <v>56</v>
      </c>
      <c r="AH18" s="3">
        <v>-1</v>
      </c>
      <c r="AI18" s="3">
        <v>20</v>
      </c>
      <c r="AJ18" s="3" t="s">
        <v>141</v>
      </c>
      <c r="AL18" s="3" t="s">
        <v>58</v>
      </c>
      <c r="AM18" s="3" t="s">
        <v>59</v>
      </c>
      <c r="AN18" s="3" t="s">
        <v>86</v>
      </c>
      <c r="AO18" s="3" t="s">
        <v>312</v>
      </c>
      <c r="AP18" s="3">
        <v>1</v>
      </c>
      <c r="AR18" s="3">
        <v>746</v>
      </c>
      <c r="AS18" s="3">
        <v>1057</v>
      </c>
      <c r="AT18" s="3">
        <v>8</v>
      </c>
      <c r="AW18" s="3">
        <v>0.77777777777777779</v>
      </c>
    </row>
    <row r="19" spans="1:49" x14ac:dyDescent="0.2">
      <c r="A19" s="3">
        <v>157</v>
      </c>
      <c r="B19" s="3">
        <v>43759.534120429853</v>
      </c>
      <c r="C19" s="3">
        <v>650.50500146983063</v>
      </c>
      <c r="D19" s="3">
        <f t="shared" si="0"/>
        <v>650.50500146983063</v>
      </c>
      <c r="E19" s="3">
        <f t="shared" si="1"/>
        <v>-650.50500146983063</v>
      </c>
      <c r="F19" s="3">
        <f t="shared" si="2"/>
        <v>0</v>
      </c>
      <c r="G19" s="3">
        <f t="shared" si="3"/>
        <v>1301.0100029396613</v>
      </c>
      <c r="H19" s="3">
        <f t="shared" si="4"/>
        <v>650.50500146983063</v>
      </c>
      <c r="I19" s="3">
        <v>0</v>
      </c>
      <c r="J19" s="3" t="s">
        <v>305</v>
      </c>
      <c r="K19" s="3" t="s">
        <v>306</v>
      </c>
      <c r="L19" s="3" t="s">
        <v>307</v>
      </c>
      <c r="M19" s="3">
        <v>2018</v>
      </c>
      <c r="N19" s="3" t="s">
        <v>132</v>
      </c>
      <c r="O19" s="3" t="s">
        <v>66</v>
      </c>
      <c r="P19" s="3" t="s">
        <v>133</v>
      </c>
      <c r="Q19" s="3" t="s">
        <v>308</v>
      </c>
      <c r="R19" s="3" t="s">
        <v>47</v>
      </c>
      <c r="S19" s="3" t="s">
        <v>48</v>
      </c>
      <c r="T19" s="3" t="s">
        <v>49</v>
      </c>
      <c r="U19" s="3" t="s">
        <v>163</v>
      </c>
      <c r="V19" s="3" t="s">
        <v>309</v>
      </c>
      <c r="W19" s="3" t="s">
        <v>52</v>
      </c>
      <c r="X19" s="3" t="s">
        <v>310</v>
      </c>
      <c r="AA19" s="3" t="s">
        <v>311</v>
      </c>
      <c r="AB19" s="3" t="s">
        <v>82</v>
      </c>
      <c r="AE19" s="3" t="s">
        <v>140</v>
      </c>
      <c r="AF19" s="3">
        <v>25</v>
      </c>
      <c r="AG19" s="3" t="s">
        <v>56</v>
      </c>
      <c r="AH19" s="3">
        <v>-1</v>
      </c>
      <c r="AI19" s="3">
        <v>20</v>
      </c>
      <c r="AJ19" s="3" t="s">
        <v>141</v>
      </c>
      <c r="AL19" s="3" t="s">
        <v>58</v>
      </c>
      <c r="AM19" s="3" t="s">
        <v>59</v>
      </c>
      <c r="AN19" s="3" t="s">
        <v>86</v>
      </c>
      <c r="AO19" s="3" t="s">
        <v>312</v>
      </c>
      <c r="AP19" s="3">
        <v>1</v>
      </c>
      <c r="AR19" s="3">
        <v>746</v>
      </c>
      <c r="AS19" s="3">
        <v>1057</v>
      </c>
      <c r="AT19" s="3">
        <v>8</v>
      </c>
      <c r="AW19" s="3">
        <v>0.77777777777777779</v>
      </c>
    </row>
    <row r="20" spans="1:49" x14ac:dyDescent="0.2">
      <c r="A20" s="3">
        <v>157</v>
      </c>
      <c r="B20" s="3">
        <v>85481.996568711591</v>
      </c>
      <c r="C20" s="3">
        <v>625.55327985435508</v>
      </c>
      <c r="D20" s="3">
        <f t="shared" si="0"/>
        <v>625.55327985435508</v>
      </c>
      <c r="E20" s="3">
        <f t="shared" si="1"/>
        <v>-625.55327985435508</v>
      </c>
      <c r="F20" s="3">
        <f t="shared" si="2"/>
        <v>0</v>
      </c>
      <c r="G20" s="3">
        <f t="shared" si="3"/>
        <v>1251.1065597087102</v>
      </c>
      <c r="H20" s="3">
        <f t="shared" si="4"/>
        <v>625.55327985435508</v>
      </c>
      <c r="I20" s="3">
        <v>0</v>
      </c>
      <c r="J20" s="3" t="s">
        <v>305</v>
      </c>
      <c r="K20" s="3" t="s">
        <v>306</v>
      </c>
      <c r="L20" s="3" t="s">
        <v>307</v>
      </c>
      <c r="M20" s="3">
        <v>2018</v>
      </c>
      <c r="N20" s="3" t="s">
        <v>132</v>
      </c>
      <c r="O20" s="3" t="s">
        <v>66</v>
      </c>
      <c r="P20" s="3" t="s">
        <v>133</v>
      </c>
      <c r="Q20" s="3" t="s">
        <v>308</v>
      </c>
      <c r="R20" s="3" t="s">
        <v>47</v>
      </c>
      <c r="S20" s="3" t="s">
        <v>48</v>
      </c>
      <c r="T20" s="3" t="s">
        <v>49</v>
      </c>
      <c r="U20" s="3" t="s">
        <v>163</v>
      </c>
      <c r="V20" s="3" t="s">
        <v>309</v>
      </c>
      <c r="W20" s="3" t="s">
        <v>52</v>
      </c>
      <c r="X20" s="3" t="s">
        <v>310</v>
      </c>
      <c r="AA20" s="3" t="s">
        <v>311</v>
      </c>
      <c r="AB20" s="3" t="s">
        <v>82</v>
      </c>
      <c r="AE20" s="3" t="s">
        <v>140</v>
      </c>
      <c r="AF20" s="3">
        <v>25</v>
      </c>
      <c r="AG20" s="3" t="s">
        <v>56</v>
      </c>
      <c r="AH20" s="3">
        <v>-1</v>
      </c>
      <c r="AI20" s="3">
        <v>20</v>
      </c>
      <c r="AJ20" s="3" t="s">
        <v>141</v>
      </c>
      <c r="AL20" s="3" t="s">
        <v>58</v>
      </c>
      <c r="AM20" s="3" t="s">
        <v>59</v>
      </c>
      <c r="AN20" s="3" t="s">
        <v>86</v>
      </c>
      <c r="AO20" s="3" t="s">
        <v>312</v>
      </c>
      <c r="AP20" s="3">
        <v>1</v>
      </c>
      <c r="AR20" s="3">
        <v>746</v>
      </c>
      <c r="AS20" s="3">
        <v>1057</v>
      </c>
      <c r="AT20" s="3">
        <v>8</v>
      </c>
      <c r="AW20" s="3">
        <v>0.77777777777777779</v>
      </c>
    </row>
    <row r="21" spans="1:49" x14ac:dyDescent="0.2">
      <c r="A21" s="3">
        <v>157</v>
      </c>
      <c r="B21" s="3">
        <v>110468.4876989898</v>
      </c>
      <c r="C21" s="3">
        <v>550.14805603643299</v>
      </c>
      <c r="D21" s="3">
        <f t="shared" si="0"/>
        <v>550.14805603643299</v>
      </c>
      <c r="E21" s="3">
        <f t="shared" si="1"/>
        <v>-550.14805603643299</v>
      </c>
      <c r="F21" s="3">
        <f t="shared" si="2"/>
        <v>0</v>
      </c>
      <c r="G21" s="3">
        <f t="shared" si="3"/>
        <v>1100.296112072866</v>
      </c>
      <c r="H21" s="3">
        <f t="shared" si="4"/>
        <v>550.14805603643299</v>
      </c>
      <c r="I21" s="3">
        <v>0</v>
      </c>
      <c r="J21" s="3" t="s">
        <v>305</v>
      </c>
      <c r="K21" s="3" t="s">
        <v>306</v>
      </c>
      <c r="L21" s="3" t="s">
        <v>307</v>
      </c>
      <c r="M21" s="3">
        <v>2018</v>
      </c>
      <c r="N21" s="3" t="s">
        <v>132</v>
      </c>
      <c r="O21" s="3" t="s">
        <v>66</v>
      </c>
      <c r="P21" s="3" t="s">
        <v>133</v>
      </c>
      <c r="Q21" s="3" t="s">
        <v>308</v>
      </c>
      <c r="R21" s="3" t="s">
        <v>47</v>
      </c>
      <c r="S21" s="3" t="s">
        <v>48</v>
      </c>
      <c r="T21" s="3" t="s">
        <v>49</v>
      </c>
      <c r="U21" s="3" t="s">
        <v>163</v>
      </c>
      <c r="V21" s="3" t="s">
        <v>309</v>
      </c>
      <c r="W21" s="3" t="s">
        <v>52</v>
      </c>
      <c r="X21" s="3" t="s">
        <v>310</v>
      </c>
      <c r="AA21" s="3" t="s">
        <v>311</v>
      </c>
      <c r="AB21" s="3" t="s">
        <v>82</v>
      </c>
      <c r="AE21" s="3" t="s">
        <v>140</v>
      </c>
      <c r="AF21" s="3">
        <v>25</v>
      </c>
      <c r="AG21" s="3" t="s">
        <v>56</v>
      </c>
      <c r="AH21" s="3">
        <v>-1</v>
      </c>
      <c r="AI21" s="3">
        <v>20</v>
      </c>
      <c r="AJ21" s="3" t="s">
        <v>141</v>
      </c>
      <c r="AL21" s="3" t="s">
        <v>58</v>
      </c>
      <c r="AM21" s="3" t="s">
        <v>59</v>
      </c>
      <c r="AN21" s="3" t="s">
        <v>86</v>
      </c>
      <c r="AO21" s="3" t="s">
        <v>312</v>
      </c>
      <c r="AP21" s="3">
        <v>1</v>
      </c>
      <c r="AR21" s="3">
        <v>746</v>
      </c>
      <c r="AS21" s="3">
        <v>1057</v>
      </c>
      <c r="AT21" s="3">
        <v>8</v>
      </c>
      <c r="AW21" s="3">
        <v>0.77777777777777779</v>
      </c>
    </row>
    <row r="22" spans="1:49" x14ac:dyDescent="0.2">
      <c r="A22" s="3">
        <v>157</v>
      </c>
      <c r="B22" s="3">
        <v>142423.34863584439</v>
      </c>
      <c r="C22" s="3">
        <v>449.78815559169448</v>
      </c>
      <c r="D22" s="3">
        <f t="shared" si="0"/>
        <v>449.78815559169448</v>
      </c>
      <c r="E22" s="3">
        <f t="shared" si="1"/>
        <v>-449.78815559169448</v>
      </c>
      <c r="F22" s="3">
        <f t="shared" si="2"/>
        <v>0</v>
      </c>
      <c r="G22" s="3">
        <f t="shared" si="3"/>
        <v>899.57631118338895</v>
      </c>
      <c r="H22" s="3">
        <f t="shared" si="4"/>
        <v>449.78815559169448</v>
      </c>
      <c r="I22" s="3">
        <v>0</v>
      </c>
      <c r="J22" s="3" t="s">
        <v>305</v>
      </c>
      <c r="K22" s="3" t="s">
        <v>306</v>
      </c>
      <c r="L22" s="3" t="s">
        <v>307</v>
      </c>
      <c r="M22" s="3">
        <v>2018</v>
      </c>
      <c r="N22" s="3" t="s">
        <v>132</v>
      </c>
      <c r="O22" s="3" t="s">
        <v>66</v>
      </c>
      <c r="P22" s="3" t="s">
        <v>133</v>
      </c>
      <c r="Q22" s="3" t="s">
        <v>308</v>
      </c>
      <c r="R22" s="3" t="s">
        <v>47</v>
      </c>
      <c r="S22" s="3" t="s">
        <v>48</v>
      </c>
      <c r="T22" s="3" t="s">
        <v>49</v>
      </c>
      <c r="U22" s="3" t="s">
        <v>163</v>
      </c>
      <c r="V22" s="3" t="s">
        <v>309</v>
      </c>
      <c r="W22" s="3" t="s">
        <v>52</v>
      </c>
      <c r="X22" s="3" t="s">
        <v>310</v>
      </c>
      <c r="AA22" s="3" t="s">
        <v>311</v>
      </c>
      <c r="AB22" s="3" t="s">
        <v>82</v>
      </c>
      <c r="AE22" s="3" t="s">
        <v>140</v>
      </c>
      <c r="AF22" s="3">
        <v>25</v>
      </c>
      <c r="AG22" s="3" t="s">
        <v>56</v>
      </c>
      <c r="AH22" s="3">
        <v>-1</v>
      </c>
      <c r="AI22" s="3">
        <v>20</v>
      </c>
      <c r="AJ22" s="3" t="s">
        <v>141</v>
      </c>
      <c r="AL22" s="3" t="s">
        <v>58</v>
      </c>
      <c r="AM22" s="3" t="s">
        <v>59</v>
      </c>
      <c r="AN22" s="3" t="s">
        <v>86</v>
      </c>
      <c r="AO22" s="3" t="s">
        <v>312</v>
      </c>
      <c r="AP22" s="3">
        <v>1</v>
      </c>
      <c r="AR22" s="3">
        <v>746</v>
      </c>
      <c r="AS22" s="3">
        <v>1057</v>
      </c>
      <c r="AT22" s="3">
        <v>8</v>
      </c>
      <c r="AW22" s="3">
        <v>0.77777777777777779</v>
      </c>
    </row>
    <row r="23" spans="1:49" x14ac:dyDescent="0.2">
      <c r="A23" s="3">
        <v>157</v>
      </c>
      <c r="B23" s="3">
        <v>219120.08842940439</v>
      </c>
      <c r="C23" s="3">
        <v>499.79358556903412</v>
      </c>
      <c r="D23" s="3">
        <f t="shared" si="0"/>
        <v>499.79358556903412</v>
      </c>
      <c r="E23" s="3">
        <f t="shared" si="1"/>
        <v>-499.79358556903412</v>
      </c>
      <c r="F23" s="3">
        <f t="shared" si="2"/>
        <v>0</v>
      </c>
      <c r="G23" s="3">
        <f t="shared" si="3"/>
        <v>999.58717113806824</v>
      </c>
      <c r="H23" s="3">
        <f t="shared" si="4"/>
        <v>499.79358556903412</v>
      </c>
      <c r="I23" s="3">
        <v>0</v>
      </c>
      <c r="J23" s="3" t="s">
        <v>305</v>
      </c>
      <c r="K23" s="3" t="s">
        <v>306</v>
      </c>
      <c r="L23" s="3" t="s">
        <v>307</v>
      </c>
      <c r="M23" s="3">
        <v>2018</v>
      </c>
      <c r="N23" s="3" t="s">
        <v>132</v>
      </c>
      <c r="O23" s="3" t="s">
        <v>66</v>
      </c>
      <c r="P23" s="3" t="s">
        <v>133</v>
      </c>
      <c r="Q23" s="3" t="s">
        <v>308</v>
      </c>
      <c r="R23" s="3" t="s">
        <v>47</v>
      </c>
      <c r="S23" s="3" t="s">
        <v>48</v>
      </c>
      <c r="T23" s="3" t="s">
        <v>49</v>
      </c>
      <c r="U23" s="3" t="s">
        <v>163</v>
      </c>
      <c r="V23" s="3" t="s">
        <v>309</v>
      </c>
      <c r="W23" s="3" t="s">
        <v>52</v>
      </c>
      <c r="X23" s="3" t="s">
        <v>310</v>
      </c>
      <c r="AA23" s="3" t="s">
        <v>311</v>
      </c>
      <c r="AB23" s="3" t="s">
        <v>82</v>
      </c>
      <c r="AE23" s="3" t="s">
        <v>140</v>
      </c>
      <c r="AF23" s="3">
        <v>25</v>
      </c>
      <c r="AG23" s="3" t="s">
        <v>56</v>
      </c>
      <c r="AH23" s="3">
        <v>-1</v>
      </c>
      <c r="AI23" s="3">
        <v>20</v>
      </c>
      <c r="AJ23" s="3" t="s">
        <v>141</v>
      </c>
      <c r="AL23" s="3" t="s">
        <v>58</v>
      </c>
      <c r="AM23" s="3" t="s">
        <v>59</v>
      </c>
      <c r="AN23" s="3" t="s">
        <v>86</v>
      </c>
      <c r="AO23" s="3" t="s">
        <v>312</v>
      </c>
      <c r="AP23" s="3">
        <v>1</v>
      </c>
      <c r="AR23" s="3">
        <v>746</v>
      </c>
      <c r="AS23" s="3">
        <v>1057</v>
      </c>
      <c r="AT23" s="3">
        <v>8</v>
      </c>
      <c r="AW23" s="3">
        <v>0.77777777777777779</v>
      </c>
    </row>
    <row r="24" spans="1:49" x14ac:dyDescent="0.2">
      <c r="A24" s="3">
        <v>157</v>
      </c>
      <c r="B24" s="3">
        <v>227885.41959944231</v>
      </c>
      <c r="C24" s="3">
        <v>429.25754920425072</v>
      </c>
      <c r="D24" s="3">
        <f t="shared" si="0"/>
        <v>429.25754920425072</v>
      </c>
      <c r="E24" s="3">
        <f t="shared" si="1"/>
        <v>-429.25754920425072</v>
      </c>
      <c r="F24" s="3">
        <f t="shared" si="2"/>
        <v>0</v>
      </c>
      <c r="G24" s="3">
        <f t="shared" si="3"/>
        <v>858.51509840850144</v>
      </c>
      <c r="H24" s="3">
        <f t="shared" si="4"/>
        <v>429.25754920425072</v>
      </c>
      <c r="I24" s="3">
        <v>0</v>
      </c>
      <c r="J24" s="3" t="s">
        <v>305</v>
      </c>
      <c r="K24" s="3" t="s">
        <v>306</v>
      </c>
      <c r="L24" s="3" t="s">
        <v>307</v>
      </c>
      <c r="M24" s="3">
        <v>2018</v>
      </c>
      <c r="N24" s="3" t="s">
        <v>132</v>
      </c>
      <c r="O24" s="3" t="s">
        <v>66</v>
      </c>
      <c r="P24" s="3" t="s">
        <v>133</v>
      </c>
      <c r="Q24" s="3" t="s">
        <v>308</v>
      </c>
      <c r="R24" s="3" t="s">
        <v>47</v>
      </c>
      <c r="S24" s="3" t="s">
        <v>48</v>
      </c>
      <c r="T24" s="3" t="s">
        <v>49</v>
      </c>
      <c r="U24" s="3" t="s">
        <v>163</v>
      </c>
      <c r="V24" s="3" t="s">
        <v>309</v>
      </c>
      <c r="W24" s="3" t="s">
        <v>52</v>
      </c>
      <c r="X24" s="3" t="s">
        <v>310</v>
      </c>
      <c r="AA24" s="3" t="s">
        <v>311</v>
      </c>
      <c r="AB24" s="3" t="s">
        <v>82</v>
      </c>
      <c r="AE24" s="3" t="s">
        <v>140</v>
      </c>
      <c r="AF24" s="3">
        <v>25</v>
      </c>
      <c r="AG24" s="3" t="s">
        <v>56</v>
      </c>
      <c r="AH24" s="3">
        <v>-1</v>
      </c>
      <c r="AI24" s="3">
        <v>20</v>
      </c>
      <c r="AJ24" s="3" t="s">
        <v>141</v>
      </c>
      <c r="AL24" s="3" t="s">
        <v>58</v>
      </c>
      <c r="AM24" s="3" t="s">
        <v>59</v>
      </c>
      <c r="AN24" s="3" t="s">
        <v>86</v>
      </c>
      <c r="AO24" s="3" t="s">
        <v>312</v>
      </c>
      <c r="AP24" s="3">
        <v>1</v>
      </c>
      <c r="AR24" s="3">
        <v>746</v>
      </c>
      <c r="AS24" s="3">
        <v>1057</v>
      </c>
      <c r="AT24" s="3">
        <v>8</v>
      </c>
      <c r="AW24" s="3">
        <v>0.77777777777777779</v>
      </c>
    </row>
    <row r="25" spans="1:49" x14ac:dyDescent="0.2">
      <c r="A25" s="3">
        <v>157</v>
      </c>
      <c r="B25" s="3">
        <v>345486.54702161881</v>
      </c>
      <c r="C25" s="3">
        <v>420.16142547451841</v>
      </c>
      <c r="D25" s="3">
        <f t="shared" si="0"/>
        <v>420.16142547451841</v>
      </c>
      <c r="E25" s="3">
        <f t="shared" si="1"/>
        <v>-420.16142547451841</v>
      </c>
      <c r="F25" s="3">
        <f t="shared" si="2"/>
        <v>0</v>
      </c>
      <c r="G25" s="3">
        <f t="shared" si="3"/>
        <v>840.32285094903682</v>
      </c>
      <c r="H25" s="3">
        <f t="shared" si="4"/>
        <v>420.16142547451841</v>
      </c>
      <c r="I25" s="3">
        <v>0</v>
      </c>
      <c r="J25" s="3" t="s">
        <v>305</v>
      </c>
      <c r="K25" s="3" t="s">
        <v>306</v>
      </c>
      <c r="L25" s="3" t="s">
        <v>307</v>
      </c>
      <c r="M25" s="3">
        <v>2018</v>
      </c>
      <c r="N25" s="3" t="s">
        <v>132</v>
      </c>
      <c r="O25" s="3" t="s">
        <v>66</v>
      </c>
      <c r="P25" s="3" t="s">
        <v>133</v>
      </c>
      <c r="Q25" s="3" t="s">
        <v>308</v>
      </c>
      <c r="R25" s="3" t="s">
        <v>47</v>
      </c>
      <c r="S25" s="3" t="s">
        <v>48</v>
      </c>
      <c r="T25" s="3" t="s">
        <v>49</v>
      </c>
      <c r="U25" s="3" t="s">
        <v>163</v>
      </c>
      <c r="V25" s="3" t="s">
        <v>309</v>
      </c>
      <c r="W25" s="3" t="s">
        <v>52</v>
      </c>
      <c r="X25" s="3" t="s">
        <v>310</v>
      </c>
      <c r="AA25" s="3" t="s">
        <v>311</v>
      </c>
      <c r="AB25" s="3" t="s">
        <v>82</v>
      </c>
      <c r="AE25" s="3" t="s">
        <v>140</v>
      </c>
      <c r="AF25" s="3">
        <v>25</v>
      </c>
      <c r="AG25" s="3" t="s">
        <v>56</v>
      </c>
      <c r="AH25" s="3">
        <v>-1</v>
      </c>
      <c r="AI25" s="3">
        <v>20</v>
      </c>
      <c r="AJ25" s="3" t="s">
        <v>141</v>
      </c>
      <c r="AL25" s="3" t="s">
        <v>58</v>
      </c>
      <c r="AM25" s="3" t="s">
        <v>59</v>
      </c>
      <c r="AN25" s="3" t="s">
        <v>86</v>
      </c>
      <c r="AO25" s="3" t="s">
        <v>312</v>
      </c>
      <c r="AP25" s="3">
        <v>1</v>
      </c>
      <c r="AR25" s="3">
        <v>746</v>
      </c>
      <c r="AS25" s="3">
        <v>1057</v>
      </c>
      <c r="AT25" s="3">
        <v>8</v>
      </c>
      <c r="AW25" s="3">
        <v>0.77777777777777779</v>
      </c>
    </row>
    <row r="26" spans="1:49" x14ac:dyDescent="0.2">
      <c r="A26" s="3">
        <v>157</v>
      </c>
      <c r="B26" s="3">
        <v>451360.47457711562</v>
      </c>
      <c r="C26" s="3">
        <v>400.08395492266459</v>
      </c>
      <c r="D26" s="3">
        <f t="shared" si="0"/>
        <v>400.08395492266459</v>
      </c>
      <c r="E26" s="3">
        <f t="shared" si="1"/>
        <v>-400.08395492266459</v>
      </c>
      <c r="F26" s="3">
        <f t="shared" si="2"/>
        <v>0</v>
      </c>
      <c r="G26" s="3">
        <f t="shared" si="3"/>
        <v>800.16790984532918</v>
      </c>
      <c r="H26" s="3">
        <f t="shared" si="4"/>
        <v>400.08395492266459</v>
      </c>
      <c r="I26" s="3">
        <v>0</v>
      </c>
      <c r="J26" s="3" t="s">
        <v>305</v>
      </c>
      <c r="K26" s="3" t="s">
        <v>306</v>
      </c>
      <c r="L26" s="3" t="s">
        <v>307</v>
      </c>
      <c r="M26" s="3">
        <v>2018</v>
      </c>
      <c r="N26" s="3" t="s">
        <v>132</v>
      </c>
      <c r="O26" s="3" t="s">
        <v>66</v>
      </c>
      <c r="P26" s="3" t="s">
        <v>133</v>
      </c>
      <c r="Q26" s="3" t="s">
        <v>308</v>
      </c>
      <c r="R26" s="3" t="s">
        <v>47</v>
      </c>
      <c r="S26" s="3" t="s">
        <v>48</v>
      </c>
      <c r="T26" s="3" t="s">
        <v>49</v>
      </c>
      <c r="U26" s="3" t="s">
        <v>163</v>
      </c>
      <c r="V26" s="3" t="s">
        <v>309</v>
      </c>
      <c r="W26" s="3" t="s">
        <v>52</v>
      </c>
      <c r="X26" s="3" t="s">
        <v>310</v>
      </c>
      <c r="AA26" s="3" t="s">
        <v>311</v>
      </c>
      <c r="AB26" s="3" t="s">
        <v>82</v>
      </c>
      <c r="AE26" s="3" t="s">
        <v>140</v>
      </c>
      <c r="AF26" s="3">
        <v>25</v>
      </c>
      <c r="AG26" s="3" t="s">
        <v>56</v>
      </c>
      <c r="AH26" s="3">
        <v>-1</v>
      </c>
      <c r="AI26" s="3">
        <v>20</v>
      </c>
      <c r="AJ26" s="3" t="s">
        <v>141</v>
      </c>
      <c r="AL26" s="3" t="s">
        <v>58</v>
      </c>
      <c r="AM26" s="3" t="s">
        <v>59</v>
      </c>
      <c r="AN26" s="3" t="s">
        <v>86</v>
      </c>
      <c r="AO26" s="3" t="s">
        <v>312</v>
      </c>
      <c r="AP26" s="3">
        <v>1</v>
      </c>
      <c r="AR26" s="3">
        <v>746</v>
      </c>
      <c r="AS26" s="3">
        <v>1057</v>
      </c>
      <c r="AT26" s="3">
        <v>8</v>
      </c>
      <c r="AW26" s="3">
        <v>0.77777777777777779</v>
      </c>
    </row>
    <row r="27" spans="1:49" x14ac:dyDescent="0.2">
      <c r="A27" s="3">
        <v>157</v>
      </c>
      <c r="B27" s="3">
        <v>842290.56794561865</v>
      </c>
      <c r="C27" s="3">
        <v>410.59148274145741</v>
      </c>
      <c r="D27" s="3">
        <f t="shared" si="0"/>
        <v>410.59148274145741</v>
      </c>
      <c r="E27" s="3">
        <f t="shared" si="1"/>
        <v>-410.59148274145741</v>
      </c>
      <c r="F27" s="3">
        <f t="shared" si="2"/>
        <v>0</v>
      </c>
      <c r="G27" s="3">
        <f t="shared" si="3"/>
        <v>821.18296548291482</v>
      </c>
      <c r="H27" s="3">
        <f t="shared" si="4"/>
        <v>410.59148274145741</v>
      </c>
      <c r="I27" s="3">
        <v>0</v>
      </c>
      <c r="J27" s="3" t="s">
        <v>305</v>
      </c>
      <c r="K27" s="3" t="s">
        <v>306</v>
      </c>
      <c r="L27" s="3" t="s">
        <v>307</v>
      </c>
      <c r="M27" s="3">
        <v>2018</v>
      </c>
      <c r="N27" s="3" t="s">
        <v>132</v>
      </c>
      <c r="O27" s="3" t="s">
        <v>66</v>
      </c>
      <c r="P27" s="3" t="s">
        <v>133</v>
      </c>
      <c r="Q27" s="3" t="s">
        <v>308</v>
      </c>
      <c r="R27" s="3" t="s">
        <v>47</v>
      </c>
      <c r="S27" s="3" t="s">
        <v>48</v>
      </c>
      <c r="T27" s="3" t="s">
        <v>49</v>
      </c>
      <c r="U27" s="3" t="s">
        <v>163</v>
      </c>
      <c r="V27" s="3" t="s">
        <v>309</v>
      </c>
      <c r="W27" s="3" t="s">
        <v>52</v>
      </c>
      <c r="X27" s="3" t="s">
        <v>310</v>
      </c>
      <c r="AA27" s="3" t="s">
        <v>311</v>
      </c>
      <c r="AB27" s="3" t="s">
        <v>82</v>
      </c>
      <c r="AE27" s="3" t="s">
        <v>140</v>
      </c>
      <c r="AF27" s="3">
        <v>25</v>
      </c>
      <c r="AG27" s="3" t="s">
        <v>56</v>
      </c>
      <c r="AH27" s="3">
        <v>-1</v>
      </c>
      <c r="AI27" s="3">
        <v>20</v>
      </c>
      <c r="AJ27" s="3" t="s">
        <v>141</v>
      </c>
      <c r="AL27" s="3" t="s">
        <v>58</v>
      </c>
      <c r="AM27" s="3" t="s">
        <v>59</v>
      </c>
      <c r="AN27" s="3" t="s">
        <v>86</v>
      </c>
      <c r="AO27" s="3" t="s">
        <v>312</v>
      </c>
      <c r="AP27" s="3">
        <v>1</v>
      </c>
      <c r="AR27" s="3">
        <v>746</v>
      </c>
      <c r="AS27" s="3">
        <v>1057</v>
      </c>
      <c r="AT27" s="3">
        <v>8</v>
      </c>
      <c r="AW27" s="3">
        <v>0.77777777777777779</v>
      </c>
    </row>
    <row r="28" spans="1:49" x14ac:dyDescent="0.2">
      <c r="A28" s="3">
        <v>157</v>
      </c>
      <c r="B28" s="3">
        <v>2703178.801688842</v>
      </c>
      <c r="C28" s="3">
        <v>388.61442087248543</v>
      </c>
      <c r="D28" s="3">
        <f t="shared" si="0"/>
        <v>388.61442087248543</v>
      </c>
      <c r="E28" s="3">
        <f t="shared" si="1"/>
        <v>-388.61442087248543</v>
      </c>
      <c r="F28" s="3">
        <f t="shared" si="2"/>
        <v>0</v>
      </c>
      <c r="G28" s="3">
        <f t="shared" si="3"/>
        <v>777.22884174497085</v>
      </c>
      <c r="H28" s="3">
        <f t="shared" si="4"/>
        <v>388.61442087248543</v>
      </c>
      <c r="I28" s="3">
        <v>0</v>
      </c>
      <c r="J28" s="3" t="s">
        <v>305</v>
      </c>
      <c r="K28" s="3" t="s">
        <v>306</v>
      </c>
      <c r="L28" s="3" t="s">
        <v>307</v>
      </c>
      <c r="M28" s="3">
        <v>2018</v>
      </c>
      <c r="N28" s="3" t="s">
        <v>132</v>
      </c>
      <c r="O28" s="3" t="s">
        <v>66</v>
      </c>
      <c r="P28" s="3" t="s">
        <v>133</v>
      </c>
      <c r="Q28" s="3" t="s">
        <v>308</v>
      </c>
      <c r="R28" s="3" t="s">
        <v>47</v>
      </c>
      <c r="S28" s="3" t="s">
        <v>48</v>
      </c>
      <c r="T28" s="3" t="s">
        <v>49</v>
      </c>
      <c r="U28" s="3" t="s">
        <v>163</v>
      </c>
      <c r="V28" s="3" t="s">
        <v>309</v>
      </c>
      <c r="W28" s="3" t="s">
        <v>52</v>
      </c>
      <c r="X28" s="3" t="s">
        <v>310</v>
      </c>
      <c r="AA28" s="3" t="s">
        <v>311</v>
      </c>
      <c r="AB28" s="3" t="s">
        <v>82</v>
      </c>
      <c r="AE28" s="3" t="s">
        <v>140</v>
      </c>
      <c r="AF28" s="3">
        <v>25</v>
      </c>
      <c r="AG28" s="3" t="s">
        <v>56</v>
      </c>
      <c r="AH28" s="3">
        <v>-1</v>
      </c>
      <c r="AI28" s="3">
        <v>20</v>
      </c>
      <c r="AJ28" s="3" t="s">
        <v>141</v>
      </c>
      <c r="AL28" s="3" t="s">
        <v>58</v>
      </c>
      <c r="AM28" s="3" t="s">
        <v>59</v>
      </c>
      <c r="AN28" s="3" t="s">
        <v>86</v>
      </c>
      <c r="AO28" s="3" t="s">
        <v>312</v>
      </c>
      <c r="AP28" s="3">
        <v>1</v>
      </c>
      <c r="AR28" s="3">
        <v>746</v>
      </c>
      <c r="AS28" s="3">
        <v>1057</v>
      </c>
      <c r="AT28" s="3">
        <v>8</v>
      </c>
      <c r="AW28" s="3">
        <v>0.77777777777777779</v>
      </c>
    </row>
    <row r="29" spans="1:49" x14ac:dyDescent="0.2">
      <c r="A29" s="3">
        <v>158</v>
      </c>
      <c r="B29" s="3">
        <v>34321.62140513659</v>
      </c>
      <c r="C29" s="3">
        <v>851.8387587764521</v>
      </c>
      <c r="D29" s="3">
        <f t="shared" si="0"/>
        <v>851.8387587764521</v>
      </c>
      <c r="E29" s="3">
        <f t="shared" si="1"/>
        <v>-851.8387587764521</v>
      </c>
      <c r="F29" s="3">
        <f t="shared" si="2"/>
        <v>0</v>
      </c>
      <c r="G29" s="3">
        <f t="shared" si="3"/>
        <v>1703.6775175529042</v>
      </c>
      <c r="H29" s="3">
        <f t="shared" si="4"/>
        <v>851.8387587764521</v>
      </c>
      <c r="I29" s="3">
        <v>0</v>
      </c>
      <c r="J29" s="3" t="s">
        <v>305</v>
      </c>
      <c r="K29" s="3" t="s">
        <v>306</v>
      </c>
      <c r="L29" s="3" t="s">
        <v>307</v>
      </c>
      <c r="M29" s="3">
        <v>2018</v>
      </c>
      <c r="N29" s="3" t="s">
        <v>132</v>
      </c>
      <c r="O29" s="3" t="s">
        <v>66</v>
      </c>
      <c r="P29" s="3" t="s">
        <v>133</v>
      </c>
      <c r="Q29" s="3" t="s">
        <v>308</v>
      </c>
      <c r="R29" s="3" t="s">
        <v>47</v>
      </c>
      <c r="S29" s="3" t="s">
        <v>48</v>
      </c>
      <c r="T29" s="3" t="s">
        <v>49</v>
      </c>
      <c r="U29" s="3" t="s">
        <v>163</v>
      </c>
      <c r="V29" s="3" t="s">
        <v>309</v>
      </c>
      <c r="W29" s="3" t="s">
        <v>52</v>
      </c>
      <c r="X29" s="3" t="s">
        <v>310</v>
      </c>
      <c r="AA29" s="3" t="s">
        <v>313</v>
      </c>
      <c r="AB29" s="3" t="s">
        <v>82</v>
      </c>
      <c r="AE29" s="3" t="s">
        <v>140</v>
      </c>
      <c r="AF29" s="3">
        <v>25</v>
      </c>
      <c r="AG29" s="3" t="s">
        <v>56</v>
      </c>
      <c r="AH29" s="3">
        <v>-1</v>
      </c>
      <c r="AI29" s="3">
        <v>20</v>
      </c>
      <c r="AJ29" s="3" t="s">
        <v>141</v>
      </c>
      <c r="AL29" s="3" t="s">
        <v>58</v>
      </c>
      <c r="AM29" s="3" t="s">
        <v>59</v>
      </c>
      <c r="AN29" s="3" t="s">
        <v>86</v>
      </c>
      <c r="AO29" s="3" t="s">
        <v>312</v>
      </c>
      <c r="AP29" s="3">
        <v>1</v>
      </c>
      <c r="AR29" s="3">
        <v>1110</v>
      </c>
      <c r="AS29" s="3">
        <v>1340</v>
      </c>
      <c r="AT29" s="3">
        <v>10</v>
      </c>
      <c r="AW29" s="3">
        <v>0.77777777777777779</v>
      </c>
    </row>
    <row r="30" spans="1:49" x14ac:dyDescent="0.2">
      <c r="A30" s="3">
        <v>158</v>
      </c>
      <c r="B30" s="3">
        <v>64997.255998054869</v>
      </c>
      <c r="C30" s="3">
        <v>801.82027454486297</v>
      </c>
      <c r="D30" s="3">
        <f t="shared" si="0"/>
        <v>801.82027454486297</v>
      </c>
      <c r="E30" s="3">
        <f t="shared" si="1"/>
        <v>-801.82027454486297</v>
      </c>
      <c r="F30" s="3">
        <f t="shared" si="2"/>
        <v>0</v>
      </c>
      <c r="G30" s="3">
        <f t="shared" si="3"/>
        <v>1603.6405490897259</v>
      </c>
      <c r="H30" s="3">
        <f t="shared" si="4"/>
        <v>801.82027454486297</v>
      </c>
      <c r="I30" s="3">
        <v>0</v>
      </c>
      <c r="J30" s="3" t="s">
        <v>305</v>
      </c>
      <c r="K30" s="3" t="s">
        <v>306</v>
      </c>
      <c r="L30" s="3" t="s">
        <v>307</v>
      </c>
      <c r="M30" s="3">
        <v>2018</v>
      </c>
      <c r="N30" s="3" t="s">
        <v>132</v>
      </c>
      <c r="O30" s="3" t="s">
        <v>66</v>
      </c>
      <c r="P30" s="3" t="s">
        <v>133</v>
      </c>
      <c r="Q30" s="3" t="s">
        <v>308</v>
      </c>
      <c r="R30" s="3" t="s">
        <v>47</v>
      </c>
      <c r="S30" s="3" t="s">
        <v>48</v>
      </c>
      <c r="T30" s="3" t="s">
        <v>49</v>
      </c>
      <c r="U30" s="3" t="s">
        <v>163</v>
      </c>
      <c r="V30" s="3" t="s">
        <v>309</v>
      </c>
      <c r="W30" s="3" t="s">
        <v>52</v>
      </c>
      <c r="X30" s="3" t="s">
        <v>310</v>
      </c>
      <c r="AA30" s="3" t="s">
        <v>313</v>
      </c>
      <c r="AB30" s="3" t="s">
        <v>82</v>
      </c>
      <c r="AE30" s="3" t="s">
        <v>140</v>
      </c>
      <c r="AF30" s="3">
        <v>25</v>
      </c>
      <c r="AG30" s="3" t="s">
        <v>56</v>
      </c>
      <c r="AH30" s="3">
        <v>-1</v>
      </c>
      <c r="AI30" s="3">
        <v>20</v>
      </c>
      <c r="AJ30" s="3" t="s">
        <v>141</v>
      </c>
      <c r="AL30" s="3" t="s">
        <v>58</v>
      </c>
      <c r="AM30" s="3" t="s">
        <v>59</v>
      </c>
      <c r="AN30" s="3" t="s">
        <v>86</v>
      </c>
      <c r="AO30" s="3" t="s">
        <v>312</v>
      </c>
      <c r="AP30" s="3">
        <v>1</v>
      </c>
      <c r="AR30" s="3">
        <v>1110</v>
      </c>
      <c r="AS30" s="3">
        <v>1340</v>
      </c>
      <c r="AT30" s="3">
        <v>10</v>
      </c>
      <c r="AW30" s="3">
        <v>0.77777777777777779</v>
      </c>
    </row>
    <row r="31" spans="1:49" x14ac:dyDescent="0.2">
      <c r="A31" s="3">
        <v>158</v>
      </c>
      <c r="B31" s="3">
        <v>101375.4154471567</v>
      </c>
      <c r="C31" s="3">
        <v>700.64674111594945</v>
      </c>
      <c r="D31" s="3">
        <f t="shared" si="0"/>
        <v>700.64674111594945</v>
      </c>
      <c r="E31" s="3">
        <f t="shared" si="1"/>
        <v>-700.64674111594945</v>
      </c>
      <c r="F31" s="3">
        <f t="shared" si="2"/>
        <v>0</v>
      </c>
      <c r="G31" s="3">
        <f t="shared" si="3"/>
        <v>1401.2934822318989</v>
      </c>
      <c r="H31" s="3">
        <f t="shared" si="4"/>
        <v>700.64674111594945</v>
      </c>
      <c r="I31" s="3">
        <v>0</v>
      </c>
      <c r="J31" s="3" t="s">
        <v>305</v>
      </c>
      <c r="K31" s="3" t="s">
        <v>306</v>
      </c>
      <c r="L31" s="3" t="s">
        <v>307</v>
      </c>
      <c r="M31" s="3">
        <v>2018</v>
      </c>
      <c r="N31" s="3" t="s">
        <v>132</v>
      </c>
      <c r="O31" s="3" t="s">
        <v>66</v>
      </c>
      <c r="P31" s="3" t="s">
        <v>133</v>
      </c>
      <c r="Q31" s="3" t="s">
        <v>308</v>
      </c>
      <c r="R31" s="3" t="s">
        <v>47</v>
      </c>
      <c r="S31" s="3" t="s">
        <v>48</v>
      </c>
      <c r="T31" s="3" t="s">
        <v>49</v>
      </c>
      <c r="U31" s="3" t="s">
        <v>163</v>
      </c>
      <c r="V31" s="3" t="s">
        <v>309</v>
      </c>
      <c r="W31" s="3" t="s">
        <v>52</v>
      </c>
      <c r="X31" s="3" t="s">
        <v>310</v>
      </c>
      <c r="AA31" s="3" t="s">
        <v>313</v>
      </c>
      <c r="AB31" s="3" t="s">
        <v>82</v>
      </c>
      <c r="AE31" s="3" t="s">
        <v>140</v>
      </c>
      <c r="AF31" s="3">
        <v>25</v>
      </c>
      <c r="AG31" s="3" t="s">
        <v>56</v>
      </c>
      <c r="AH31" s="3">
        <v>-1</v>
      </c>
      <c r="AI31" s="3">
        <v>20</v>
      </c>
      <c r="AJ31" s="3" t="s">
        <v>141</v>
      </c>
      <c r="AL31" s="3" t="s">
        <v>58</v>
      </c>
      <c r="AM31" s="3" t="s">
        <v>59</v>
      </c>
      <c r="AN31" s="3" t="s">
        <v>86</v>
      </c>
      <c r="AO31" s="3" t="s">
        <v>312</v>
      </c>
      <c r="AP31" s="3">
        <v>1</v>
      </c>
      <c r="AR31" s="3">
        <v>1110</v>
      </c>
      <c r="AS31" s="3">
        <v>1340</v>
      </c>
      <c r="AT31" s="3">
        <v>10</v>
      </c>
      <c r="AW31" s="3">
        <v>0.77777777777777779</v>
      </c>
    </row>
    <row r="32" spans="1:49" x14ac:dyDescent="0.2">
      <c r="A32" s="3">
        <v>158</v>
      </c>
      <c r="B32" s="3">
        <v>125845.5746006566</v>
      </c>
      <c r="C32" s="3">
        <v>651.12177698403843</v>
      </c>
      <c r="D32" s="3">
        <f t="shared" si="0"/>
        <v>651.12177698403843</v>
      </c>
      <c r="E32" s="3">
        <f t="shared" si="1"/>
        <v>-651.12177698403843</v>
      </c>
      <c r="F32" s="3">
        <f t="shared" si="2"/>
        <v>0</v>
      </c>
      <c r="G32" s="3">
        <f t="shared" si="3"/>
        <v>1302.2435539680769</v>
      </c>
      <c r="H32" s="3">
        <f t="shared" si="4"/>
        <v>651.12177698403843</v>
      </c>
      <c r="I32" s="3">
        <v>0</v>
      </c>
      <c r="J32" s="3" t="s">
        <v>305</v>
      </c>
      <c r="K32" s="3" t="s">
        <v>306</v>
      </c>
      <c r="L32" s="3" t="s">
        <v>307</v>
      </c>
      <c r="M32" s="3">
        <v>2018</v>
      </c>
      <c r="N32" s="3" t="s">
        <v>132</v>
      </c>
      <c r="O32" s="3" t="s">
        <v>66</v>
      </c>
      <c r="P32" s="3" t="s">
        <v>133</v>
      </c>
      <c r="Q32" s="3" t="s">
        <v>308</v>
      </c>
      <c r="R32" s="3" t="s">
        <v>47</v>
      </c>
      <c r="S32" s="3" t="s">
        <v>48</v>
      </c>
      <c r="T32" s="3" t="s">
        <v>49</v>
      </c>
      <c r="U32" s="3" t="s">
        <v>163</v>
      </c>
      <c r="V32" s="3" t="s">
        <v>309</v>
      </c>
      <c r="W32" s="3" t="s">
        <v>52</v>
      </c>
      <c r="X32" s="3" t="s">
        <v>310</v>
      </c>
      <c r="AA32" s="3" t="s">
        <v>313</v>
      </c>
      <c r="AB32" s="3" t="s">
        <v>82</v>
      </c>
      <c r="AE32" s="3" t="s">
        <v>140</v>
      </c>
      <c r="AF32" s="3">
        <v>25</v>
      </c>
      <c r="AG32" s="3" t="s">
        <v>56</v>
      </c>
      <c r="AH32" s="3">
        <v>-1</v>
      </c>
      <c r="AI32" s="3">
        <v>20</v>
      </c>
      <c r="AJ32" s="3" t="s">
        <v>141</v>
      </c>
      <c r="AL32" s="3" t="s">
        <v>58</v>
      </c>
      <c r="AM32" s="3" t="s">
        <v>59</v>
      </c>
      <c r="AN32" s="3" t="s">
        <v>86</v>
      </c>
      <c r="AO32" s="3" t="s">
        <v>312</v>
      </c>
      <c r="AP32" s="3">
        <v>1</v>
      </c>
      <c r="AR32" s="3">
        <v>1110</v>
      </c>
      <c r="AS32" s="3">
        <v>1340</v>
      </c>
      <c r="AT32" s="3">
        <v>10</v>
      </c>
      <c r="AW32" s="3">
        <v>0.77777777777777779</v>
      </c>
    </row>
    <row r="33" spans="1:49" x14ac:dyDescent="0.2">
      <c r="A33" s="3">
        <v>158</v>
      </c>
      <c r="B33" s="3">
        <v>380713.45941462129</v>
      </c>
      <c r="C33" s="3">
        <v>550.76597782516978</v>
      </c>
      <c r="D33" s="3">
        <f t="shared" si="0"/>
        <v>550.76597782516978</v>
      </c>
      <c r="E33" s="3">
        <f t="shared" si="1"/>
        <v>-550.76597782516978</v>
      </c>
      <c r="F33" s="3">
        <f t="shared" si="2"/>
        <v>0</v>
      </c>
      <c r="G33" s="3">
        <f t="shared" si="3"/>
        <v>1101.5319556503396</v>
      </c>
      <c r="H33" s="3">
        <f t="shared" si="4"/>
        <v>550.76597782516978</v>
      </c>
      <c r="I33" s="3">
        <v>0</v>
      </c>
      <c r="J33" s="3" t="s">
        <v>305</v>
      </c>
      <c r="K33" s="3" t="s">
        <v>306</v>
      </c>
      <c r="L33" s="3" t="s">
        <v>307</v>
      </c>
      <c r="M33" s="3">
        <v>2018</v>
      </c>
      <c r="N33" s="3" t="s">
        <v>132</v>
      </c>
      <c r="O33" s="3" t="s">
        <v>66</v>
      </c>
      <c r="P33" s="3" t="s">
        <v>133</v>
      </c>
      <c r="Q33" s="3" t="s">
        <v>308</v>
      </c>
      <c r="R33" s="3" t="s">
        <v>47</v>
      </c>
      <c r="S33" s="3" t="s">
        <v>48</v>
      </c>
      <c r="T33" s="3" t="s">
        <v>49</v>
      </c>
      <c r="U33" s="3" t="s">
        <v>163</v>
      </c>
      <c r="V33" s="3" t="s">
        <v>309</v>
      </c>
      <c r="W33" s="3" t="s">
        <v>52</v>
      </c>
      <c r="X33" s="3" t="s">
        <v>310</v>
      </c>
      <c r="AA33" s="3" t="s">
        <v>313</v>
      </c>
      <c r="AB33" s="3" t="s">
        <v>82</v>
      </c>
      <c r="AE33" s="3" t="s">
        <v>140</v>
      </c>
      <c r="AF33" s="3">
        <v>25</v>
      </c>
      <c r="AG33" s="3" t="s">
        <v>56</v>
      </c>
      <c r="AH33" s="3">
        <v>-1</v>
      </c>
      <c r="AI33" s="3">
        <v>20</v>
      </c>
      <c r="AJ33" s="3" t="s">
        <v>141</v>
      </c>
      <c r="AL33" s="3" t="s">
        <v>58</v>
      </c>
      <c r="AM33" s="3" t="s">
        <v>59</v>
      </c>
      <c r="AN33" s="3" t="s">
        <v>86</v>
      </c>
      <c r="AO33" s="3" t="s">
        <v>312</v>
      </c>
      <c r="AP33" s="3">
        <v>1</v>
      </c>
      <c r="AR33" s="3">
        <v>1110</v>
      </c>
      <c r="AS33" s="3">
        <v>1340</v>
      </c>
      <c r="AT33" s="3">
        <v>10</v>
      </c>
      <c r="AW33" s="3">
        <v>0.77777777777777779</v>
      </c>
    </row>
    <row r="34" spans="1:49" x14ac:dyDescent="0.2">
      <c r="A34" s="3">
        <v>159</v>
      </c>
      <c r="B34" s="3">
        <v>42495.429144610083</v>
      </c>
      <c r="C34" s="3">
        <v>640</v>
      </c>
      <c r="D34" s="3">
        <f t="shared" si="0"/>
        <v>640</v>
      </c>
      <c r="E34" s="3">
        <f t="shared" si="1"/>
        <v>-640</v>
      </c>
      <c r="F34" s="3">
        <f t="shared" si="2"/>
        <v>0</v>
      </c>
      <c r="G34" s="3">
        <f t="shared" si="3"/>
        <v>1280</v>
      </c>
      <c r="H34" s="3">
        <f t="shared" si="4"/>
        <v>640</v>
      </c>
      <c r="I34" s="3">
        <v>0</v>
      </c>
      <c r="J34" s="3" t="s">
        <v>314</v>
      </c>
      <c r="K34" s="3" t="s">
        <v>315</v>
      </c>
      <c r="L34" s="3" t="s">
        <v>307</v>
      </c>
      <c r="M34" s="3">
        <v>2019</v>
      </c>
      <c r="N34" s="3" t="s">
        <v>132</v>
      </c>
      <c r="O34" s="3" t="s">
        <v>66</v>
      </c>
      <c r="P34" s="3" t="s">
        <v>133</v>
      </c>
      <c r="Q34" s="3" t="s">
        <v>316</v>
      </c>
      <c r="R34" s="3" t="s">
        <v>47</v>
      </c>
      <c r="S34" s="3" t="s">
        <v>48</v>
      </c>
      <c r="T34" s="3" t="s">
        <v>49</v>
      </c>
      <c r="U34" s="3" t="s">
        <v>317</v>
      </c>
      <c r="V34" s="3" t="s">
        <v>295</v>
      </c>
      <c r="W34" s="3" t="s">
        <v>52</v>
      </c>
      <c r="X34" s="3" t="s">
        <v>296</v>
      </c>
      <c r="Z34" s="3">
        <v>0.71</v>
      </c>
      <c r="AA34" s="3" t="s">
        <v>318</v>
      </c>
      <c r="AB34" s="3" t="s">
        <v>82</v>
      </c>
      <c r="AE34" s="3" t="s">
        <v>55</v>
      </c>
      <c r="AF34" s="3">
        <v>25</v>
      </c>
      <c r="AG34" s="3" t="s">
        <v>56</v>
      </c>
      <c r="AH34" s="3">
        <v>-1</v>
      </c>
      <c r="AI34" s="3">
        <v>20</v>
      </c>
      <c r="AJ34" s="3" t="s">
        <v>141</v>
      </c>
      <c r="AL34" s="3" t="s">
        <v>58</v>
      </c>
      <c r="AM34" s="3" t="s">
        <v>59</v>
      </c>
      <c r="AP34" s="3">
        <v>1</v>
      </c>
      <c r="AR34" s="3">
        <v>900</v>
      </c>
      <c r="AS34" s="3">
        <v>1074</v>
      </c>
      <c r="AW34" s="3">
        <v>0.72222222222222221</v>
      </c>
    </row>
    <row r="35" spans="1:49" x14ac:dyDescent="0.2">
      <c r="A35" s="3">
        <v>159</v>
      </c>
      <c r="B35" s="3">
        <v>76104.579678269583</v>
      </c>
      <c r="C35" s="3">
        <v>659.4995639534884</v>
      </c>
      <c r="D35" s="3">
        <f t="shared" ref="D35:D39" si="5">G35/(1-AH35)</f>
        <v>659.4995639534884</v>
      </c>
      <c r="E35" s="3">
        <f t="shared" ref="E35:E39" si="6">D35*AH35</f>
        <v>-659.4995639534884</v>
      </c>
      <c r="F35" s="3">
        <f t="shared" ref="F35:F39" si="7">(D35+E35)/2</f>
        <v>0</v>
      </c>
      <c r="G35" s="3">
        <f t="shared" ref="G35:G39" si="8">C35*2</f>
        <v>1318.9991279069768</v>
      </c>
      <c r="H35" s="3">
        <f t="shared" ref="H35:H39" si="9">C35/(1-(F35/AS35)^2)</f>
        <v>659.4995639534884</v>
      </c>
      <c r="I35" s="3">
        <v>0</v>
      </c>
      <c r="J35" s="3" t="s">
        <v>314</v>
      </c>
      <c r="K35" s="3" t="s">
        <v>315</v>
      </c>
      <c r="L35" s="3" t="s">
        <v>307</v>
      </c>
      <c r="M35" s="3">
        <v>2019</v>
      </c>
      <c r="N35" s="3" t="s">
        <v>132</v>
      </c>
      <c r="O35" s="3" t="s">
        <v>66</v>
      </c>
      <c r="P35" s="3" t="s">
        <v>133</v>
      </c>
      <c r="Q35" s="3" t="s">
        <v>316</v>
      </c>
      <c r="R35" s="3" t="s">
        <v>47</v>
      </c>
      <c r="S35" s="3" t="s">
        <v>48</v>
      </c>
      <c r="T35" s="3" t="s">
        <v>49</v>
      </c>
      <c r="U35" s="3" t="s">
        <v>317</v>
      </c>
      <c r="V35" s="3" t="s">
        <v>295</v>
      </c>
      <c r="W35" s="3" t="s">
        <v>52</v>
      </c>
      <c r="X35" s="3" t="s">
        <v>296</v>
      </c>
      <c r="Z35" s="3">
        <v>0.71</v>
      </c>
      <c r="AA35" s="3" t="s">
        <v>318</v>
      </c>
      <c r="AB35" s="3" t="s">
        <v>82</v>
      </c>
      <c r="AE35" s="3" t="s">
        <v>55</v>
      </c>
      <c r="AF35" s="3">
        <v>25</v>
      </c>
      <c r="AG35" s="3" t="s">
        <v>56</v>
      </c>
      <c r="AH35" s="3">
        <v>-1</v>
      </c>
      <c r="AI35" s="3">
        <v>20</v>
      </c>
      <c r="AJ35" s="3" t="s">
        <v>141</v>
      </c>
      <c r="AL35" s="3" t="s">
        <v>58</v>
      </c>
      <c r="AM35" s="3" t="s">
        <v>59</v>
      </c>
      <c r="AP35" s="3">
        <v>1</v>
      </c>
      <c r="AR35" s="3">
        <v>900</v>
      </c>
      <c r="AS35" s="3">
        <v>1074</v>
      </c>
      <c r="AW35" s="3">
        <v>0.72222222222222221</v>
      </c>
    </row>
    <row r="36" spans="1:49" x14ac:dyDescent="0.2">
      <c r="A36" s="3">
        <v>159</v>
      </c>
      <c r="B36" s="3">
        <v>117131.96947453151</v>
      </c>
      <c r="C36" s="3">
        <v>599.06976744186056</v>
      </c>
      <c r="D36" s="3">
        <f t="shared" si="5"/>
        <v>599.06976744186056</v>
      </c>
      <c r="E36" s="3">
        <f t="shared" si="6"/>
        <v>-599.06976744186056</v>
      </c>
      <c r="F36" s="3">
        <f t="shared" si="7"/>
        <v>0</v>
      </c>
      <c r="G36" s="3">
        <f t="shared" si="8"/>
        <v>1198.1395348837211</v>
      </c>
      <c r="H36" s="3">
        <f t="shared" si="9"/>
        <v>599.06976744186056</v>
      </c>
      <c r="I36" s="3">
        <v>0</v>
      </c>
      <c r="J36" s="3" t="s">
        <v>314</v>
      </c>
      <c r="K36" s="3" t="s">
        <v>315</v>
      </c>
      <c r="L36" s="3" t="s">
        <v>307</v>
      </c>
      <c r="M36" s="3">
        <v>2019</v>
      </c>
      <c r="N36" s="3" t="s">
        <v>132</v>
      </c>
      <c r="O36" s="3" t="s">
        <v>66</v>
      </c>
      <c r="P36" s="3" t="s">
        <v>133</v>
      </c>
      <c r="Q36" s="3" t="s">
        <v>316</v>
      </c>
      <c r="R36" s="3" t="s">
        <v>47</v>
      </c>
      <c r="S36" s="3" t="s">
        <v>48</v>
      </c>
      <c r="T36" s="3" t="s">
        <v>49</v>
      </c>
      <c r="U36" s="3" t="s">
        <v>317</v>
      </c>
      <c r="V36" s="3" t="s">
        <v>295</v>
      </c>
      <c r="W36" s="3" t="s">
        <v>52</v>
      </c>
      <c r="X36" s="3" t="s">
        <v>296</v>
      </c>
      <c r="Z36" s="3">
        <v>0.71</v>
      </c>
      <c r="AA36" s="3" t="s">
        <v>318</v>
      </c>
      <c r="AB36" s="3" t="s">
        <v>82</v>
      </c>
      <c r="AE36" s="3" t="s">
        <v>55</v>
      </c>
      <c r="AF36" s="3">
        <v>25</v>
      </c>
      <c r="AG36" s="3" t="s">
        <v>56</v>
      </c>
      <c r="AH36" s="3">
        <v>-1</v>
      </c>
      <c r="AI36" s="3">
        <v>20</v>
      </c>
      <c r="AJ36" s="3" t="s">
        <v>141</v>
      </c>
      <c r="AL36" s="3" t="s">
        <v>58</v>
      </c>
      <c r="AM36" s="3" t="s">
        <v>59</v>
      </c>
      <c r="AP36" s="3">
        <v>1</v>
      </c>
      <c r="AR36" s="3">
        <v>900</v>
      </c>
      <c r="AS36" s="3">
        <v>1074</v>
      </c>
      <c r="AW36" s="3">
        <v>0.72222222222222221</v>
      </c>
    </row>
    <row r="37" spans="1:49" x14ac:dyDescent="0.2">
      <c r="A37" s="3">
        <v>159</v>
      </c>
      <c r="B37" s="3">
        <v>435254.60596886731</v>
      </c>
      <c r="C37" s="3">
        <v>513.48837209302337</v>
      </c>
      <c r="D37" s="3">
        <f t="shared" si="5"/>
        <v>513.48837209302337</v>
      </c>
      <c r="E37" s="3">
        <f t="shared" si="6"/>
        <v>-513.48837209302337</v>
      </c>
      <c r="F37" s="3">
        <f t="shared" si="7"/>
        <v>0</v>
      </c>
      <c r="G37" s="3">
        <f t="shared" si="8"/>
        <v>1026.9767441860467</v>
      </c>
      <c r="H37" s="3">
        <f t="shared" si="9"/>
        <v>513.48837209302337</v>
      </c>
      <c r="I37" s="3">
        <v>0</v>
      </c>
      <c r="J37" s="3" t="s">
        <v>314</v>
      </c>
      <c r="K37" s="3" t="s">
        <v>315</v>
      </c>
      <c r="L37" s="3" t="s">
        <v>307</v>
      </c>
      <c r="M37" s="3">
        <v>2019</v>
      </c>
      <c r="N37" s="3" t="s">
        <v>132</v>
      </c>
      <c r="O37" s="3" t="s">
        <v>66</v>
      </c>
      <c r="P37" s="3" t="s">
        <v>133</v>
      </c>
      <c r="Q37" s="3" t="s">
        <v>316</v>
      </c>
      <c r="R37" s="3" t="s">
        <v>47</v>
      </c>
      <c r="S37" s="3" t="s">
        <v>48</v>
      </c>
      <c r="T37" s="3" t="s">
        <v>49</v>
      </c>
      <c r="U37" s="3" t="s">
        <v>317</v>
      </c>
      <c r="V37" s="3" t="s">
        <v>295</v>
      </c>
      <c r="W37" s="3" t="s">
        <v>52</v>
      </c>
      <c r="X37" s="3" t="s">
        <v>296</v>
      </c>
      <c r="Z37" s="3">
        <v>0.71</v>
      </c>
      <c r="AA37" s="3" t="s">
        <v>318</v>
      </c>
      <c r="AB37" s="3" t="s">
        <v>82</v>
      </c>
      <c r="AE37" s="3" t="s">
        <v>55</v>
      </c>
      <c r="AF37" s="3">
        <v>25</v>
      </c>
      <c r="AG37" s="3" t="s">
        <v>56</v>
      </c>
      <c r="AH37" s="3">
        <v>-1</v>
      </c>
      <c r="AI37" s="3">
        <v>20</v>
      </c>
      <c r="AJ37" s="3" t="s">
        <v>141</v>
      </c>
      <c r="AL37" s="3" t="s">
        <v>58</v>
      </c>
      <c r="AM37" s="3" t="s">
        <v>59</v>
      </c>
      <c r="AP37" s="3">
        <v>1</v>
      </c>
      <c r="AR37" s="3">
        <v>900</v>
      </c>
      <c r="AS37" s="3">
        <v>1074</v>
      </c>
      <c r="AW37" s="3">
        <v>0.72222222222222221</v>
      </c>
    </row>
    <row r="38" spans="1:49" x14ac:dyDescent="0.2">
      <c r="A38" s="3">
        <v>159</v>
      </c>
      <c r="B38" s="3">
        <v>1414421.7645365531</v>
      </c>
      <c r="C38" s="3">
        <v>544.15072674418616</v>
      </c>
      <c r="D38" s="3">
        <f t="shared" si="5"/>
        <v>544.15072674418616</v>
      </c>
      <c r="E38" s="3">
        <f t="shared" si="6"/>
        <v>-544.15072674418616</v>
      </c>
      <c r="F38" s="3">
        <f t="shared" si="7"/>
        <v>0</v>
      </c>
      <c r="G38" s="3">
        <f t="shared" si="8"/>
        <v>1088.3014534883723</v>
      </c>
      <c r="H38" s="3">
        <f t="shared" si="9"/>
        <v>544.15072674418616</v>
      </c>
      <c r="I38" s="3">
        <v>0</v>
      </c>
      <c r="J38" s="3" t="s">
        <v>314</v>
      </c>
      <c r="K38" s="3" t="s">
        <v>315</v>
      </c>
      <c r="L38" s="3" t="s">
        <v>307</v>
      </c>
      <c r="M38" s="3">
        <v>2019</v>
      </c>
      <c r="N38" s="3" t="s">
        <v>132</v>
      </c>
      <c r="O38" s="3" t="s">
        <v>66</v>
      </c>
      <c r="P38" s="3" t="s">
        <v>133</v>
      </c>
      <c r="Q38" s="3" t="s">
        <v>316</v>
      </c>
      <c r="R38" s="3" t="s">
        <v>47</v>
      </c>
      <c r="S38" s="3" t="s">
        <v>48</v>
      </c>
      <c r="T38" s="3" t="s">
        <v>49</v>
      </c>
      <c r="U38" s="3" t="s">
        <v>317</v>
      </c>
      <c r="V38" s="3" t="s">
        <v>295</v>
      </c>
      <c r="W38" s="3" t="s">
        <v>52</v>
      </c>
      <c r="X38" s="3" t="s">
        <v>296</v>
      </c>
      <c r="Z38" s="3">
        <v>0.71</v>
      </c>
      <c r="AA38" s="3" t="s">
        <v>318</v>
      </c>
      <c r="AB38" s="3" t="s">
        <v>82</v>
      </c>
      <c r="AE38" s="3" t="s">
        <v>55</v>
      </c>
      <c r="AF38" s="3">
        <v>25</v>
      </c>
      <c r="AG38" s="3" t="s">
        <v>56</v>
      </c>
      <c r="AH38" s="3">
        <v>-1</v>
      </c>
      <c r="AI38" s="3">
        <v>20</v>
      </c>
      <c r="AJ38" s="3" t="s">
        <v>141</v>
      </c>
      <c r="AL38" s="3" t="s">
        <v>58</v>
      </c>
      <c r="AM38" s="3" t="s">
        <v>59</v>
      </c>
      <c r="AP38" s="3">
        <v>1</v>
      </c>
      <c r="AR38" s="3">
        <v>900</v>
      </c>
      <c r="AS38" s="3">
        <v>1074</v>
      </c>
      <c r="AW38" s="3">
        <v>0.72222222222222221</v>
      </c>
    </row>
    <row r="39" spans="1:49" x14ac:dyDescent="0.2">
      <c r="A39" s="3">
        <v>159</v>
      </c>
      <c r="B39" s="3">
        <v>3616455.4696715348</v>
      </c>
      <c r="C39" s="3">
        <v>571.30406976744189</v>
      </c>
      <c r="D39" s="3">
        <f t="shared" si="5"/>
        <v>571.30406976744189</v>
      </c>
      <c r="E39" s="3">
        <f t="shared" si="6"/>
        <v>-571.30406976744189</v>
      </c>
      <c r="F39" s="3">
        <f t="shared" si="7"/>
        <v>0</v>
      </c>
      <c r="G39" s="3">
        <f t="shared" si="8"/>
        <v>1142.6081395348838</v>
      </c>
      <c r="H39" s="3">
        <f t="shared" si="9"/>
        <v>571.30406976744189</v>
      </c>
      <c r="I39" s="3">
        <v>0</v>
      </c>
      <c r="J39" s="3" t="s">
        <v>314</v>
      </c>
      <c r="K39" s="3" t="s">
        <v>315</v>
      </c>
      <c r="L39" s="3" t="s">
        <v>307</v>
      </c>
      <c r="M39" s="3">
        <v>2019</v>
      </c>
      <c r="N39" s="3" t="s">
        <v>132</v>
      </c>
      <c r="O39" s="3" t="s">
        <v>66</v>
      </c>
      <c r="P39" s="3" t="s">
        <v>133</v>
      </c>
      <c r="Q39" s="3" t="s">
        <v>316</v>
      </c>
      <c r="R39" s="3" t="s">
        <v>47</v>
      </c>
      <c r="S39" s="3" t="s">
        <v>48</v>
      </c>
      <c r="T39" s="3" t="s">
        <v>49</v>
      </c>
      <c r="U39" s="3" t="s">
        <v>317</v>
      </c>
      <c r="V39" s="3" t="s">
        <v>295</v>
      </c>
      <c r="W39" s="3" t="s">
        <v>52</v>
      </c>
      <c r="X39" s="3" t="s">
        <v>296</v>
      </c>
      <c r="Z39" s="3">
        <v>0.71</v>
      </c>
      <c r="AA39" s="3" t="s">
        <v>318</v>
      </c>
      <c r="AB39" s="3" t="s">
        <v>82</v>
      </c>
      <c r="AE39" s="3" t="s">
        <v>55</v>
      </c>
      <c r="AF39" s="3">
        <v>25</v>
      </c>
      <c r="AG39" s="3" t="s">
        <v>56</v>
      </c>
      <c r="AH39" s="3">
        <v>-1</v>
      </c>
      <c r="AI39" s="3">
        <v>20</v>
      </c>
      <c r="AJ39" s="3" t="s">
        <v>141</v>
      </c>
      <c r="AL39" s="3" t="s">
        <v>58</v>
      </c>
      <c r="AM39" s="3" t="s">
        <v>59</v>
      </c>
      <c r="AP39" s="3">
        <v>1</v>
      </c>
      <c r="AR39" s="3">
        <v>900</v>
      </c>
      <c r="AS39" s="3">
        <v>1074</v>
      </c>
      <c r="AW39" s="3">
        <v>0.72222222222222221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CoCrFeMnNi (R=0.1)</vt:lpstr>
      <vt:lpstr>CoCrFeMnNi (R=-1)</vt:lpstr>
      <vt:lpstr>AlCoCrFeMnNi (R=0.1)</vt:lpstr>
      <vt:lpstr>AlCoCrFeMnNi (R=-1)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Halid Can Yildirim</cp:lastModifiedBy>
  <dcterms:created xsi:type="dcterms:W3CDTF">2024-03-27T16:53:43Z</dcterms:created>
  <dcterms:modified xsi:type="dcterms:W3CDTF">2025-01-03T11:31:46Z</dcterms:modified>
</cp:coreProperties>
</file>