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lim\Documents\GitHub\database-design-and-sql-programming\Local-Transportation-Database\Excel-DB-Design\"/>
    </mc:Choice>
  </mc:AlternateContent>
  <xr:revisionPtr revIDLastSave="0" documentId="13_ncr:1_{2202E4A8-BC9C-4D21-847B-B86E1BF46B21}" xr6:coauthVersionLast="47" xr6:coauthVersionMax="47" xr10:uidLastSave="{00000000-0000-0000-0000-000000000000}"/>
  <bookViews>
    <workbookView xWindow="-108" yWindow="-108" windowWidth="23256" windowHeight="12456" activeTab="1" xr2:uid="{B5FDC5BD-9303-4F03-A26D-3684CA9208E0}"/>
  </bookViews>
  <sheets>
    <sheet name="TRANSPORTATION-RELATION-DESIGN" sheetId="1" r:id="rId1"/>
    <sheet name="TABLE-CREATE" sheetId="2" r:id="rId2"/>
    <sheet name="TABLE-DROP" sheetId="3" r:id="rId3"/>
    <sheet name="CHECK-IF-EXIST" sheetId="4" r:id="rId4"/>
    <sheet name="ADD-CONSTRAINT-PK" sheetId="5" r:id="rId5"/>
    <sheet name="ADD-CONSTRAINT-FK" sheetId="6" r:id="rId6"/>
    <sheet name="ADD-CONSTRAINT-CHK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7" i="2" l="1"/>
  <c r="F10" i="2"/>
  <c r="F11" i="2"/>
  <c r="F12" i="2"/>
  <c r="F13" i="2"/>
  <c r="F14" i="2"/>
  <c r="F15" i="2"/>
  <c r="F16" i="2"/>
  <c r="F9" i="2"/>
  <c r="F8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4" i="2"/>
  <c r="F35" i="2"/>
  <c r="F36" i="2"/>
  <c r="F37" i="2"/>
  <c r="F38" i="2"/>
  <c r="F39" i="2"/>
  <c r="F40" i="2"/>
  <c r="F41" i="2"/>
  <c r="F43" i="2"/>
  <c r="F44" i="2"/>
  <c r="F45" i="2"/>
  <c r="F46" i="2"/>
  <c r="F47" i="2"/>
  <c r="F48" i="2"/>
  <c r="F49" i="2"/>
  <c r="F50" i="2"/>
  <c r="F51" i="2"/>
  <c r="E3" i="7"/>
  <c r="E4" i="7"/>
  <c r="E2" i="7"/>
  <c r="F29" i="6"/>
  <c r="F28" i="6"/>
  <c r="F27" i="6"/>
  <c r="F26" i="6"/>
  <c r="F25" i="6"/>
  <c r="F24" i="6"/>
  <c r="F23" i="6"/>
  <c r="F22" i="6"/>
  <c r="F20" i="6"/>
  <c r="F19" i="6"/>
  <c r="F18" i="6"/>
  <c r="F17" i="6"/>
  <c r="F16" i="6"/>
  <c r="F15" i="6"/>
  <c r="F14" i="6"/>
  <c r="F13" i="6"/>
  <c r="F11" i="6"/>
  <c r="F10" i="6"/>
  <c r="F7" i="6"/>
  <c r="F6" i="6"/>
  <c r="F5" i="6"/>
  <c r="F4" i="6"/>
  <c r="F3" i="6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" i="5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" i="3"/>
  <c r="C2" i="4"/>
  <c r="L35" i="2"/>
  <c r="L30" i="2"/>
  <c r="L31" i="2"/>
  <c r="L32" i="2"/>
  <c r="L33" i="2"/>
  <c r="L34" i="2"/>
  <c r="L29" i="2"/>
  <c r="F2" i="2"/>
  <c r="X50" i="2"/>
  <c r="X47" i="2"/>
  <c r="X48" i="2"/>
  <c r="X49" i="2"/>
  <c r="X46" i="2"/>
  <c r="X45" i="2"/>
  <c r="X43" i="2"/>
  <c r="X34" i="2"/>
  <c r="X35" i="2"/>
  <c r="X36" i="2"/>
  <c r="X37" i="2"/>
  <c r="X38" i="2"/>
  <c r="X39" i="2"/>
  <c r="X40" i="2"/>
  <c r="X41" i="2"/>
  <c r="X42" i="2"/>
  <c r="X33" i="2"/>
  <c r="X32" i="2"/>
  <c r="X30" i="2"/>
  <c r="X27" i="2"/>
  <c r="X28" i="2"/>
  <c r="X29" i="2"/>
  <c r="X26" i="2"/>
  <c r="X23" i="2"/>
  <c r="X19" i="2"/>
  <c r="X20" i="2"/>
  <c r="X21" i="2"/>
  <c r="X22" i="2"/>
  <c r="X18" i="2"/>
  <c r="X25" i="2"/>
  <c r="X17" i="2"/>
  <c r="X15" i="2"/>
  <c r="X12" i="2"/>
  <c r="X13" i="2"/>
  <c r="X14" i="2"/>
  <c r="X11" i="2"/>
  <c r="X10" i="2"/>
  <c r="X8" i="2"/>
  <c r="X4" i="2"/>
  <c r="X5" i="2"/>
  <c r="X6" i="2"/>
  <c r="X7" i="2"/>
  <c r="X3" i="2"/>
  <c r="X2" i="2"/>
  <c r="R50" i="2"/>
  <c r="R46" i="2"/>
  <c r="R47" i="2"/>
  <c r="R48" i="2"/>
  <c r="R49" i="2"/>
  <c r="R45" i="2"/>
  <c r="R44" i="2"/>
  <c r="R42" i="2"/>
  <c r="R39" i="2"/>
  <c r="R40" i="2"/>
  <c r="R41" i="2"/>
  <c r="R38" i="2"/>
  <c r="R37" i="2"/>
  <c r="R35" i="2"/>
  <c r="R26" i="2"/>
  <c r="R27" i="2"/>
  <c r="R28" i="2"/>
  <c r="R29" i="2"/>
  <c r="R30" i="2"/>
  <c r="R31" i="2"/>
  <c r="R32" i="2"/>
  <c r="R33" i="2"/>
  <c r="R34" i="2"/>
  <c r="R25" i="2"/>
  <c r="R24" i="2"/>
  <c r="R22" i="2"/>
  <c r="R13" i="2"/>
  <c r="R14" i="2"/>
  <c r="R15" i="2"/>
  <c r="R16" i="2"/>
  <c r="R17" i="2"/>
  <c r="R18" i="2"/>
  <c r="R19" i="2"/>
  <c r="R20" i="2"/>
  <c r="R21" i="2"/>
  <c r="R12" i="2"/>
  <c r="R11" i="2"/>
  <c r="R9" i="2"/>
  <c r="R4" i="2"/>
  <c r="R5" i="2"/>
  <c r="R6" i="2"/>
  <c r="R7" i="2"/>
  <c r="R8" i="2"/>
  <c r="R3" i="2"/>
  <c r="R2" i="2"/>
  <c r="L51" i="2"/>
  <c r="L46" i="2"/>
  <c r="L47" i="2"/>
  <c r="L48" i="2"/>
  <c r="L49" i="2"/>
  <c r="L50" i="2"/>
  <c r="L45" i="2"/>
  <c r="L44" i="2"/>
  <c r="L42" i="2"/>
  <c r="L39" i="2"/>
  <c r="L40" i="2"/>
  <c r="L41" i="2"/>
  <c r="L38" i="2"/>
  <c r="L37" i="2"/>
  <c r="L28" i="2"/>
  <c r="L26" i="2"/>
  <c r="L21" i="2"/>
  <c r="L22" i="2"/>
  <c r="L23" i="2"/>
  <c r="L24" i="2"/>
  <c r="L25" i="2"/>
  <c r="L20" i="2"/>
  <c r="L19" i="2"/>
  <c r="L17" i="2"/>
  <c r="L10" i="2"/>
  <c r="L11" i="2"/>
  <c r="L12" i="2"/>
  <c r="L13" i="2"/>
  <c r="L14" i="2"/>
  <c r="L15" i="2"/>
  <c r="L16" i="2"/>
  <c r="L9" i="2"/>
  <c r="L8" i="2"/>
  <c r="L6" i="2"/>
  <c r="L3" i="2"/>
  <c r="L4" i="2"/>
  <c r="L5" i="2"/>
  <c r="L2" i="2"/>
  <c r="F6" i="2"/>
  <c r="F4" i="2"/>
  <c r="F5" i="2"/>
  <c r="F3" i="2"/>
</calcChain>
</file>

<file path=xl/sharedStrings.xml><?xml version="1.0" encoding="utf-8"?>
<sst xmlns="http://schemas.openxmlformats.org/spreadsheetml/2006/main" count="1105" uniqueCount="169">
  <si>
    <t>PK</t>
  </si>
  <si>
    <t>INT IDENTITY(1,1)</t>
  </si>
  <si>
    <t>VARCHAR(50)</t>
  </si>
  <si>
    <t>DATETIME</t>
  </si>
  <si>
    <t>x_coordinate</t>
  </si>
  <si>
    <t>y_coordinate</t>
  </si>
  <si>
    <t>VARCHAR(200)</t>
  </si>
  <si>
    <t>VARCHAR(100)</t>
  </si>
  <si>
    <t>FK</t>
  </si>
  <si>
    <t>INT</t>
  </si>
  <si>
    <t>BIT</t>
  </si>
  <si>
    <t>SMALLINT</t>
  </si>
  <si>
    <t>VARCHAR(20)</t>
  </si>
  <si>
    <t>VARCHAR(140)</t>
  </si>
  <si>
    <t>VARCHAR(MAX)</t>
  </si>
  <si>
    <t>VARCHAR(10)</t>
  </si>
  <si>
    <t>VARCHAR(40)</t>
  </si>
  <si>
    <t>x_Coordinate</t>
  </si>
  <si>
    <t>y_Coordinate</t>
  </si>
  <si>
    <t>VehicleType</t>
  </si>
  <si>
    <t>CityName</t>
  </si>
  <si>
    <t>IsDeleted</t>
  </si>
  <si>
    <t>CreatedDatetime</t>
  </si>
  <si>
    <t>Cities</t>
  </si>
  <si>
    <t>Municipalities</t>
  </si>
  <si>
    <t>Vehicles</t>
  </si>
  <si>
    <t>VehicleTypes</t>
  </si>
  <si>
    <t>PK_CityID</t>
  </si>
  <si>
    <t>AuthorizedName</t>
  </si>
  <si>
    <t>AuthorizedSurname</t>
  </si>
  <si>
    <t>FK_NeighbourhoodID</t>
  </si>
  <si>
    <t>PK_MunicipalityID</t>
  </si>
  <si>
    <t>MunicipalityName</t>
  </si>
  <si>
    <t>MunicipalityAddress</t>
  </si>
  <si>
    <t>AuthorizedPhone</t>
  </si>
  <si>
    <t>AuthorizedEmail</t>
  </si>
  <si>
    <t>FK_CityID</t>
  </si>
  <si>
    <t>Brand</t>
  </si>
  <si>
    <t>Model</t>
  </si>
  <si>
    <t>Capacity</t>
  </si>
  <si>
    <t>IsActive</t>
  </si>
  <si>
    <t>IsBroken</t>
  </si>
  <si>
    <t>FK_VehicleTypeID</t>
  </si>
  <si>
    <t>FK_MunicipalityID</t>
  </si>
  <si>
    <t>Drivers</t>
  </si>
  <si>
    <t>PK_DriverID</t>
  </si>
  <si>
    <t>CHAR(11)</t>
  </si>
  <si>
    <t>DriverName</t>
  </si>
  <si>
    <t>DriverSurname</t>
  </si>
  <si>
    <t>DriverBirthDate</t>
  </si>
  <si>
    <t>IsDelete</t>
  </si>
  <si>
    <t>PK_VehicleTypeID</t>
  </si>
  <si>
    <t>CHK_DriverGender</t>
  </si>
  <si>
    <t>CHK</t>
  </si>
  <si>
    <t>CHAR(1)</t>
  </si>
  <si>
    <t>DATE</t>
  </si>
  <si>
    <t>NOT NULL</t>
  </si>
  <si>
    <t>DEFAULT 0</t>
  </si>
  <si>
    <t>VARCHAR(90)</t>
  </si>
  <si>
    <t>VARCHAR(15)</t>
  </si>
  <si>
    <t>VARCHAR(60)</t>
  </si>
  <si>
    <t>DEFAULT GETDATE()</t>
  </si>
  <si>
    <t>FK_DriverID</t>
  </si>
  <si>
    <t>FK_VehicleID</t>
  </si>
  <si>
    <t>StartDate</t>
  </si>
  <si>
    <t>EndDate</t>
  </si>
  <si>
    <t>Shifts</t>
  </si>
  <si>
    <t>PK_ShiftID</t>
  </si>
  <si>
    <t>CHK_ShiftType</t>
  </si>
  <si>
    <t>Date</t>
  </si>
  <si>
    <t>ShiftStartingTime</t>
  </si>
  <si>
    <t>ShiftEndingTime</t>
  </si>
  <si>
    <t>ShiftsDrivers</t>
  </si>
  <si>
    <t>FK_ShiftID</t>
  </si>
  <si>
    <t>PK_DriverShiftID</t>
  </si>
  <si>
    <t>KF</t>
  </si>
  <si>
    <t>DriverContacts</t>
  </si>
  <si>
    <t>DriverAddress</t>
  </si>
  <si>
    <t>DriverEmail</t>
  </si>
  <si>
    <t>DriverPhone</t>
  </si>
  <si>
    <t>PK_DriverContactID</t>
  </si>
  <si>
    <t>CHAR(10)</t>
  </si>
  <si>
    <t>FK_DriverID_AK</t>
  </si>
  <si>
    <t>PK_ComplaintID</t>
  </si>
  <si>
    <t>IncidentDate</t>
  </si>
  <si>
    <t>Grievance</t>
  </si>
  <si>
    <t>Content</t>
  </si>
  <si>
    <t>ComplainantName</t>
  </si>
  <si>
    <t>ComplainantSurname</t>
  </si>
  <si>
    <t>ComplainantPhone</t>
  </si>
  <si>
    <t>ComplainantEmail</t>
  </si>
  <si>
    <t>Route</t>
  </si>
  <si>
    <t>PK_RouteID</t>
  </si>
  <si>
    <t>AK</t>
  </si>
  <si>
    <t>AK_TcNo</t>
  </si>
  <si>
    <t>AK_DriverRegisterNo</t>
  </si>
  <si>
    <t>VARCHAR(6)</t>
  </si>
  <si>
    <t>AK, FK</t>
  </si>
  <si>
    <t>AK_LicencePlate</t>
  </si>
  <si>
    <t>PK_VehicleRouteID</t>
  </si>
  <si>
    <t>PK_DepartureID</t>
  </si>
  <si>
    <t>TIME</t>
  </si>
  <si>
    <t>DepartureTime</t>
  </si>
  <si>
    <t>FK_VehicleRouteID</t>
  </si>
  <si>
    <t>PK_NeighbourhoodID</t>
  </si>
  <si>
    <t>NeighbourhoodName</t>
  </si>
  <si>
    <t>PK_BusStopID</t>
  </si>
  <si>
    <t>AK_BusStopCode</t>
  </si>
  <si>
    <t>BusStopName</t>
  </si>
  <si>
    <t>PK_BusLineID</t>
  </si>
  <si>
    <t>AK_BusLineCode</t>
  </si>
  <si>
    <t>FK_BusLineID</t>
  </si>
  <si>
    <t>FK_BusStopID</t>
  </si>
  <si>
    <t>PK_CardID</t>
  </si>
  <si>
    <t>AK_CardNo</t>
  </si>
  <si>
    <t>Balance</t>
  </si>
  <si>
    <t>FLOAT</t>
  </si>
  <si>
    <t>ExpireDate</t>
  </si>
  <si>
    <t>FK_CardTypeID</t>
  </si>
  <si>
    <t>VARCHAR(16)</t>
  </si>
  <si>
    <t>DEFAULT 1</t>
  </si>
  <si>
    <t>PK_PassengerID</t>
  </si>
  <si>
    <t>CHK_PassengerGender</t>
  </si>
  <si>
    <t>PassengerSurname</t>
  </si>
  <si>
    <t>PassengerName</t>
  </si>
  <si>
    <t>PassengerBirthDate</t>
  </si>
  <si>
    <t>PassengerPhotoURL</t>
  </si>
  <si>
    <t>AK_PassengerHesCode</t>
  </si>
  <si>
    <t>FK_CardID_AK</t>
  </si>
  <si>
    <t>FK, AK</t>
  </si>
  <si>
    <t>VARCHAR(120)</t>
  </si>
  <si>
    <t>PK_PassengerVehicleID</t>
  </si>
  <si>
    <t>FK_PassengerID</t>
  </si>
  <si>
    <t>Price</t>
  </si>
  <si>
    <t>MONEY</t>
  </si>
  <si>
    <t>PK_VehicleID</t>
  </si>
  <si>
    <t>CardType</t>
  </si>
  <si>
    <t>PK_CardTypeID</t>
  </si>
  <si>
    <t>Discount</t>
  </si>
  <si>
    <t>VARCHAR(30)</t>
  </si>
  <si>
    <t>PK_CardLoadingID</t>
  </si>
  <si>
    <t>LoadingAmount</t>
  </si>
  <si>
    <t>FK_CardID</t>
  </si>
  <si>
    <t>FK_LoadingStationID</t>
  </si>
  <si>
    <t>LoadingStations</t>
  </si>
  <si>
    <t>PK_LoadingStationID</t>
  </si>
  <si>
    <t>LoadingStationName</t>
  </si>
  <si>
    <t>AK_InvoiceNo</t>
  </si>
  <si>
    <t>CHECK(CHK_ShiftType = 'M' OR CHK_ShiftType='E' OR CHK_ShiftType='N')</t>
  </si>
  <si>
    <t>CHECK(CHK_DriverGender = 'M' OR CHK_DriverGender = 'W')</t>
  </si>
  <si>
    <t>CHECK(CHK_PassengerGender = 'M' OR CHK_PassengerGender = 'W')</t>
  </si>
  <si>
    <t>PK_AppointmentID</t>
  </si>
  <si>
    <t>VehicleRoutes</t>
  </si>
  <si>
    <t>Cards</t>
  </si>
  <si>
    <t>CardLoadings</t>
  </si>
  <si>
    <t>DriverVehicleAppointments</t>
  </si>
  <si>
    <t>Complaints</t>
  </si>
  <si>
    <t>BusLines</t>
  </si>
  <si>
    <t>PassengerVehicles</t>
  </si>
  <si>
    <t>Passengers</t>
  </si>
  <si>
    <t>Routes_</t>
  </si>
  <si>
    <t>CardTypes</t>
  </si>
  <si>
    <t>BusStops</t>
  </si>
  <si>
    <t>Neighbourhoods</t>
  </si>
  <si>
    <t>Departures</t>
  </si>
  <si>
    <t>CHECK (CHK_DriverGender = 'M' OR CHK_DriverGender = 'W')</t>
  </si>
  <si>
    <t>CHECK (CHK_ShiftType = 'M' OR CHK_ShiftType='E' OR CHK_ShiftType='N')</t>
  </si>
  <si>
    <t>CHECK (CHK_PassengerGender = 'M' OR CHK_PassengerGender = 'W')</t>
  </si>
  <si>
    <t>ShiftDate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</si>
</sst>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charset val="16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996600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666633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6699FF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CC00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3366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00FFFF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1" xfId="0" applyFont="1" applyBorder="1"/>
    <xf numFmtId="0" fontId="0" fillId="0" borderId="2" xfId="0" applyBorder="1"/>
    <xf numFmtId="0" fontId="0" fillId="0" borderId="3" xfId="0" applyBorder="1"/>
    <xf numFmtId="0" fontId="0" fillId="2" borderId="4" xfId="0" applyFill="1" applyBorder="1"/>
    <xf numFmtId="0" fontId="0" fillId="0" borderId="5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0" xfId="0" applyFont="1"/>
    <xf numFmtId="0" fontId="0" fillId="3" borderId="4" xfId="0" applyFill="1" applyBorder="1"/>
    <xf numFmtId="0" fontId="0" fillId="4" borderId="4" xfId="0" applyFill="1" applyBorder="1"/>
    <xf numFmtId="0" fontId="0" fillId="5" borderId="4" xfId="0" applyFill="1" applyBorder="1"/>
    <xf numFmtId="0" fontId="4" fillId="0" borderId="0" xfId="0" applyFont="1"/>
    <xf numFmtId="0" fontId="3" fillId="0" borderId="1" xfId="0" applyFont="1" applyBorder="1"/>
    <xf numFmtId="0" fontId="4" fillId="0" borderId="2" xfId="0" applyFont="1" applyBorder="1"/>
    <xf numFmtId="0" fontId="4" fillId="0" borderId="3" xfId="0" applyFont="1" applyBorder="1"/>
    <xf numFmtId="0" fontId="4" fillId="3" borderId="4" xfId="0" applyFont="1" applyFill="1" applyBorder="1"/>
    <xf numFmtId="0" fontId="4" fillId="0" borderId="5" xfId="0" applyFont="1" applyBorder="1"/>
    <xf numFmtId="0" fontId="4" fillId="0" borderId="4" xfId="0" applyFont="1" applyBorder="1"/>
    <xf numFmtId="0" fontId="4" fillId="2" borderId="4" xfId="0" applyFont="1" applyFill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0" fillId="7" borderId="4" xfId="0" applyFill="1" applyBorder="1"/>
    <xf numFmtId="0" fontId="0" fillId="6" borderId="4" xfId="0" applyFill="1" applyBorder="1"/>
    <xf numFmtId="0" fontId="2" fillId="4" borderId="4" xfId="0" applyFont="1" applyFill="1" applyBorder="1"/>
    <xf numFmtId="0" fontId="4" fillId="8" borderId="4" xfId="0" applyFont="1" applyFill="1" applyBorder="1"/>
    <xf numFmtId="0" fontId="4" fillId="7" borderId="4" xfId="0" applyFont="1" applyFill="1" applyBorder="1"/>
    <xf numFmtId="0" fontId="4" fillId="9" borderId="4" xfId="0" applyFont="1" applyFill="1" applyBorder="1"/>
    <xf numFmtId="0" fontId="0" fillId="10" borderId="4" xfId="0" applyFill="1" applyBorder="1"/>
    <xf numFmtId="0" fontId="0" fillId="9" borderId="4" xfId="0" applyFill="1" applyBorder="1"/>
    <xf numFmtId="0" fontId="0" fillId="11" borderId="4" xfId="0" applyFill="1" applyBorder="1"/>
    <xf numFmtId="0" fontId="0" fillId="12" borderId="4" xfId="0" applyFill="1" applyBorder="1"/>
    <xf numFmtId="0" fontId="0" fillId="13" borderId="4" xfId="0" applyFill="1" applyBorder="1"/>
    <xf numFmtId="0" fontId="4" fillId="13" borderId="4" xfId="0" applyFont="1" applyFill="1" applyBorder="1"/>
    <xf numFmtId="0" fontId="4" fillId="6" borderId="4" xfId="0" applyFont="1" applyFill="1" applyBorder="1"/>
    <xf numFmtId="0" fontId="4" fillId="14" borderId="4" xfId="0" applyFont="1" applyFill="1" applyBorder="1"/>
    <xf numFmtId="0" fontId="0" fillId="14" borderId="4" xfId="0" applyFill="1" applyBorder="1"/>
    <xf numFmtId="0" fontId="0" fillId="15" borderId="4" xfId="0" applyFill="1" applyBorder="1"/>
    <xf numFmtId="0" fontId="0" fillId="16" borderId="4" xfId="0" applyFill="1" applyBorder="1"/>
    <xf numFmtId="0" fontId="0" fillId="17" borderId="4" xfId="0" applyFill="1" applyBorder="1"/>
    <xf numFmtId="0" fontId="0" fillId="18" borderId="4" xfId="0" applyFill="1" applyBorder="1"/>
    <xf numFmtId="0" fontId="0" fillId="19" borderId="4" xfId="0" applyFill="1" applyBorder="1"/>
    <xf numFmtId="0" fontId="0" fillId="20" borderId="4" xfId="0" applyFill="1" applyBorder="1"/>
    <xf numFmtId="0" fontId="0" fillId="21" borderId="4" xfId="0" applyFill="1" applyBorder="1"/>
    <xf numFmtId="0" fontId="0" fillId="22" borderId="4" xfId="0" applyFill="1" applyBorder="1"/>
    <xf numFmtId="0" fontId="0" fillId="23" borderId="4" xfId="0" applyFill="1" applyBorder="1"/>
    <xf numFmtId="0" fontId="5" fillId="0" borderId="0" xfId="0" applyFont="1"/>
    <xf numFmtId="0" fontId="0" fillId="0" borderId="0" xfId="0" applyBorder="1"/>
    <xf numFmtId="0" fontId="4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6699"/>
      <color rgb="FFFFCCFF"/>
      <color rgb="FF339966"/>
      <color rgb="FF669900"/>
      <color rgb="FF808000"/>
      <color rgb="FFCC9900"/>
      <color rgb="FF00FFFF"/>
      <color rgb="FFFFFFCC"/>
      <color rgb="FFCC00FF"/>
      <color rgb="FF00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2872F-AF6D-4A75-8585-FCFB91657627}">
  <dimension ref="B1:T51"/>
  <sheetViews>
    <sheetView topLeftCell="A3" zoomScaleNormal="100" workbookViewId="0">
      <selection activeCell="B8" sqref="B8:E17"/>
    </sheetView>
  </sheetViews>
  <sheetFormatPr defaultRowHeight="14.4" x14ac:dyDescent="0.3"/>
  <cols>
    <col min="1" max="1" width="3.44140625" customWidth="1"/>
    <col min="2" max="2" width="21.5546875" bestFit="1" customWidth="1"/>
    <col min="3" max="3" width="17.33203125" bestFit="1" customWidth="1"/>
    <col min="4" max="4" width="3.44140625" bestFit="1" customWidth="1"/>
    <col min="5" max="5" width="19.5546875" bestFit="1" customWidth="1"/>
    <col min="6" max="6" width="3.88671875" customWidth="1"/>
    <col min="7" max="7" width="25.21875" bestFit="1" customWidth="1"/>
    <col min="8" max="8" width="17.33203125" bestFit="1" customWidth="1"/>
    <col min="9" max="9" width="4.6640625" bestFit="1" customWidth="1"/>
    <col min="10" max="10" width="61.88671875" bestFit="1" customWidth="1"/>
    <col min="11" max="11" width="3.5546875" customWidth="1"/>
    <col min="12" max="12" width="23.77734375" bestFit="1" customWidth="1"/>
    <col min="13" max="13" width="17.33203125" bestFit="1" customWidth="1"/>
    <col min="14" max="14" width="6.5546875" bestFit="1" customWidth="1"/>
    <col min="15" max="15" width="19.5546875" bestFit="1" customWidth="1"/>
    <col min="16" max="16" width="3.88671875" customWidth="1"/>
    <col min="17" max="17" width="23" bestFit="1" customWidth="1"/>
    <col min="18" max="18" width="17.33203125" bestFit="1" customWidth="1"/>
    <col min="19" max="19" width="6.5546875" bestFit="1" customWidth="1"/>
    <col min="20" max="20" width="57.88671875" bestFit="1" customWidth="1"/>
  </cols>
  <sheetData>
    <row r="1" spans="2:20" ht="15" thickBot="1" x14ac:dyDescent="0.35"/>
    <row r="2" spans="2:20" x14ac:dyDescent="0.3">
      <c r="B2" s="1" t="s">
        <v>23</v>
      </c>
      <c r="C2" s="2"/>
      <c r="D2" s="2"/>
      <c r="E2" s="3"/>
      <c r="G2" s="1" t="s">
        <v>26</v>
      </c>
      <c r="H2" s="2"/>
      <c r="I2" s="2"/>
      <c r="J2" s="3"/>
      <c r="L2" s="1" t="s">
        <v>76</v>
      </c>
      <c r="M2" s="2"/>
      <c r="N2" s="2"/>
      <c r="O2" s="3"/>
      <c r="Q2" s="1" t="s">
        <v>164</v>
      </c>
      <c r="R2" s="2"/>
      <c r="S2" s="2"/>
      <c r="T2" s="3"/>
    </row>
    <row r="3" spans="2:20" x14ac:dyDescent="0.3">
      <c r="B3" s="4" t="s">
        <v>27</v>
      </c>
      <c r="C3" t="s">
        <v>1</v>
      </c>
      <c r="D3" t="s">
        <v>0</v>
      </c>
      <c r="E3" s="5"/>
      <c r="G3" s="12" t="s">
        <v>51</v>
      </c>
      <c r="H3" t="s">
        <v>1</v>
      </c>
      <c r="I3" t="s">
        <v>0</v>
      </c>
      <c r="J3" s="5"/>
      <c r="L3" s="33" t="s">
        <v>80</v>
      </c>
      <c r="M3" t="s">
        <v>1</v>
      </c>
      <c r="N3" t="s">
        <v>0</v>
      </c>
      <c r="O3" s="5"/>
      <c r="Q3" s="40" t="s">
        <v>100</v>
      </c>
      <c r="R3" s="14" t="s">
        <v>1</v>
      </c>
      <c r="S3" t="s">
        <v>0</v>
      </c>
      <c r="T3" s="5"/>
    </row>
    <row r="4" spans="2:20" x14ac:dyDescent="0.3">
      <c r="B4" s="6" t="s">
        <v>20</v>
      </c>
      <c r="C4" t="s">
        <v>2</v>
      </c>
      <c r="E4" s="5"/>
      <c r="G4" s="6" t="s">
        <v>19</v>
      </c>
      <c r="H4" t="s">
        <v>58</v>
      </c>
      <c r="J4" s="5"/>
      <c r="L4" s="6" t="s">
        <v>79</v>
      </c>
      <c r="M4" t="s">
        <v>81</v>
      </c>
      <c r="O4" s="5"/>
      <c r="Q4" s="6" t="s">
        <v>69</v>
      </c>
      <c r="R4" t="s">
        <v>55</v>
      </c>
      <c r="T4" s="5"/>
    </row>
    <row r="5" spans="2:20" x14ac:dyDescent="0.3">
      <c r="B5" s="6" t="s">
        <v>21</v>
      </c>
      <c r="C5" t="s">
        <v>10</v>
      </c>
      <c r="E5" s="5" t="s">
        <v>57</v>
      </c>
      <c r="G5" s="6" t="s">
        <v>50</v>
      </c>
      <c r="H5" t="s">
        <v>10</v>
      </c>
      <c r="J5" s="5" t="s">
        <v>57</v>
      </c>
      <c r="L5" s="6" t="s">
        <v>78</v>
      </c>
      <c r="M5" t="s">
        <v>7</v>
      </c>
      <c r="O5" s="5"/>
      <c r="Q5" s="6" t="s">
        <v>102</v>
      </c>
      <c r="R5" t="s">
        <v>101</v>
      </c>
      <c r="T5" s="5"/>
    </row>
    <row r="6" spans="2:20" ht="15" thickBot="1" x14ac:dyDescent="0.35">
      <c r="B6" s="7" t="s">
        <v>22</v>
      </c>
      <c r="C6" s="8" t="s">
        <v>3</v>
      </c>
      <c r="D6" s="8"/>
      <c r="E6" s="9" t="s">
        <v>61</v>
      </c>
      <c r="G6" s="7" t="s">
        <v>22</v>
      </c>
      <c r="H6" s="8" t="s">
        <v>3</v>
      </c>
      <c r="I6" s="8"/>
      <c r="J6" s="24" t="s">
        <v>61</v>
      </c>
      <c r="L6" s="6" t="s">
        <v>77</v>
      </c>
      <c r="M6" t="s">
        <v>14</v>
      </c>
      <c r="O6" s="5"/>
      <c r="Q6" s="39" t="s">
        <v>103</v>
      </c>
      <c r="R6" t="s">
        <v>9</v>
      </c>
      <c r="S6" t="s">
        <v>8</v>
      </c>
      <c r="T6" s="5"/>
    </row>
    <row r="7" spans="2:20" ht="15" thickBot="1" x14ac:dyDescent="0.35">
      <c r="L7" s="25" t="s">
        <v>82</v>
      </c>
      <c r="M7" t="s">
        <v>9</v>
      </c>
      <c r="N7" t="s">
        <v>97</v>
      </c>
      <c r="O7" s="5"/>
      <c r="Q7" s="6" t="s">
        <v>21</v>
      </c>
      <c r="R7" t="s">
        <v>10</v>
      </c>
      <c r="T7" s="5" t="s">
        <v>57</v>
      </c>
    </row>
    <row r="8" spans="2:20" ht="15" thickBot="1" x14ac:dyDescent="0.35">
      <c r="B8" s="1" t="s">
        <v>144</v>
      </c>
      <c r="C8" s="2"/>
      <c r="D8" s="2"/>
      <c r="E8" s="3"/>
      <c r="G8" s="1" t="s">
        <v>44</v>
      </c>
      <c r="H8" s="2"/>
      <c r="I8" s="2"/>
      <c r="J8" s="3"/>
      <c r="L8" s="6" t="s">
        <v>50</v>
      </c>
      <c r="M8" t="s">
        <v>10</v>
      </c>
      <c r="O8" s="5" t="s">
        <v>57</v>
      </c>
      <c r="Q8" s="7" t="s">
        <v>22</v>
      </c>
      <c r="R8" s="8" t="s">
        <v>3</v>
      </c>
      <c r="S8" s="8"/>
      <c r="T8" s="24" t="s">
        <v>61</v>
      </c>
    </row>
    <row r="9" spans="2:20" ht="15" thickBot="1" x14ac:dyDescent="0.35">
      <c r="B9" s="13" t="s">
        <v>145</v>
      </c>
      <c r="C9" t="s">
        <v>1</v>
      </c>
      <c r="D9" t="s">
        <v>0</v>
      </c>
      <c r="E9" s="5"/>
      <c r="G9" s="25" t="s">
        <v>45</v>
      </c>
      <c r="H9" t="s">
        <v>1</v>
      </c>
      <c r="I9" t="s">
        <v>0</v>
      </c>
      <c r="J9" s="5"/>
      <c r="L9" s="7" t="s">
        <v>22</v>
      </c>
      <c r="M9" s="8" t="s">
        <v>3</v>
      </c>
      <c r="N9" s="8"/>
      <c r="O9" s="24" t="s">
        <v>61</v>
      </c>
    </row>
    <row r="10" spans="2:20" ht="15" thickBot="1" x14ac:dyDescent="0.35">
      <c r="B10" s="6" t="s">
        <v>146</v>
      </c>
      <c r="C10" t="s">
        <v>6</v>
      </c>
      <c r="E10" s="5"/>
      <c r="G10" s="6" t="s">
        <v>94</v>
      </c>
      <c r="H10" t="s">
        <v>46</v>
      </c>
      <c r="I10" t="s">
        <v>93</v>
      </c>
      <c r="J10" s="5" t="s">
        <v>56</v>
      </c>
      <c r="Q10" s="1" t="s">
        <v>163</v>
      </c>
      <c r="R10" s="2"/>
      <c r="S10" s="2"/>
      <c r="T10" s="3"/>
    </row>
    <row r="11" spans="2:20" x14ac:dyDescent="0.3">
      <c r="B11" s="6" t="s">
        <v>28</v>
      </c>
      <c r="C11" t="s">
        <v>7</v>
      </c>
      <c r="E11" s="5"/>
      <c r="G11" s="6" t="s">
        <v>47</v>
      </c>
      <c r="H11" t="s">
        <v>7</v>
      </c>
      <c r="J11" s="5"/>
      <c r="L11" s="1" t="s">
        <v>156</v>
      </c>
      <c r="M11" s="2"/>
      <c r="N11" s="2"/>
      <c r="O11" s="3"/>
      <c r="Q11" s="41" t="s">
        <v>104</v>
      </c>
      <c r="R11" t="s">
        <v>1</v>
      </c>
      <c r="S11" t="s">
        <v>0</v>
      </c>
      <c r="T11" s="5"/>
    </row>
    <row r="12" spans="2:20" x14ac:dyDescent="0.3">
      <c r="B12" s="6" t="s">
        <v>29</v>
      </c>
      <c r="C12" t="s">
        <v>7</v>
      </c>
      <c r="E12" s="5"/>
      <c r="G12" s="6" t="s">
        <v>48</v>
      </c>
      <c r="H12" t="s">
        <v>7</v>
      </c>
      <c r="J12" s="5"/>
      <c r="L12" s="34" t="s">
        <v>83</v>
      </c>
      <c r="M12" t="s">
        <v>1</v>
      </c>
      <c r="N12" t="s">
        <v>0</v>
      </c>
      <c r="O12" s="5"/>
      <c r="Q12" s="6" t="s">
        <v>105</v>
      </c>
      <c r="R12" s="14" t="s">
        <v>7</v>
      </c>
      <c r="T12" s="5"/>
    </row>
    <row r="13" spans="2:20" x14ac:dyDescent="0.3">
      <c r="B13" s="6" t="s">
        <v>17</v>
      </c>
      <c r="C13" t="s">
        <v>12</v>
      </c>
      <c r="E13" s="5"/>
      <c r="G13" s="6" t="s">
        <v>95</v>
      </c>
      <c r="H13" t="s">
        <v>12</v>
      </c>
      <c r="I13" t="s">
        <v>93</v>
      </c>
      <c r="J13" s="5"/>
      <c r="L13" s="6" t="s">
        <v>84</v>
      </c>
      <c r="M13" t="s">
        <v>3</v>
      </c>
      <c r="O13" s="5" t="s">
        <v>61</v>
      </c>
      <c r="Q13" s="4" t="s">
        <v>36</v>
      </c>
      <c r="R13" t="s">
        <v>9</v>
      </c>
      <c r="S13" t="s">
        <v>8</v>
      </c>
      <c r="T13" s="5"/>
    </row>
    <row r="14" spans="2:20" x14ac:dyDescent="0.3">
      <c r="B14" s="6" t="s">
        <v>18</v>
      </c>
      <c r="C14" t="s">
        <v>12</v>
      </c>
      <c r="E14" s="5"/>
      <c r="G14" s="6" t="s">
        <v>52</v>
      </c>
      <c r="H14" t="s">
        <v>54</v>
      </c>
      <c r="I14" t="s">
        <v>53</v>
      </c>
      <c r="J14" s="5" t="s">
        <v>149</v>
      </c>
      <c r="L14" s="6" t="s">
        <v>85</v>
      </c>
      <c r="M14" t="s">
        <v>7</v>
      </c>
      <c r="O14" s="5"/>
      <c r="Q14" s="6" t="s">
        <v>50</v>
      </c>
      <c r="R14" t="s">
        <v>10</v>
      </c>
      <c r="T14" s="5" t="s">
        <v>57</v>
      </c>
    </row>
    <row r="15" spans="2:20" ht="15" thickBot="1" x14ac:dyDescent="0.35">
      <c r="B15" s="41" t="s">
        <v>30</v>
      </c>
      <c r="C15" t="s">
        <v>9</v>
      </c>
      <c r="D15" t="s">
        <v>8</v>
      </c>
      <c r="E15" s="5"/>
      <c r="G15" s="6" t="s">
        <v>49</v>
      </c>
      <c r="H15" t="s">
        <v>55</v>
      </c>
      <c r="J15" s="5"/>
      <c r="L15" s="6" t="s">
        <v>86</v>
      </c>
      <c r="M15" t="s">
        <v>14</v>
      </c>
      <c r="O15" s="5"/>
      <c r="Q15" s="7" t="s">
        <v>22</v>
      </c>
      <c r="R15" s="8" t="s">
        <v>3</v>
      </c>
      <c r="S15" s="8"/>
      <c r="T15" s="24" t="s">
        <v>61</v>
      </c>
    </row>
    <row r="16" spans="2:20" ht="15" thickBot="1" x14ac:dyDescent="0.35">
      <c r="B16" s="6" t="s">
        <v>21</v>
      </c>
      <c r="C16" t="s">
        <v>10</v>
      </c>
      <c r="E16" s="19" t="s">
        <v>57</v>
      </c>
      <c r="G16" s="6" t="s">
        <v>50</v>
      </c>
      <c r="H16" t="s">
        <v>10</v>
      </c>
      <c r="J16" s="5" t="s">
        <v>57</v>
      </c>
      <c r="L16" s="6" t="s">
        <v>87</v>
      </c>
      <c r="M16" t="s">
        <v>7</v>
      </c>
      <c r="O16" s="5"/>
    </row>
    <row r="17" spans="2:20" ht="15" thickBot="1" x14ac:dyDescent="0.35">
      <c r="B17" s="7" t="s">
        <v>22</v>
      </c>
      <c r="C17" s="8" t="s">
        <v>3</v>
      </c>
      <c r="D17" s="8"/>
      <c r="E17" s="24" t="s">
        <v>61</v>
      </c>
      <c r="G17" s="7" t="s">
        <v>22</v>
      </c>
      <c r="H17" s="8" t="s">
        <v>3</v>
      </c>
      <c r="I17" s="8"/>
      <c r="J17" s="24" t="s">
        <v>61</v>
      </c>
      <c r="L17" s="6" t="s">
        <v>88</v>
      </c>
      <c r="M17" t="s">
        <v>7</v>
      </c>
      <c r="O17" s="5"/>
      <c r="Q17" s="1" t="s">
        <v>162</v>
      </c>
      <c r="R17" s="2"/>
      <c r="S17" s="2"/>
      <c r="T17" s="3"/>
    </row>
    <row r="18" spans="2:20" ht="15" thickBot="1" x14ac:dyDescent="0.35">
      <c r="L18" s="6" t="s">
        <v>89</v>
      </c>
      <c r="M18" t="s">
        <v>81</v>
      </c>
      <c r="O18" s="5"/>
      <c r="Q18" s="42" t="s">
        <v>106</v>
      </c>
      <c r="R18" t="s">
        <v>1</v>
      </c>
      <c r="S18" t="s">
        <v>0</v>
      </c>
      <c r="T18" s="5"/>
    </row>
    <row r="19" spans="2:20" x14ac:dyDescent="0.3">
      <c r="B19" s="15" t="s">
        <v>24</v>
      </c>
      <c r="C19" s="16"/>
      <c r="D19" s="16"/>
      <c r="E19" s="17"/>
      <c r="G19" s="1" t="s">
        <v>155</v>
      </c>
      <c r="H19" s="2"/>
      <c r="I19" s="2"/>
      <c r="J19" s="3"/>
      <c r="L19" s="6" t="s">
        <v>90</v>
      </c>
      <c r="M19" t="s">
        <v>7</v>
      </c>
      <c r="O19" s="5"/>
      <c r="Q19" s="6" t="s">
        <v>107</v>
      </c>
      <c r="R19" t="s">
        <v>96</v>
      </c>
      <c r="S19" t="s">
        <v>93</v>
      </c>
      <c r="T19" s="5" t="s">
        <v>56</v>
      </c>
    </row>
    <row r="20" spans="2:20" x14ac:dyDescent="0.3">
      <c r="B20" s="18" t="s">
        <v>31</v>
      </c>
      <c r="C20" s="14" t="s">
        <v>1</v>
      </c>
      <c r="D20" s="14" t="s">
        <v>0</v>
      </c>
      <c r="E20" s="19"/>
      <c r="G20" s="28" t="s">
        <v>151</v>
      </c>
      <c r="H20" t="s">
        <v>1</v>
      </c>
      <c r="I20" s="14" t="s">
        <v>0</v>
      </c>
      <c r="J20" s="5"/>
      <c r="L20" s="25" t="s">
        <v>62</v>
      </c>
      <c r="M20" t="s">
        <v>9</v>
      </c>
      <c r="N20" t="s">
        <v>8</v>
      </c>
      <c r="O20" s="5"/>
      <c r="Q20" s="6" t="s">
        <v>108</v>
      </c>
      <c r="R20" t="s">
        <v>60</v>
      </c>
      <c r="T20" s="5"/>
    </row>
    <row r="21" spans="2:20" x14ac:dyDescent="0.3">
      <c r="B21" s="20" t="s">
        <v>32</v>
      </c>
      <c r="C21" s="14" t="s">
        <v>13</v>
      </c>
      <c r="D21" s="14"/>
      <c r="E21" s="19" t="s">
        <v>56</v>
      </c>
      <c r="G21" s="29" t="s">
        <v>62</v>
      </c>
      <c r="H21" s="14" t="s">
        <v>9</v>
      </c>
      <c r="I21" t="s">
        <v>8</v>
      </c>
      <c r="J21" s="5"/>
      <c r="L21" s="6" t="s">
        <v>50</v>
      </c>
      <c r="M21" t="s">
        <v>10</v>
      </c>
      <c r="O21" s="5" t="s">
        <v>57</v>
      </c>
      <c r="Q21" s="41" t="s">
        <v>30</v>
      </c>
      <c r="R21" t="s">
        <v>9</v>
      </c>
      <c r="S21" t="s">
        <v>8</v>
      </c>
      <c r="T21" s="5"/>
    </row>
    <row r="22" spans="2:20" ht="15" thickBot="1" x14ac:dyDescent="0.35">
      <c r="B22" s="20" t="s">
        <v>33</v>
      </c>
      <c r="C22" s="14" t="s">
        <v>14</v>
      </c>
      <c r="D22" s="14"/>
      <c r="E22" s="19"/>
      <c r="G22" s="26" t="s">
        <v>63</v>
      </c>
      <c r="H22" t="s">
        <v>9</v>
      </c>
      <c r="I22" t="s">
        <v>8</v>
      </c>
      <c r="J22" s="5"/>
      <c r="L22" s="7" t="s">
        <v>22</v>
      </c>
      <c r="M22" s="8" t="s">
        <v>3</v>
      </c>
      <c r="N22" s="8"/>
      <c r="O22" s="24" t="s">
        <v>61</v>
      </c>
      <c r="Q22" s="6" t="s">
        <v>50</v>
      </c>
      <c r="R22" t="s">
        <v>10</v>
      </c>
      <c r="T22" s="5" t="s">
        <v>57</v>
      </c>
    </row>
    <row r="23" spans="2:20" ht="15" thickBot="1" x14ac:dyDescent="0.35">
      <c r="B23" s="20" t="s">
        <v>28</v>
      </c>
      <c r="C23" s="14" t="s">
        <v>7</v>
      </c>
      <c r="D23" s="14"/>
      <c r="E23" s="19"/>
      <c r="G23" s="6" t="s">
        <v>64</v>
      </c>
      <c r="H23" t="s">
        <v>55</v>
      </c>
      <c r="J23" s="5"/>
      <c r="Q23" s="7" t="s">
        <v>22</v>
      </c>
      <c r="R23" s="8" t="s">
        <v>3</v>
      </c>
      <c r="S23" s="8"/>
      <c r="T23" s="24" t="s">
        <v>61</v>
      </c>
    </row>
    <row r="24" spans="2:20" ht="15" thickBot="1" x14ac:dyDescent="0.35">
      <c r="B24" s="20" t="s">
        <v>29</v>
      </c>
      <c r="C24" s="14" t="s">
        <v>7</v>
      </c>
      <c r="D24" s="14"/>
      <c r="E24" s="19"/>
      <c r="G24" s="6" t="s">
        <v>65</v>
      </c>
      <c r="H24" t="s">
        <v>55</v>
      </c>
      <c r="J24" s="5"/>
      <c r="L24" s="1" t="s">
        <v>25</v>
      </c>
      <c r="M24" s="2"/>
      <c r="N24" s="2"/>
      <c r="O24" s="3"/>
    </row>
    <row r="25" spans="2:20" x14ac:dyDescent="0.3">
      <c r="B25" s="20" t="s">
        <v>34</v>
      </c>
      <c r="C25" s="14" t="s">
        <v>15</v>
      </c>
      <c r="D25" s="14"/>
      <c r="E25" s="19"/>
      <c r="G25" s="6" t="s">
        <v>21</v>
      </c>
      <c r="H25" t="s">
        <v>10</v>
      </c>
      <c r="J25" s="5" t="s">
        <v>57</v>
      </c>
      <c r="L25" s="26" t="s">
        <v>135</v>
      </c>
      <c r="M25" t="s">
        <v>1</v>
      </c>
      <c r="N25" t="s">
        <v>0</v>
      </c>
      <c r="O25" s="5"/>
      <c r="Q25" s="1" t="s">
        <v>160</v>
      </c>
      <c r="R25" s="2"/>
      <c r="S25" s="2"/>
      <c r="T25" s="3"/>
    </row>
    <row r="26" spans="2:20" ht="15" thickBot="1" x14ac:dyDescent="0.35">
      <c r="B26" s="20" t="s">
        <v>35</v>
      </c>
      <c r="C26" s="14" t="s">
        <v>7</v>
      </c>
      <c r="D26" s="14"/>
      <c r="E26" s="19"/>
      <c r="G26" s="7" t="s">
        <v>22</v>
      </c>
      <c r="H26" s="8" t="s">
        <v>3</v>
      </c>
      <c r="I26" s="8"/>
      <c r="J26" s="24" t="s">
        <v>61</v>
      </c>
      <c r="L26" s="6" t="s">
        <v>98</v>
      </c>
      <c r="M26" t="s">
        <v>59</v>
      </c>
      <c r="N26" t="s">
        <v>93</v>
      </c>
      <c r="O26" s="5" t="s">
        <v>56</v>
      </c>
      <c r="Q26" s="43" t="s">
        <v>92</v>
      </c>
      <c r="R26" t="s">
        <v>1</v>
      </c>
      <c r="S26" t="s">
        <v>0</v>
      </c>
      <c r="T26" s="5"/>
    </row>
    <row r="27" spans="2:20" ht="15" thickBot="1" x14ac:dyDescent="0.35">
      <c r="B27" s="20" t="s">
        <v>4</v>
      </c>
      <c r="C27" s="14" t="s">
        <v>16</v>
      </c>
      <c r="D27" s="14"/>
      <c r="E27" s="19"/>
      <c r="L27" s="6" t="s">
        <v>37</v>
      </c>
      <c r="M27" t="s">
        <v>60</v>
      </c>
      <c r="O27" s="5"/>
      <c r="Q27" s="42" t="s">
        <v>112</v>
      </c>
      <c r="R27" t="s">
        <v>9</v>
      </c>
      <c r="S27" t="s">
        <v>8</v>
      </c>
      <c r="T27" s="5"/>
    </row>
    <row r="28" spans="2:20" x14ac:dyDescent="0.3">
      <c r="B28" s="20" t="s">
        <v>5</v>
      </c>
      <c r="C28" s="14" t="s">
        <v>16</v>
      </c>
      <c r="D28" s="14"/>
      <c r="E28" s="19"/>
      <c r="G28" s="1" t="s">
        <v>66</v>
      </c>
      <c r="H28" s="2"/>
      <c r="I28" s="2"/>
      <c r="J28" s="3"/>
      <c r="L28" s="6" t="s">
        <v>38</v>
      </c>
      <c r="M28" t="s">
        <v>60</v>
      </c>
      <c r="O28" s="5"/>
      <c r="Q28" s="35" t="s">
        <v>111</v>
      </c>
      <c r="R28" t="s">
        <v>9</v>
      </c>
      <c r="S28" t="s">
        <v>8</v>
      </c>
      <c r="T28" s="5"/>
    </row>
    <row r="29" spans="2:20" x14ac:dyDescent="0.3">
      <c r="B29" s="21" t="s">
        <v>36</v>
      </c>
      <c r="C29" s="14" t="s">
        <v>9</v>
      </c>
      <c r="D29" s="14" t="s">
        <v>8</v>
      </c>
      <c r="E29" s="19"/>
      <c r="G29" s="30" t="s">
        <v>67</v>
      </c>
      <c r="H29" t="s">
        <v>1</v>
      </c>
      <c r="I29" t="s">
        <v>0</v>
      </c>
      <c r="J29" s="5"/>
      <c r="L29" s="6" t="s">
        <v>39</v>
      </c>
      <c r="M29" t="s">
        <v>11</v>
      </c>
      <c r="O29" s="5" t="s">
        <v>57</v>
      </c>
      <c r="Q29" s="6" t="s">
        <v>50</v>
      </c>
      <c r="R29" t="s">
        <v>10</v>
      </c>
      <c r="T29" s="5" t="s">
        <v>57</v>
      </c>
    </row>
    <row r="30" spans="2:20" ht="15" thickBot="1" x14ac:dyDescent="0.35">
      <c r="B30" s="20" t="s">
        <v>21</v>
      </c>
      <c r="C30" s="14" t="s">
        <v>10</v>
      </c>
      <c r="D30" s="14"/>
      <c r="E30" s="19" t="s">
        <v>57</v>
      </c>
      <c r="G30" s="20" t="s">
        <v>68</v>
      </c>
      <c r="H30" s="14" t="s">
        <v>54</v>
      </c>
      <c r="I30" t="s">
        <v>53</v>
      </c>
      <c r="J30" s="5" t="s">
        <v>148</v>
      </c>
      <c r="L30" s="6" t="s">
        <v>40</v>
      </c>
      <c r="M30" t="s">
        <v>10</v>
      </c>
      <c r="O30" s="5" t="s">
        <v>57</v>
      </c>
      <c r="Q30" s="7" t="s">
        <v>22</v>
      </c>
      <c r="R30" s="8" t="s">
        <v>3</v>
      </c>
      <c r="S30" s="8"/>
      <c r="T30" s="24" t="s">
        <v>61</v>
      </c>
    </row>
    <row r="31" spans="2:20" ht="15" thickBot="1" x14ac:dyDescent="0.35">
      <c r="B31" s="22" t="s">
        <v>22</v>
      </c>
      <c r="C31" s="23" t="s">
        <v>3</v>
      </c>
      <c r="D31" s="23"/>
      <c r="E31" s="24" t="s">
        <v>61</v>
      </c>
      <c r="G31" s="20" t="s">
        <v>168</v>
      </c>
      <c r="H31" s="14" t="s">
        <v>55</v>
      </c>
      <c r="J31" s="5"/>
      <c r="L31" s="6" t="s">
        <v>41</v>
      </c>
      <c r="M31" t="s">
        <v>10</v>
      </c>
      <c r="O31" s="5" t="s">
        <v>57</v>
      </c>
    </row>
    <row r="32" spans="2:20" ht="15" thickBot="1" x14ac:dyDescent="0.35">
      <c r="G32" s="20" t="s">
        <v>70</v>
      </c>
      <c r="H32" t="s">
        <v>101</v>
      </c>
      <c r="J32" s="5"/>
      <c r="L32" s="11" t="s">
        <v>43</v>
      </c>
      <c r="M32" t="s">
        <v>9</v>
      </c>
      <c r="N32" t="s">
        <v>8</v>
      </c>
      <c r="O32" s="5"/>
      <c r="Q32" s="1" t="s">
        <v>159</v>
      </c>
      <c r="R32" s="2"/>
      <c r="S32" s="2"/>
      <c r="T32" s="3"/>
    </row>
    <row r="33" spans="2:20" x14ac:dyDescent="0.3">
      <c r="B33" s="15" t="s">
        <v>152</v>
      </c>
      <c r="C33" s="2"/>
      <c r="D33" s="2"/>
      <c r="E33" s="3"/>
      <c r="G33" s="20" t="s">
        <v>71</v>
      </c>
      <c r="H33" t="s">
        <v>101</v>
      </c>
      <c r="J33" s="5"/>
      <c r="L33" s="27" t="s">
        <v>42</v>
      </c>
      <c r="M33" t="s">
        <v>9</v>
      </c>
      <c r="N33" t="s">
        <v>8</v>
      </c>
      <c r="O33" s="5"/>
      <c r="Q33" s="44" t="s">
        <v>121</v>
      </c>
      <c r="R33" t="s">
        <v>1</v>
      </c>
      <c r="S33" t="s">
        <v>0</v>
      </c>
      <c r="T33" s="5"/>
    </row>
    <row r="34" spans="2:20" x14ac:dyDescent="0.3">
      <c r="B34" s="38" t="s">
        <v>99</v>
      </c>
      <c r="C34" s="14" t="s">
        <v>1</v>
      </c>
      <c r="D34" t="s">
        <v>0</v>
      </c>
      <c r="E34" s="5"/>
      <c r="G34" s="6" t="s">
        <v>50</v>
      </c>
      <c r="H34" t="s">
        <v>10</v>
      </c>
      <c r="J34" s="5" t="s">
        <v>57</v>
      </c>
      <c r="L34" s="6" t="s">
        <v>21</v>
      </c>
      <c r="M34" t="s">
        <v>10</v>
      </c>
      <c r="O34" s="5" t="s">
        <v>57</v>
      </c>
      <c r="Q34" s="6" t="s">
        <v>94</v>
      </c>
      <c r="R34" t="s">
        <v>46</v>
      </c>
      <c r="S34" t="s">
        <v>93</v>
      </c>
      <c r="T34" s="5" t="s">
        <v>56</v>
      </c>
    </row>
    <row r="35" spans="2:20" ht="15" thickBot="1" x14ac:dyDescent="0.35">
      <c r="B35" s="37" t="s">
        <v>63</v>
      </c>
      <c r="C35" s="14" t="s">
        <v>9</v>
      </c>
      <c r="D35" t="s">
        <v>8</v>
      </c>
      <c r="E35" s="5"/>
      <c r="G35" s="7" t="s">
        <v>22</v>
      </c>
      <c r="H35" s="8" t="s">
        <v>3</v>
      </c>
      <c r="I35" s="8"/>
      <c r="J35" s="24" t="s">
        <v>61</v>
      </c>
      <c r="L35" s="7" t="s">
        <v>22</v>
      </c>
      <c r="M35" s="8" t="s">
        <v>3</v>
      </c>
      <c r="N35" s="8"/>
      <c r="O35" s="24" t="s">
        <v>61</v>
      </c>
      <c r="Q35" s="6" t="s">
        <v>124</v>
      </c>
      <c r="R35" t="s">
        <v>7</v>
      </c>
      <c r="T35" s="5"/>
    </row>
    <row r="36" spans="2:20" ht="15" thickBot="1" x14ac:dyDescent="0.35">
      <c r="B36" s="36" t="s">
        <v>111</v>
      </c>
      <c r="C36" s="14" t="s">
        <v>9</v>
      </c>
      <c r="D36" t="s">
        <v>8</v>
      </c>
      <c r="E36" s="5"/>
      <c r="Q36" s="6" t="s">
        <v>123</v>
      </c>
      <c r="R36" t="s">
        <v>7</v>
      </c>
      <c r="T36" s="5"/>
    </row>
    <row r="37" spans="2:20" x14ac:dyDescent="0.3">
      <c r="B37" s="6" t="s">
        <v>64</v>
      </c>
      <c r="C37" t="s">
        <v>55</v>
      </c>
      <c r="E37" s="5"/>
      <c r="G37" s="1" t="s">
        <v>72</v>
      </c>
      <c r="H37" s="2"/>
      <c r="I37" s="2"/>
      <c r="J37" s="3"/>
      <c r="L37" s="1" t="s">
        <v>157</v>
      </c>
      <c r="M37" s="2"/>
      <c r="N37" s="2"/>
      <c r="O37" s="3"/>
      <c r="Q37" s="6" t="s">
        <v>122</v>
      </c>
      <c r="R37" t="s">
        <v>54</v>
      </c>
      <c r="S37" t="s">
        <v>53</v>
      </c>
      <c r="T37" s="5" t="s">
        <v>150</v>
      </c>
    </row>
    <row r="38" spans="2:20" x14ac:dyDescent="0.3">
      <c r="B38" s="6" t="s">
        <v>65</v>
      </c>
      <c r="C38" t="s">
        <v>55</v>
      </c>
      <c r="E38" s="5"/>
      <c r="G38" s="31" t="s">
        <v>74</v>
      </c>
      <c r="H38" t="s">
        <v>1</v>
      </c>
      <c r="I38" t="s">
        <v>0</v>
      </c>
      <c r="J38" s="5"/>
      <c r="L38" s="35" t="s">
        <v>109</v>
      </c>
      <c r="M38" t="s">
        <v>1</v>
      </c>
      <c r="N38" t="s">
        <v>0</v>
      </c>
      <c r="O38" s="5"/>
      <c r="Q38" s="6" t="s">
        <v>125</v>
      </c>
      <c r="R38" t="s">
        <v>55</v>
      </c>
      <c r="T38" s="5"/>
    </row>
    <row r="39" spans="2:20" x14ac:dyDescent="0.3">
      <c r="B39" s="6" t="s">
        <v>21</v>
      </c>
      <c r="C39" t="s">
        <v>10</v>
      </c>
      <c r="E39" s="5" t="s">
        <v>57</v>
      </c>
      <c r="G39" s="25" t="s">
        <v>62</v>
      </c>
      <c r="H39" t="s">
        <v>9</v>
      </c>
      <c r="I39" t="s">
        <v>8</v>
      </c>
      <c r="J39" s="5"/>
      <c r="L39" s="6" t="s">
        <v>110</v>
      </c>
      <c r="M39" t="s">
        <v>96</v>
      </c>
      <c r="N39" t="s">
        <v>93</v>
      </c>
      <c r="O39" s="5" t="s">
        <v>56</v>
      </c>
      <c r="Q39" s="6" t="s">
        <v>126</v>
      </c>
      <c r="R39" t="s">
        <v>130</v>
      </c>
      <c r="T39" s="5"/>
    </row>
    <row r="40" spans="2:20" ht="15" thickBot="1" x14ac:dyDescent="0.35">
      <c r="B40" s="7" t="s">
        <v>22</v>
      </c>
      <c r="C40" s="8" t="s">
        <v>3</v>
      </c>
      <c r="D40" s="8"/>
      <c r="E40" s="24" t="s">
        <v>61</v>
      </c>
      <c r="G40" s="32" t="s">
        <v>73</v>
      </c>
      <c r="H40" t="s">
        <v>9</v>
      </c>
      <c r="I40" t="s">
        <v>75</v>
      </c>
      <c r="J40" s="5"/>
      <c r="L40" s="6" t="s">
        <v>91</v>
      </c>
      <c r="M40" t="s">
        <v>60</v>
      </c>
      <c r="O40" s="5"/>
      <c r="Q40" s="6" t="s">
        <v>127</v>
      </c>
      <c r="R40" t="s">
        <v>81</v>
      </c>
      <c r="S40" t="s">
        <v>93</v>
      </c>
      <c r="T40" s="5" t="s">
        <v>56</v>
      </c>
    </row>
    <row r="41" spans="2:20" ht="15" thickBot="1" x14ac:dyDescent="0.35">
      <c r="G41" s="6" t="s">
        <v>50</v>
      </c>
      <c r="H41" t="s">
        <v>10</v>
      </c>
      <c r="J41" s="5" t="s">
        <v>57</v>
      </c>
      <c r="L41" s="6" t="s">
        <v>21</v>
      </c>
      <c r="M41" t="s">
        <v>10</v>
      </c>
      <c r="O41" s="5" t="s">
        <v>57</v>
      </c>
      <c r="Q41" s="46" t="s">
        <v>128</v>
      </c>
      <c r="R41" t="s">
        <v>9</v>
      </c>
      <c r="S41" t="s">
        <v>129</v>
      </c>
      <c r="T41" s="5"/>
    </row>
    <row r="42" spans="2:20" ht="15" thickBot="1" x14ac:dyDescent="0.35">
      <c r="B42" s="1" t="s">
        <v>153</v>
      </c>
      <c r="C42" s="2"/>
      <c r="D42" s="2"/>
      <c r="E42" s="3"/>
      <c r="G42" s="7" t="s">
        <v>22</v>
      </c>
      <c r="H42" s="8" t="s">
        <v>3</v>
      </c>
      <c r="I42" s="8"/>
      <c r="J42" s="24" t="s">
        <v>61</v>
      </c>
      <c r="L42" s="7" t="s">
        <v>22</v>
      </c>
      <c r="M42" s="8" t="s">
        <v>3</v>
      </c>
      <c r="N42" s="8"/>
      <c r="O42" s="24" t="s">
        <v>61</v>
      </c>
      <c r="Q42" s="6" t="s">
        <v>50</v>
      </c>
      <c r="R42" t="s">
        <v>10</v>
      </c>
      <c r="T42" s="5" t="s">
        <v>57</v>
      </c>
    </row>
    <row r="43" spans="2:20" ht="15" thickBot="1" x14ac:dyDescent="0.35">
      <c r="B43" s="46" t="s">
        <v>113</v>
      </c>
      <c r="C43" t="s">
        <v>1</v>
      </c>
      <c r="D43" t="s">
        <v>0</v>
      </c>
      <c r="E43" s="5"/>
      <c r="Q43" s="7" t="s">
        <v>22</v>
      </c>
      <c r="R43" s="8" t="s">
        <v>3</v>
      </c>
      <c r="S43" s="8"/>
      <c r="T43" s="24" t="s">
        <v>61</v>
      </c>
    </row>
    <row r="44" spans="2:20" ht="15" thickBot="1" x14ac:dyDescent="0.35">
      <c r="B44" s="6" t="s">
        <v>114</v>
      </c>
      <c r="C44" t="s">
        <v>119</v>
      </c>
      <c r="D44" t="s">
        <v>93</v>
      </c>
      <c r="E44" s="5" t="s">
        <v>56</v>
      </c>
      <c r="G44" s="1" t="s">
        <v>154</v>
      </c>
      <c r="H44" s="2"/>
      <c r="I44" s="2"/>
      <c r="J44" s="3"/>
      <c r="L44" s="1" t="s">
        <v>158</v>
      </c>
      <c r="M44" s="2"/>
      <c r="N44" s="2"/>
      <c r="O44" s="3"/>
    </row>
    <row r="45" spans="2:20" x14ac:dyDescent="0.3">
      <c r="B45" s="6" t="s">
        <v>115</v>
      </c>
      <c r="C45" t="s">
        <v>116</v>
      </c>
      <c r="E45" s="5" t="s">
        <v>57</v>
      </c>
      <c r="G45" s="45" t="s">
        <v>140</v>
      </c>
      <c r="H45" t="s">
        <v>1</v>
      </c>
      <c r="I45" t="s">
        <v>0</v>
      </c>
      <c r="J45" s="5"/>
      <c r="L45" s="47" t="s">
        <v>131</v>
      </c>
      <c r="M45" t="s">
        <v>1</v>
      </c>
      <c r="N45" t="s">
        <v>0</v>
      </c>
      <c r="O45" s="5"/>
      <c r="Q45" s="1" t="s">
        <v>161</v>
      </c>
      <c r="R45" s="2"/>
      <c r="S45" s="2"/>
      <c r="T45" s="3"/>
    </row>
    <row r="46" spans="2:20" x14ac:dyDescent="0.3">
      <c r="B46" s="6" t="s">
        <v>117</v>
      </c>
      <c r="C46" t="s">
        <v>55</v>
      </c>
      <c r="E46" s="5"/>
      <c r="G46" s="6" t="s">
        <v>147</v>
      </c>
      <c r="H46" t="s">
        <v>139</v>
      </c>
      <c r="I46" t="s">
        <v>93</v>
      </c>
      <c r="J46" s="5" t="s">
        <v>56</v>
      </c>
      <c r="L46" s="44" t="s">
        <v>132</v>
      </c>
      <c r="M46" t="s">
        <v>9</v>
      </c>
      <c r="N46" t="s">
        <v>8</v>
      </c>
      <c r="O46" s="5"/>
      <c r="Q46" s="48" t="s">
        <v>137</v>
      </c>
      <c r="R46" t="s">
        <v>1</v>
      </c>
      <c r="S46" t="s">
        <v>0</v>
      </c>
      <c r="T46" s="5"/>
    </row>
    <row r="47" spans="2:20" x14ac:dyDescent="0.3">
      <c r="B47" s="6" t="s">
        <v>40</v>
      </c>
      <c r="C47" t="s">
        <v>10</v>
      </c>
      <c r="E47" s="5" t="s">
        <v>120</v>
      </c>
      <c r="G47" s="6" t="s">
        <v>141</v>
      </c>
      <c r="H47" t="s">
        <v>134</v>
      </c>
      <c r="J47" s="5" t="s">
        <v>57</v>
      </c>
      <c r="L47" s="26" t="s">
        <v>63</v>
      </c>
      <c r="M47" t="s">
        <v>9</v>
      </c>
      <c r="N47" t="s">
        <v>8</v>
      </c>
      <c r="O47" s="5"/>
      <c r="Q47" s="6" t="s">
        <v>136</v>
      </c>
      <c r="R47" t="s">
        <v>139</v>
      </c>
      <c r="T47" s="5"/>
    </row>
    <row r="48" spans="2:20" x14ac:dyDescent="0.3">
      <c r="B48" s="48" t="s">
        <v>118</v>
      </c>
      <c r="C48" t="s">
        <v>9</v>
      </c>
      <c r="D48" t="s">
        <v>8</v>
      </c>
      <c r="E48" s="5"/>
      <c r="G48" s="46" t="s">
        <v>142</v>
      </c>
      <c r="H48" t="s">
        <v>9</v>
      </c>
      <c r="J48" s="5"/>
      <c r="L48" s="6" t="s">
        <v>133</v>
      </c>
      <c r="M48" t="s">
        <v>134</v>
      </c>
      <c r="O48" s="5" t="s">
        <v>57</v>
      </c>
      <c r="Q48" s="6" t="s">
        <v>138</v>
      </c>
      <c r="R48" t="s">
        <v>116</v>
      </c>
      <c r="T48" s="5" t="s">
        <v>57</v>
      </c>
    </row>
    <row r="49" spans="2:20" x14ac:dyDescent="0.3">
      <c r="B49" s="6" t="s">
        <v>50</v>
      </c>
      <c r="C49" t="s">
        <v>10</v>
      </c>
      <c r="E49" s="5" t="s">
        <v>57</v>
      </c>
      <c r="G49" s="13" t="s">
        <v>143</v>
      </c>
      <c r="H49" t="s">
        <v>9</v>
      </c>
      <c r="J49" s="5"/>
      <c r="L49" s="6" t="s">
        <v>21</v>
      </c>
      <c r="M49" t="s">
        <v>10</v>
      </c>
      <c r="O49" s="5" t="s">
        <v>57</v>
      </c>
      <c r="Q49" s="6" t="s">
        <v>50</v>
      </c>
      <c r="R49" t="s">
        <v>10</v>
      </c>
      <c r="T49" s="5" t="s">
        <v>57</v>
      </c>
    </row>
    <row r="50" spans="2:20" ht="15" thickBot="1" x14ac:dyDescent="0.35">
      <c r="B50" s="7" t="s">
        <v>22</v>
      </c>
      <c r="C50" s="8" t="s">
        <v>3</v>
      </c>
      <c r="D50" s="8"/>
      <c r="E50" s="24" t="s">
        <v>61</v>
      </c>
      <c r="G50" s="6" t="s">
        <v>50</v>
      </c>
      <c r="H50" t="s">
        <v>10</v>
      </c>
      <c r="J50" s="5" t="s">
        <v>57</v>
      </c>
      <c r="L50" s="7" t="s">
        <v>22</v>
      </c>
      <c r="M50" s="8" t="s">
        <v>3</v>
      </c>
      <c r="N50" s="8"/>
      <c r="O50" s="9" t="s">
        <v>61</v>
      </c>
      <c r="Q50" s="7" t="s">
        <v>22</v>
      </c>
      <c r="R50" s="8" t="s">
        <v>3</v>
      </c>
      <c r="S50" s="8"/>
      <c r="T50" s="24" t="s">
        <v>61</v>
      </c>
    </row>
    <row r="51" spans="2:20" ht="15" thickBot="1" x14ac:dyDescent="0.35">
      <c r="G51" s="7" t="s">
        <v>22</v>
      </c>
      <c r="H51" s="8" t="s">
        <v>3</v>
      </c>
      <c r="I51" s="8"/>
      <c r="J51" s="24" t="s">
        <v>61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A858C-32CF-4435-90EB-1B0CFD02C506}">
  <dimension ref="B1:X54"/>
  <sheetViews>
    <sheetView tabSelected="1" topLeftCell="S27" zoomScale="115" zoomScaleNormal="115" workbookViewId="0">
      <selection activeCell="X2" sqref="X2:X50"/>
    </sheetView>
  </sheetViews>
  <sheetFormatPr defaultRowHeight="14.4" x14ac:dyDescent="0.3"/>
  <cols>
    <col min="2" max="2" width="26.21875" bestFit="1" customWidth="1"/>
    <col min="3" max="3" width="16.21875" customWidth="1"/>
    <col min="4" max="4" width="3.21875" bestFit="1" customWidth="1"/>
    <col min="5" max="5" width="18.44140625" bestFit="1" customWidth="1"/>
    <col min="6" max="6" width="44.88671875" bestFit="1" customWidth="1"/>
    <col min="7" max="7" width="16.88671875" customWidth="1"/>
    <col min="8" max="8" width="24.44140625" bestFit="1" customWidth="1"/>
    <col min="9" max="9" width="16.21875" bestFit="1" customWidth="1"/>
    <col min="10" max="10" width="4.44140625" bestFit="1" customWidth="1"/>
    <col min="11" max="11" width="64.6640625" bestFit="1" customWidth="1"/>
    <col min="12" max="12" width="86.21875" bestFit="1" customWidth="1"/>
    <col min="14" max="14" width="22.33203125" bestFit="1" customWidth="1"/>
    <col min="15" max="15" width="16.21875" bestFit="1" customWidth="1"/>
    <col min="16" max="16" width="6.21875" bestFit="1" customWidth="1"/>
    <col min="17" max="17" width="18.44140625" bestFit="1" customWidth="1"/>
    <col min="18" max="18" width="44.88671875" bestFit="1" customWidth="1"/>
    <col min="20" max="20" width="21.6640625" bestFit="1" customWidth="1"/>
    <col min="21" max="21" width="16.21875" bestFit="1" customWidth="1"/>
    <col min="22" max="22" width="6.21875" bestFit="1" customWidth="1"/>
    <col min="23" max="23" width="53.44140625" bestFit="1" customWidth="1"/>
    <col min="24" max="24" width="91.77734375" bestFit="1" customWidth="1"/>
  </cols>
  <sheetData>
    <row r="1" spans="2:24" ht="15" thickBot="1" x14ac:dyDescent="0.35"/>
    <row r="2" spans="2:24" x14ac:dyDescent="0.3">
      <c r="B2" s="1" t="s">
        <v>23</v>
      </c>
      <c r="C2" s="2"/>
      <c r="D2" s="2"/>
      <c r="E2" s="3"/>
      <c r="F2" t="str">
        <f>"CREATE TABLE "&amp;B2&amp;"("</f>
        <v>CREATE TABLE Cities(</v>
      </c>
      <c r="H2" s="1" t="s">
        <v>26</v>
      </c>
      <c r="I2" s="2"/>
      <c r="J2" s="2"/>
      <c r="K2" s="3"/>
      <c r="L2" t="str">
        <f>"CREATE TABLE "&amp;H2&amp;"("</f>
        <v>CREATE TABLE VehicleTypes(</v>
      </c>
      <c r="N2" s="1" t="s">
        <v>76</v>
      </c>
      <c r="O2" s="2"/>
      <c r="P2" s="2"/>
      <c r="Q2" s="3"/>
      <c r="R2" t="str">
        <f>"CREATE TABLE "&amp;N2&amp;"("</f>
        <v>CREATE TABLE DriverContacts(</v>
      </c>
      <c r="T2" s="1" t="s">
        <v>164</v>
      </c>
      <c r="U2" s="2"/>
      <c r="V2" s="2"/>
      <c r="W2" s="3"/>
      <c r="X2" t="str">
        <f>"CREATE TABLE "&amp;T2&amp;"("</f>
        <v>CREATE TABLE Departures(</v>
      </c>
    </row>
    <row r="3" spans="2:24" x14ac:dyDescent="0.3">
      <c r="B3" s="4" t="s">
        <v>27</v>
      </c>
      <c r="C3" t="s">
        <v>1</v>
      </c>
      <c r="D3" t="s">
        <v>0</v>
      </c>
      <c r="E3" s="5"/>
      <c r="F3" t="str">
        <f>B3&amp;" "&amp;C3&amp;" "&amp;E3&amp;","</f>
        <v>PK_CityID INT IDENTITY(1,1) ,</v>
      </c>
      <c r="H3" s="12" t="s">
        <v>51</v>
      </c>
      <c r="I3" t="s">
        <v>1</v>
      </c>
      <c r="J3" t="s">
        <v>0</v>
      </c>
      <c r="K3" s="5"/>
      <c r="L3" t="str">
        <f>H3&amp;" "&amp;I3&amp;" "&amp;K3&amp;","</f>
        <v>PK_VehicleTypeID INT IDENTITY(1,1) ,</v>
      </c>
      <c r="N3" s="33" t="s">
        <v>80</v>
      </c>
      <c r="O3" t="s">
        <v>1</v>
      </c>
      <c r="P3" t="s">
        <v>0</v>
      </c>
      <c r="Q3" s="5"/>
      <c r="R3" t="str">
        <f>N3&amp;" "&amp;O3&amp;" "&amp;Q3&amp;","</f>
        <v>PK_DriverContactID INT IDENTITY(1,1) ,</v>
      </c>
      <c r="T3" s="40" t="s">
        <v>100</v>
      </c>
      <c r="U3" s="14" t="s">
        <v>1</v>
      </c>
      <c r="V3" t="s">
        <v>0</v>
      </c>
      <c r="W3" s="5"/>
      <c r="X3" t="str">
        <f>T3&amp;" "&amp;U3&amp;" "&amp;W3&amp;","</f>
        <v>PK_DepartureID INT IDENTITY(1,1) ,</v>
      </c>
    </row>
    <row r="4" spans="2:24" x14ac:dyDescent="0.3">
      <c r="B4" s="6" t="s">
        <v>20</v>
      </c>
      <c r="C4" t="s">
        <v>2</v>
      </c>
      <c r="E4" s="5"/>
      <c r="F4" t="str">
        <f t="shared" ref="F4:F5" si="0">B4&amp;" "&amp;C4&amp;" "&amp;E4&amp;","</f>
        <v>CityName VARCHAR(50) ,</v>
      </c>
      <c r="H4" s="6" t="s">
        <v>19</v>
      </c>
      <c r="I4" t="s">
        <v>58</v>
      </c>
      <c r="K4" s="5"/>
      <c r="L4" t="str">
        <f t="shared" ref="L4:L5" si="1">H4&amp;" "&amp;I4&amp;" "&amp;K4&amp;","</f>
        <v>VehicleType VARCHAR(90) ,</v>
      </c>
      <c r="N4" s="6" t="s">
        <v>79</v>
      </c>
      <c r="O4" t="s">
        <v>81</v>
      </c>
      <c r="Q4" s="5"/>
      <c r="R4" t="str">
        <f t="shared" ref="R4:R8" si="2">N4&amp;" "&amp;O4&amp;" "&amp;Q4&amp;","</f>
        <v>DriverPhone CHAR(10) ,</v>
      </c>
      <c r="T4" s="6" t="s">
        <v>69</v>
      </c>
      <c r="U4" t="s">
        <v>55</v>
      </c>
      <c r="W4" s="5"/>
      <c r="X4" t="str">
        <f t="shared" ref="X4:X7" si="3">T4&amp;" "&amp;U4&amp;" "&amp;W4&amp;","</f>
        <v>Date DATE ,</v>
      </c>
    </row>
    <row r="5" spans="2:24" x14ac:dyDescent="0.3">
      <c r="B5" s="6" t="s">
        <v>21</v>
      </c>
      <c r="C5" t="s">
        <v>10</v>
      </c>
      <c r="E5" s="5" t="s">
        <v>57</v>
      </c>
      <c r="F5" t="str">
        <f t="shared" si="0"/>
        <v>IsDeleted BIT DEFAULT 0,</v>
      </c>
      <c r="H5" s="6" t="s">
        <v>50</v>
      </c>
      <c r="I5" t="s">
        <v>10</v>
      </c>
      <c r="K5" s="5" t="s">
        <v>57</v>
      </c>
      <c r="L5" t="str">
        <f t="shared" si="1"/>
        <v>IsDelete BIT DEFAULT 0,</v>
      </c>
      <c r="N5" s="6" t="s">
        <v>78</v>
      </c>
      <c r="O5" t="s">
        <v>7</v>
      </c>
      <c r="Q5" s="5"/>
      <c r="R5" t="str">
        <f t="shared" si="2"/>
        <v>DriverEmail VARCHAR(100) ,</v>
      </c>
      <c r="T5" s="6" t="s">
        <v>102</v>
      </c>
      <c r="U5" t="s">
        <v>101</v>
      </c>
      <c r="W5" s="5"/>
      <c r="X5" t="str">
        <f t="shared" si="3"/>
        <v>DepartureTime TIME ,</v>
      </c>
    </row>
    <row r="6" spans="2:24" ht="15" thickBot="1" x14ac:dyDescent="0.35">
      <c r="B6" s="7" t="s">
        <v>22</v>
      </c>
      <c r="C6" s="8" t="s">
        <v>3</v>
      </c>
      <c r="D6" s="8"/>
      <c r="E6" s="9" t="s">
        <v>61</v>
      </c>
      <c r="F6" t="str">
        <f>B6&amp;" "&amp;C6&amp;" "&amp;E6&amp;")"</f>
        <v>CreatedDatetime DATETIME DEFAULT GETDATE())</v>
      </c>
      <c r="H6" s="7" t="s">
        <v>22</v>
      </c>
      <c r="I6" s="8" t="s">
        <v>3</v>
      </c>
      <c r="J6" s="8"/>
      <c r="K6" s="24" t="s">
        <v>61</v>
      </c>
      <c r="L6" t="str">
        <f>H6&amp;" "&amp;I6&amp;" "&amp;K6&amp;")"</f>
        <v>CreatedDatetime DATETIME DEFAULT GETDATE())</v>
      </c>
      <c r="N6" s="6" t="s">
        <v>77</v>
      </c>
      <c r="O6" t="s">
        <v>14</v>
      </c>
      <c r="Q6" s="5"/>
      <c r="R6" t="str">
        <f t="shared" si="2"/>
        <v>DriverAddress VARCHAR(MAX) ,</v>
      </c>
      <c r="T6" s="39" t="s">
        <v>103</v>
      </c>
      <c r="U6" t="s">
        <v>9</v>
      </c>
      <c r="V6" t="s">
        <v>8</v>
      </c>
      <c r="W6" s="5"/>
      <c r="X6" t="str">
        <f t="shared" si="3"/>
        <v>FK_VehicleRouteID INT ,</v>
      </c>
    </row>
    <row r="7" spans="2:24" ht="15" thickBot="1" x14ac:dyDescent="0.35">
      <c r="N7" s="25" t="s">
        <v>82</v>
      </c>
      <c r="O7" t="s">
        <v>9</v>
      </c>
      <c r="P7" t="s">
        <v>97</v>
      </c>
      <c r="Q7" s="5"/>
      <c r="R7" t="str">
        <f t="shared" si="2"/>
        <v>FK_DriverID_AK INT ,</v>
      </c>
      <c r="T7" s="6" t="s">
        <v>21</v>
      </c>
      <c r="U7" t="s">
        <v>10</v>
      </c>
      <c r="W7" s="5" t="s">
        <v>57</v>
      </c>
      <c r="X7" t="str">
        <f t="shared" si="3"/>
        <v>IsDeleted BIT DEFAULT 0,</v>
      </c>
    </row>
    <row r="8" spans="2:24" ht="15" thickBot="1" x14ac:dyDescent="0.35">
      <c r="B8" s="1" t="s">
        <v>144</v>
      </c>
      <c r="C8" s="2"/>
      <c r="D8" s="2"/>
      <c r="E8" s="3"/>
      <c r="F8" t="str">
        <f>"CREATE TABLE "&amp;B8&amp;"("</f>
        <v>CREATE TABLE LoadingStations(</v>
      </c>
      <c r="H8" s="1" t="s">
        <v>44</v>
      </c>
      <c r="I8" s="2"/>
      <c r="J8" s="2"/>
      <c r="K8" s="3"/>
      <c r="L8" t="str">
        <f>"CREATE TABLE "&amp;H8&amp;"("</f>
        <v>CREATE TABLE Drivers(</v>
      </c>
      <c r="N8" s="6" t="s">
        <v>50</v>
      </c>
      <c r="O8" t="s">
        <v>10</v>
      </c>
      <c r="Q8" s="5" t="s">
        <v>57</v>
      </c>
      <c r="R8" t="str">
        <f t="shared" si="2"/>
        <v>IsDelete BIT DEFAULT 0,</v>
      </c>
      <c r="T8" s="7" t="s">
        <v>22</v>
      </c>
      <c r="U8" s="8" t="s">
        <v>3</v>
      </c>
      <c r="V8" s="8"/>
      <c r="W8" s="24" t="s">
        <v>61</v>
      </c>
      <c r="X8" t="str">
        <f>T8&amp;" "&amp;U8&amp;" "&amp;W8&amp;")"</f>
        <v>CreatedDatetime DATETIME DEFAULT GETDATE())</v>
      </c>
    </row>
    <row r="9" spans="2:24" ht="15" thickBot="1" x14ac:dyDescent="0.35">
      <c r="B9" s="13" t="s">
        <v>145</v>
      </c>
      <c r="C9" t="s">
        <v>1</v>
      </c>
      <c r="D9" t="s">
        <v>0</v>
      </c>
      <c r="E9" s="5"/>
      <c r="F9" t="str">
        <f>B9&amp;" "&amp;C9&amp;" "&amp;E9&amp;","</f>
        <v>PK_LoadingStationID INT IDENTITY(1,1) ,</v>
      </c>
      <c r="H9" s="25" t="s">
        <v>45</v>
      </c>
      <c r="I9" t="s">
        <v>1</v>
      </c>
      <c r="J9" t="s">
        <v>0</v>
      </c>
      <c r="K9" s="5"/>
      <c r="L9" t="str">
        <f>H9&amp;" "&amp;I9&amp;" "&amp;K9&amp;","</f>
        <v>PK_DriverID INT IDENTITY(1,1) ,</v>
      </c>
      <c r="N9" s="7" t="s">
        <v>22</v>
      </c>
      <c r="O9" s="8" t="s">
        <v>3</v>
      </c>
      <c r="P9" s="8"/>
      <c r="Q9" s="24" t="s">
        <v>61</v>
      </c>
      <c r="R9" t="str">
        <f>N9&amp;" "&amp;O9&amp;" "&amp;Q9&amp;")"</f>
        <v>CreatedDatetime DATETIME DEFAULT GETDATE())</v>
      </c>
    </row>
    <row r="10" spans="2:24" ht="15" thickBot="1" x14ac:dyDescent="0.35">
      <c r="B10" s="6" t="s">
        <v>146</v>
      </c>
      <c r="C10" t="s">
        <v>6</v>
      </c>
      <c r="E10" s="5"/>
      <c r="F10" t="str">
        <f t="shared" ref="F10:F17" si="4">B10&amp;" "&amp;C10&amp;" "&amp;E10&amp;","</f>
        <v>LoadingStationName VARCHAR(200) ,</v>
      </c>
      <c r="H10" s="6" t="s">
        <v>94</v>
      </c>
      <c r="I10" t="s">
        <v>46</v>
      </c>
      <c r="J10" t="s">
        <v>93</v>
      </c>
      <c r="K10" s="5" t="s">
        <v>56</v>
      </c>
      <c r="L10" t="str">
        <f t="shared" ref="L10:L16" si="5">H10&amp;" "&amp;I10&amp;" "&amp;K10&amp;","</f>
        <v>AK_TcNo CHAR(11) NOT NULL,</v>
      </c>
      <c r="T10" s="1" t="s">
        <v>163</v>
      </c>
      <c r="U10" s="2"/>
      <c r="V10" s="2"/>
      <c r="W10" s="3"/>
      <c r="X10" t="str">
        <f>"CREATE TABLE "&amp;T10&amp;"("</f>
        <v>CREATE TABLE Neighbourhoods(</v>
      </c>
    </row>
    <row r="11" spans="2:24" x14ac:dyDescent="0.3">
      <c r="B11" s="6" t="s">
        <v>28</v>
      </c>
      <c r="C11" t="s">
        <v>7</v>
      </c>
      <c r="E11" s="19" t="s">
        <v>56</v>
      </c>
      <c r="F11" t="str">
        <f t="shared" si="4"/>
        <v>AuthorizedName VARCHAR(100) NOT NULL,</v>
      </c>
      <c r="H11" s="6" t="s">
        <v>47</v>
      </c>
      <c r="I11" t="s">
        <v>7</v>
      </c>
      <c r="K11" s="5"/>
      <c r="L11" t="str">
        <f t="shared" si="5"/>
        <v>DriverName VARCHAR(100) ,</v>
      </c>
      <c r="N11" s="1" t="s">
        <v>156</v>
      </c>
      <c r="O11" s="2"/>
      <c r="P11" s="2"/>
      <c r="Q11" s="3"/>
      <c r="R11" t="str">
        <f>"CREATE TABLE "&amp;N11&amp;"("</f>
        <v>CREATE TABLE Complaints(</v>
      </c>
      <c r="T11" s="41" t="s">
        <v>104</v>
      </c>
      <c r="U11" t="s">
        <v>1</v>
      </c>
      <c r="V11" t="s">
        <v>0</v>
      </c>
      <c r="W11" s="5"/>
      <c r="X11" t="str">
        <f>T11&amp;" "&amp;U11&amp;" "&amp;W11&amp;","</f>
        <v>PK_NeighbourhoodID INT IDENTITY(1,1) ,</v>
      </c>
    </row>
    <row r="12" spans="2:24" x14ac:dyDescent="0.3">
      <c r="B12" s="6" t="s">
        <v>29</v>
      </c>
      <c r="C12" t="s">
        <v>7</v>
      </c>
      <c r="E12" s="19" t="s">
        <v>56</v>
      </c>
      <c r="F12" t="str">
        <f t="shared" si="4"/>
        <v>AuthorizedSurname VARCHAR(100) NOT NULL,</v>
      </c>
      <c r="H12" s="6" t="s">
        <v>48</v>
      </c>
      <c r="I12" t="s">
        <v>7</v>
      </c>
      <c r="K12" s="5"/>
      <c r="L12" t="str">
        <f t="shared" si="5"/>
        <v>DriverSurname VARCHAR(100) ,</v>
      </c>
      <c r="N12" s="34" t="s">
        <v>83</v>
      </c>
      <c r="O12" t="s">
        <v>1</v>
      </c>
      <c r="P12" t="s">
        <v>0</v>
      </c>
      <c r="Q12" s="5"/>
      <c r="R12" t="str">
        <f>N12&amp;" "&amp;O12&amp;" "&amp;Q12&amp;","</f>
        <v>PK_ComplaintID INT IDENTITY(1,1) ,</v>
      </c>
      <c r="T12" s="6" t="s">
        <v>105</v>
      </c>
      <c r="U12" s="14" t="s">
        <v>7</v>
      </c>
      <c r="W12" s="5"/>
      <c r="X12" t="str">
        <f t="shared" ref="X12:X14" si="6">T12&amp;" "&amp;U12&amp;" "&amp;W12&amp;","</f>
        <v>NeighbourhoodName VARCHAR(100) ,</v>
      </c>
    </row>
    <row r="13" spans="2:24" x14ac:dyDescent="0.3">
      <c r="B13" s="6" t="s">
        <v>17</v>
      </c>
      <c r="C13" t="s">
        <v>12</v>
      </c>
      <c r="E13" s="5"/>
      <c r="F13" t="str">
        <f t="shared" si="4"/>
        <v>x_Coordinate VARCHAR(20) ,</v>
      </c>
      <c r="H13" s="6" t="s">
        <v>95</v>
      </c>
      <c r="I13" t="s">
        <v>12</v>
      </c>
      <c r="J13" t="s">
        <v>93</v>
      </c>
      <c r="K13" s="5"/>
      <c r="L13" t="str">
        <f t="shared" si="5"/>
        <v>AK_DriverRegisterNo VARCHAR(20) ,</v>
      </c>
      <c r="N13" s="6" t="s">
        <v>84</v>
      </c>
      <c r="O13" t="s">
        <v>3</v>
      </c>
      <c r="Q13" s="5" t="s">
        <v>61</v>
      </c>
      <c r="R13" t="str">
        <f t="shared" ref="R13:R21" si="7">N13&amp;" "&amp;O13&amp;" "&amp;Q13&amp;","</f>
        <v>IncidentDate DATETIME DEFAULT GETDATE(),</v>
      </c>
      <c r="T13" s="4" t="s">
        <v>36</v>
      </c>
      <c r="U13" t="s">
        <v>9</v>
      </c>
      <c r="V13" t="s">
        <v>8</v>
      </c>
      <c r="W13" s="5"/>
      <c r="X13" t="str">
        <f t="shared" si="6"/>
        <v>FK_CityID INT ,</v>
      </c>
    </row>
    <row r="14" spans="2:24" x14ac:dyDescent="0.3">
      <c r="B14" s="6" t="s">
        <v>18</v>
      </c>
      <c r="C14" t="s">
        <v>12</v>
      </c>
      <c r="E14" s="5"/>
      <c r="F14" t="str">
        <f t="shared" si="4"/>
        <v>y_Coordinate VARCHAR(20) ,</v>
      </c>
      <c r="H14" s="6" t="s">
        <v>52</v>
      </c>
      <c r="I14" t="s">
        <v>54</v>
      </c>
      <c r="J14" t="s">
        <v>53</v>
      </c>
      <c r="K14" s="5"/>
      <c r="L14" t="str">
        <f t="shared" si="5"/>
        <v>CHK_DriverGender CHAR(1) ,</v>
      </c>
      <c r="N14" s="6" t="s">
        <v>85</v>
      </c>
      <c r="O14" t="s">
        <v>7</v>
      </c>
      <c r="Q14" s="5"/>
      <c r="R14" t="str">
        <f t="shared" si="7"/>
        <v>Grievance VARCHAR(100) ,</v>
      </c>
      <c r="T14" s="6" t="s">
        <v>50</v>
      </c>
      <c r="U14" t="s">
        <v>10</v>
      </c>
      <c r="W14" s="5" t="s">
        <v>57</v>
      </c>
      <c r="X14" t="str">
        <f t="shared" si="6"/>
        <v>IsDelete BIT DEFAULT 0,</v>
      </c>
    </row>
    <row r="15" spans="2:24" ht="15" thickBot="1" x14ac:dyDescent="0.35">
      <c r="B15" s="41" t="s">
        <v>30</v>
      </c>
      <c r="C15" t="s">
        <v>9</v>
      </c>
      <c r="D15" t="s">
        <v>8</v>
      </c>
      <c r="E15" s="5"/>
      <c r="F15" t="str">
        <f t="shared" si="4"/>
        <v>FK_NeighbourhoodID INT ,</v>
      </c>
      <c r="H15" s="6" t="s">
        <v>49</v>
      </c>
      <c r="I15" t="s">
        <v>55</v>
      </c>
      <c r="K15" s="5"/>
      <c r="L15" t="str">
        <f t="shared" si="5"/>
        <v>DriverBirthDate DATE ,</v>
      </c>
      <c r="N15" s="6" t="s">
        <v>86</v>
      </c>
      <c r="O15" t="s">
        <v>14</v>
      </c>
      <c r="Q15" s="5"/>
      <c r="R15" t="str">
        <f t="shared" si="7"/>
        <v>Content VARCHAR(MAX) ,</v>
      </c>
      <c r="T15" s="7" t="s">
        <v>22</v>
      </c>
      <c r="U15" s="8" t="s">
        <v>3</v>
      </c>
      <c r="V15" s="8"/>
      <c r="W15" s="24" t="s">
        <v>61</v>
      </c>
      <c r="X15" t="str">
        <f>T15&amp;" "&amp;U15&amp;" "&amp;W15&amp;")"</f>
        <v>CreatedDatetime DATETIME DEFAULT GETDATE())</v>
      </c>
    </row>
    <row r="16" spans="2:24" ht="15" thickBot="1" x14ac:dyDescent="0.35">
      <c r="B16" s="6" t="s">
        <v>21</v>
      </c>
      <c r="C16" t="s">
        <v>10</v>
      </c>
      <c r="E16" s="19" t="s">
        <v>57</v>
      </c>
      <c r="F16" t="str">
        <f t="shared" si="4"/>
        <v>IsDeleted BIT DEFAULT 0,</v>
      </c>
      <c r="H16" s="6" t="s">
        <v>50</v>
      </c>
      <c r="I16" t="s">
        <v>10</v>
      </c>
      <c r="K16" s="5" t="s">
        <v>57</v>
      </c>
      <c r="L16" t="str">
        <f t="shared" si="5"/>
        <v>IsDelete BIT DEFAULT 0,</v>
      </c>
      <c r="N16" s="6" t="s">
        <v>87</v>
      </c>
      <c r="O16" t="s">
        <v>7</v>
      </c>
      <c r="Q16" s="5"/>
      <c r="R16" t="str">
        <f t="shared" si="7"/>
        <v>ComplainantName VARCHAR(100) ,</v>
      </c>
    </row>
    <row r="17" spans="2:24" ht="15" thickBot="1" x14ac:dyDescent="0.35">
      <c r="B17" s="7" t="s">
        <v>22</v>
      </c>
      <c r="C17" s="8" t="s">
        <v>3</v>
      </c>
      <c r="D17" s="8"/>
      <c r="E17" s="24" t="s">
        <v>61</v>
      </c>
      <c r="F17" t="str">
        <f>B17&amp;" "&amp;C17&amp;" "&amp;E17&amp;")"</f>
        <v>CreatedDatetime DATETIME DEFAULT GETDATE())</v>
      </c>
      <c r="H17" s="7" t="s">
        <v>22</v>
      </c>
      <c r="I17" s="8" t="s">
        <v>3</v>
      </c>
      <c r="J17" s="8"/>
      <c r="K17" s="24" t="s">
        <v>61</v>
      </c>
      <c r="L17" t="str">
        <f>H17&amp;" "&amp;I17&amp;" "&amp;K17&amp;")"</f>
        <v>CreatedDatetime DATETIME DEFAULT GETDATE())</v>
      </c>
      <c r="N17" s="6" t="s">
        <v>88</v>
      </c>
      <c r="O17" t="s">
        <v>7</v>
      </c>
      <c r="Q17" s="5"/>
      <c r="R17" t="str">
        <f t="shared" si="7"/>
        <v>ComplainantSurname VARCHAR(100) ,</v>
      </c>
      <c r="T17" s="1" t="s">
        <v>162</v>
      </c>
      <c r="U17" s="2"/>
      <c r="V17" s="2"/>
      <c r="W17" s="3"/>
      <c r="X17" t="str">
        <f>"CREATE TABLE "&amp;T17&amp;"("</f>
        <v>CREATE TABLE BusStops(</v>
      </c>
    </row>
    <row r="18" spans="2:24" ht="15" thickBot="1" x14ac:dyDescent="0.35">
      <c r="B18" s="50"/>
      <c r="C18" s="50"/>
      <c r="D18" s="50"/>
      <c r="E18" s="51"/>
      <c r="N18" s="6" t="s">
        <v>89</v>
      </c>
      <c r="O18" t="s">
        <v>81</v>
      </c>
      <c r="Q18" s="5"/>
      <c r="R18" t="str">
        <f t="shared" si="7"/>
        <v>ComplainantPhone CHAR(10) ,</v>
      </c>
      <c r="T18" s="42" t="s">
        <v>106</v>
      </c>
      <c r="U18" t="s">
        <v>1</v>
      </c>
      <c r="V18" t="s">
        <v>0</v>
      </c>
      <c r="W18" s="5"/>
      <c r="X18" t="str">
        <f>T18&amp;" "&amp;U18&amp;" "&amp;W18&amp;","</f>
        <v>PK_BusStopID INT IDENTITY(1,1) ,</v>
      </c>
    </row>
    <row r="19" spans="2:24" ht="15" thickBot="1" x14ac:dyDescent="0.35">
      <c r="H19" s="1" t="s">
        <v>155</v>
      </c>
      <c r="I19" s="2"/>
      <c r="J19" s="2"/>
      <c r="K19" s="3"/>
      <c r="L19" t="str">
        <f>"CREATE TABLE "&amp;H19&amp;"("</f>
        <v>CREATE TABLE DriverVehicleAppointments(</v>
      </c>
      <c r="N19" s="6" t="s">
        <v>90</v>
      </c>
      <c r="O19" t="s">
        <v>7</v>
      </c>
      <c r="Q19" s="5"/>
      <c r="R19" t="str">
        <f t="shared" si="7"/>
        <v>ComplainantEmail VARCHAR(100) ,</v>
      </c>
      <c r="T19" s="6" t="s">
        <v>107</v>
      </c>
      <c r="U19" t="s">
        <v>96</v>
      </c>
      <c r="V19" t="s">
        <v>93</v>
      </c>
      <c r="W19" s="5" t="s">
        <v>56</v>
      </c>
      <c r="X19" t="str">
        <f t="shared" ref="X19:X22" si="8">T19&amp;" "&amp;U19&amp;" "&amp;W19&amp;","</f>
        <v>AK_BusStopCode VARCHAR(6) NOT NULL,</v>
      </c>
    </row>
    <row r="20" spans="2:24" x14ac:dyDescent="0.3">
      <c r="B20" s="15" t="s">
        <v>24</v>
      </c>
      <c r="C20" s="16"/>
      <c r="D20" s="16"/>
      <c r="E20" s="17"/>
      <c r="F20" t="str">
        <f>"CREATE TABLE "&amp;B20&amp;"("</f>
        <v>CREATE TABLE Municipalities(</v>
      </c>
      <c r="H20" s="28" t="s">
        <v>151</v>
      </c>
      <c r="I20" t="s">
        <v>1</v>
      </c>
      <c r="J20" s="14" t="s">
        <v>0</v>
      </c>
      <c r="K20" s="5"/>
      <c r="L20" t="str">
        <f>H20&amp;" "&amp;I20&amp;" "&amp;K20&amp;","</f>
        <v>PK_AppointmentID INT IDENTITY(1,1) ,</v>
      </c>
      <c r="N20" s="25" t="s">
        <v>62</v>
      </c>
      <c r="O20" t="s">
        <v>9</v>
      </c>
      <c r="P20" t="s">
        <v>8</v>
      </c>
      <c r="Q20" s="5"/>
      <c r="R20" t="str">
        <f t="shared" si="7"/>
        <v>FK_DriverID INT ,</v>
      </c>
      <c r="T20" s="6" t="s">
        <v>108</v>
      </c>
      <c r="U20" t="s">
        <v>60</v>
      </c>
      <c r="W20" s="5"/>
      <c r="X20" t="str">
        <f t="shared" si="8"/>
        <v>BusStopName VARCHAR(60) ,</v>
      </c>
    </row>
    <row r="21" spans="2:24" x14ac:dyDescent="0.3">
      <c r="B21" s="18" t="s">
        <v>31</v>
      </c>
      <c r="C21" s="14" t="s">
        <v>1</v>
      </c>
      <c r="D21" s="14" t="s">
        <v>0</v>
      </c>
      <c r="E21" s="19"/>
      <c r="F21" t="str">
        <f>B21&amp;" "&amp;C21&amp;" "&amp;E21&amp;","</f>
        <v>PK_MunicipalityID INT IDENTITY(1,1) ,</v>
      </c>
      <c r="H21" s="29" t="s">
        <v>62</v>
      </c>
      <c r="I21" s="14" t="s">
        <v>9</v>
      </c>
      <c r="J21" t="s">
        <v>8</v>
      </c>
      <c r="K21" s="5"/>
      <c r="L21" t="str">
        <f t="shared" ref="L21:L25" si="9">H21&amp;" "&amp;I21&amp;" "&amp;K21&amp;","</f>
        <v>FK_DriverID INT ,</v>
      </c>
      <c r="N21" s="6" t="s">
        <v>50</v>
      </c>
      <c r="O21" t="s">
        <v>10</v>
      </c>
      <c r="Q21" s="5" t="s">
        <v>57</v>
      </c>
      <c r="R21" t="str">
        <f t="shared" si="7"/>
        <v>IsDelete BIT DEFAULT 0,</v>
      </c>
      <c r="T21" s="41" t="s">
        <v>30</v>
      </c>
      <c r="U21" t="s">
        <v>9</v>
      </c>
      <c r="V21" t="s">
        <v>8</v>
      </c>
      <c r="W21" s="5"/>
      <c r="X21" t="str">
        <f t="shared" si="8"/>
        <v>FK_NeighbourhoodID INT ,</v>
      </c>
    </row>
    <row r="22" spans="2:24" ht="15" thickBot="1" x14ac:dyDescent="0.35">
      <c r="B22" s="20" t="s">
        <v>32</v>
      </c>
      <c r="C22" s="14" t="s">
        <v>13</v>
      </c>
      <c r="D22" s="14"/>
      <c r="E22" s="19" t="s">
        <v>56</v>
      </c>
      <c r="F22" t="str">
        <f>B22&amp;" "&amp;C22&amp;" "&amp;E22&amp;","</f>
        <v>MunicipalityName VARCHAR(140) NOT NULL,</v>
      </c>
      <c r="H22" s="26" t="s">
        <v>63</v>
      </c>
      <c r="I22" t="s">
        <v>9</v>
      </c>
      <c r="J22" t="s">
        <v>8</v>
      </c>
      <c r="K22" s="5"/>
      <c r="L22" t="str">
        <f t="shared" si="9"/>
        <v>FK_VehicleID INT ,</v>
      </c>
      <c r="N22" s="7" t="s">
        <v>22</v>
      </c>
      <c r="O22" s="8" t="s">
        <v>3</v>
      </c>
      <c r="P22" s="8"/>
      <c r="Q22" s="24" t="s">
        <v>61</v>
      </c>
      <c r="R22" t="str">
        <f>N22&amp;" "&amp;O22&amp;" "&amp;Q22&amp;")"</f>
        <v>CreatedDatetime DATETIME DEFAULT GETDATE())</v>
      </c>
      <c r="T22" s="6" t="s">
        <v>50</v>
      </c>
      <c r="U22" t="s">
        <v>10</v>
      </c>
      <c r="W22" s="5" t="s">
        <v>57</v>
      </c>
      <c r="X22" t="str">
        <f t="shared" si="8"/>
        <v>IsDelete BIT DEFAULT 0,</v>
      </c>
    </row>
    <row r="23" spans="2:24" ht="15" thickBot="1" x14ac:dyDescent="0.35">
      <c r="B23" s="20" t="s">
        <v>33</v>
      </c>
      <c r="C23" s="14" t="s">
        <v>14</v>
      </c>
      <c r="D23" s="14"/>
      <c r="E23" s="19"/>
      <c r="F23" t="str">
        <f>B23&amp;" "&amp;C23&amp;" "&amp;E23&amp;","</f>
        <v>MunicipalityAddress VARCHAR(MAX) ,</v>
      </c>
      <c r="H23" s="6" t="s">
        <v>64</v>
      </c>
      <c r="I23" t="s">
        <v>55</v>
      </c>
      <c r="K23" s="5"/>
      <c r="L23" t="str">
        <f t="shared" si="9"/>
        <v>StartDate DATE ,</v>
      </c>
      <c r="T23" s="7" t="s">
        <v>22</v>
      </c>
      <c r="U23" s="8" t="s">
        <v>3</v>
      </c>
      <c r="V23" s="8"/>
      <c r="W23" s="24" t="s">
        <v>61</v>
      </c>
      <c r="X23" t="str">
        <f>T23&amp;" "&amp;U23&amp;" "&amp;W23&amp;")"</f>
        <v>CreatedDatetime DATETIME DEFAULT GETDATE())</v>
      </c>
    </row>
    <row r="24" spans="2:24" ht="15" thickBot="1" x14ac:dyDescent="0.35">
      <c r="B24" s="20" t="s">
        <v>28</v>
      </c>
      <c r="C24" s="14" t="s">
        <v>7</v>
      </c>
      <c r="D24" s="14"/>
      <c r="E24" s="19"/>
      <c r="F24" t="str">
        <f>B24&amp;" "&amp;C24&amp;" "&amp;E24&amp;","</f>
        <v>AuthorizedName VARCHAR(100) ,</v>
      </c>
      <c r="H24" s="6" t="s">
        <v>65</v>
      </c>
      <c r="I24" t="s">
        <v>55</v>
      </c>
      <c r="K24" s="5"/>
      <c r="L24" t="str">
        <f t="shared" si="9"/>
        <v>EndDate DATE ,</v>
      </c>
      <c r="N24" s="1" t="s">
        <v>25</v>
      </c>
      <c r="O24" s="2"/>
      <c r="P24" s="2"/>
      <c r="Q24" s="3"/>
      <c r="R24" t="str">
        <f>"CREATE TABLE "&amp;N24&amp;"("</f>
        <v>CREATE TABLE Vehicles(</v>
      </c>
    </row>
    <row r="25" spans="2:24" x14ac:dyDescent="0.3">
      <c r="B25" s="20" t="s">
        <v>29</v>
      </c>
      <c r="C25" s="14" t="s">
        <v>7</v>
      </c>
      <c r="D25" s="14"/>
      <c r="E25" s="19"/>
      <c r="F25" t="str">
        <f>B25&amp;" "&amp;C25&amp;" "&amp;E25&amp;","</f>
        <v>AuthorizedSurname VARCHAR(100) ,</v>
      </c>
      <c r="H25" s="6" t="s">
        <v>21</v>
      </c>
      <c r="I25" t="s">
        <v>10</v>
      </c>
      <c r="K25" s="5" t="s">
        <v>57</v>
      </c>
      <c r="L25" t="str">
        <f t="shared" si="9"/>
        <v>IsDeleted BIT DEFAULT 0,</v>
      </c>
      <c r="N25" s="26" t="s">
        <v>135</v>
      </c>
      <c r="O25" t="s">
        <v>1</v>
      </c>
      <c r="P25" t="s">
        <v>0</v>
      </c>
      <c r="Q25" s="5"/>
      <c r="R25" t="str">
        <f>N25&amp;" "&amp;O25&amp;" "&amp;Q25&amp;","</f>
        <v>PK_VehicleID INT IDENTITY(1,1) ,</v>
      </c>
      <c r="T25" s="1" t="s">
        <v>160</v>
      </c>
      <c r="U25" s="2"/>
      <c r="V25" s="2"/>
      <c r="W25" s="3"/>
      <c r="X25" t="str">
        <f>"CREATE TABLE "&amp;T25&amp;"("</f>
        <v>CREATE TABLE Routes_(</v>
      </c>
    </row>
    <row r="26" spans="2:24" ht="15" thickBot="1" x14ac:dyDescent="0.35">
      <c r="B26" s="20" t="s">
        <v>34</v>
      </c>
      <c r="C26" s="14" t="s">
        <v>15</v>
      </c>
      <c r="D26" s="14"/>
      <c r="E26" s="19"/>
      <c r="F26" t="str">
        <f>B26&amp;" "&amp;C26&amp;" "&amp;E26&amp;","</f>
        <v>AuthorizedPhone VARCHAR(10) ,</v>
      </c>
      <c r="H26" s="7" t="s">
        <v>22</v>
      </c>
      <c r="I26" s="8" t="s">
        <v>3</v>
      </c>
      <c r="J26" s="8"/>
      <c r="K26" s="24" t="s">
        <v>61</v>
      </c>
      <c r="L26" t="str">
        <f>H26&amp;" "&amp;I26&amp;" "&amp;K26&amp;")"</f>
        <v>CreatedDatetime DATETIME DEFAULT GETDATE())</v>
      </c>
      <c r="N26" s="6" t="s">
        <v>98</v>
      </c>
      <c r="O26" t="s">
        <v>59</v>
      </c>
      <c r="P26" t="s">
        <v>93</v>
      </c>
      <c r="Q26" s="5" t="s">
        <v>56</v>
      </c>
      <c r="R26" t="str">
        <f t="shared" ref="R26:R34" si="10">N26&amp;" "&amp;O26&amp;" "&amp;Q26&amp;","</f>
        <v>AK_LicencePlate VARCHAR(15) NOT NULL,</v>
      </c>
      <c r="T26" s="43" t="s">
        <v>92</v>
      </c>
      <c r="U26" t="s">
        <v>1</v>
      </c>
      <c r="V26" t="s">
        <v>0</v>
      </c>
      <c r="W26" s="5"/>
      <c r="X26" t="str">
        <f>T26&amp;" "&amp;U26&amp;" "&amp;W26&amp;","</f>
        <v>PK_RouteID INT IDENTITY(1,1) ,</v>
      </c>
    </row>
    <row r="27" spans="2:24" ht="15" thickBot="1" x14ac:dyDescent="0.35">
      <c r="B27" s="20" t="s">
        <v>35</v>
      </c>
      <c r="C27" s="14" t="s">
        <v>7</v>
      </c>
      <c r="D27" s="14"/>
      <c r="E27" s="19"/>
      <c r="F27" t="str">
        <f>B27&amp;" "&amp;C27&amp;" "&amp;E27&amp;","</f>
        <v>AuthorizedEmail VARCHAR(100) ,</v>
      </c>
      <c r="N27" s="6" t="s">
        <v>37</v>
      </c>
      <c r="O27" t="s">
        <v>60</v>
      </c>
      <c r="Q27" s="5"/>
      <c r="R27" t="str">
        <f t="shared" si="10"/>
        <v>Brand VARCHAR(60) ,</v>
      </c>
      <c r="T27" s="42" t="s">
        <v>112</v>
      </c>
      <c r="U27" t="s">
        <v>9</v>
      </c>
      <c r="V27" t="s">
        <v>8</v>
      </c>
      <c r="W27" s="5"/>
      <c r="X27" t="str">
        <f t="shared" ref="X27:X29" si="11">T27&amp;" "&amp;U27&amp;" "&amp;W27&amp;","</f>
        <v>FK_BusStopID INT ,</v>
      </c>
    </row>
    <row r="28" spans="2:24" x14ac:dyDescent="0.3">
      <c r="B28" s="20" t="s">
        <v>4</v>
      </c>
      <c r="C28" s="14" t="s">
        <v>16</v>
      </c>
      <c r="D28" s="14"/>
      <c r="E28" s="19"/>
      <c r="F28" t="str">
        <f>B28&amp;" "&amp;C28&amp;" "&amp;E28&amp;","</f>
        <v>x_coordinate VARCHAR(40) ,</v>
      </c>
      <c r="H28" s="1" t="s">
        <v>66</v>
      </c>
      <c r="I28" s="2"/>
      <c r="J28" s="2"/>
      <c r="K28" s="3"/>
      <c r="L28" t="str">
        <f>"CREATE TABLE "&amp;H28&amp;"("</f>
        <v>CREATE TABLE Shifts(</v>
      </c>
      <c r="N28" s="6" t="s">
        <v>38</v>
      </c>
      <c r="O28" t="s">
        <v>60</v>
      </c>
      <c r="Q28" s="5"/>
      <c r="R28" t="str">
        <f t="shared" si="10"/>
        <v>Model VARCHAR(60) ,</v>
      </c>
      <c r="T28" s="35" t="s">
        <v>111</v>
      </c>
      <c r="U28" t="s">
        <v>9</v>
      </c>
      <c r="V28" t="s">
        <v>8</v>
      </c>
      <c r="W28" s="5"/>
      <c r="X28" t="str">
        <f t="shared" si="11"/>
        <v>FK_BusLineID INT ,</v>
      </c>
    </row>
    <row r="29" spans="2:24" x14ac:dyDescent="0.3">
      <c r="B29" s="20" t="s">
        <v>5</v>
      </c>
      <c r="C29" s="14" t="s">
        <v>16</v>
      </c>
      <c r="D29" s="14"/>
      <c r="E29" s="19"/>
      <c r="F29" t="str">
        <f>B29&amp;" "&amp;C29&amp;" "&amp;E29&amp;","</f>
        <v>y_coordinate VARCHAR(40) ,</v>
      </c>
      <c r="H29" s="30" t="s">
        <v>67</v>
      </c>
      <c r="I29" t="s">
        <v>1</v>
      </c>
      <c r="J29" t="s">
        <v>0</v>
      </c>
      <c r="K29" s="5"/>
      <c r="L29" t="str">
        <f>H29&amp;" "&amp;I29&amp;" "&amp;K29&amp;","</f>
        <v>PK_ShiftID INT IDENTITY(1,1) ,</v>
      </c>
      <c r="N29" s="6" t="s">
        <v>39</v>
      </c>
      <c r="O29" t="s">
        <v>11</v>
      </c>
      <c r="Q29" s="5" t="s">
        <v>57</v>
      </c>
      <c r="R29" t="str">
        <f t="shared" si="10"/>
        <v>Capacity SMALLINT DEFAULT 0,</v>
      </c>
      <c r="T29" s="6" t="s">
        <v>50</v>
      </c>
      <c r="U29" t="s">
        <v>10</v>
      </c>
      <c r="W29" s="5" t="s">
        <v>57</v>
      </c>
      <c r="X29" t="str">
        <f t="shared" si="11"/>
        <v>IsDelete BIT DEFAULT 0,</v>
      </c>
    </row>
    <row r="30" spans="2:24" ht="15" thickBot="1" x14ac:dyDescent="0.35">
      <c r="B30" s="21" t="s">
        <v>36</v>
      </c>
      <c r="C30" s="14" t="s">
        <v>9</v>
      </c>
      <c r="D30" s="14" t="s">
        <v>8</v>
      </c>
      <c r="E30" s="19"/>
      <c r="F30" t="str">
        <f>B30&amp;" "&amp;C30&amp;" "&amp;E30&amp;","</f>
        <v>FK_CityID INT ,</v>
      </c>
      <c r="H30" s="20" t="s">
        <v>68</v>
      </c>
      <c r="I30" s="14" t="s">
        <v>54</v>
      </c>
      <c r="J30" t="s">
        <v>53</v>
      </c>
      <c r="K30" s="5"/>
      <c r="L30" t="str">
        <f t="shared" ref="L30:L34" si="12">H30&amp;" "&amp;I30&amp;" "&amp;K30&amp;","</f>
        <v>CHK_ShiftType CHAR(1) ,</v>
      </c>
      <c r="N30" s="6" t="s">
        <v>40</v>
      </c>
      <c r="O30" t="s">
        <v>10</v>
      </c>
      <c r="Q30" s="5" t="s">
        <v>57</v>
      </c>
      <c r="R30" t="str">
        <f t="shared" si="10"/>
        <v>IsActive BIT DEFAULT 0,</v>
      </c>
      <c r="T30" s="7" t="s">
        <v>22</v>
      </c>
      <c r="U30" s="8" t="s">
        <v>3</v>
      </c>
      <c r="V30" s="8"/>
      <c r="W30" s="24" t="s">
        <v>61</v>
      </c>
      <c r="X30" t="str">
        <f>T30&amp;" "&amp;U30&amp;" "&amp;W30&amp;")"</f>
        <v>CreatedDatetime DATETIME DEFAULT GETDATE())</v>
      </c>
    </row>
    <row r="31" spans="2:24" ht="15" thickBot="1" x14ac:dyDescent="0.35">
      <c r="B31" s="20" t="s">
        <v>21</v>
      </c>
      <c r="C31" s="14" t="s">
        <v>10</v>
      </c>
      <c r="D31" s="14"/>
      <c r="E31" s="19" t="s">
        <v>57</v>
      </c>
      <c r="F31" t="str">
        <f>B31&amp;" "&amp;C31&amp;" "&amp;E31&amp;","</f>
        <v>IsDeleted BIT DEFAULT 0,</v>
      </c>
      <c r="H31" s="20" t="s">
        <v>168</v>
      </c>
      <c r="I31" s="14" t="s">
        <v>55</v>
      </c>
      <c r="K31" s="5"/>
      <c r="L31" t="str">
        <f t="shared" si="12"/>
        <v>ShiftDate DATE ,</v>
      </c>
      <c r="N31" s="6" t="s">
        <v>41</v>
      </c>
      <c r="O31" t="s">
        <v>10</v>
      </c>
      <c r="Q31" s="5" t="s">
        <v>57</v>
      </c>
      <c r="R31" t="str">
        <f t="shared" si="10"/>
        <v>IsBroken BIT DEFAULT 0,</v>
      </c>
    </row>
    <row r="32" spans="2:24" ht="15" thickBot="1" x14ac:dyDescent="0.35">
      <c r="B32" s="22" t="s">
        <v>22</v>
      </c>
      <c r="C32" s="23" t="s">
        <v>3</v>
      </c>
      <c r="D32" s="23"/>
      <c r="E32" s="24" t="s">
        <v>61</v>
      </c>
      <c r="F32" t="str">
        <f>B32&amp;" "&amp;C32&amp;" "&amp;E32&amp;")"</f>
        <v>CreatedDatetime DATETIME DEFAULT GETDATE())</v>
      </c>
      <c r="H32" s="20" t="s">
        <v>70</v>
      </c>
      <c r="I32" t="s">
        <v>101</v>
      </c>
      <c r="K32" s="5"/>
      <c r="L32" t="str">
        <f t="shared" si="12"/>
        <v>ShiftStartingTime TIME ,</v>
      </c>
      <c r="N32" s="11" t="s">
        <v>43</v>
      </c>
      <c r="O32" t="s">
        <v>9</v>
      </c>
      <c r="P32" t="s">
        <v>8</v>
      </c>
      <c r="Q32" s="5"/>
      <c r="R32" t="str">
        <f t="shared" si="10"/>
        <v>FK_MunicipalityID INT ,</v>
      </c>
      <c r="T32" s="1" t="s">
        <v>159</v>
      </c>
      <c r="U32" s="2"/>
      <c r="V32" s="2"/>
      <c r="W32" s="3"/>
      <c r="X32" t="str">
        <f>"CREATE TABLE "&amp;T32&amp;"("</f>
        <v>CREATE TABLE Passengers(</v>
      </c>
    </row>
    <row r="33" spans="2:24" ht="15" thickBot="1" x14ac:dyDescent="0.35">
      <c r="H33" s="20" t="s">
        <v>71</v>
      </c>
      <c r="I33" t="s">
        <v>101</v>
      </c>
      <c r="K33" s="5"/>
      <c r="L33" t="str">
        <f t="shared" si="12"/>
        <v>ShiftEndingTime TIME ,</v>
      </c>
      <c r="N33" s="27" t="s">
        <v>42</v>
      </c>
      <c r="O33" t="s">
        <v>9</v>
      </c>
      <c r="P33" t="s">
        <v>8</v>
      </c>
      <c r="Q33" s="5"/>
      <c r="R33" t="str">
        <f t="shared" si="10"/>
        <v>FK_VehicleTypeID INT ,</v>
      </c>
      <c r="T33" s="44" t="s">
        <v>121</v>
      </c>
      <c r="U33" t="s">
        <v>1</v>
      </c>
      <c r="V33" t="s">
        <v>0</v>
      </c>
      <c r="W33" s="5"/>
      <c r="X33" t="str">
        <f>T33&amp;" "&amp;U33&amp;" "&amp;W33&amp;","</f>
        <v>PK_PassengerID INT IDENTITY(1,1) ,</v>
      </c>
    </row>
    <row r="34" spans="2:24" x14ac:dyDescent="0.3">
      <c r="B34" s="15" t="s">
        <v>152</v>
      </c>
      <c r="C34" s="2"/>
      <c r="D34" s="2"/>
      <c r="E34" s="3"/>
      <c r="F34" t="str">
        <f>"CREATE TABLE "&amp;B34&amp;"("</f>
        <v>CREATE TABLE VehicleRoutes(</v>
      </c>
      <c r="H34" s="6" t="s">
        <v>50</v>
      </c>
      <c r="I34" t="s">
        <v>10</v>
      </c>
      <c r="K34" s="5" t="s">
        <v>57</v>
      </c>
      <c r="L34" t="str">
        <f t="shared" si="12"/>
        <v>IsDelete BIT DEFAULT 0,</v>
      </c>
      <c r="N34" s="6" t="s">
        <v>21</v>
      </c>
      <c r="O34" t="s">
        <v>10</v>
      </c>
      <c r="Q34" s="5" t="s">
        <v>57</v>
      </c>
      <c r="R34" t="str">
        <f t="shared" si="10"/>
        <v>IsDeleted BIT DEFAULT 0,</v>
      </c>
      <c r="T34" s="6" t="s">
        <v>94</v>
      </c>
      <c r="U34" t="s">
        <v>46</v>
      </c>
      <c r="V34" t="s">
        <v>93</v>
      </c>
      <c r="W34" s="5" t="s">
        <v>56</v>
      </c>
      <c r="X34" t="str">
        <f t="shared" ref="X34:X42" si="13">T34&amp;" "&amp;U34&amp;" "&amp;W34&amp;","</f>
        <v>AK_TcNo CHAR(11) NOT NULL,</v>
      </c>
    </row>
    <row r="35" spans="2:24" ht="15" thickBot="1" x14ac:dyDescent="0.35">
      <c r="B35" s="38" t="s">
        <v>99</v>
      </c>
      <c r="C35" s="14" t="s">
        <v>1</v>
      </c>
      <c r="D35" t="s">
        <v>0</v>
      </c>
      <c r="E35" s="5"/>
      <c r="F35" t="str">
        <f>B35&amp;" "&amp;C35&amp;" "&amp;E35&amp;","</f>
        <v>PK_VehicleRouteID INT IDENTITY(1,1) ,</v>
      </c>
      <c r="H35" s="7" t="s">
        <v>22</v>
      </c>
      <c r="I35" s="8" t="s">
        <v>3</v>
      </c>
      <c r="J35" s="8"/>
      <c r="K35" s="24" t="s">
        <v>61</v>
      </c>
      <c r="L35" t="str">
        <f>H35&amp;" "&amp;I35&amp;" "&amp;K35&amp;")"</f>
        <v>CreatedDatetime DATETIME DEFAULT GETDATE())</v>
      </c>
      <c r="N35" s="7" t="s">
        <v>22</v>
      </c>
      <c r="O35" s="8" t="s">
        <v>3</v>
      </c>
      <c r="P35" s="8"/>
      <c r="Q35" s="24" t="s">
        <v>61</v>
      </c>
      <c r="R35" t="str">
        <f>N35&amp;" "&amp;O35&amp;" "&amp;Q35&amp;")"</f>
        <v>CreatedDatetime DATETIME DEFAULT GETDATE())</v>
      </c>
      <c r="T35" s="6" t="s">
        <v>124</v>
      </c>
      <c r="U35" t="s">
        <v>7</v>
      </c>
      <c r="W35" s="5"/>
      <c r="X35" t="str">
        <f t="shared" si="13"/>
        <v>PassengerName VARCHAR(100) ,</v>
      </c>
    </row>
    <row r="36" spans="2:24" ht="15" thickBot="1" x14ac:dyDescent="0.35">
      <c r="B36" s="37" t="s">
        <v>63</v>
      </c>
      <c r="C36" s="14" t="s">
        <v>9</v>
      </c>
      <c r="D36" t="s">
        <v>8</v>
      </c>
      <c r="E36" s="5"/>
      <c r="F36" t="str">
        <f>B36&amp;" "&amp;C36&amp;" "&amp;E36&amp;","</f>
        <v>FK_VehicleID INT ,</v>
      </c>
      <c r="T36" s="6" t="s">
        <v>123</v>
      </c>
      <c r="U36" t="s">
        <v>7</v>
      </c>
      <c r="W36" s="5"/>
      <c r="X36" t="str">
        <f t="shared" si="13"/>
        <v>PassengerSurname VARCHAR(100) ,</v>
      </c>
    </row>
    <row r="37" spans="2:24" x14ac:dyDescent="0.3">
      <c r="B37" s="36" t="s">
        <v>111</v>
      </c>
      <c r="C37" s="14" t="s">
        <v>9</v>
      </c>
      <c r="D37" t="s">
        <v>8</v>
      </c>
      <c r="E37" s="5"/>
      <c r="F37" t="str">
        <f>B37&amp;" "&amp;C37&amp;" "&amp;E37&amp;","</f>
        <v>FK_BusLineID INT ,</v>
      </c>
      <c r="H37" s="1" t="s">
        <v>72</v>
      </c>
      <c r="I37" s="2"/>
      <c r="J37" s="2"/>
      <c r="K37" s="3"/>
      <c r="L37" t="str">
        <f>"CREATE TABLE "&amp;H37&amp;"("</f>
        <v>CREATE TABLE ShiftsDrivers(</v>
      </c>
      <c r="N37" s="1" t="s">
        <v>157</v>
      </c>
      <c r="O37" s="2"/>
      <c r="P37" s="2"/>
      <c r="Q37" s="3"/>
      <c r="R37" t="str">
        <f>"CREATE TABLE "&amp;N37&amp;"("</f>
        <v>CREATE TABLE BusLines(</v>
      </c>
      <c r="T37" s="6" t="s">
        <v>122</v>
      </c>
      <c r="U37" t="s">
        <v>54</v>
      </c>
      <c r="V37" t="s">
        <v>53</v>
      </c>
      <c r="W37" s="5"/>
      <c r="X37" t="str">
        <f t="shared" si="13"/>
        <v>CHK_PassengerGender CHAR(1) ,</v>
      </c>
    </row>
    <row r="38" spans="2:24" x14ac:dyDescent="0.3">
      <c r="B38" s="6" t="s">
        <v>64</v>
      </c>
      <c r="C38" t="s">
        <v>55</v>
      </c>
      <c r="E38" s="5"/>
      <c r="F38" t="str">
        <f>B38&amp;" "&amp;C38&amp;" "&amp;E38&amp;","</f>
        <v>StartDate DATE ,</v>
      </c>
      <c r="H38" s="31" t="s">
        <v>74</v>
      </c>
      <c r="I38" t="s">
        <v>1</v>
      </c>
      <c r="J38" t="s">
        <v>0</v>
      </c>
      <c r="K38" s="5"/>
      <c r="L38" t="str">
        <f>H38&amp;" "&amp;I38&amp;" "&amp;K38&amp;","</f>
        <v>PK_DriverShiftID INT IDENTITY(1,1) ,</v>
      </c>
      <c r="N38" s="35" t="s">
        <v>109</v>
      </c>
      <c r="O38" t="s">
        <v>1</v>
      </c>
      <c r="P38" t="s">
        <v>0</v>
      </c>
      <c r="Q38" s="5"/>
      <c r="R38" t="str">
        <f>N38&amp;" "&amp;O38&amp;" "&amp;Q38&amp;","</f>
        <v>PK_BusLineID INT IDENTITY(1,1) ,</v>
      </c>
      <c r="T38" s="6" t="s">
        <v>125</v>
      </c>
      <c r="U38" t="s">
        <v>55</v>
      </c>
      <c r="W38" s="5"/>
      <c r="X38" t="str">
        <f t="shared" si="13"/>
        <v>PassengerBirthDate DATE ,</v>
      </c>
    </row>
    <row r="39" spans="2:24" x14ac:dyDescent="0.3">
      <c r="B39" s="6" t="s">
        <v>65</v>
      </c>
      <c r="C39" t="s">
        <v>55</v>
      </c>
      <c r="E39" s="5"/>
      <c r="F39" t="str">
        <f>B39&amp;" "&amp;C39&amp;" "&amp;E39&amp;","</f>
        <v>EndDate DATE ,</v>
      </c>
      <c r="H39" s="25" t="s">
        <v>62</v>
      </c>
      <c r="I39" t="s">
        <v>9</v>
      </c>
      <c r="J39" t="s">
        <v>8</v>
      </c>
      <c r="K39" s="5"/>
      <c r="L39" t="str">
        <f t="shared" ref="L39:L41" si="14">H39&amp;" "&amp;I39&amp;" "&amp;K39&amp;","</f>
        <v>FK_DriverID INT ,</v>
      </c>
      <c r="N39" s="6" t="s">
        <v>110</v>
      </c>
      <c r="O39" t="s">
        <v>96</v>
      </c>
      <c r="P39" t="s">
        <v>93</v>
      </c>
      <c r="Q39" s="5" t="s">
        <v>56</v>
      </c>
      <c r="R39" t="str">
        <f t="shared" ref="R39:R41" si="15">N39&amp;" "&amp;O39&amp;" "&amp;Q39&amp;","</f>
        <v>AK_BusLineCode VARCHAR(6) NOT NULL,</v>
      </c>
      <c r="T39" s="6" t="s">
        <v>126</v>
      </c>
      <c r="U39" t="s">
        <v>130</v>
      </c>
      <c r="W39" s="5"/>
      <c r="X39" t="str">
        <f t="shared" si="13"/>
        <v>PassengerPhotoURL VARCHAR(120) ,</v>
      </c>
    </row>
    <row r="40" spans="2:24" x14ac:dyDescent="0.3">
      <c r="B40" s="6" t="s">
        <v>21</v>
      </c>
      <c r="C40" t="s">
        <v>10</v>
      </c>
      <c r="E40" s="5" t="s">
        <v>57</v>
      </c>
      <c r="F40" t="str">
        <f>B40&amp;" "&amp;C40&amp;" "&amp;E40&amp;","</f>
        <v>IsDeleted BIT DEFAULT 0,</v>
      </c>
      <c r="H40" s="32" t="s">
        <v>73</v>
      </c>
      <c r="I40" t="s">
        <v>9</v>
      </c>
      <c r="J40" t="s">
        <v>75</v>
      </c>
      <c r="K40" s="5"/>
      <c r="L40" t="str">
        <f t="shared" si="14"/>
        <v>FK_ShiftID INT ,</v>
      </c>
      <c r="N40" s="6" t="s">
        <v>91</v>
      </c>
      <c r="O40" t="s">
        <v>60</v>
      </c>
      <c r="Q40" s="5"/>
      <c r="R40" t="str">
        <f t="shared" si="15"/>
        <v>Route VARCHAR(60) ,</v>
      </c>
      <c r="T40" s="6" t="s">
        <v>127</v>
      </c>
      <c r="U40" t="s">
        <v>81</v>
      </c>
      <c r="V40" t="s">
        <v>93</v>
      </c>
      <c r="W40" s="5" t="s">
        <v>56</v>
      </c>
      <c r="X40" t="str">
        <f t="shared" si="13"/>
        <v>AK_PassengerHesCode CHAR(10) NOT NULL,</v>
      </c>
    </row>
    <row r="41" spans="2:24" ht="15" thickBot="1" x14ac:dyDescent="0.35">
      <c r="B41" s="7" t="s">
        <v>22</v>
      </c>
      <c r="C41" s="8" t="s">
        <v>3</v>
      </c>
      <c r="D41" s="8"/>
      <c r="E41" s="24" t="s">
        <v>61</v>
      </c>
      <c r="F41" t="str">
        <f>B41&amp;" "&amp;C41&amp;" "&amp;E41&amp;")"</f>
        <v>CreatedDatetime DATETIME DEFAULT GETDATE())</v>
      </c>
      <c r="H41" s="6" t="s">
        <v>50</v>
      </c>
      <c r="I41" t="s">
        <v>10</v>
      </c>
      <c r="K41" s="5" t="s">
        <v>57</v>
      </c>
      <c r="L41" t="str">
        <f t="shared" si="14"/>
        <v>IsDelete BIT DEFAULT 0,</v>
      </c>
      <c r="N41" s="6" t="s">
        <v>21</v>
      </c>
      <c r="O41" t="s">
        <v>10</v>
      </c>
      <c r="Q41" s="5" t="s">
        <v>57</v>
      </c>
      <c r="R41" t="str">
        <f t="shared" si="15"/>
        <v>IsDeleted BIT DEFAULT 0,</v>
      </c>
      <c r="T41" s="46" t="s">
        <v>128</v>
      </c>
      <c r="U41" t="s">
        <v>9</v>
      </c>
      <c r="V41" t="s">
        <v>129</v>
      </c>
      <c r="W41" s="5"/>
      <c r="X41" t="str">
        <f t="shared" si="13"/>
        <v>FK_CardID_AK INT ,</v>
      </c>
    </row>
    <row r="42" spans="2:24" ht="15" thickBot="1" x14ac:dyDescent="0.35">
      <c r="H42" s="7" t="s">
        <v>22</v>
      </c>
      <c r="I42" s="8" t="s">
        <v>3</v>
      </c>
      <c r="J42" s="8"/>
      <c r="K42" s="24" t="s">
        <v>61</v>
      </c>
      <c r="L42" t="str">
        <f>H42&amp;" "&amp;I42&amp;" "&amp;K42&amp;")"</f>
        <v>CreatedDatetime DATETIME DEFAULT GETDATE())</v>
      </c>
      <c r="N42" s="7" t="s">
        <v>22</v>
      </c>
      <c r="O42" s="8" t="s">
        <v>3</v>
      </c>
      <c r="P42" s="8"/>
      <c r="Q42" s="24" t="s">
        <v>61</v>
      </c>
      <c r="R42" t="str">
        <f>N42&amp;" "&amp;O42&amp;" "&amp;Q42&amp;")"</f>
        <v>CreatedDatetime DATETIME DEFAULT GETDATE())</v>
      </c>
      <c r="T42" s="6" t="s">
        <v>50</v>
      </c>
      <c r="U42" t="s">
        <v>10</v>
      </c>
      <c r="W42" s="5" t="s">
        <v>57</v>
      </c>
      <c r="X42" t="str">
        <f t="shared" si="13"/>
        <v>IsDelete BIT DEFAULT 0,</v>
      </c>
    </row>
    <row r="43" spans="2:24" ht="15" thickBot="1" x14ac:dyDescent="0.35">
      <c r="B43" s="1" t="s">
        <v>153</v>
      </c>
      <c r="C43" s="2"/>
      <c r="D43" s="2"/>
      <c r="E43" s="3"/>
      <c r="F43" t="str">
        <f>"CREATE TABLE "&amp;B43&amp;"("</f>
        <v>CREATE TABLE Cards(</v>
      </c>
      <c r="T43" s="7" t="s">
        <v>22</v>
      </c>
      <c r="U43" s="8" t="s">
        <v>3</v>
      </c>
      <c r="V43" s="8"/>
      <c r="W43" s="24" t="s">
        <v>61</v>
      </c>
      <c r="X43" t="str">
        <f>T43&amp;" "&amp;U43&amp;" "&amp;W43&amp;")"</f>
        <v>CreatedDatetime DATETIME DEFAULT GETDATE())</v>
      </c>
    </row>
    <row r="44" spans="2:24" ht="15" thickBot="1" x14ac:dyDescent="0.35">
      <c r="B44" s="46" t="s">
        <v>113</v>
      </c>
      <c r="C44" t="s">
        <v>1</v>
      </c>
      <c r="D44" t="s">
        <v>0</v>
      </c>
      <c r="E44" s="5"/>
      <c r="F44" t="str">
        <f>B44&amp;" "&amp;C44&amp;" "&amp;E44&amp;","</f>
        <v>PK_CardID INT IDENTITY(1,1) ,</v>
      </c>
      <c r="H44" s="1" t="s">
        <v>154</v>
      </c>
      <c r="I44" s="2"/>
      <c r="J44" s="2"/>
      <c r="K44" s="3"/>
      <c r="L44" t="str">
        <f>"CREATE TABLE "&amp;H44&amp;"("</f>
        <v>CREATE TABLE CardLoadings(</v>
      </c>
      <c r="N44" s="1" t="s">
        <v>158</v>
      </c>
      <c r="O44" s="2"/>
      <c r="P44" s="2"/>
      <c r="Q44" s="3"/>
      <c r="R44" t="str">
        <f>"CREATE TABLE "&amp;N44&amp;"("</f>
        <v>CREATE TABLE PassengerVehicles(</v>
      </c>
    </row>
    <row r="45" spans="2:24" x14ac:dyDescent="0.3">
      <c r="B45" s="6" t="s">
        <v>114</v>
      </c>
      <c r="C45" t="s">
        <v>119</v>
      </c>
      <c r="D45" t="s">
        <v>93</v>
      </c>
      <c r="E45" s="5" t="s">
        <v>56</v>
      </c>
      <c r="F45" t="str">
        <f>B45&amp;" "&amp;C45&amp;" "&amp;E45&amp;","</f>
        <v>AK_CardNo VARCHAR(16) NOT NULL,</v>
      </c>
      <c r="H45" s="45" t="s">
        <v>140</v>
      </c>
      <c r="I45" t="s">
        <v>1</v>
      </c>
      <c r="J45" t="s">
        <v>0</v>
      </c>
      <c r="K45" s="5"/>
      <c r="L45" t="str">
        <f>H45&amp;" "&amp;I45&amp;" "&amp;K45&amp;","</f>
        <v>PK_CardLoadingID INT IDENTITY(1,1) ,</v>
      </c>
      <c r="N45" s="47" t="s">
        <v>131</v>
      </c>
      <c r="O45" t="s">
        <v>1</v>
      </c>
      <c r="P45" t="s">
        <v>0</v>
      </c>
      <c r="Q45" s="5"/>
      <c r="R45" t="str">
        <f>N45&amp;" "&amp;O45&amp;" "&amp;Q45&amp;","</f>
        <v>PK_PassengerVehicleID INT IDENTITY(1,1) ,</v>
      </c>
      <c r="T45" s="1" t="s">
        <v>161</v>
      </c>
      <c r="U45" s="2"/>
      <c r="V45" s="2"/>
      <c r="W45" s="3"/>
      <c r="X45" t="str">
        <f>"CREATE TABLE "&amp;T45&amp;"("</f>
        <v>CREATE TABLE CardTypes(</v>
      </c>
    </row>
    <row r="46" spans="2:24" x14ac:dyDescent="0.3">
      <c r="B46" s="6" t="s">
        <v>115</v>
      </c>
      <c r="C46" t="s">
        <v>116</v>
      </c>
      <c r="E46" s="5" t="s">
        <v>57</v>
      </c>
      <c r="F46" t="str">
        <f>B46&amp;" "&amp;C46&amp;" "&amp;E46&amp;","</f>
        <v>Balance FLOAT DEFAULT 0,</v>
      </c>
      <c r="H46" s="6" t="s">
        <v>147</v>
      </c>
      <c r="I46" t="s">
        <v>139</v>
      </c>
      <c r="J46" t="s">
        <v>93</v>
      </c>
      <c r="K46" s="5" t="s">
        <v>56</v>
      </c>
      <c r="L46" t="str">
        <f t="shared" ref="L46:L50" si="16">H46&amp;" "&amp;I46&amp;" "&amp;K46&amp;","</f>
        <v>AK_InvoiceNo VARCHAR(30) NOT NULL,</v>
      </c>
      <c r="N46" s="44" t="s">
        <v>132</v>
      </c>
      <c r="O46" t="s">
        <v>9</v>
      </c>
      <c r="P46" t="s">
        <v>8</v>
      </c>
      <c r="Q46" s="5"/>
      <c r="R46" t="str">
        <f t="shared" ref="R46:R49" si="17">N46&amp;" "&amp;O46&amp;" "&amp;Q46&amp;","</f>
        <v>FK_PassengerID INT ,</v>
      </c>
      <c r="T46" s="48" t="s">
        <v>137</v>
      </c>
      <c r="U46" t="s">
        <v>1</v>
      </c>
      <c r="V46" t="s">
        <v>0</v>
      </c>
      <c r="W46" s="5"/>
      <c r="X46" t="str">
        <f>T46&amp;" "&amp;U46&amp;" "&amp;W46&amp;","</f>
        <v>PK_CardTypeID INT IDENTITY(1,1) ,</v>
      </c>
    </row>
    <row r="47" spans="2:24" x14ac:dyDescent="0.3">
      <c r="B47" s="6" t="s">
        <v>117</v>
      </c>
      <c r="C47" t="s">
        <v>55</v>
      </c>
      <c r="E47" s="5"/>
      <c r="F47" t="str">
        <f>B47&amp;" "&amp;C47&amp;" "&amp;E47&amp;","</f>
        <v>ExpireDate DATE ,</v>
      </c>
      <c r="H47" s="6" t="s">
        <v>141</v>
      </c>
      <c r="I47" t="s">
        <v>134</v>
      </c>
      <c r="K47" s="5" t="s">
        <v>57</v>
      </c>
      <c r="L47" t="str">
        <f t="shared" si="16"/>
        <v>LoadingAmount MONEY DEFAULT 0,</v>
      </c>
      <c r="N47" s="26" t="s">
        <v>63</v>
      </c>
      <c r="O47" t="s">
        <v>9</v>
      </c>
      <c r="P47" t="s">
        <v>8</v>
      </c>
      <c r="Q47" s="5"/>
      <c r="R47" t="str">
        <f t="shared" si="17"/>
        <v>FK_VehicleID INT ,</v>
      </c>
      <c r="T47" s="6" t="s">
        <v>136</v>
      </c>
      <c r="U47" t="s">
        <v>139</v>
      </c>
      <c r="W47" s="5"/>
      <c r="X47" t="str">
        <f t="shared" ref="X47:X49" si="18">T47&amp;" "&amp;U47&amp;" "&amp;W47&amp;","</f>
        <v>CardType VARCHAR(30) ,</v>
      </c>
    </row>
    <row r="48" spans="2:24" x14ac:dyDescent="0.3">
      <c r="B48" s="6" t="s">
        <v>40</v>
      </c>
      <c r="C48" t="s">
        <v>10</v>
      </c>
      <c r="E48" s="5" t="s">
        <v>120</v>
      </c>
      <c r="F48" t="str">
        <f>B48&amp;" "&amp;C48&amp;" "&amp;E48&amp;","</f>
        <v>IsActive BIT DEFAULT 1,</v>
      </c>
      <c r="H48" s="46" t="s">
        <v>142</v>
      </c>
      <c r="I48" t="s">
        <v>9</v>
      </c>
      <c r="K48" s="5"/>
      <c r="L48" t="str">
        <f t="shared" si="16"/>
        <v>FK_CardID INT ,</v>
      </c>
      <c r="N48" s="6" t="s">
        <v>133</v>
      </c>
      <c r="O48" t="s">
        <v>134</v>
      </c>
      <c r="Q48" s="5" t="s">
        <v>57</v>
      </c>
      <c r="R48" t="str">
        <f t="shared" si="17"/>
        <v>Price MONEY DEFAULT 0,</v>
      </c>
      <c r="T48" s="6" t="s">
        <v>138</v>
      </c>
      <c r="U48" t="s">
        <v>116</v>
      </c>
      <c r="W48" s="5" t="s">
        <v>57</v>
      </c>
      <c r="X48" t="str">
        <f t="shared" si="18"/>
        <v>Discount FLOAT DEFAULT 0,</v>
      </c>
    </row>
    <row r="49" spans="2:24" x14ac:dyDescent="0.3">
      <c r="B49" s="48" t="s">
        <v>118</v>
      </c>
      <c r="C49" t="s">
        <v>9</v>
      </c>
      <c r="D49" t="s">
        <v>8</v>
      </c>
      <c r="E49" s="5"/>
      <c r="F49" t="str">
        <f>B49&amp;" "&amp;C49&amp;" "&amp;E49&amp;","</f>
        <v>FK_CardTypeID INT ,</v>
      </c>
      <c r="H49" s="13" t="s">
        <v>143</v>
      </c>
      <c r="I49" t="s">
        <v>9</v>
      </c>
      <c r="K49" s="5"/>
      <c r="L49" t="str">
        <f t="shared" si="16"/>
        <v>FK_LoadingStationID INT ,</v>
      </c>
      <c r="N49" s="6" t="s">
        <v>21</v>
      </c>
      <c r="O49" t="s">
        <v>10</v>
      </c>
      <c r="Q49" s="5" t="s">
        <v>57</v>
      </c>
      <c r="R49" t="str">
        <f t="shared" si="17"/>
        <v>IsDeleted BIT DEFAULT 0,</v>
      </c>
      <c r="T49" s="6" t="s">
        <v>50</v>
      </c>
      <c r="U49" t="s">
        <v>10</v>
      </c>
      <c r="W49" s="5" t="s">
        <v>57</v>
      </c>
      <c r="X49" t="str">
        <f t="shared" si="18"/>
        <v>IsDelete BIT DEFAULT 0,</v>
      </c>
    </row>
    <row r="50" spans="2:24" ht="15" thickBot="1" x14ac:dyDescent="0.35">
      <c r="B50" s="6" t="s">
        <v>50</v>
      </c>
      <c r="C50" t="s">
        <v>10</v>
      </c>
      <c r="E50" s="5" t="s">
        <v>57</v>
      </c>
      <c r="F50" t="str">
        <f>B50&amp;" "&amp;C50&amp;" "&amp;E50&amp;","</f>
        <v>IsDelete BIT DEFAULT 0,</v>
      </c>
      <c r="H50" s="6" t="s">
        <v>50</v>
      </c>
      <c r="I50" t="s">
        <v>10</v>
      </c>
      <c r="K50" s="5" t="s">
        <v>57</v>
      </c>
      <c r="L50" t="str">
        <f t="shared" si="16"/>
        <v>IsDelete BIT DEFAULT 0,</v>
      </c>
      <c r="N50" s="7" t="s">
        <v>22</v>
      </c>
      <c r="O50" s="8" t="s">
        <v>3</v>
      </c>
      <c r="P50" s="8"/>
      <c r="Q50" s="9" t="s">
        <v>61</v>
      </c>
      <c r="R50" t="str">
        <f>N50&amp;" "&amp;O50&amp;" "&amp;Q50&amp;")"</f>
        <v>CreatedDatetime DATETIME DEFAULT GETDATE())</v>
      </c>
      <c r="T50" s="7" t="s">
        <v>22</v>
      </c>
      <c r="U50" s="8" t="s">
        <v>3</v>
      </c>
      <c r="V50" s="8"/>
      <c r="W50" s="24" t="s">
        <v>61</v>
      </c>
      <c r="X50" t="str">
        <f>T50&amp;" "&amp;U50&amp;" "&amp;W50&amp;")"</f>
        <v>CreatedDatetime DATETIME DEFAULT GETDATE())</v>
      </c>
    </row>
    <row r="51" spans="2:24" ht="15" thickBot="1" x14ac:dyDescent="0.35">
      <c r="B51" s="7" t="s">
        <v>22</v>
      </c>
      <c r="C51" s="8" t="s">
        <v>3</v>
      </c>
      <c r="D51" s="8"/>
      <c r="E51" s="24" t="s">
        <v>61</v>
      </c>
      <c r="F51" t="str">
        <f>B51&amp;" "&amp;C51&amp;" "&amp;E51&amp;")"</f>
        <v>CreatedDatetime DATETIME DEFAULT GETDATE())</v>
      </c>
      <c r="H51" s="7" t="s">
        <v>22</v>
      </c>
      <c r="I51" s="8" t="s">
        <v>3</v>
      </c>
      <c r="J51" s="8"/>
      <c r="K51" s="24" t="s">
        <v>61</v>
      </c>
      <c r="L51" t="str">
        <f>H51&amp;" "&amp;I51&amp;" "&amp;K51&amp;")"</f>
        <v>CreatedDatetime DATETIME DEFAULT GETDATE())</v>
      </c>
    </row>
    <row r="54" spans="2:24" x14ac:dyDescent="0.3">
      <c r="B54" s="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31064-B6B6-4A16-9A68-89A3DC1E600B}">
  <dimension ref="B2:C23"/>
  <sheetViews>
    <sheetView workbookViewId="0">
      <selection activeCell="D7" sqref="D7"/>
    </sheetView>
  </sheetViews>
  <sheetFormatPr defaultRowHeight="14.4" x14ac:dyDescent="0.3"/>
  <cols>
    <col min="2" max="2" width="25.6640625" bestFit="1" customWidth="1"/>
    <col min="3" max="4" width="36.88671875" bestFit="1" customWidth="1"/>
  </cols>
  <sheetData>
    <row r="2" spans="2:3" x14ac:dyDescent="0.3">
      <c r="B2" s="10" t="s">
        <v>23</v>
      </c>
      <c r="C2" t="str">
        <f>"DROP TABLE "&amp;B2&amp;""</f>
        <v>DROP TABLE Cities</v>
      </c>
    </row>
    <row r="3" spans="2:3" x14ac:dyDescent="0.3">
      <c r="B3" s="10" t="s">
        <v>144</v>
      </c>
      <c r="C3" t="str">
        <f t="shared" ref="C3:C23" si="0">"DROP TABLE "&amp;B3&amp;""</f>
        <v>DROP TABLE LoadingStations</v>
      </c>
    </row>
    <row r="4" spans="2:3" x14ac:dyDescent="0.3">
      <c r="B4" s="10" t="s">
        <v>24</v>
      </c>
      <c r="C4" t="str">
        <f t="shared" si="0"/>
        <v>DROP TABLE Municipalities</v>
      </c>
    </row>
    <row r="5" spans="2:3" x14ac:dyDescent="0.3">
      <c r="B5" s="10" t="s">
        <v>152</v>
      </c>
      <c r="C5" t="str">
        <f t="shared" si="0"/>
        <v>DROP TABLE VehicleRoutes</v>
      </c>
    </row>
    <row r="6" spans="2:3" x14ac:dyDescent="0.3">
      <c r="B6" s="10" t="s">
        <v>153</v>
      </c>
      <c r="C6" t="str">
        <f t="shared" si="0"/>
        <v>DROP TABLE Cards</v>
      </c>
    </row>
    <row r="7" spans="2:3" x14ac:dyDescent="0.3">
      <c r="B7" s="10" t="s">
        <v>26</v>
      </c>
      <c r="C7" t="str">
        <f t="shared" si="0"/>
        <v>DROP TABLE VehicleTypes</v>
      </c>
    </row>
    <row r="8" spans="2:3" x14ac:dyDescent="0.3">
      <c r="B8" s="10" t="s">
        <v>44</v>
      </c>
      <c r="C8" t="str">
        <f t="shared" si="0"/>
        <v>DROP TABLE Drivers</v>
      </c>
    </row>
    <row r="9" spans="2:3" x14ac:dyDescent="0.3">
      <c r="B9" s="10" t="s">
        <v>155</v>
      </c>
      <c r="C9" t="str">
        <f t="shared" si="0"/>
        <v>DROP TABLE DriverVehicleAppointments</v>
      </c>
    </row>
    <row r="10" spans="2:3" x14ac:dyDescent="0.3">
      <c r="B10" s="10" t="s">
        <v>66</v>
      </c>
      <c r="C10" t="str">
        <f t="shared" si="0"/>
        <v>DROP TABLE Shifts</v>
      </c>
    </row>
    <row r="11" spans="2:3" x14ac:dyDescent="0.3">
      <c r="B11" s="10" t="s">
        <v>72</v>
      </c>
      <c r="C11" t="str">
        <f t="shared" si="0"/>
        <v>DROP TABLE ShiftsDrivers</v>
      </c>
    </row>
    <row r="12" spans="2:3" x14ac:dyDescent="0.3">
      <c r="B12" s="10" t="s">
        <v>154</v>
      </c>
      <c r="C12" t="str">
        <f t="shared" si="0"/>
        <v>DROP TABLE CardLoadings</v>
      </c>
    </row>
    <row r="13" spans="2:3" x14ac:dyDescent="0.3">
      <c r="B13" s="10" t="s">
        <v>76</v>
      </c>
      <c r="C13" t="str">
        <f t="shared" si="0"/>
        <v>DROP TABLE DriverContacts</v>
      </c>
    </row>
    <row r="14" spans="2:3" x14ac:dyDescent="0.3">
      <c r="B14" s="10" t="s">
        <v>156</v>
      </c>
      <c r="C14" t="str">
        <f t="shared" si="0"/>
        <v>DROP TABLE Complaints</v>
      </c>
    </row>
    <row r="15" spans="2:3" x14ac:dyDescent="0.3">
      <c r="B15" s="10" t="s">
        <v>25</v>
      </c>
      <c r="C15" t="str">
        <f t="shared" si="0"/>
        <v>DROP TABLE Vehicles</v>
      </c>
    </row>
    <row r="16" spans="2:3" x14ac:dyDescent="0.3">
      <c r="B16" s="10" t="s">
        <v>157</v>
      </c>
      <c r="C16" t="str">
        <f t="shared" si="0"/>
        <v>DROP TABLE BusLines</v>
      </c>
    </row>
    <row r="17" spans="2:3" x14ac:dyDescent="0.3">
      <c r="B17" s="10" t="s">
        <v>158</v>
      </c>
      <c r="C17" t="str">
        <f t="shared" si="0"/>
        <v>DROP TABLE PassengerVehicles</v>
      </c>
    </row>
    <row r="18" spans="2:3" x14ac:dyDescent="0.3">
      <c r="B18" s="10" t="s">
        <v>164</v>
      </c>
      <c r="C18" t="str">
        <f t="shared" si="0"/>
        <v>DROP TABLE Departures</v>
      </c>
    </row>
    <row r="19" spans="2:3" x14ac:dyDescent="0.3">
      <c r="B19" s="10" t="s">
        <v>163</v>
      </c>
      <c r="C19" t="str">
        <f t="shared" si="0"/>
        <v>DROP TABLE Neighbourhoods</v>
      </c>
    </row>
    <row r="20" spans="2:3" x14ac:dyDescent="0.3">
      <c r="B20" s="10" t="s">
        <v>162</v>
      </c>
      <c r="C20" t="str">
        <f t="shared" si="0"/>
        <v>DROP TABLE BusStops</v>
      </c>
    </row>
    <row r="21" spans="2:3" x14ac:dyDescent="0.3">
      <c r="B21" s="10" t="s">
        <v>160</v>
      </c>
      <c r="C21" t="str">
        <f t="shared" si="0"/>
        <v>DROP TABLE Routes_</v>
      </c>
    </row>
    <row r="22" spans="2:3" x14ac:dyDescent="0.3">
      <c r="B22" s="10" t="s">
        <v>159</v>
      </c>
      <c r="C22" t="str">
        <f t="shared" si="0"/>
        <v>DROP TABLE Passengers</v>
      </c>
    </row>
    <row r="23" spans="2:3" x14ac:dyDescent="0.3">
      <c r="B23" s="10" t="s">
        <v>161</v>
      </c>
      <c r="C23" t="str">
        <f t="shared" si="0"/>
        <v>DROP TABLE CardTypes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18C8D-6D20-4C3E-AB78-DC31FC822859}">
  <dimension ref="B2:C23"/>
  <sheetViews>
    <sheetView workbookViewId="0">
      <selection activeCell="C2" sqref="C2:C23"/>
    </sheetView>
  </sheetViews>
  <sheetFormatPr defaultRowHeight="14.4" x14ac:dyDescent="0.3"/>
  <cols>
    <col min="2" max="2" width="25.6640625" bestFit="1" customWidth="1"/>
    <col min="3" max="3" width="59.109375" bestFit="1" customWidth="1"/>
  </cols>
  <sheetData>
    <row r="2" spans="2:3" x14ac:dyDescent="0.3">
      <c r="B2" s="10" t="s">
        <v>23</v>
      </c>
      <c r="C2" t="str">
        <f>"IF OBJECT_ID(N'[dbo].["&amp;B2&amp;"]', N'U') IS NULL"</f>
        <v>IF OBJECT_ID(N'[dbo].[Cities]', N'U') IS NULL</v>
      </c>
    </row>
    <row r="3" spans="2:3" x14ac:dyDescent="0.3">
      <c r="B3" s="10" t="s">
        <v>144</v>
      </c>
      <c r="C3" t="str">
        <f t="shared" ref="C3:C23" si="0">"IF OBJECT_ID(N'[dbo].["&amp;B3&amp;"]', N'U') IS NULL"</f>
        <v>IF OBJECT_ID(N'[dbo].[LoadingStations]', N'U') IS NULL</v>
      </c>
    </row>
    <row r="4" spans="2:3" x14ac:dyDescent="0.3">
      <c r="B4" s="10" t="s">
        <v>24</v>
      </c>
      <c r="C4" t="str">
        <f t="shared" si="0"/>
        <v>IF OBJECT_ID(N'[dbo].[Municipalities]', N'U') IS NULL</v>
      </c>
    </row>
    <row r="5" spans="2:3" x14ac:dyDescent="0.3">
      <c r="B5" s="10" t="s">
        <v>152</v>
      </c>
      <c r="C5" t="str">
        <f t="shared" si="0"/>
        <v>IF OBJECT_ID(N'[dbo].[VehicleRoutes]', N'U') IS NULL</v>
      </c>
    </row>
    <row r="6" spans="2:3" x14ac:dyDescent="0.3">
      <c r="B6" s="10" t="s">
        <v>153</v>
      </c>
      <c r="C6" t="str">
        <f t="shared" si="0"/>
        <v>IF OBJECT_ID(N'[dbo].[Cards]', N'U') IS NULL</v>
      </c>
    </row>
    <row r="7" spans="2:3" x14ac:dyDescent="0.3">
      <c r="B7" s="10" t="s">
        <v>26</v>
      </c>
      <c r="C7" t="str">
        <f t="shared" si="0"/>
        <v>IF OBJECT_ID(N'[dbo].[VehicleTypes]', N'U') IS NULL</v>
      </c>
    </row>
    <row r="8" spans="2:3" x14ac:dyDescent="0.3">
      <c r="B8" s="10" t="s">
        <v>44</v>
      </c>
      <c r="C8" t="str">
        <f t="shared" si="0"/>
        <v>IF OBJECT_ID(N'[dbo].[Drivers]', N'U') IS NULL</v>
      </c>
    </row>
    <row r="9" spans="2:3" x14ac:dyDescent="0.3">
      <c r="B9" s="10" t="s">
        <v>155</v>
      </c>
      <c r="C9" t="str">
        <f t="shared" si="0"/>
        <v>IF OBJECT_ID(N'[dbo].[DriverVehicleAppointments]', N'U') IS NULL</v>
      </c>
    </row>
    <row r="10" spans="2:3" x14ac:dyDescent="0.3">
      <c r="B10" s="10" t="s">
        <v>66</v>
      </c>
      <c r="C10" t="str">
        <f t="shared" si="0"/>
        <v>IF OBJECT_ID(N'[dbo].[Shifts]', N'U') IS NULL</v>
      </c>
    </row>
    <row r="11" spans="2:3" x14ac:dyDescent="0.3">
      <c r="B11" s="10" t="s">
        <v>72</v>
      </c>
      <c r="C11" t="str">
        <f t="shared" si="0"/>
        <v>IF OBJECT_ID(N'[dbo].[ShiftsDrivers]', N'U') IS NULL</v>
      </c>
    </row>
    <row r="12" spans="2:3" x14ac:dyDescent="0.3">
      <c r="B12" s="10" t="s">
        <v>154</v>
      </c>
      <c r="C12" t="str">
        <f t="shared" si="0"/>
        <v>IF OBJECT_ID(N'[dbo].[CardLoadings]', N'U') IS NULL</v>
      </c>
    </row>
    <row r="13" spans="2:3" x14ac:dyDescent="0.3">
      <c r="B13" s="10" t="s">
        <v>76</v>
      </c>
      <c r="C13" t="str">
        <f t="shared" si="0"/>
        <v>IF OBJECT_ID(N'[dbo].[DriverContacts]', N'U') IS NULL</v>
      </c>
    </row>
    <row r="14" spans="2:3" x14ac:dyDescent="0.3">
      <c r="B14" s="10" t="s">
        <v>156</v>
      </c>
      <c r="C14" t="str">
        <f t="shared" si="0"/>
        <v>IF OBJECT_ID(N'[dbo].[Complaints]', N'U') IS NULL</v>
      </c>
    </row>
    <row r="15" spans="2:3" x14ac:dyDescent="0.3">
      <c r="B15" s="10" t="s">
        <v>25</v>
      </c>
      <c r="C15" t="str">
        <f t="shared" si="0"/>
        <v>IF OBJECT_ID(N'[dbo].[Vehicles]', N'U') IS NULL</v>
      </c>
    </row>
    <row r="16" spans="2:3" x14ac:dyDescent="0.3">
      <c r="B16" s="10" t="s">
        <v>157</v>
      </c>
      <c r="C16" t="str">
        <f t="shared" si="0"/>
        <v>IF OBJECT_ID(N'[dbo].[BusLines]', N'U') IS NULL</v>
      </c>
    </row>
    <row r="17" spans="2:3" x14ac:dyDescent="0.3">
      <c r="B17" s="10" t="s">
        <v>158</v>
      </c>
      <c r="C17" t="str">
        <f t="shared" si="0"/>
        <v>IF OBJECT_ID(N'[dbo].[PassengerVehicles]', N'U') IS NULL</v>
      </c>
    </row>
    <row r="18" spans="2:3" x14ac:dyDescent="0.3">
      <c r="B18" s="10" t="s">
        <v>164</v>
      </c>
      <c r="C18" t="str">
        <f t="shared" si="0"/>
        <v>IF OBJECT_ID(N'[dbo].[Departures]', N'U') IS NULL</v>
      </c>
    </row>
    <row r="19" spans="2:3" x14ac:dyDescent="0.3">
      <c r="B19" s="10" t="s">
        <v>163</v>
      </c>
      <c r="C19" t="str">
        <f t="shared" si="0"/>
        <v>IF OBJECT_ID(N'[dbo].[Neighbourhoods]', N'U') IS NULL</v>
      </c>
    </row>
    <row r="20" spans="2:3" x14ac:dyDescent="0.3">
      <c r="B20" s="10" t="s">
        <v>162</v>
      </c>
      <c r="C20" t="str">
        <f t="shared" si="0"/>
        <v>IF OBJECT_ID(N'[dbo].[BusStops]', N'U') IS NULL</v>
      </c>
    </row>
    <row r="21" spans="2:3" x14ac:dyDescent="0.3">
      <c r="B21" s="10" t="s">
        <v>160</v>
      </c>
      <c r="C21" t="str">
        <f t="shared" si="0"/>
        <v>IF OBJECT_ID(N'[dbo].[Routes_]', N'U') IS NULL</v>
      </c>
    </row>
    <row r="22" spans="2:3" x14ac:dyDescent="0.3">
      <c r="B22" s="10" t="s">
        <v>159</v>
      </c>
      <c r="C22" t="str">
        <f t="shared" si="0"/>
        <v>IF OBJECT_ID(N'[dbo].[Passengers]', N'U') IS NULL</v>
      </c>
    </row>
    <row r="23" spans="2:3" x14ac:dyDescent="0.3">
      <c r="B23" s="10" t="s">
        <v>161</v>
      </c>
      <c r="C23" t="str">
        <f t="shared" si="0"/>
        <v>IF OBJECT_ID(N'[dbo].[CardTypes]', N'U') IS NULL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468CD-5AB8-4409-91A5-CB820514ACFF}">
  <dimension ref="B2:D23"/>
  <sheetViews>
    <sheetView workbookViewId="0">
      <selection activeCell="D2" sqref="D2:D23"/>
    </sheetView>
  </sheetViews>
  <sheetFormatPr defaultRowHeight="14.4" x14ac:dyDescent="0.3"/>
  <cols>
    <col min="2" max="2" width="25.6640625" bestFit="1" customWidth="1"/>
    <col min="3" max="3" width="21.6640625" bestFit="1" customWidth="1"/>
    <col min="4" max="4" width="113.21875" bestFit="1" customWidth="1"/>
  </cols>
  <sheetData>
    <row r="2" spans="2:4" x14ac:dyDescent="0.3">
      <c r="B2" s="10" t="s">
        <v>23</v>
      </c>
      <c r="C2" t="s">
        <v>27</v>
      </c>
      <c r="D2" t="str">
        <f>"ALTER TABLE "&amp;B2&amp;" ADD CONSTRAINT PK_"&amp;B2&amp;" PRIMARY KEY ("&amp;C2&amp;")"</f>
        <v>ALTER TABLE Cities ADD CONSTRAINT PK_Cities PRIMARY KEY (PK_CityID)</v>
      </c>
    </row>
    <row r="3" spans="2:4" x14ac:dyDescent="0.3">
      <c r="B3" s="10" t="s">
        <v>144</v>
      </c>
      <c r="C3" t="s">
        <v>145</v>
      </c>
      <c r="D3" t="str">
        <f t="shared" ref="D3:D23" si="0">"ALTER TABLE "&amp;B3&amp;" ADD CONSTRAINT PK_"&amp;B3&amp;" PRIMARY KEY ("&amp;C3&amp;")"</f>
        <v>ALTER TABLE LoadingStations ADD CONSTRAINT PK_LoadingStations PRIMARY KEY (PK_LoadingStationID)</v>
      </c>
    </row>
    <row r="4" spans="2:4" x14ac:dyDescent="0.3">
      <c r="B4" s="10" t="s">
        <v>24</v>
      </c>
      <c r="C4" t="s">
        <v>31</v>
      </c>
      <c r="D4" t="str">
        <f t="shared" si="0"/>
        <v>ALTER TABLE Municipalities ADD CONSTRAINT PK_Municipalities PRIMARY KEY (PK_MunicipalityID)</v>
      </c>
    </row>
    <row r="5" spans="2:4" x14ac:dyDescent="0.3">
      <c r="B5" s="10" t="s">
        <v>152</v>
      </c>
      <c r="C5" t="s">
        <v>99</v>
      </c>
      <c r="D5" t="str">
        <f t="shared" si="0"/>
        <v>ALTER TABLE VehicleRoutes ADD CONSTRAINT PK_VehicleRoutes PRIMARY KEY (PK_VehicleRouteID)</v>
      </c>
    </row>
    <row r="6" spans="2:4" x14ac:dyDescent="0.3">
      <c r="B6" s="10" t="s">
        <v>153</v>
      </c>
      <c r="C6" t="s">
        <v>113</v>
      </c>
      <c r="D6" t="str">
        <f t="shared" si="0"/>
        <v>ALTER TABLE Cards ADD CONSTRAINT PK_Cards PRIMARY KEY (PK_CardID)</v>
      </c>
    </row>
    <row r="7" spans="2:4" x14ac:dyDescent="0.3">
      <c r="B7" s="10" t="s">
        <v>26</v>
      </c>
      <c r="C7" t="s">
        <v>51</v>
      </c>
      <c r="D7" t="str">
        <f t="shared" si="0"/>
        <v>ALTER TABLE VehicleTypes ADD CONSTRAINT PK_VehicleTypes PRIMARY KEY (PK_VehicleTypeID)</v>
      </c>
    </row>
    <row r="8" spans="2:4" x14ac:dyDescent="0.3">
      <c r="B8" s="10" t="s">
        <v>44</v>
      </c>
      <c r="C8" t="s">
        <v>45</v>
      </c>
      <c r="D8" t="str">
        <f t="shared" si="0"/>
        <v>ALTER TABLE Drivers ADD CONSTRAINT PK_Drivers PRIMARY KEY (PK_DriverID)</v>
      </c>
    </row>
    <row r="9" spans="2:4" x14ac:dyDescent="0.3">
      <c r="B9" s="10" t="s">
        <v>155</v>
      </c>
      <c r="C9" t="s">
        <v>151</v>
      </c>
      <c r="D9" t="str">
        <f t="shared" si="0"/>
        <v>ALTER TABLE DriverVehicleAppointments ADD CONSTRAINT PK_DriverVehicleAppointments PRIMARY KEY (PK_AppointmentID)</v>
      </c>
    </row>
    <row r="10" spans="2:4" x14ac:dyDescent="0.3">
      <c r="B10" s="10" t="s">
        <v>66</v>
      </c>
      <c r="C10" t="s">
        <v>67</v>
      </c>
      <c r="D10" t="str">
        <f t="shared" si="0"/>
        <v>ALTER TABLE Shifts ADD CONSTRAINT PK_Shifts PRIMARY KEY (PK_ShiftID)</v>
      </c>
    </row>
    <row r="11" spans="2:4" x14ac:dyDescent="0.3">
      <c r="B11" s="10" t="s">
        <v>72</v>
      </c>
      <c r="C11" t="s">
        <v>74</v>
      </c>
      <c r="D11" t="str">
        <f t="shared" si="0"/>
        <v>ALTER TABLE ShiftsDrivers ADD CONSTRAINT PK_ShiftsDrivers PRIMARY KEY (PK_DriverShiftID)</v>
      </c>
    </row>
    <row r="12" spans="2:4" x14ac:dyDescent="0.3">
      <c r="B12" s="10" t="s">
        <v>154</v>
      </c>
      <c r="C12" t="s">
        <v>140</v>
      </c>
      <c r="D12" t="str">
        <f t="shared" si="0"/>
        <v>ALTER TABLE CardLoadings ADD CONSTRAINT PK_CardLoadings PRIMARY KEY (PK_CardLoadingID)</v>
      </c>
    </row>
    <row r="13" spans="2:4" x14ac:dyDescent="0.3">
      <c r="B13" s="10" t="s">
        <v>76</v>
      </c>
      <c r="C13" t="s">
        <v>80</v>
      </c>
      <c r="D13" t="str">
        <f t="shared" si="0"/>
        <v>ALTER TABLE DriverContacts ADD CONSTRAINT PK_DriverContacts PRIMARY KEY (PK_DriverContactID)</v>
      </c>
    </row>
    <row r="14" spans="2:4" x14ac:dyDescent="0.3">
      <c r="B14" s="10" t="s">
        <v>156</v>
      </c>
      <c r="C14" t="s">
        <v>83</v>
      </c>
      <c r="D14" t="str">
        <f t="shared" si="0"/>
        <v>ALTER TABLE Complaints ADD CONSTRAINT PK_Complaints PRIMARY KEY (PK_ComplaintID)</v>
      </c>
    </row>
    <row r="15" spans="2:4" x14ac:dyDescent="0.3">
      <c r="B15" s="10" t="s">
        <v>25</v>
      </c>
      <c r="C15" t="s">
        <v>135</v>
      </c>
      <c r="D15" t="str">
        <f t="shared" si="0"/>
        <v>ALTER TABLE Vehicles ADD CONSTRAINT PK_Vehicles PRIMARY KEY (PK_VehicleID)</v>
      </c>
    </row>
    <row r="16" spans="2:4" x14ac:dyDescent="0.3">
      <c r="B16" s="10" t="s">
        <v>157</v>
      </c>
      <c r="C16" t="s">
        <v>109</v>
      </c>
      <c r="D16" t="str">
        <f t="shared" si="0"/>
        <v>ALTER TABLE BusLines ADD CONSTRAINT PK_BusLines PRIMARY KEY (PK_BusLineID)</v>
      </c>
    </row>
    <row r="17" spans="2:4" x14ac:dyDescent="0.3">
      <c r="B17" s="10" t="s">
        <v>158</v>
      </c>
      <c r="C17" t="s">
        <v>131</v>
      </c>
      <c r="D17" t="str">
        <f t="shared" si="0"/>
        <v>ALTER TABLE PassengerVehicles ADD CONSTRAINT PK_PassengerVehicles PRIMARY KEY (PK_PassengerVehicleID)</v>
      </c>
    </row>
    <row r="18" spans="2:4" x14ac:dyDescent="0.3">
      <c r="B18" s="10" t="s">
        <v>164</v>
      </c>
      <c r="C18" t="s">
        <v>100</v>
      </c>
      <c r="D18" t="str">
        <f t="shared" si="0"/>
        <v>ALTER TABLE Departures ADD CONSTRAINT PK_Departures PRIMARY KEY (PK_DepartureID)</v>
      </c>
    </row>
    <row r="19" spans="2:4" x14ac:dyDescent="0.3">
      <c r="B19" s="10" t="s">
        <v>163</v>
      </c>
      <c r="C19" t="s">
        <v>104</v>
      </c>
      <c r="D19" t="str">
        <f t="shared" si="0"/>
        <v>ALTER TABLE Neighbourhoods ADD CONSTRAINT PK_Neighbourhoods PRIMARY KEY (PK_NeighbourhoodID)</v>
      </c>
    </row>
    <row r="20" spans="2:4" x14ac:dyDescent="0.3">
      <c r="B20" s="10" t="s">
        <v>162</v>
      </c>
      <c r="C20" t="s">
        <v>106</v>
      </c>
      <c r="D20" t="str">
        <f t="shared" si="0"/>
        <v>ALTER TABLE BusStops ADD CONSTRAINT PK_BusStops PRIMARY KEY (PK_BusStopID)</v>
      </c>
    </row>
    <row r="21" spans="2:4" x14ac:dyDescent="0.3">
      <c r="B21" s="10" t="s">
        <v>160</v>
      </c>
      <c r="C21" t="s">
        <v>92</v>
      </c>
      <c r="D21" t="str">
        <f t="shared" si="0"/>
        <v>ALTER TABLE Routes_ ADD CONSTRAINT PK_Routes_ PRIMARY KEY (PK_RouteID)</v>
      </c>
    </row>
    <row r="22" spans="2:4" x14ac:dyDescent="0.3">
      <c r="B22" s="10" t="s">
        <v>159</v>
      </c>
      <c r="C22" t="s">
        <v>121</v>
      </c>
      <c r="D22" t="str">
        <f t="shared" si="0"/>
        <v>ALTER TABLE Passengers ADD CONSTRAINT PK_Passengers PRIMARY KEY (PK_PassengerID)</v>
      </c>
    </row>
    <row r="23" spans="2:4" x14ac:dyDescent="0.3">
      <c r="B23" s="10" t="s">
        <v>161</v>
      </c>
      <c r="C23" t="s">
        <v>137</v>
      </c>
      <c r="D23" t="str">
        <f t="shared" si="0"/>
        <v>ALTER TABLE CardTypes ADD CONSTRAINT PK_CardTypes PRIMARY KEY (PK_CardTypeID)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F3838-AA34-483E-9C41-873AC820DA22}">
  <dimension ref="B2:F29"/>
  <sheetViews>
    <sheetView workbookViewId="0">
      <selection activeCell="F3" sqref="F3:F29"/>
    </sheetView>
  </sheetViews>
  <sheetFormatPr defaultRowHeight="14.4" x14ac:dyDescent="0.3"/>
  <cols>
    <col min="2" max="2" width="24.44140625" bestFit="1" customWidth="1"/>
    <col min="3" max="3" width="14" bestFit="1" customWidth="1"/>
    <col min="4" max="4" width="18.5546875" bestFit="1" customWidth="1"/>
    <col min="5" max="5" width="18.6640625" bestFit="1" customWidth="1"/>
    <col min="6" max="6" width="183.88671875" bestFit="1" customWidth="1"/>
  </cols>
  <sheetData>
    <row r="2" spans="2:6" x14ac:dyDescent="0.3">
      <c r="B2" s="10" t="s">
        <v>23</v>
      </c>
    </row>
    <row r="3" spans="2:6" x14ac:dyDescent="0.3">
      <c r="B3" s="10" t="s">
        <v>144</v>
      </c>
      <c r="C3" s="49" t="s">
        <v>163</v>
      </c>
      <c r="D3" t="s">
        <v>30</v>
      </c>
      <c r="E3" t="s">
        <v>104</v>
      </c>
      <c r="F3" t="str">
        <f>"ALTER TABLE "&amp;B3&amp;" ADD CONSTRAINT FK_"&amp;B3&amp;"_"&amp;C3&amp;" FOREIGN KEY ("&amp;D3&amp;") REFERENCES "&amp;C3&amp;" ("&amp;E3&amp;") ON DELETE CASCADE ON UPDATE CASCADE"</f>
        <v>ALTER TABLE LoadingStations ADD CONSTRAINT FK_LoadingStations_Neighbourhoods FOREIGN KEY (FK_NeighbourhoodID) REFERENCES Neighbourhoods (PK_NeighbourhoodID) ON DELETE CASCADE ON UPDATE CASCADE</v>
      </c>
    </row>
    <row r="4" spans="2:6" x14ac:dyDescent="0.3">
      <c r="B4" s="10" t="s">
        <v>24</v>
      </c>
      <c r="C4" t="s">
        <v>23</v>
      </c>
      <c r="D4" t="s">
        <v>36</v>
      </c>
      <c r="E4" t="s">
        <v>27</v>
      </c>
      <c r="F4" t="str">
        <f t="shared" ref="F4:F29" si="0">"ALTER TABLE "&amp;B4&amp;" ADD CONSTRAINT FK_"&amp;B4&amp;"_"&amp;C4&amp;" FOREIGN KEY ("&amp;D4&amp;") REFERENCES "&amp;C4&amp;" ("&amp;E4&amp;") ON DELETE CASCADE ON UPDATE CASCADE"</f>
        <v>ALTER TABLE Municipalities ADD CONSTRAINT FK_Municipalities_Cities FOREIGN KEY (FK_CityID) REFERENCES Cities (PK_CityID) ON DELETE CASCADE ON UPDATE CASCADE</v>
      </c>
    </row>
    <row r="5" spans="2:6" x14ac:dyDescent="0.3">
      <c r="B5" s="10" t="s">
        <v>152</v>
      </c>
      <c r="C5" t="s">
        <v>25</v>
      </c>
      <c r="D5" t="s">
        <v>63</v>
      </c>
      <c r="E5" t="s">
        <v>135</v>
      </c>
      <c r="F5" t="str">
        <f t="shared" si="0"/>
        <v>ALTER TABLE VehicleRoutes ADD CONSTRAINT FK_VehicleRoutes_Vehicles FOREIGN KEY (FK_VehicleID) REFERENCES Vehicles (PK_VehicleID) ON DELETE CASCADE ON UPDATE CASCADE</v>
      </c>
    </row>
    <row r="6" spans="2:6" x14ac:dyDescent="0.3">
      <c r="B6" s="10" t="s">
        <v>152</v>
      </c>
      <c r="C6" t="s">
        <v>157</v>
      </c>
      <c r="D6" t="s">
        <v>111</v>
      </c>
      <c r="E6" t="s">
        <v>109</v>
      </c>
      <c r="F6" t="str">
        <f t="shared" si="0"/>
        <v>ALTER TABLE VehicleRoutes ADD CONSTRAINT FK_VehicleRoutes_BusLines FOREIGN KEY (FK_BusLineID) REFERENCES BusLines (PK_BusLineID) ON DELETE CASCADE ON UPDATE CASCADE</v>
      </c>
    </row>
    <row r="7" spans="2:6" x14ac:dyDescent="0.3">
      <c r="B7" s="10" t="s">
        <v>153</v>
      </c>
      <c r="C7" t="s">
        <v>161</v>
      </c>
      <c r="D7" t="s">
        <v>118</v>
      </c>
      <c r="E7" t="s">
        <v>137</v>
      </c>
      <c r="F7" t="str">
        <f t="shared" si="0"/>
        <v>ALTER TABLE Cards ADD CONSTRAINT FK_Cards_CardTypes FOREIGN KEY (FK_CardTypeID) REFERENCES CardTypes (PK_CardTypeID) ON DELETE CASCADE ON UPDATE CASCADE</v>
      </c>
    </row>
    <row r="8" spans="2:6" x14ac:dyDescent="0.3">
      <c r="B8" s="10" t="s">
        <v>26</v>
      </c>
    </row>
    <row r="9" spans="2:6" x14ac:dyDescent="0.3">
      <c r="B9" s="10" t="s">
        <v>44</v>
      </c>
    </row>
    <row r="10" spans="2:6" x14ac:dyDescent="0.3">
      <c r="B10" s="10" t="s">
        <v>155</v>
      </c>
      <c r="C10" t="s">
        <v>44</v>
      </c>
      <c r="D10" t="s">
        <v>62</v>
      </c>
      <c r="E10" t="s">
        <v>45</v>
      </c>
      <c r="F10" t="str">
        <f t="shared" si="0"/>
        <v>ALTER TABLE DriverVehicleAppointments ADD CONSTRAINT FK_DriverVehicleAppointments_Drivers FOREIGN KEY (FK_DriverID) REFERENCES Drivers (PK_DriverID) ON DELETE CASCADE ON UPDATE CASCADE</v>
      </c>
    </row>
    <row r="11" spans="2:6" x14ac:dyDescent="0.3">
      <c r="B11" s="10" t="s">
        <v>155</v>
      </c>
      <c r="C11" t="s">
        <v>25</v>
      </c>
      <c r="D11" t="s">
        <v>63</v>
      </c>
      <c r="E11" t="s">
        <v>135</v>
      </c>
      <c r="F11" t="str">
        <f t="shared" si="0"/>
        <v>ALTER TABLE DriverVehicleAppointments ADD CONSTRAINT FK_DriverVehicleAppointments_Vehicles FOREIGN KEY (FK_VehicleID) REFERENCES Vehicles (PK_VehicleID) ON DELETE CASCADE ON UPDATE CASCADE</v>
      </c>
    </row>
    <row r="12" spans="2:6" x14ac:dyDescent="0.3">
      <c r="B12" s="10" t="s">
        <v>66</v>
      </c>
    </row>
    <row r="13" spans="2:6" x14ac:dyDescent="0.3">
      <c r="B13" s="10" t="s">
        <v>72</v>
      </c>
      <c r="C13" t="s">
        <v>44</v>
      </c>
      <c r="D13" t="s">
        <v>62</v>
      </c>
      <c r="E13" t="s">
        <v>45</v>
      </c>
      <c r="F13" t="str">
        <f t="shared" si="0"/>
        <v>ALTER TABLE ShiftsDrivers ADD CONSTRAINT FK_ShiftsDrivers_Drivers FOREIGN KEY (FK_DriverID) REFERENCES Drivers (PK_DriverID) ON DELETE CASCADE ON UPDATE CASCADE</v>
      </c>
    </row>
    <row r="14" spans="2:6" x14ac:dyDescent="0.3">
      <c r="B14" s="10" t="s">
        <v>72</v>
      </c>
      <c r="C14" t="s">
        <v>66</v>
      </c>
      <c r="D14" t="s">
        <v>73</v>
      </c>
      <c r="E14" t="s">
        <v>67</v>
      </c>
      <c r="F14" t="str">
        <f t="shared" si="0"/>
        <v>ALTER TABLE ShiftsDrivers ADD CONSTRAINT FK_ShiftsDrivers_Shifts FOREIGN KEY (FK_ShiftID) REFERENCES Shifts (PK_ShiftID) ON DELETE CASCADE ON UPDATE CASCADE</v>
      </c>
    </row>
    <row r="15" spans="2:6" x14ac:dyDescent="0.3">
      <c r="B15" s="10" t="s">
        <v>154</v>
      </c>
      <c r="C15" t="s">
        <v>153</v>
      </c>
      <c r="D15" t="s">
        <v>142</v>
      </c>
      <c r="E15" t="s">
        <v>113</v>
      </c>
      <c r="F15" t="str">
        <f t="shared" si="0"/>
        <v>ALTER TABLE CardLoadings ADD CONSTRAINT FK_CardLoadings_Cards FOREIGN KEY (FK_CardID) REFERENCES Cards (PK_CardID) ON DELETE CASCADE ON UPDATE CASCADE</v>
      </c>
    </row>
    <row r="16" spans="2:6" x14ac:dyDescent="0.3">
      <c r="B16" s="10" t="s">
        <v>154</v>
      </c>
      <c r="C16" t="s">
        <v>144</v>
      </c>
      <c r="D16" t="s">
        <v>143</v>
      </c>
      <c r="E16" t="s">
        <v>145</v>
      </c>
      <c r="F16" t="str">
        <f t="shared" si="0"/>
        <v>ALTER TABLE CardLoadings ADD CONSTRAINT FK_CardLoadings_LoadingStations FOREIGN KEY (FK_LoadingStationID) REFERENCES LoadingStations (PK_LoadingStationID) ON DELETE CASCADE ON UPDATE CASCADE</v>
      </c>
    </row>
    <row r="17" spans="2:6" x14ac:dyDescent="0.3">
      <c r="B17" s="10" t="s">
        <v>76</v>
      </c>
      <c r="C17" t="s">
        <v>44</v>
      </c>
      <c r="D17" t="s">
        <v>82</v>
      </c>
      <c r="E17" t="s">
        <v>45</v>
      </c>
      <c r="F17" t="str">
        <f t="shared" si="0"/>
        <v>ALTER TABLE DriverContacts ADD CONSTRAINT FK_DriverContacts_Drivers FOREIGN KEY (FK_DriverID_AK) REFERENCES Drivers (PK_DriverID) ON DELETE CASCADE ON UPDATE CASCADE</v>
      </c>
    </row>
    <row r="18" spans="2:6" x14ac:dyDescent="0.3">
      <c r="B18" s="10" t="s">
        <v>156</v>
      </c>
      <c r="C18" t="s">
        <v>44</v>
      </c>
      <c r="D18" t="s">
        <v>62</v>
      </c>
      <c r="E18" t="s">
        <v>45</v>
      </c>
      <c r="F18" t="str">
        <f t="shared" si="0"/>
        <v>ALTER TABLE Complaints ADD CONSTRAINT FK_Complaints_Drivers FOREIGN KEY (FK_DriverID) REFERENCES Drivers (PK_DriverID) ON DELETE CASCADE ON UPDATE CASCADE</v>
      </c>
    </row>
    <row r="19" spans="2:6" x14ac:dyDescent="0.3">
      <c r="B19" s="10" t="s">
        <v>25</v>
      </c>
      <c r="C19" t="s">
        <v>24</v>
      </c>
      <c r="D19" t="s">
        <v>43</v>
      </c>
      <c r="E19" t="s">
        <v>31</v>
      </c>
      <c r="F19" t="str">
        <f t="shared" si="0"/>
        <v>ALTER TABLE Vehicles ADD CONSTRAINT FK_Vehicles_Municipalities FOREIGN KEY (FK_MunicipalityID) REFERENCES Municipalities (PK_MunicipalityID) ON DELETE CASCADE ON UPDATE CASCADE</v>
      </c>
    </row>
    <row r="20" spans="2:6" x14ac:dyDescent="0.3">
      <c r="B20" s="10" t="s">
        <v>25</v>
      </c>
      <c r="C20" t="s">
        <v>26</v>
      </c>
      <c r="D20" t="s">
        <v>42</v>
      </c>
      <c r="E20" t="s">
        <v>51</v>
      </c>
      <c r="F20" t="str">
        <f t="shared" si="0"/>
        <v>ALTER TABLE Vehicles ADD CONSTRAINT FK_Vehicles_VehicleTypes FOREIGN KEY (FK_VehicleTypeID) REFERENCES VehicleTypes (PK_VehicleTypeID) ON DELETE CASCADE ON UPDATE CASCADE</v>
      </c>
    </row>
    <row r="21" spans="2:6" x14ac:dyDescent="0.3">
      <c r="B21" s="10" t="s">
        <v>157</v>
      </c>
    </row>
    <row r="22" spans="2:6" x14ac:dyDescent="0.3">
      <c r="B22" s="10" t="s">
        <v>158</v>
      </c>
      <c r="C22" t="s">
        <v>159</v>
      </c>
      <c r="D22" t="s">
        <v>132</v>
      </c>
      <c r="E22" t="s">
        <v>121</v>
      </c>
      <c r="F22" t="str">
        <f t="shared" si="0"/>
        <v>ALTER TABLE PassengerVehicles ADD CONSTRAINT FK_PassengerVehicles_Passengers FOREIGN KEY (FK_PassengerID) REFERENCES Passengers (PK_PassengerID) ON DELETE CASCADE ON UPDATE CASCADE</v>
      </c>
    </row>
    <row r="23" spans="2:6" x14ac:dyDescent="0.3">
      <c r="B23" s="10" t="s">
        <v>158</v>
      </c>
      <c r="C23" t="s">
        <v>25</v>
      </c>
      <c r="D23" t="s">
        <v>63</v>
      </c>
      <c r="E23" t="s">
        <v>135</v>
      </c>
      <c r="F23" t="str">
        <f t="shared" si="0"/>
        <v>ALTER TABLE PassengerVehicles ADD CONSTRAINT FK_PassengerVehicles_Vehicles FOREIGN KEY (FK_VehicleID) REFERENCES Vehicles (PK_VehicleID) ON DELETE CASCADE ON UPDATE CASCADE</v>
      </c>
    </row>
    <row r="24" spans="2:6" x14ac:dyDescent="0.3">
      <c r="B24" s="10" t="s">
        <v>164</v>
      </c>
      <c r="C24" t="s">
        <v>152</v>
      </c>
      <c r="D24" t="s">
        <v>103</v>
      </c>
      <c r="E24" t="s">
        <v>99</v>
      </c>
      <c r="F24" t="str">
        <f t="shared" si="0"/>
        <v>ALTER TABLE Departures ADD CONSTRAINT FK_Departures_VehicleRoutes FOREIGN KEY (FK_VehicleRouteID) REFERENCES VehicleRoutes (PK_VehicleRouteID) ON DELETE CASCADE ON UPDATE CASCADE</v>
      </c>
    </row>
    <row r="25" spans="2:6" x14ac:dyDescent="0.3">
      <c r="B25" s="10" t="s">
        <v>163</v>
      </c>
      <c r="C25" t="s">
        <v>23</v>
      </c>
      <c r="D25" t="s">
        <v>36</v>
      </c>
      <c r="E25" t="s">
        <v>27</v>
      </c>
      <c r="F25" t="str">
        <f t="shared" si="0"/>
        <v>ALTER TABLE Neighbourhoods ADD CONSTRAINT FK_Neighbourhoods_Cities FOREIGN KEY (FK_CityID) REFERENCES Cities (PK_CityID) ON DELETE CASCADE ON UPDATE CASCADE</v>
      </c>
    </row>
    <row r="26" spans="2:6" x14ac:dyDescent="0.3">
      <c r="B26" s="10" t="s">
        <v>162</v>
      </c>
      <c r="C26" t="s">
        <v>163</v>
      </c>
      <c r="D26" t="s">
        <v>30</v>
      </c>
      <c r="E26" t="s">
        <v>104</v>
      </c>
      <c r="F26" t="str">
        <f t="shared" si="0"/>
        <v>ALTER TABLE BusStops ADD CONSTRAINT FK_BusStops_Neighbourhoods FOREIGN KEY (FK_NeighbourhoodID) REFERENCES Neighbourhoods (PK_NeighbourhoodID) ON DELETE CASCADE ON UPDATE CASCADE</v>
      </c>
    </row>
    <row r="27" spans="2:6" x14ac:dyDescent="0.3">
      <c r="B27" s="10" t="s">
        <v>160</v>
      </c>
      <c r="C27" t="s">
        <v>162</v>
      </c>
      <c r="D27" t="s">
        <v>112</v>
      </c>
      <c r="E27" t="s">
        <v>106</v>
      </c>
      <c r="F27" t="str">
        <f t="shared" si="0"/>
        <v>ALTER TABLE Routes_ ADD CONSTRAINT FK_Routes__BusStops FOREIGN KEY (FK_BusStopID) REFERENCES BusStops (PK_BusStopID) ON DELETE CASCADE ON UPDATE CASCADE</v>
      </c>
    </row>
    <row r="28" spans="2:6" x14ac:dyDescent="0.3">
      <c r="B28" s="10" t="s">
        <v>160</v>
      </c>
      <c r="C28" t="s">
        <v>157</v>
      </c>
      <c r="D28" t="s">
        <v>111</v>
      </c>
      <c r="E28" t="s">
        <v>109</v>
      </c>
      <c r="F28" t="str">
        <f t="shared" si="0"/>
        <v>ALTER TABLE Routes_ ADD CONSTRAINT FK_Routes__BusLines FOREIGN KEY (FK_BusLineID) REFERENCES BusLines (PK_BusLineID) ON DELETE CASCADE ON UPDATE CASCADE</v>
      </c>
    </row>
    <row r="29" spans="2:6" x14ac:dyDescent="0.3">
      <c r="B29" s="10" t="s">
        <v>159</v>
      </c>
      <c r="C29" t="s">
        <v>153</v>
      </c>
      <c r="D29" t="s">
        <v>128</v>
      </c>
      <c r="E29" t="s">
        <v>113</v>
      </c>
      <c r="F29" t="str">
        <f t="shared" si="0"/>
        <v>ALTER TABLE Passengers ADD CONSTRAINT FK_Passengers_Cards FOREIGN KEY (FK_CardID_AK) REFERENCES Cards (PK_CardID) ON DELETE CASCADE ON UPDATE CASCADE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403BA-8324-43B3-9178-0998768DF2CF}">
  <dimension ref="B2:E4"/>
  <sheetViews>
    <sheetView topLeftCell="B1" workbookViewId="0">
      <selection activeCell="E2" sqref="E2:E4"/>
    </sheetView>
  </sheetViews>
  <sheetFormatPr defaultRowHeight="14.4" x14ac:dyDescent="0.3"/>
  <cols>
    <col min="2" max="2" width="10.21875" bestFit="1" customWidth="1"/>
    <col min="3" max="3" width="19.5546875" bestFit="1" customWidth="1"/>
    <col min="4" max="4" width="62.21875" bestFit="1" customWidth="1"/>
    <col min="5" max="5" width="114" bestFit="1" customWidth="1"/>
  </cols>
  <sheetData>
    <row r="2" spans="2:5" x14ac:dyDescent="0.3">
      <c r="B2" s="10" t="s">
        <v>44</v>
      </c>
      <c r="C2" t="s">
        <v>52</v>
      </c>
      <c r="D2" t="s">
        <v>165</v>
      </c>
      <c r="E2" t="str">
        <f>"ALTER TABLE "&amp;B2&amp;" ADD CONSTRAINT "&amp;C2&amp;" "&amp;D2&amp;";"</f>
        <v>ALTER TABLE Drivers ADD CONSTRAINT CHK_DriverGender CHECK (CHK_DriverGender = 'M' OR CHK_DriverGender = 'W');</v>
      </c>
    </row>
    <row r="3" spans="2:5" x14ac:dyDescent="0.3">
      <c r="B3" s="10" t="s">
        <v>66</v>
      </c>
      <c r="C3" t="s">
        <v>68</v>
      </c>
      <c r="D3" t="s">
        <v>166</v>
      </c>
      <c r="E3" t="str">
        <f t="shared" ref="E3:E4" si="0">"ALTER TABLE "&amp;B3&amp;" ADD CONSTRAINT "&amp;C3&amp;" "&amp;D3&amp;";"</f>
        <v>ALTER TABLE Shifts ADD CONSTRAINT CHK_ShiftType CHECK (CHK_ShiftType = 'M' OR CHK_ShiftType='E' OR CHK_ShiftType='N');</v>
      </c>
    </row>
    <row r="4" spans="2:5" x14ac:dyDescent="0.3">
      <c r="B4" s="10" t="s">
        <v>159</v>
      </c>
      <c r="C4" t="s">
        <v>122</v>
      </c>
      <c r="D4" t="s">
        <v>167</v>
      </c>
      <c r="E4" t="str">
        <f t="shared" si="0"/>
        <v>ALTER TABLE Passengers ADD CONSTRAINT CHK_PassengerGender CHECK (CHK_PassengerGender = 'M' OR CHK_PassengerGender = 'W');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7</vt:i4>
      </vt:variant>
    </vt:vector>
  </HeadingPairs>
  <TitlesOfParts>
    <vt:vector size="7" baseType="lpstr">
      <vt:lpstr>TRANSPORTATION-RELATION-DESIGN</vt:lpstr>
      <vt:lpstr>TABLE-CREATE</vt:lpstr>
      <vt:lpstr>TABLE-DROP</vt:lpstr>
      <vt:lpstr>CHECK-IF-EXIST</vt:lpstr>
      <vt:lpstr>ADD-CONSTRAINT-PK</vt:lpstr>
      <vt:lpstr>ADD-CONSTRAINT-FK</vt:lpstr>
      <vt:lpstr>ADD-CONSTRAINT-CHK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Halim Can Ocaklı</dc:creator>
  <cp:lastModifiedBy>Halim Can Ocaklı</cp:lastModifiedBy>
  <dcterms:created xsi:type="dcterms:W3CDTF">2023-03-31T08:15:46Z</dcterms:created>
  <dcterms:modified xsi:type="dcterms:W3CDTF">2023-04-04T14:10:50Z</dcterms:modified>
</cp:coreProperties>
</file>