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Excel Assignment\"/>
    </mc:Choice>
  </mc:AlternateContent>
  <xr:revisionPtr revIDLastSave="0" documentId="8_{02F70DD1-83B7-4D17-80ED-6B2F491A16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ctor Inc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4" i="1"/>
  <c r="O4" i="1" s="1"/>
  <c r="K5" i="1"/>
  <c r="P5" i="1" s="1"/>
  <c r="K6" i="1"/>
  <c r="P6" i="1" s="1"/>
  <c r="K7" i="1"/>
  <c r="K8" i="1"/>
  <c r="O8" i="1" s="1"/>
  <c r="K9" i="1"/>
  <c r="K10" i="1"/>
  <c r="N10" i="1" s="1"/>
  <c r="K11" i="1"/>
  <c r="O11" i="1" s="1"/>
  <c r="K12" i="1"/>
  <c r="O12" i="1" s="1"/>
  <c r="K13" i="1"/>
  <c r="P13" i="1" s="1"/>
  <c r="K14" i="1"/>
  <c r="P14" i="1" s="1"/>
  <c r="K15" i="1"/>
  <c r="K16" i="1"/>
  <c r="O16" i="1" s="1"/>
  <c r="K17" i="1"/>
  <c r="K18" i="1"/>
  <c r="P18" i="1" s="1"/>
  <c r="K19" i="1"/>
  <c r="P19" i="1" s="1"/>
  <c r="K20" i="1"/>
  <c r="O20" i="1" s="1"/>
  <c r="K21" i="1"/>
  <c r="P21" i="1" s="1"/>
  <c r="K22" i="1"/>
  <c r="K23" i="1"/>
  <c r="M23" i="1" s="1"/>
  <c r="K24" i="1"/>
  <c r="K25" i="1"/>
  <c r="K26" i="1"/>
  <c r="K3" i="1"/>
  <c r="N3" i="1" s="1"/>
  <c r="L3" i="1"/>
  <c r="H31" i="1" l="1"/>
  <c r="G31" i="1"/>
  <c r="J31" i="1"/>
  <c r="G30" i="1"/>
  <c r="N20" i="1"/>
  <c r="N12" i="1"/>
  <c r="N4" i="1"/>
  <c r="P4" i="1"/>
  <c r="P20" i="1"/>
  <c r="M20" i="1"/>
  <c r="I31" i="1"/>
  <c r="O10" i="1"/>
  <c r="P11" i="1"/>
  <c r="M26" i="1"/>
  <c r="M19" i="1"/>
  <c r="N26" i="1"/>
  <c r="O3" i="1"/>
  <c r="P10" i="1"/>
  <c r="M25" i="1"/>
  <c r="M17" i="1"/>
  <c r="M9" i="1"/>
  <c r="M18" i="1"/>
  <c r="O26" i="1"/>
  <c r="P3" i="1"/>
  <c r="M11" i="1"/>
  <c r="N19" i="1"/>
  <c r="P26" i="1"/>
  <c r="M15" i="1"/>
  <c r="M7" i="1"/>
  <c r="M10" i="1"/>
  <c r="N18" i="1"/>
  <c r="O19" i="1"/>
  <c r="M22" i="1"/>
  <c r="O18" i="1"/>
  <c r="N11" i="1"/>
  <c r="M12" i="1"/>
  <c r="M4" i="1"/>
  <c r="M21" i="1"/>
  <c r="P12" i="1"/>
  <c r="N17" i="1"/>
  <c r="O25" i="1"/>
  <c r="O9" i="1"/>
  <c r="P9" i="1"/>
  <c r="M5" i="1"/>
  <c r="N16" i="1"/>
  <c r="N8" i="1"/>
  <c r="P8" i="1"/>
  <c r="M14" i="1"/>
  <c r="N23" i="1"/>
  <c r="N15" i="1"/>
  <c r="N7" i="1"/>
  <c r="O23" i="1"/>
  <c r="O15" i="1"/>
  <c r="O7" i="1"/>
  <c r="P23" i="1"/>
  <c r="P15" i="1"/>
  <c r="P7" i="1"/>
  <c r="M24" i="1"/>
  <c r="M16" i="1"/>
  <c r="M6" i="1"/>
  <c r="N25" i="1"/>
  <c r="N9" i="1"/>
  <c r="O17" i="1"/>
  <c r="P17" i="1"/>
  <c r="N24" i="1"/>
  <c r="O24" i="1"/>
  <c r="P16" i="1"/>
  <c r="M13" i="1"/>
  <c r="N22" i="1"/>
  <c r="N14" i="1"/>
  <c r="N6" i="1"/>
  <c r="O22" i="1"/>
  <c r="O14" i="1"/>
  <c r="O6" i="1"/>
  <c r="P22" i="1"/>
  <c r="M8" i="1"/>
  <c r="P25" i="1"/>
  <c r="P24" i="1"/>
  <c r="N21" i="1"/>
  <c r="N13" i="1"/>
  <c r="N5" i="1"/>
  <c r="O21" i="1"/>
  <c r="O13" i="1"/>
  <c r="O5" i="1"/>
  <c r="M3" i="1"/>
  <c r="H30" i="1" l="1"/>
  <c r="H32" i="1" s="1"/>
  <c r="J30" i="1"/>
  <c r="J32" i="1" s="1"/>
  <c r="G32" i="1"/>
  <c r="I30" i="1"/>
  <c r="I32" i="1" s="1"/>
</calcChain>
</file>

<file path=xl/sharedStrings.xml><?xml version="1.0" encoding="utf-8"?>
<sst xmlns="http://schemas.openxmlformats.org/spreadsheetml/2006/main" count="151" uniqueCount="101">
  <si>
    <t>Customer ID</t>
  </si>
  <si>
    <t>Customer Name</t>
  </si>
  <si>
    <t>Brand</t>
  </si>
  <si>
    <t>Location</t>
  </si>
  <si>
    <t>Price</t>
  </si>
  <si>
    <t>Cost per unit</t>
  </si>
  <si>
    <t>Nike</t>
  </si>
  <si>
    <t>Armani</t>
  </si>
  <si>
    <t>Madrid Spain</t>
  </si>
  <si>
    <t>New Balance</t>
  </si>
  <si>
    <t>Asics</t>
  </si>
  <si>
    <t>Core Sprinter</t>
  </si>
  <si>
    <t>Puma</t>
  </si>
  <si>
    <t>Dunk High Retro</t>
  </si>
  <si>
    <t>Magista Shoes</t>
  </si>
  <si>
    <t>V-Neck Tshirt</t>
  </si>
  <si>
    <t>Football Shirt</t>
  </si>
  <si>
    <t>Air Max</t>
  </si>
  <si>
    <t>Casual Shoes</t>
  </si>
  <si>
    <t>Core Ss Top</t>
  </si>
  <si>
    <t>Japan Shirt</t>
  </si>
  <si>
    <t>Football Shoes</t>
  </si>
  <si>
    <t>Tennis Shorts</t>
  </si>
  <si>
    <t>London Uk</t>
  </si>
  <si>
    <t>Tampa Usa</t>
  </si>
  <si>
    <t>Tokyo Japan</t>
  </si>
  <si>
    <t>Berlin Germany</t>
  </si>
  <si>
    <t>Paris France</t>
  </si>
  <si>
    <t>Quatity</t>
  </si>
  <si>
    <t>Column1</t>
  </si>
  <si>
    <t>Column2</t>
  </si>
  <si>
    <t>Column4</t>
  </si>
  <si>
    <t>Column5</t>
  </si>
  <si>
    <t>Column6</t>
  </si>
  <si>
    <t>Column7</t>
  </si>
  <si>
    <t xml:space="preserve"> </t>
  </si>
  <si>
    <t>Column8</t>
  </si>
  <si>
    <t>Will</t>
  </si>
  <si>
    <t>Smith</t>
  </si>
  <si>
    <t>Paul</t>
  </si>
  <si>
    <t>Singh</t>
  </si>
  <si>
    <t>Micheal</t>
  </si>
  <si>
    <t>Fritz</t>
  </si>
  <si>
    <t>Nyla</t>
  </si>
  <si>
    <t>Novak</t>
  </si>
  <si>
    <t>David</t>
  </si>
  <si>
    <t>Kolade</t>
  </si>
  <si>
    <t>Seun</t>
  </si>
  <si>
    <t>Smart</t>
  </si>
  <si>
    <t>Jonah</t>
  </si>
  <si>
    <t>Richards</t>
  </si>
  <si>
    <t>Jordan</t>
  </si>
  <si>
    <t>Woods</t>
  </si>
  <si>
    <t>Aminat</t>
  </si>
  <si>
    <t>Townsend</t>
  </si>
  <si>
    <t>Nora</t>
  </si>
  <si>
    <t>Gold</t>
  </si>
  <si>
    <t>Brendan</t>
  </si>
  <si>
    <t>Walls</t>
  </si>
  <si>
    <t>#N/A</t>
  </si>
  <si>
    <t>Steven</t>
  </si>
  <si>
    <t>Michael</t>
  </si>
  <si>
    <t>Lucia</t>
  </si>
  <si>
    <t>Mckay</t>
  </si>
  <si>
    <t>Josue</t>
  </si>
  <si>
    <t>Roach</t>
  </si>
  <si>
    <t>Franklin</t>
  </si>
  <si>
    <t>Wright</t>
  </si>
  <si>
    <t>Alia</t>
  </si>
  <si>
    <t>Thornton</t>
  </si>
  <si>
    <t>Denzel</t>
  </si>
  <si>
    <t>Torress</t>
  </si>
  <si>
    <t>Bruno</t>
  </si>
  <si>
    <t>Fernades</t>
  </si>
  <si>
    <t>Jarup</t>
  </si>
  <si>
    <t>Knapp</t>
  </si>
  <si>
    <t>Bruce</t>
  </si>
  <si>
    <t>Storm</t>
  </si>
  <si>
    <t>Brown</t>
  </si>
  <si>
    <t>Shakespeare</t>
  </si>
  <si>
    <t>Jaden</t>
  </si>
  <si>
    <t>Andrew</t>
  </si>
  <si>
    <t>First Name</t>
  </si>
  <si>
    <t>Last Name</t>
  </si>
  <si>
    <t>Revenue</t>
  </si>
  <si>
    <t>Cost</t>
  </si>
  <si>
    <t>Profit</t>
  </si>
  <si>
    <t>10% Discount</t>
  </si>
  <si>
    <t>7% Discount</t>
  </si>
  <si>
    <t>5% Discount</t>
  </si>
  <si>
    <t>Total Cost</t>
  </si>
  <si>
    <t>Total Revenue</t>
  </si>
  <si>
    <t>Total Profit</t>
  </si>
  <si>
    <t>Column9</t>
  </si>
  <si>
    <t>Column10</t>
  </si>
  <si>
    <t>Column11</t>
  </si>
  <si>
    <t>Column12</t>
  </si>
  <si>
    <t>Column13</t>
  </si>
  <si>
    <t>Cloumn3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</si>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</sst>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1"/>
      <color theme="1"/>
      <name val="aptos narrow"/>
      <scheme val="minor"/>
    </font>
    <font>
      <sz val="12"/>
      <color theme="1"/>
      <name val="Aptos narrow"/>
    </font>
    <font>
      <sz val="11"/>
      <color rgb="FF000000"/>
      <name val="&quot;Segoe UI Symbol&quot;"/>
    </font>
    <font>
      <sz val="11"/>
      <color theme="1"/>
      <name val="aptos narrow"/>
      <scheme val="minor"/>
    </font>
    <font>
      <sz val="12"/>
      <color theme="1"/>
      <name val="Aptos Narrow"/>
      <family val="2"/>
    </font>
    <font>
      <sz val="8"/>
      <name val="aptos narrow"/>
      <family val="2"/>
      <scheme val="minor"/>
    </font>
    <font>
      <b/>
      <sz val="12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4" fillId="0" borderId="0" xfId="0" applyFont="1"/>
    <xf numFmtId="0" fontId="1" fillId="2" borderId="0" xfId="0" applyFont="1" applyFill="1"/>
    <xf numFmtId="49" fontId="4" fillId="0" borderId="0" xfId="0" applyNumberFormat="1" applyFont="1"/>
    <xf numFmtId="49" fontId="1" fillId="0" borderId="0" xfId="0" applyNumberFormat="1" applyFont="1"/>
    <xf numFmtId="49" fontId="1" fillId="2" borderId="0" xfId="0" applyNumberFormat="1" applyFont="1" applyFill="1"/>
    <xf numFmtId="164" fontId="4" fillId="0" borderId="0" xfId="1" applyNumberFormat="1" applyFont="1"/>
    <xf numFmtId="164" fontId="4" fillId="0" borderId="0" xfId="0" applyNumberFormat="1" applyFont="1"/>
    <xf numFmtId="164" fontId="1" fillId="0" borderId="0" xfId="0" applyNumberFormat="1" applyFont="1"/>
    <xf numFmtId="0" fontId="1" fillId="0" borderId="0" xfId="1" applyNumberFormat="1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4" fillId="2" borderId="0" xfId="0" applyFont="1" applyFill="1"/>
    <xf numFmtId="0" fontId="6" fillId="2" borderId="0" xfId="0" applyFont="1" applyFill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D8102-77CC-4F8B-AF38-1C93C97E55B4}" name="Table1" displayName="Table1" ref="B1:P26" totalsRowShown="0" headerRowDxfId="16" dataDxfId="15">
  <autoFilter ref="B1:P26" xr:uid="{FC1D8102-77CC-4F8B-AF38-1C93C97E55B4}"/>
  <tableColumns count="15">
    <tableColumn id="1" xr3:uid="{89116F94-E63C-4765-9D22-7386745E6442}" name="Column1" dataDxfId="14"/>
    <tableColumn id="10" xr3:uid="{D067F33A-9FC9-442B-A7FB-34ABF9BBD031}" name="Column2" dataDxfId="13"/>
    <tableColumn id="9" xr3:uid="{A4EF20F2-6898-44BE-BE3A-B081266686D8}" name="Cloumn3" dataDxfId="12"/>
    <tableColumn id="3" xr3:uid="{BEF0D0A0-5503-48B7-AB6B-ED52C8913085}" name="Column4" dataDxfId="11"/>
    <tableColumn id="4" xr3:uid="{D2E955F5-E809-4409-B703-E20EEDA0430F}" name="Column5" dataDxfId="10"/>
    <tableColumn id="5" xr3:uid="{E21DCCBE-7675-4C4E-ABB8-048B6DDE5EED}" name="Column6" dataDxfId="9"/>
    <tableColumn id="6" xr3:uid="{EFFC8851-4CB7-4C49-BD74-741C48E51F22}" name="Column7" dataDxfId="8"/>
    <tableColumn id="7" xr3:uid="{31E8A529-28F7-473D-85C5-CE54C8C29596}" name="Column8" dataDxfId="7"/>
    <tableColumn id="8" xr3:uid="{F5C2DA90-2130-4740-8494-729D5409A0A7}" name="Column9" dataDxfId="6"/>
    <tableColumn id="11" xr3:uid="{645CBAF3-2250-40D8-A2F3-BDCFB0905186}" name="Column10" dataDxfId="5"/>
    <tableColumn id="12" xr3:uid="{B3E67055-121A-496F-9FAB-AF6EE096A6D9}" name="Column11" dataDxfId="4"/>
    <tableColumn id="13" xr3:uid="{7E54F9A7-32AF-4D37-992D-F5E49F1AF44A}" name="Column12" dataDxfId="3"/>
    <tableColumn id="14" xr3:uid="{C3787CB1-A353-49C7-BC86-AB9F25C8B843}" name="Column13" dataDxfId="2"/>
    <tableColumn id="15" xr3:uid="{9949E927-DFE3-4DCE-BEC5-90B02B2262CF}" name="Column14" dataDxfId="1"/>
    <tableColumn id="16" xr3:uid="{A38A0CC8-3816-45CE-AAE9-96DA3CC2774A}" name="Column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E20" workbookViewId="0">
      <selection activeCell="E29" sqref="E29"/>
    </sheetView>
  </sheetViews>
  <sheetFormatPr defaultColWidth="12.6328125" defaultRowHeight="15" customHeight="1"/>
  <cols>
    <col min="1" max="1" width="8.36328125" customWidth="1"/>
    <col min="2" max="2" width="11.7265625" bestFit="1" customWidth="1"/>
    <col min="3" max="4" width="18.7265625" customWidth="1"/>
    <col min="5" max="5" width="12.26953125" customWidth="1"/>
    <col min="6" max="6" width="18.7265625" customWidth="1"/>
    <col min="7" max="7" width="19.26953125" customWidth="1"/>
    <col min="8" max="8" width="15.08984375" customWidth="1"/>
    <col min="9" max="9" width="18.36328125" customWidth="1"/>
    <col min="10" max="10" width="15.36328125" customWidth="1"/>
    <col min="11" max="11" width="17.36328125" customWidth="1"/>
    <col min="12" max="12" width="15.90625" customWidth="1"/>
    <col min="13" max="13" width="17" customWidth="1"/>
    <col min="14" max="14" width="14.6328125" customWidth="1"/>
    <col min="15" max="15" width="15.453125" customWidth="1"/>
    <col min="16" max="16" width="16.54296875" customWidth="1"/>
    <col min="17" max="24" width="12.26953125" customWidth="1"/>
  </cols>
  <sheetData>
    <row r="1" spans="1:24" ht="16">
      <c r="A1" s="1"/>
      <c r="B1" s="1" t="s">
        <v>29</v>
      </c>
      <c r="C1" s="1" t="s">
        <v>30</v>
      </c>
      <c r="D1" s="1" t="s">
        <v>98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36</v>
      </c>
      <c r="J1" s="1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99</v>
      </c>
      <c r="P1" s="6" t="s">
        <v>100</v>
      </c>
      <c r="Q1" s="1"/>
      <c r="R1" s="1"/>
      <c r="S1" s="1"/>
      <c r="T1" s="1"/>
      <c r="U1" s="1"/>
      <c r="V1" s="1"/>
      <c r="W1" s="1"/>
      <c r="X1" s="1"/>
    </row>
    <row r="2" spans="1:24" ht="16">
      <c r="A2" s="1"/>
      <c r="B2" s="17" t="s">
        <v>0</v>
      </c>
      <c r="C2" s="15" t="s">
        <v>82</v>
      </c>
      <c r="D2" s="15" t="s">
        <v>83</v>
      </c>
      <c r="E2" s="15" t="s">
        <v>2</v>
      </c>
      <c r="F2" s="15" t="s">
        <v>1</v>
      </c>
      <c r="G2" s="15" t="s">
        <v>3</v>
      </c>
      <c r="H2" s="15" t="s">
        <v>28</v>
      </c>
      <c r="I2" s="15" t="s">
        <v>4</v>
      </c>
      <c r="J2" s="15" t="s">
        <v>5</v>
      </c>
      <c r="K2" s="15" t="s">
        <v>84</v>
      </c>
      <c r="L2" s="15" t="s">
        <v>85</v>
      </c>
      <c r="M2" s="15" t="s">
        <v>86</v>
      </c>
      <c r="N2" s="15" t="s">
        <v>89</v>
      </c>
      <c r="O2" s="15" t="s">
        <v>88</v>
      </c>
      <c r="P2" s="15" t="s">
        <v>87</v>
      </c>
      <c r="Q2" s="1"/>
      <c r="R2" s="1"/>
      <c r="S2" s="1"/>
      <c r="T2" s="1"/>
      <c r="U2" s="1"/>
      <c r="V2" s="1"/>
      <c r="W2" s="1"/>
      <c r="X2" s="1"/>
    </row>
    <row r="3" spans="1:24" ht="16">
      <c r="A3" s="1"/>
      <c r="B3" s="4">
        <v>1295</v>
      </c>
      <c r="C3" s="8" t="s">
        <v>37</v>
      </c>
      <c r="D3" s="6" t="s">
        <v>38</v>
      </c>
      <c r="E3" s="1" t="s">
        <v>6</v>
      </c>
      <c r="F3" s="1" t="s">
        <v>14</v>
      </c>
      <c r="G3" s="1" t="s">
        <v>23</v>
      </c>
      <c r="H3" s="2">
        <v>6870</v>
      </c>
      <c r="I3" s="14">
        <v>122.79</v>
      </c>
      <c r="J3" s="4">
        <v>51</v>
      </c>
      <c r="K3" s="11">
        <f>I3*H3</f>
        <v>843567.3</v>
      </c>
      <c r="L3" s="12">
        <f t="shared" ref="L3:L26" si="0">J3*H3</f>
        <v>350370</v>
      </c>
      <c r="M3" s="12">
        <f t="shared" ref="M3:M26" si="1">K3-L3</f>
        <v>493197.30000000005</v>
      </c>
      <c r="N3" s="12">
        <f>K3*95%</f>
        <v>801388.93500000006</v>
      </c>
      <c r="O3" s="12">
        <f>K3*93%</f>
        <v>784517.58900000004</v>
      </c>
      <c r="P3" s="12">
        <f>K3*90%</f>
        <v>759210.57000000007</v>
      </c>
      <c r="Q3" s="1"/>
      <c r="R3" s="1"/>
      <c r="S3" s="1"/>
      <c r="T3" s="1"/>
      <c r="U3" s="1"/>
      <c r="V3" s="1"/>
    </row>
    <row r="4" spans="1:24" ht="16">
      <c r="A4" s="1"/>
      <c r="B4" s="4">
        <v>1298</v>
      </c>
      <c r="C4" s="8" t="s">
        <v>39</v>
      </c>
      <c r="D4" s="1" t="s">
        <v>40</v>
      </c>
      <c r="E4" s="1" t="s">
        <v>7</v>
      </c>
      <c r="F4" s="1" t="s">
        <v>15</v>
      </c>
      <c r="G4" s="1" t="s">
        <v>8</v>
      </c>
      <c r="H4" s="2">
        <v>3125</v>
      </c>
      <c r="I4" s="1">
        <v>204.62</v>
      </c>
      <c r="J4" s="5">
        <v>43</v>
      </c>
      <c r="K4" s="11">
        <f t="shared" ref="K4:K26" si="2">I4*H4</f>
        <v>639437.5</v>
      </c>
      <c r="L4" s="12">
        <f t="shared" si="0"/>
        <v>134375</v>
      </c>
      <c r="M4" s="12">
        <f t="shared" si="1"/>
        <v>505062.5</v>
      </c>
      <c r="N4" s="12">
        <f t="shared" ref="N4:N26" si="3">K4*95%</f>
        <v>607465.625</v>
      </c>
      <c r="O4" s="12">
        <f t="shared" ref="O4:O26" si="4">K4*93%</f>
        <v>594676.875</v>
      </c>
      <c r="P4" s="12">
        <f t="shared" ref="P4:P26" si="5">K4*90%</f>
        <v>575493.75</v>
      </c>
      <c r="Q4" s="1"/>
      <c r="R4" s="1"/>
      <c r="S4" s="1"/>
      <c r="T4" s="1"/>
      <c r="U4" s="1"/>
      <c r="V4" s="1"/>
    </row>
    <row r="5" spans="1:24" ht="16">
      <c r="A5" s="1"/>
      <c r="B5" s="4">
        <v>1301</v>
      </c>
      <c r="C5" s="9" t="s">
        <v>41</v>
      </c>
      <c r="D5" s="1" t="s">
        <v>42</v>
      </c>
      <c r="E5" s="1" t="s">
        <v>6</v>
      </c>
      <c r="F5" s="1" t="s">
        <v>16</v>
      </c>
      <c r="G5" s="1" t="s">
        <v>24</v>
      </c>
      <c r="H5" s="2">
        <v>5526</v>
      </c>
      <c r="I5" s="1">
        <v>122.76</v>
      </c>
      <c r="J5" s="4">
        <v>56</v>
      </c>
      <c r="K5" s="11">
        <f t="shared" si="2"/>
        <v>678371.76</v>
      </c>
      <c r="L5" s="12">
        <f t="shared" si="0"/>
        <v>309456</v>
      </c>
      <c r="M5" s="12">
        <f t="shared" si="1"/>
        <v>368915.76</v>
      </c>
      <c r="N5" s="12">
        <f t="shared" si="3"/>
        <v>644453.17200000002</v>
      </c>
      <c r="O5" s="12">
        <f t="shared" si="4"/>
        <v>630885.73680000007</v>
      </c>
      <c r="P5" s="12">
        <f t="shared" si="5"/>
        <v>610534.58400000003</v>
      </c>
      <c r="Q5" s="1"/>
      <c r="R5" s="1"/>
      <c r="S5" s="1"/>
      <c r="T5" s="1"/>
      <c r="U5" s="1"/>
      <c r="V5" s="1"/>
    </row>
    <row r="6" spans="1:24" ht="16">
      <c r="A6" s="1"/>
      <c r="B6" s="4">
        <v>1304</v>
      </c>
      <c r="C6" s="9" t="s">
        <v>43</v>
      </c>
      <c r="D6" s="1" t="s">
        <v>44</v>
      </c>
      <c r="E6" s="1" t="s">
        <v>6</v>
      </c>
      <c r="F6" s="1" t="s">
        <v>17</v>
      </c>
      <c r="G6" s="1" t="s">
        <v>25</v>
      </c>
      <c r="H6" s="2">
        <v>3706</v>
      </c>
      <c r="I6" s="1">
        <v>81.599999999999994</v>
      </c>
      <c r="J6" s="4">
        <v>25</v>
      </c>
      <c r="K6" s="11">
        <f t="shared" si="2"/>
        <v>302409.59999999998</v>
      </c>
      <c r="L6" s="12">
        <f t="shared" si="0"/>
        <v>92650</v>
      </c>
      <c r="M6" s="12">
        <f t="shared" si="1"/>
        <v>209759.59999999998</v>
      </c>
      <c r="N6" s="12">
        <f t="shared" si="3"/>
        <v>287289.11999999994</v>
      </c>
      <c r="O6" s="12">
        <f t="shared" si="4"/>
        <v>281240.92800000001</v>
      </c>
      <c r="P6" s="12">
        <f t="shared" si="5"/>
        <v>272168.64</v>
      </c>
      <c r="Q6" s="1"/>
      <c r="R6" s="1"/>
      <c r="S6" s="1"/>
      <c r="T6" s="1"/>
      <c r="U6" s="1"/>
      <c r="V6" s="1"/>
    </row>
    <row r="7" spans="1:24" ht="16">
      <c r="A7" s="1"/>
      <c r="B7" s="4">
        <v>1307</v>
      </c>
      <c r="C7" s="9" t="s">
        <v>45</v>
      </c>
      <c r="D7" s="1" t="s">
        <v>46</v>
      </c>
      <c r="E7" s="7" t="e">
        <v>#N/A</v>
      </c>
      <c r="F7" s="7" t="e">
        <v>#N/A</v>
      </c>
      <c r="G7" s="1" t="s">
        <v>25</v>
      </c>
      <c r="H7" s="2">
        <v>3459</v>
      </c>
      <c r="I7" s="1">
        <v>54.67</v>
      </c>
      <c r="J7" s="4">
        <v>27</v>
      </c>
      <c r="K7" s="11">
        <f t="shared" si="2"/>
        <v>189103.53</v>
      </c>
      <c r="L7" s="12">
        <f t="shared" si="0"/>
        <v>93393</v>
      </c>
      <c r="M7" s="12">
        <f t="shared" si="1"/>
        <v>95710.53</v>
      </c>
      <c r="N7" s="12">
        <f t="shared" si="3"/>
        <v>179648.3535</v>
      </c>
      <c r="O7" s="12">
        <f t="shared" si="4"/>
        <v>175866.28290000002</v>
      </c>
      <c r="P7" s="12">
        <f t="shared" si="5"/>
        <v>170193.177</v>
      </c>
      <c r="Q7" s="1"/>
      <c r="R7" s="1"/>
      <c r="S7" s="1"/>
      <c r="T7" s="1"/>
      <c r="U7" s="1"/>
      <c r="V7" s="1"/>
    </row>
    <row r="8" spans="1:24" ht="16">
      <c r="A8" s="1"/>
      <c r="B8" s="4">
        <v>1310</v>
      </c>
      <c r="C8" s="9" t="s">
        <v>47</v>
      </c>
      <c r="D8" s="1" t="s">
        <v>48</v>
      </c>
      <c r="E8" s="1" t="s">
        <v>9</v>
      </c>
      <c r="F8" s="1" t="s">
        <v>18</v>
      </c>
      <c r="G8" s="1" t="s">
        <v>23</v>
      </c>
      <c r="H8" s="2">
        <v>3210</v>
      </c>
      <c r="I8" s="1">
        <v>203.79</v>
      </c>
      <c r="J8" s="5">
        <v>56</v>
      </c>
      <c r="K8" s="11">
        <f t="shared" si="2"/>
        <v>654165.9</v>
      </c>
      <c r="L8" s="12">
        <f t="shared" si="0"/>
        <v>179760</v>
      </c>
      <c r="M8" s="12">
        <f t="shared" si="1"/>
        <v>474405.9</v>
      </c>
      <c r="N8" s="12">
        <f t="shared" si="3"/>
        <v>621457.60499999998</v>
      </c>
      <c r="O8" s="12">
        <f t="shared" si="4"/>
        <v>608374.28700000001</v>
      </c>
      <c r="P8" s="12">
        <f t="shared" si="5"/>
        <v>588749.31000000006</v>
      </c>
      <c r="Q8" s="1"/>
      <c r="R8" s="1"/>
      <c r="S8" s="1"/>
      <c r="T8" s="1"/>
      <c r="U8" s="1"/>
      <c r="V8" s="1"/>
    </row>
    <row r="9" spans="1:24" ht="16">
      <c r="A9" s="1"/>
      <c r="B9" s="4">
        <v>1313</v>
      </c>
      <c r="C9" s="9" t="s">
        <v>49</v>
      </c>
      <c r="D9" s="1" t="s">
        <v>50</v>
      </c>
      <c r="E9" s="1" t="s">
        <v>10</v>
      </c>
      <c r="F9" s="1" t="s">
        <v>11</v>
      </c>
      <c r="G9" s="1" t="s">
        <v>23</v>
      </c>
      <c r="H9" s="2">
        <v>2844</v>
      </c>
      <c r="I9" s="1">
        <v>122.77</v>
      </c>
      <c r="J9" s="4">
        <v>59</v>
      </c>
      <c r="K9" s="11">
        <f t="shared" si="2"/>
        <v>349157.88</v>
      </c>
      <c r="L9" s="12">
        <f t="shared" si="0"/>
        <v>167796</v>
      </c>
      <c r="M9" s="12">
        <f t="shared" si="1"/>
        <v>181361.88</v>
      </c>
      <c r="N9" s="12">
        <f t="shared" si="3"/>
        <v>331699.98599999998</v>
      </c>
      <c r="O9" s="12">
        <f t="shared" si="4"/>
        <v>324716.8284</v>
      </c>
      <c r="P9" s="12">
        <f t="shared" si="5"/>
        <v>314242.092</v>
      </c>
      <c r="Q9" s="1"/>
      <c r="R9" s="1"/>
      <c r="S9" s="1"/>
      <c r="T9" s="1"/>
      <c r="U9" s="1"/>
      <c r="V9" s="1"/>
    </row>
    <row r="10" spans="1:24" ht="16">
      <c r="A10" s="6" t="s">
        <v>35</v>
      </c>
      <c r="B10" s="4">
        <v>1316</v>
      </c>
      <c r="C10" s="9" t="s">
        <v>51</v>
      </c>
      <c r="D10" s="1" t="s">
        <v>52</v>
      </c>
      <c r="E10" s="1" t="s">
        <v>10</v>
      </c>
      <c r="F10" s="1" t="s">
        <v>19</v>
      </c>
      <c r="G10" s="1" t="s">
        <v>26</v>
      </c>
      <c r="H10" s="2">
        <v>4613</v>
      </c>
      <c r="I10" s="1">
        <v>123.96</v>
      </c>
      <c r="J10" s="4">
        <v>30</v>
      </c>
      <c r="K10" s="11">
        <f t="shared" si="2"/>
        <v>571827.48</v>
      </c>
      <c r="L10" s="12">
        <f t="shared" si="0"/>
        <v>138390</v>
      </c>
      <c r="M10" s="12">
        <f t="shared" si="1"/>
        <v>433437.48</v>
      </c>
      <c r="N10" s="12">
        <f t="shared" si="3"/>
        <v>543236.10599999991</v>
      </c>
      <c r="O10" s="12">
        <f t="shared" si="4"/>
        <v>531799.5564</v>
      </c>
      <c r="P10" s="12">
        <f t="shared" si="5"/>
        <v>514644.73200000002</v>
      </c>
      <c r="Q10" s="1"/>
      <c r="R10" s="1"/>
      <c r="S10" s="1"/>
      <c r="T10" s="1"/>
      <c r="U10" s="1"/>
      <c r="V10" s="1"/>
    </row>
    <row r="11" spans="1:24" ht="16">
      <c r="A11" s="1"/>
      <c r="B11" s="4">
        <v>1319</v>
      </c>
      <c r="C11" s="9" t="s">
        <v>53</v>
      </c>
      <c r="D11" s="1" t="s">
        <v>54</v>
      </c>
      <c r="E11" s="1" t="s">
        <v>9</v>
      </c>
      <c r="F11" s="1" t="s">
        <v>18</v>
      </c>
      <c r="G11" s="1" t="s">
        <v>26</v>
      </c>
      <c r="H11" s="2">
        <v>3830</v>
      </c>
      <c r="I11" s="1">
        <v>206.97</v>
      </c>
      <c r="J11" s="4">
        <v>72</v>
      </c>
      <c r="K11" s="11">
        <f t="shared" si="2"/>
        <v>792695.1</v>
      </c>
      <c r="L11" s="12">
        <f t="shared" si="0"/>
        <v>275760</v>
      </c>
      <c r="M11" s="12">
        <f t="shared" si="1"/>
        <v>516935.1</v>
      </c>
      <c r="N11" s="12">
        <f t="shared" si="3"/>
        <v>753060.34499999997</v>
      </c>
      <c r="O11" s="12">
        <f t="shared" si="4"/>
        <v>737206.44299999997</v>
      </c>
      <c r="P11" s="12">
        <f t="shared" si="5"/>
        <v>713425.59</v>
      </c>
      <c r="Q11" s="1"/>
      <c r="R11" s="1"/>
      <c r="S11" s="1"/>
      <c r="T11" s="1"/>
      <c r="U11" s="1"/>
      <c r="V11" s="1"/>
    </row>
    <row r="12" spans="1:24" ht="16">
      <c r="A12" s="1"/>
      <c r="B12" s="5">
        <v>1322</v>
      </c>
      <c r="C12" s="9" t="s">
        <v>55</v>
      </c>
      <c r="D12" s="1" t="s">
        <v>56</v>
      </c>
      <c r="E12" s="1" t="s">
        <v>9</v>
      </c>
      <c r="F12" s="1" t="s">
        <v>18</v>
      </c>
      <c r="G12" s="1" t="s">
        <v>8</v>
      </c>
      <c r="H12" s="2">
        <v>3594</v>
      </c>
      <c r="I12" s="1">
        <v>207.14</v>
      </c>
      <c r="J12" s="4">
        <v>68</v>
      </c>
      <c r="K12" s="11">
        <f t="shared" si="2"/>
        <v>744461.15999999992</v>
      </c>
      <c r="L12" s="12">
        <f t="shared" si="0"/>
        <v>244392</v>
      </c>
      <c r="M12" s="12">
        <f t="shared" si="1"/>
        <v>500069.15999999992</v>
      </c>
      <c r="N12" s="12">
        <f t="shared" si="3"/>
        <v>707238.10199999984</v>
      </c>
      <c r="O12" s="12">
        <f t="shared" si="4"/>
        <v>692348.87879999995</v>
      </c>
      <c r="P12" s="12">
        <f t="shared" si="5"/>
        <v>670015.04399999999</v>
      </c>
      <c r="Q12" s="1"/>
      <c r="R12" s="1"/>
      <c r="S12" s="1"/>
      <c r="T12" s="1"/>
      <c r="U12" s="1"/>
      <c r="V12" s="1"/>
    </row>
    <row r="13" spans="1:24" ht="16">
      <c r="A13" s="1"/>
      <c r="B13" s="4">
        <v>1325</v>
      </c>
      <c r="C13" s="9" t="s">
        <v>57</v>
      </c>
      <c r="D13" s="1" t="s">
        <v>58</v>
      </c>
      <c r="E13" s="1" t="s">
        <v>10</v>
      </c>
      <c r="F13" s="1" t="s">
        <v>20</v>
      </c>
      <c r="G13" s="1" t="s">
        <v>26</v>
      </c>
      <c r="H13" s="2">
        <v>6852</v>
      </c>
      <c r="I13" s="1">
        <v>122.79</v>
      </c>
      <c r="J13" s="4">
        <v>25</v>
      </c>
      <c r="K13" s="11">
        <f t="shared" si="2"/>
        <v>841357.08000000007</v>
      </c>
      <c r="L13" s="12">
        <f t="shared" si="0"/>
        <v>171300</v>
      </c>
      <c r="M13" s="12">
        <f t="shared" si="1"/>
        <v>670057.08000000007</v>
      </c>
      <c r="N13" s="12">
        <f t="shared" si="3"/>
        <v>799289.22600000002</v>
      </c>
      <c r="O13" s="12">
        <f t="shared" si="4"/>
        <v>782462.08440000017</v>
      </c>
      <c r="P13" s="12">
        <f t="shared" si="5"/>
        <v>757221.37200000009</v>
      </c>
      <c r="Q13" s="1"/>
      <c r="R13" s="1"/>
      <c r="S13" s="1"/>
      <c r="T13" s="1"/>
      <c r="U13" s="1"/>
      <c r="V13" s="1"/>
    </row>
    <row r="14" spans="1:24" ht="16">
      <c r="A14" s="1"/>
      <c r="B14" s="4">
        <v>1328</v>
      </c>
      <c r="C14" s="10" t="s">
        <v>59</v>
      </c>
      <c r="D14" s="7"/>
      <c r="E14" s="1" t="s">
        <v>10</v>
      </c>
      <c r="F14" s="1" t="s">
        <v>20</v>
      </c>
      <c r="G14" s="1" t="s">
        <v>26</v>
      </c>
      <c r="H14" s="2">
        <v>3775</v>
      </c>
      <c r="I14" s="1">
        <v>204.62</v>
      </c>
      <c r="J14" s="5">
        <v>37</v>
      </c>
      <c r="K14" s="11">
        <f t="shared" si="2"/>
        <v>772440.5</v>
      </c>
      <c r="L14" s="12">
        <f t="shared" si="0"/>
        <v>139675</v>
      </c>
      <c r="M14" s="12">
        <f t="shared" si="1"/>
        <v>632765.5</v>
      </c>
      <c r="N14" s="12">
        <f t="shared" si="3"/>
        <v>733818.47499999998</v>
      </c>
      <c r="O14" s="12">
        <f t="shared" si="4"/>
        <v>718369.66500000004</v>
      </c>
      <c r="P14" s="12">
        <f t="shared" si="5"/>
        <v>695196.45000000007</v>
      </c>
      <c r="Q14" s="1"/>
      <c r="R14" s="1"/>
      <c r="S14" s="1"/>
      <c r="T14" s="1"/>
      <c r="U14" s="1"/>
      <c r="V14" s="1"/>
    </row>
    <row r="15" spans="1:24" ht="16">
      <c r="A15" s="1"/>
      <c r="B15" s="4">
        <v>1331</v>
      </c>
      <c r="C15" s="8" t="s">
        <v>60</v>
      </c>
      <c r="D15" s="6" t="s">
        <v>61</v>
      </c>
      <c r="E15" s="1" t="s">
        <v>9</v>
      </c>
      <c r="F15" s="1" t="s">
        <v>18</v>
      </c>
      <c r="G15" s="1" t="s">
        <v>26</v>
      </c>
      <c r="H15" s="2">
        <v>6422</v>
      </c>
      <c r="I15" s="1">
        <v>122.76</v>
      </c>
      <c r="J15" s="4">
        <v>26</v>
      </c>
      <c r="K15" s="11">
        <f t="shared" si="2"/>
        <v>788364.72000000009</v>
      </c>
      <c r="L15" s="12">
        <f t="shared" si="0"/>
        <v>166972</v>
      </c>
      <c r="M15" s="12">
        <f t="shared" si="1"/>
        <v>621392.72000000009</v>
      </c>
      <c r="N15" s="12">
        <f t="shared" si="3"/>
        <v>748946.48400000005</v>
      </c>
      <c r="O15" s="12">
        <f t="shared" si="4"/>
        <v>733179.18960000016</v>
      </c>
      <c r="P15" s="12">
        <f t="shared" si="5"/>
        <v>709528.24800000014</v>
      </c>
      <c r="Q15" s="1"/>
      <c r="R15" s="1"/>
      <c r="S15" s="1"/>
      <c r="T15" s="1"/>
      <c r="U15" s="1"/>
      <c r="V15" s="1"/>
    </row>
    <row r="16" spans="1:24" ht="16">
      <c r="A16" s="1"/>
      <c r="B16" s="4">
        <v>1334</v>
      </c>
      <c r="C16" s="9" t="s">
        <v>62</v>
      </c>
      <c r="D16" s="1" t="s">
        <v>63</v>
      </c>
      <c r="E16" s="1" t="s">
        <v>10</v>
      </c>
      <c r="F16" s="1" t="s">
        <v>19</v>
      </c>
      <c r="G16" s="1" t="s">
        <v>8</v>
      </c>
      <c r="H16" s="2">
        <v>2187</v>
      </c>
      <c r="I16" s="1">
        <v>81.599999999999994</v>
      </c>
      <c r="J16" s="4">
        <v>34</v>
      </c>
      <c r="K16" s="11">
        <f t="shared" si="2"/>
        <v>178459.19999999998</v>
      </c>
      <c r="L16" s="12">
        <f t="shared" si="0"/>
        <v>74358</v>
      </c>
      <c r="M16" s="12">
        <f t="shared" si="1"/>
        <v>104101.19999999998</v>
      </c>
      <c r="N16" s="12">
        <f t="shared" si="3"/>
        <v>169536.23999999996</v>
      </c>
      <c r="O16" s="12">
        <f t="shared" si="4"/>
        <v>165967.05599999998</v>
      </c>
      <c r="P16" s="12">
        <f t="shared" si="5"/>
        <v>160613.28</v>
      </c>
      <c r="Q16" s="1"/>
      <c r="R16" s="1"/>
      <c r="S16" s="1"/>
      <c r="T16" s="1"/>
      <c r="U16" s="1"/>
      <c r="V16" s="1"/>
    </row>
    <row r="17" spans="1:24" ht="16">
      <c r="A17" s="1"/>
      <c r="B17" s="4">
        <v>1337</v>
      </c>
      <c r="C17" s="9" t="s">
        <v>64</v>
      </c>
      <c r="D17" s="1" t="s">
        <v>65</v>
      </c>
      <c r="E17" s="1" t="s">
        <v>10</v>
      </c>
      <c r="F17" s="1" t="s">
        <v>19</v>
      </c>
      <c r="G17" s="1" t="s">
        <v>27</v>
      </c>
      <c r="H17" s="2">
        <v>2156</v>
      </c>
      <c r="I17" s="1">
        <v>54.67</v>
      </c>
      <c r="J17" s="4">
        <v>26</v>
      </c>
      <c r="K17" s="11">
        <f t="shared" si="2"/>
        <v>117868.52</v>
      </c>
      <c r="L17" s="12">
        <f t="shared" si="0"/>
        <v>56056</v>
      </c>
      <c r="M17" s="12">
        <f t="shared" si="1"/>
        <v>61812.520000000004</v>
      </c>
      <c r="N17" s="12">
        <f t="shared" si="3"/>
        <v>111975.094</v>
      </c>
      <c r="O17" s="12">
        <f t="shared" si="4"/>
        <v>109617.72360000001</v>
      </c>
      <c r="P17" s="12">
        <f t="shared" si="5"/>
        <v>106081.66800000001</v>
      </c>
      <c r="Q17" s="1"/>
      <c r="R17" s="1"/>
      <c r="S17" s="1"/>
      <c r="T17" s="1"/>
      <c r="U17" s="1"/>
      <c r="V17" s="1"/>
    </row>
    <row r="18" spans="1:24" ht="16">
      <c r="A18" s="1"/>
      <c r="B18" s="4">
        <v>1340</v>
      </c>
      <c r="C18" s="9" t="s">
        <v>66</v>
      </c>
      <c r="D18" s="1" t="s">
        <v>67</v>
      </c>
      <c r="E18" s="1" t="s">
        <v>12</v>
      </c>
      <c r="F18" s="1" t="s">
        <v>21</v>
      </c>
      <c r="G18" s="1" t="s">
        <v>27</v>
      </c>
      <c r="H18" s="2">
        <v>2492</v>
      </c>
      <c r="I18" s="1">
        <v>203.79</v>
      </c>
      <c r="J18" s="5">
        <v>50</v>
      </c>
      <c r="K18" s="11">
        <f t="shared" si="2"/>
        <v>507844.68</v>
      </c>
      <c r="L18" s="12">
        <f t="shared" si="0"/>
        <v>124600</v>
      </c>
      <c r="M18" s="12">
        <f t="shared" si="1"/>
        <v>383244.68</v>
      </c>
      <c r="N18" s="12">
        <f t="shared" si="3"/>
        <v>482452.446</v>
      </c>
      <c r="O18" s="12">
        <f t="shared" si="4"/>
        <v>472295.55240000004</v>
      </c>
      <c r="P18" s="12">
        <f t="shared" si="5"/>
        <v>457060.212</v>
      </c>
      <c r="Q18" s="1"/>
      <c r="R18" s="1"/>
      <c r="S18" s="1"/>
      <c r="T18" s="1"/>
      <c r="U18" s="1"/>
      <c r="V18" s="1"/>
    </row>
    <row r="19" spans="1:24" ht="16">
      <c r="A19" s="1"/>
      <c r="B19" s="4">
        <v>1343</v>
      </c>
      <c r="C19" s="9" t="s">
        <v>68</v>
      </c>
      <c r="D19" s="1" t="s">
        <v>69</v>
      </c>
      <c r="E19" s="7" t="e">
        <v>#N/A</v>
      </c>
      <c r="F19" s="1" t="s">
        <v>22</v>
      </c>
      <c r="G19" s="1" t="s">
        <v>27</v>
      </c>
      <c r="H19" s="2">
        <v>6829</v>
      </c>
      <c r="I19" s="1">
        <v>122.77</v>
      </c>
      <c r="J19" s="4">
        <v>30</v>
      </c>
      <c r="K19" s="11">
        <f t="shared" si="2"/>
        <v>838396.33</v>
      </c>
      <c r="L19" s="12">
        <f t="shared" si="0"/>
        <v>204870</v>
      </c>
      <c r="M19" s="12">
        <f t="shared" si="1"/>
        <v>633526.32999999996</v>
      </c>
      <c r="N19" s="12">
        <f t="shared" si="3"/>
        <v>796476.51349999988</v>
      </c>
      <c r="O19" s="12">
        <f t="shared" si="4"/>
        <v>779708.58689999999</v>
      </c>
      <c r="P19" s="12">
        <f t="shared" si="5"/>
        <v>754556.69699999993</v>
      </c>
      <c r="Q19" s="1"/>
      <c r="R19" s="1"/>
      <c r="S19" s="1"/>
      <c r="T19" s="1"/>
      <c r="U19" s="1"/>
      <c r="V19" s="1"/>
    </row>
    <row r="20" spans="1:24" ht="16">
      <c r="A20" s="1"/>
      <c r="B20" s="4">
        <v>1346</v>
      </c>
      <c r="C20" s="9" t="s">
        <v>70</v>
      </c>
      <c r="D20" s="1" t="s">
        <v>71</v>
      </c>
      <c r="E20" s="1" t="s">
        <v>12</v>
      </c>
      <c r="F20" s="1" t="s">
        <v>21</v>
      </c>
      <c r="G20" s="1" t="s">
        <v>27</v>
      </c>
      <c r="H20" s="2">
        <v>4143</v>
      </c>
      <c r="I20" s="1">
        <v>123.96</v>
      </c>
      <c r="J20" s="4">
        <v>47</v>
      </c>
      <c r="K20" s="11">
        <f t="shared" si="2"/>
        <v>513566.27999999997</v>
      </c>
      <c r="L20" s="12">
        <f t="shared" si="0"/>
        <v>194721</v>
      </c>
      <c r="M20" s="12">
        <f t="shared" si="1"/>
        <v>318845.27999999997</v>
      </c>
      <c r="N20" s="12">
        <f t="shared" si="3"/>
        <v>487887.96599999996</v>
      </c>
      <c r="O20" s="12">
        <f t="shared" si="4"/>
        <v>477616.64039999997</v>
      </c>
      <c r="P20" s="12">
        <f t="shared" si="5"/>
        <v>462209.652</v>
      </c>
      <c r="Q20" s="1"/>
      <c r="R20" s="1"/>
      <c r="S20" s="1"/>
      <c r="T20" s="1"/>
      <c r="U20" s="1"/>
      <c r="V20" s="1"/>
    </row>
    <row r="21" spans="1:24" ht="15.75" customHeight="1">
      <c r="A21" s="1"/>
      <c r="B21" s="4">
        <v>1349</v>
      </c>
      <c r="C21" s="9" t="s">
        <v>72</v>
      </c>
      <c r="D21" s="1" t="s">
        <v>73</v>
      </c>
      <c r="E21" s="1" t="s">
        <v>12</v>
      </c>
      <c r="F21" s="1" t="s">
        <v>21</v>
      </c>
      <c r="G21" s="1" t="s">
        <v>27</v>
      </c>
      <c r="H21" s="2">
        <v>5452</v>
      </c>
      <c r="I21" s="1">
        <v>206.97</v>
      </c>
      <c r="J21" s="4">
        <v>23</v>
      </c>
      <c r="K21" s="11">
        <f t="shared" si="2"/>
        <v>1128400.44</v>
      </c>
      <c r="L21" s="12">
        <f t="shared" si="0"/>
        <v>125396</v>
      </c>
      <c r="M21" s="12">
        <f t="shared" si="1"/>
        <v>1003004.44</v>
      </c>
      <c r="N21" s="12">
        <f t="shared" si="3"/>
        <v>1071980.4179999998</v>
      </c>
      <c r="O21" s="12">
        <f t="shared" si="4"/>
        <v>1049412.4092000001</v>
      </c>
      <c r="P21" s="12">
        <f t="shared" si="5"/>
        <v>1015560.3959999999</v>
      </c>
      <c r="Q21" s="1"/>
      <c r="R21" s="1"/>
      <c r="S21" s="1"/>
      <c r="T21" s="1"/>
      <c r="U21" s="1"/>
      <c r="V21" s="1"/>
    </row>
    <row r="22" spans="1:24" ht="15.75" customHeight="1">
      <c r="A22" s="1"/>
      <c r="B22" s="4">
        <v>1352</v>
      </c>
      <c r="C22" s="9" t="s">
        <v>74</v>
      </c>
      <c r="D22" s="1" t="s">
        <v>75</v>
      </c>
      <c r="E22" s="1" t="s">
        <v>10</v>
      </c>
      <c r="F22" s="1" t="s">
        <v>11</v>
      </c>
      <c r="G22" s="1" t="s">
        <v>25</v>
      </c>
      <c r="H22" s="2">
        <v>2933</v>
      </c>
      <c r="I22" s="1">
        <v>207.14</v>
      </c>
      <c r="J22" s="4">
        <v>50</v>
      </c>
      <c r="K22" s="11">
        <f t="shared" si="2"/>
        <v>607541.62</v>
      </c>
      <c r="L22" s="12">
        <f t="shared" si="0"/>
        <v>146650</v>
      </c>
      <c r="M22" s="12">
        <f t="shared" si="1"/>
        <v>460891.62</v>
      </c>
      <c r="N22" s="12">
        <f t="shared" si="3"/>
        <v>577164.53899999999</v>
      </c>
      <c r="O22" s="12">
        <f t="shared" si="4"/>
        <v>565013.70660000003</v>
      </c>
      <c r="P22" s="12">
        <f t="shared" si="5"/>
        <v>546787.45799999998</v>
      </c>
      <c r="Q22" s="1"/>
      <c r="R22" s="1"/>
      <c r="S22" s="1"/>
      <c r="T22" s="1"/>
      <c r="U22" s="1"/>
      <c r="V22" s="1"/>
    </row>
    <row r="23" spans="1:24" ht="15.75" customHeight="1">
      <c r="A23" s="1"/>
      <c r="B23" s="4">
        <v>1355</v>
      </c>
      <c r="C23" s="9" t="s">
        <v>76</v>
      </c>
      <c r="D23" s="1" t="s">
        <v>77</v>
      </c>
      <c r="E23" s="1" t="s">
        <v>6</v>
      </c>
      <c r="F23" s="1" t="s">
        <v>17</v>
      </c>
      <c r="G23" s="1" t="s">
        <v>23</v>
      </c>
      <c r="H23" s="2">
        <v>6222</v>
      </c>
      <c r="I23" s="1">
        <v>122.79</v>
      </c>
      <c r="J23" s="4">
        <v>45</v>
      </c>
      <c r="K23" s="11">
        <f t="shared" si="2"/>
        <v>763999.38</v>
      </c>
      <c r="L23" s="12">
        <f t="shared" si="0"/>
        <v>279990</v>
      </c>
      <c r="M23" s="12">
        <f t="shared" si="1"/>
        <v>484009.38</v>
      </c>
      <c r="N23" s="12">
        <f t="shared" si="3"/>
        <v>725799.41099999996</v>
      </c>
      <c r="O23" s="12">
        <f t="shared" si="4"/>
        <v>710519.42340000009</v>
      </c>
      <c r="P23" s="12">
        <f t="shared" si="5"/>
        <v>687599.44200000004</v>
      </c>
      <c r="Q23" s="1"/>
      <c r="R23" s="1"/>
      <c r="S23" s="1"/>
      <c r="T23" s="1"/>
      <c r="U23" s="1"/>
      <c r="V23" s="1"/>
    </row>
    <row r="24" spans="1:24" ht="15.75" customHeight="1">
      <c r="A24" s="1"/>
      <c r="B24" s="4">
        <v>1358</v>
      </c>
      <c r="C24" s="10" t="s">
        <v>59</v>
      </c>
      <c r="D24" s="7"/>
      <c r="E24" s="7" t="e">
        <v>#N/A</v>
      </c>
      <c r="F24" s="1" t="s">
        <v>17</v>
      </c>
      <c r="G24" s="1" t="s">
        <v>23</v>
      </c>
      <c r="H24" s="2">
        <v>5611</v>
      </c>
      <c r="I24" s="1">
        <v>204.62</v>
      </c>
      <c r="J24" s="4">
        <v>20</v>
      </c>
      <c r="K24" s="11">
        <f t="shared" si="2"/>
        <v>1148122.82</v>
      </c>
      <c r="L24" s="12">
        <f t="shared" si="0"/>
        <v>112220</v>
      </c>
      <c r="M24" s="12">
        <f t="shared" si="1"/>
        <v>1035902.8200000001</v>
      </c>
      <c r="N24" s="12">
        <f t="shared" si="3"/>
        <v>1090716.679</v>
      </c>
      <c r="O24" s="12">
        <f t="shared" si="4"/>
        <v>1067754.2226000002</v>
      </c>
      <c r="P24" s="12">
        <f t="shared" si="5"/>
        <v>1033310.5380000001</v>
      </c>
      <c r="Q24" s="1"/>
      <c r="R24" s="1"/>
      <c r="S24" s="1"/>
      <c r="T24" s="1"/>
      <c r="U24" s="1"/>
      <c r="V24" s="1"/>
    </row>
    <row r="25" spans="1:24" ht="15.75" customHeight="1">
      <c r="A25" s="1"/>
      <c r="B25" s="4">
        <v>1361</v>
      </c>
      <c r="C25" s="9" t="s">
        <v>78</v>
      </c>
      <c r="D25" s="1" t="s">
        <v>79</v>
      </c>
      <c r="E25" s="1" t="s">
        <v>6</v>
      </c>
      <c r="F25" s="1" t="s">
        <v>13</v>
      </c>
      <c r="G25" s="1" t="s">
        <v>25</v>
      </c>
      <c r="H25" s="2">
        <v>5396</v>
      </c>
      <c r="I25" s="1">
        <v>122.76</v>
      </c>
      <c r="J25" s="4">
        <v>50</v>
      </c>
      <c r="K25" s="11">
        <f t="shared" si="2"/>
        <v>662412.96000000008</v>
      </c>
      <c r="L25" s="12">
        <f t="shared" si="0"/>
        <v>269800</v>
      </c>
      <c r="M25" s="12">
        <f t="shared" si="1"/>
        <v>392612.96000000008</v>
      </c>
      <c r="N25" s="12">
        <f t="shared" si="3"/>
        <v>629292.31200000003</v>
      </c>
      <c r="O25" s="12">
        <f t="shared" si="4"/>
        <v>616044.05280000006</v>
      </c>
      <c r="P25" s="12">
        <f t="shared" si="5"/>
        <v>596171.66400000011</v>
      </c>
      <c r="Q25" s="1"/>
      <c r="R25" s="1"/>
      <c r="S25" s="1"/>
      <c r="T25" s="1"/>
      <c r="U25" s="1"/>
      <c r="V25" s="1"/>
    </row>
    <row r="26" spans="1:24" ht="15.75" customHeight="1">
      <c r="A26" s="1"/>
      <c r="B26" s="4">
        <v>1364</v>
      </c>
      <c r="C26" s="9" t="s">
        <v>80</v>
      </c>
      <c r="D26" s="1" t="s">
        <v>81</v>
      </c>
      <c r="E26" s="1" t="s">
        <v>6</v>
      </c>
      <c r="F26" s="1" t="s">
        <v>13</v>
      </c>
      <c r="G26" s="1" t="s">
        <v>8</v>
      </c>
      <c r="H26" s="2">
        <v>3036</v>
      </c>
      <c r="I26" s="1">
        <v>81.599999999999994</v>
      </c>
      <c r="J26" s="4">
        <v>34</v>
      </c>
      <c r="K26" s="11">
        <f t="shared" si="2"/>
        <v>247737.59999999998</v>
      </c>
      <c r="L26" s="12">
        <f t="shared" si="0"/>
        <v>103224</v>
      </c>
      <c r="M26" s="12">
        <f t="shared" si="1"/>
        <v>144513.59999999998</v>
      </c>
      <c r="N26" s="12">
        <f t="shared" si="3"/>
        <v>235350.71999999997</v>
      </c>
      <c r="O26" s="12">
        <f t="shared" si="4"/>
        <v>230395.96799999999</v>
      </c>
      <c r="P26" s="12">
        <f t="shared" si="5"/>
        <v>222963.84</v>
      </c>
      <c r="Q26" s="1"/>
      <c r="R26" s="1"/>
      <c r="S26" s="1"/>
      <c r="T26" s="1"/>
      <c r="U26" s="1"/>
      <c r="V26" s="1"/>
    </row>
    <row r="27" spans="1:24" ht="15.75" customHeight="1">
      <c r="A27" s="1"/>
      <c r="B27" s="3"/>
      <c r="C27" s="3"/>
      <c r="D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B28" s="1"/>
      <c r="C28" s="1"/>
      <c r="D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B29" s="1"/>
      <c r="C29" s="1"/>
      <c r="D29" s="1"/>
      <c r="F29" s="1"/>
      <c r="G29" s="1"/>
      <c r="H29" s="7" t="s">
        <v>89</v>
      </c>
      <c r="I29" s="7" t="s">
        <v>88</v>
      </c>
      <c r="J29" s="7" t="s">
        <v>87</v>
      </c>
      <c r="L29" s="1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"/>
      <c r="C30" s="1"/>
      <c r="D30" s="1"/>
      <c r="F30" s="18" t="s">
        <v>91</v>
      </c>
      <c r="G30" s="13">
        <f>SUM(K3:K26)</f>
        <v>14881709.339999998</v>
      </c>
      <c r="H30" s="13">
        <f>SUM(N3:N26)</f>
        <v>14137623.873</v>
      </c>
      <c r="I30" s="13">
        <f>SUM(O3:O26)</f>
        <v>13839989.686199998</v>
      </c>
      <c r="J30" s="13">
        <f>SUM(P3:P26)</f>
        <v>13393538.406000003</v>
      </c>
      <c r="L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1"/>
      <c r="F31" s="18" t="s">
        <v>90</v>
      </c>
      <c r="G31" s="13">
        <f>SUM($L3:$L26)</f>
        <v>4156174</v>
      </c>
      <c r="H31" s="13">
        <f>SUM($L3:$L26)</f>
        <v>4156174</v>
      </c>
      <c r="I31" s="13">
        <f>SUM($L3:$L26)</f>
        <v>4156174</v>
      </c>
      <c r="J31" s="13">
        <f>SUM($L3:$L26)</f>
        <v>4156174</v>
      </c>
      <c r="L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1"/>
      <c r="C32" s="1"/>
      <c r="D32" s="1"/>
      <c r="E32" s="1"/>
      <c r="F32" s="19" t="s">
        <v>92</v>
      </c>
      <c r="G32" s="16">
        <f>SUM(M3:M26)</f>
        <v>10725535.34</v>
      </c>
      <c r="H32" s="16">
        <f>SUM(H30-H31)</f>
        <v>9981449.8729999997</v>
      </c>
      <c r="I32" s="16">
        <f>SUM(I30-I31)</f>
        <v>9683815.6861999985</v>
      </c>
      <c r="J32" s="16">
        <f>SUM(J30-J31)</f>
        <v>9237364.4060000032</v>
      </c>
      <c r="L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1"/>
      <c r="E33" s="1"/>
      <c r="F33" s="1"/>
      <c r="L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honeticPr fontId="5" type="noConversion"/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J D R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J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Q 0 V g o i k e 4 D g A A A B E A A A A T A B w A R m 9 y b X V s Y X M v U 2 V j d G l v b j E u b S C i G A A o o B Q A A A A A A A A A A A A A A A A A A A A A A A A A A A A r T k 0 u y c z P U w i G 0 I b W A F B L A Q I t A B Q A A g A I A K C Q 0 V g + y t z o p A A A A P Y A A A A S A A A A A A A A A A A A A A A A A A A A A A B D b 2 5 m a W c v U G F j a 2 F n Z S 5 4 b W x Q S w E C L Q A U A A I A C A C g k N F Y D 8 r p q 6 Q A A A D p A A A A E w A A A A A A A A A A A A A A A A D w A A A A W 0 N v b n R l b n R f V H l w Z X N d L n h t b F B L A Q I t A B Q A A g A I A K C Q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h u s u C 6 M k R a F 4 s M R H r h 5 8 A A A A A A I A A A A A A B B m A A A A A Q A A I A A A A J c y V r m v L 7 3 j M Z K p x w + v S a v v R n 1 0 k 7 b q X C Y G f 1 g + Y M 4 u A A A A A A 6 A A A A A A g A A I A A A A D v f k o o o x 1 M c c T T 1 H J 7 C n p E n S x H u k x o V p J R Y 6 E R Y B u Z m U A A A A P 2 6 r I k z d j + G X + 9 V A X g T v 7 K 0 g z u e w m M F l 7 a q K h 8 V 1 Z / 2 s X a V X C s I Z 1 w 9 / L O V 0 c P W 6 6 R o t I M v E e o X s P 3 w R J L q D s l f z F 9 X n E J f P 1 F K H w 6 N y / A w Q A A A A I 4 6 W 6 a 2 Q n p q T N Q f D I U z C E l c 7 7 1 A O 1 + 2 l 7 y N 1 2 / 2 j b k 5 x C D H s b N Y d M 1 4 6 v 6 5 T O s h G A I B U o 2 3 u g T Z + i B t R P J + 4 Z U = < / D a t a M a s h u p > 
</file>

<file path=customXml/itemProps1.xml><?xml version="1.0" encoding="utf-8"?>
<ds:datastoreItem xmlns:ds="http://schemas.openxmlformats.org/officeDocument/2006/customXml" ds:itemID="{6D30D4C2-79DA-4291-B168-9D29ED6C1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 Inc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2024-06-19T16:53:16Z</dcterms:created>
  <dcterms:modified xsi:type="dcterms:W3CDTF">2024-06-28T01:17:47Z</dcterms:modified>
</cp:coreProperties>
</file>