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89C05DDF-C5F3-4B7A-BB31-EB8DEE346BC8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H4" i="4"/>
  <c r="I4" i="4"/>
  <c r="I5" i="4"/>
  <c r="I7" i="4"/>
  <c r="I6" i="4"/>
  <c r="I8" i="4"/>
  <c r="B9" i="4"/>
  <c r="G19" i="4"/>
  <c r="G18" i="4"/>
  <c r="G17" i="4"/>
  <c r="G16" i="4"/>
  <c r="G15" i="4"/>
  <c r="B21" i="4"/>
  <c r="H19" i="4"/>
  <c r="H18" i="4"/>
  <c r="H17" i="4"/>
  <c r="H16" i="4"/>
  <c r="H15" i="4"/>
  <c r="I19" i="4"/>
  <c r="I17" i="4"/>
  <c r="I16" i="4"/>
  <c r="I15" i="4"/>
  <c r="G14" i="5"/>
  <c r="F14" i="5"/>
  <c r="E14" i="5"/>
  <c r="D14" i="5"/>
  <c r="C14" i="5"/>
  <c r="B14" i="5"/>
  <c r="G13" i="5"/>
  <c r="F13" i="5"/>
  <c r="E13" i="5"/>
  <c r="D13" i="5"/>
  <c r="C13" i="5"/>
  <c r="B13" i="5"/>
  <c r="B11" i="1"/>
  <c r="F19" i="4"/>
  <c r="I18" i="4"/>
  <c r="F18" i="4"/>
  <c r="F17" i="4"/>
  <c r="F16" i="4"/>
  <c r="F15" i="4"/>
  <c r="F4" i="4"/>
  <c r="H6" i="4"/>
  <c r="H7" i="4"/>
  <c r="H8" i="4"/>
  <c r="G5" i="4"/>
  <c r="G6" i="4"/>
  <c r="G7" i="4"/>
  <c r="G8" i="4"/>
  <c r="G4" i="4"/>
  <c r="F5" i="4"/>
  <c r="F6" i="4"/>
  <c r="F7" i="4"/>
  <c r="F8" i="4"/>
  <c r="I2" i="3"/>
  <c r="H2" i="3"/>
  <c r="F5" i="2"/>
  <c r="F4" i="2"/>
  <c r="F3" i="2"/>
  <c r="B10" i="1"/>
</calcChain>
</file>

<file path=xl/sharedStrings.xml><?xml version="1.0" encoding="utf-8"?>
<sst xmlns="http://schemas.openxmlformats.org/spreadsheetml/2006/main" count="106" uniqueCount="70">
  <si>
    <t>ALUNO</t>
  </si>
  <si>
    <t>NOTAS</t>
  </si>
  <si>
    <t>RESULTADO</t>
  </si>
  <si>
    <t>JOÃO</t>
  </si>
  <si>
    <t>APROVADO</t>
  </si>
  <si>
    <t>MARCOS</t>
  </si>
  <si>
    <t>RECUPERAÇÃO</t>
  </si>
  <si>
    <t>FERNANDA</t>
  </si>
  <si>
    <t>MARIA</t>
  </si>
  <si>
    <t>REPROVADO</t>
  </si>
  <si>
    <t>JULIA</t>
  </si>
  <si>
    <t>Números &lt;=6</t>
  </si>
  <si>
    <t>Fúncionario</t>
  </si>
  <si>
    <t>Cargo</t>
  </si>
  <si>
    <t>Maria Antonieta</t>
  </si>
  <si>
    <t>Analista de Sistemas</t>
  </si>
  <si>
    <t>Jean Monteiro</t>
  </si>
  <si>
    <t>Analista de Dados</t>
  </si>
  <si>
    <t xml:space="preserve">Quantos funcionários tem a sequência de letras no meio do nome “on” </t>
  </si>
  <si>
    <t>Antonieta Castro</t>
  </si>
  <si>
    <t>Vendedor</t>
  </si>
  <si>
    <t xml:space="preserve">Quantos cargos começam com a letra “A” </t>
  </si>
  <si>
    <t>Ana Marinho</t>
  </si>
  <si>
    <t>Quantos vendedores com “ie” no meio dos nomes</t>
  </si>
  <si>
    <t>Ana Vieira</t>
  </si>
  <si>
    <t>Funcionarios</t>
  </si>
  <si>
    <t xml:space="preserve">Produtos </t>
  </si>
  <si>
    <t>Quantidade</t>
  </si>
  <si>
    <t>Valor Total</t>
  </si>
  <si>
    <t>Andressa</t>
  </si>
  <si>
    <t>Notbook</t>
  </si>
  <si>
    <t>Claúdio</t>
  </si>
  <si>
    <t>HD</t>
  </si>
  <si>
    <t>Carolina</t>
  </si>
  <si>
    <t>Monitor</t>
  </si>
  <si>
    <t xml:space="preserve">Sandra </t>
  </si>
  <si>
    <t>DVD</t>
  </si>
  <si>
    <t>Empresa Nacional S/A</t>
  </si>
  <si>
    <t>Código</t>
  </si>
  <si>
    <t>Produto</t>
  </si>
  <si>
    <t>Janeiro</t>
  </si>
  <si>
    <t>Fevereiro</t>
  </si>
  <si>
    <t>Março</t>
  </si>
  <si>
    <t>total 1 trim</t>
  </si>
  <si>
    <t>Maior</t>
  </si>
  <si>
    <t>Menor</t>
  </si>
  <si>
    <t>Média</t>
  </si>
  <si>
    <t>Porca</t>
  </si>
  <si>
    <t>Parafuso</t>
  </si>
  <si>
    <t>Arruela</t>
  </si>
  <si>
    <t>Prego</t>
  </si>
  <si>
    <t>Alicate</t>
  </si>
  <si>
    <t>TOTAL SEMESTRE</t>
  </si>
  <si>
    <t>Abril</t>
  </si>
  <si>
    <t>Maio</t>
  </si>
  <si>
    <t>Junho</t>
  </si>
  <si>
    <t>total 2 trim</t>
  </si>
  <si>
    <t>MÍNIMO</t>
  </si>
  <si>
    <t>CONTAS A PAGAR</t>
  </si>
  <si>
    <t>SÁLARIO</t>
  </si>
  <si>
    <t xml:space="preserve">CONTAS </t>
  </si>
  <si>
    <t>Água</t>
  </si>
  <si>
    <t>Luz</t>
  </si>
  <si>
    <t>Escola</t>
  </si>
  <si>
    <t>IPTU</t>
  </si>
  <si>
    <t>IPVA</t>
  </si>
  <si>
    <t>Combustível</t>
  </si>
  <si>
    <t>Academia</t>
  </si>
  <si>
    <t>TOTAL DE CONTAS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</si>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</sst>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[$R$-416]\ #,##0.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1" xfId="0" applyNumberFormat="1" applyFill="1" applyBorder="1"/>
    <xf numFmtId="2" fontId="0" fillId="2" borderId="0" xfId="0" applyNumberFormat="1" applyFill="1"/>
    <xf numFmtId="0" fontId="0" fillId="2" borderId="1" xfId="0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164" fontId="0" fillId="0" borderId="0" xfId="0" applyNumberFormat="1"/>
    <xf numFmtId="165" fontId="0" fillId="5" borderId="1" xfId="0" applyNumberFormat="1" applyFill="1" applyBorder="1"/>
    <xf numFmtId="0" fontId="3" fillId="5" borderId="1" xfId="0" applyFont="1" applyFill="1" applyBorder="1"/>
    <xf numFmtId="164" fontId="0" fillId="5" borderId="1" xfId="0" applyNumberForma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4" borderId="2" xfId="0" applyFont="1" applyFill="1" applyBorder="1"/>
    <xf numFmtId="164" fontId="0" fillId="4" borderId="2" xfId="0" applyNumberFormat="1" applyFill="1" applyBorder="1"/>
    <xf numFmtId="0" fontId="1" fillId="8" borderId="1" xfId="0" applyFont="1" applyFill="1" applyBorder="1"/>
    <xf numFmtId="164" fontId="0" fillId="8" borderId="1" xfId="0" applyNumberFormat="1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164" fontId="0" fillId="8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0" sqref="B10"/>
    </sheetView>
  </sheetViews>
  <sheetFormatPr defaultRowHeight="15"/>
  <cols>
    <col min="1" max="2" width="18.28515625" customWidth="1"/>
    <col min="3" max="3" width="18.5703125" customWidth="1"/>
  </cols>
  <sheetData>
    <row r="1" spans="1:6">
      <c r="A1" s="3" t="s">
        <v>0</v>
      </c>
      <c r="B1" s="3" t="s">
        <v>1</v>
      </c>
      <c r="C1" s="5" t="s">
        <v>2</v>
      </c>
    </row>
    <row r="2" spans="1:6">
      <c r="A2" s="6"/>
      <c r="B2" s="6"/>
      <c r="C2" s="6"/>
    </row>
    <row r="3" spans="1:6">
      <c r="A3" s="6" t="s">
        <v>3</v>
      </c>
      <c r="B3" s="8">
        <v>8.5</v>
      </c>
      <c r="C3" s="6" t="s">
        <v>4</v>
      </c>
    </row>
    <row r="4" spans="1:6">
      <c r="A4" s="6" t="s">
        <v>5</v>
      </c>
      <c r="B4" s="8">
        <v>6</v>
      </c>
      <c r="C4" s="6" t="s">
        <v>6</v>
      </c>
      <c r="E4" s="1"/>
      <c r="F4" s="1"/>
    </row>
    <row r="5" spans="1:6">
      <c r="A5" s="6" t="s">
        <v>7</v>
      </c>
      <c r="B5" s="8">
        <v>10</v>
      </c>
      <c r="C5" s="6" t="s">
        <v>4</v>
      </c>
      <c r="F5" s="1"/>
    </row>
    <row r="6" spans="1:6">
      <c r="A6" s="6" t="s">
        <v>8</v>
      </c>
      <c r="B6" s="8">
        <v>4</v>
      </c>
      <c r="C6" s="6" t="s">
        <v>9</v>
      </c>
    </row>
    <row r="7" spans="1:6">
      <c r="A7" s="6" t="s">
        <v>10</v>
      </c>
      <c r="B7" s="8">
        <v>5</v>
      </c>
      <c r="C7" s="7" t="s">
        <v>9</v>
      </c>
    </row>
    <row r="8" spans="1:6">
      <c r="A8" s="3"/>
      <c r="B8" s="9"/>
      <c r="C8" s="4"/>
    </row>
    <row r="9" spans="1:6">
      <c r="B9" s="1"/>
    </row>
    <row r="10" spans="1:6">
      <c r="A10" s="22" t="s">
        <v>4</v>
      </c>
      <c r="B10" s="23">
        <f>COUNTIF(C3:C7,A10)</f>
        <v>2</v>
      </c>
    </row>
    <row r="11" spans="1:6">
      <c r="A11" s="22" t="s">
        <v>11</v>
      </c>
      <c r="B11" s="23">
        <f>COUNTIF(B3:B7,"&lt;=6")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BBA7-39ED-48A3-A9AC-79BAC6429728}">
  <dimension ref="A1:F7"/>
  <sheetViews>
    <sheetView workbookViewId="0">
      <selection activeCell="F5" sqref="F5"/>
    </sheetView>
  </sheetViews>
  <sheetFormatPr defaultRowHeight="15"/>
  <cols>
    <col min="1" max="1" width="18.42578125" customWidth="1"/>
    <col min="2" max="2" width="18.28515625" customWidth="1"/>
    <col min="5" max="5" width="64" customWidth="1"/>
  </cols>
  <sheetData>
    <row r="1" spans="1:6">
      <c r="A1" s="11" t="s">
        <v>12</v>
      </c>
      <c r="B1" s="11" t="s">
        <v>13</v>
      </c>
    </row>
    <row r="2" spans="1:6">
      <c r="A2" s="2" t="s">
        <v>14</v>
      </c>
      <c r="B2" s="2" t="s">
        <v>15</v>
      </c>
    </row>
    <row r="3" spans="1:6">
      <c r="A3" s="2" t="s">
        <v>16</v>
      </c>
      <c r="B3" s="2" t="s">
        <v>17</v>
      </c>
      <c r="E3" s="10" t="s">
        <v>18</v>
      </c>
      <c r="F3" s="21">
        <f>COUNTIF(A2:A6,"*on*")</f>
        <v>3</v>
      </c>
    </row>
    <row r="4" spans="1:6">
      <c r="A4" s="2" t="s">
        <v>19</v>
      </c>
      <c r="B4" s="2" t="s">
        <v>20</v>
      </c>
      <c r="E4" s="10" t="s">
        <v>21</v>
      </c>
      <c r="F4" s="21">
        <f>COUNTIFS(B2:B6,"A*")</f>
        <v>2</v>
      </c>
    </row>
    <row r="5" spans="1:6">
      <c r="A5" s="2" t="s">
        <v>22</v>
      </c>
      <c r="B5" s="2" t="s">
        <v>20</v>
      </c>
      <c r="E5" s="10" t="s">
        <v>23</v>
      </c>
      <c r="F5" s="21">
        <f>COUNTIFS(B2:B6,"vendedor",A2:A6,"*ie*")</f>
        <v>2</v>
      </c>
    </row>
    <row r="6" spans="1:6">
      <c r="A6" s="2" t="s">
        <v>24</v>
      </c>
      <c r="B6" s="2" t="s">
        <v>20</v>
      </c>
    </row>
    <row r="7" spans="1:6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1036-566C-4DC6-84A2-5B014366762F}">
  <dimension ref="A1:I10"/>
  <sheetViews>
    <sheetView workbookViewId="0">
      <selection activeCell="I2" sqref="I2"/>
    </sheetView>
  </sheetViews>
  <sheetFormatPr defaultRowHeight="15"/>
  <cols>
    <col min="1" max="1" width="18.42578125" customWidth="1"/>
    <col min="2" max="2" width="17.85546875" customWidth="1"/>
    <col min="3" max="3" width="18.42578125" customWidth="1"/>
    <col min="4" max="4" width="18.85546875" customWidth="1"/>
    <col min="6" max="6" width="18.42578125" customWidth="1"/>
    <col min="7" max="7" width="18" customWidth="1"/>
    <col min="8" max="8" width="19" customWidth="1"/>
    <col min="9" max="9" width="18.7109375" customWidth="1"/>
  </cols>
  <sheetData>
    <row r="1" spans="1:9">
      <c r="A1" s="12" t="s">
        <v>25</v>
      </c>
      <c r="B1" s="13" t="s">
        <v>26</v>
      </c>
      <c r="C1" s="12" t="s">
        <v>27</v>
      </c>
      <c r="D1" s="12" t="s">
        <v>28</v>
      </c>
      <c r="F1" s="15" t="s">
        <v>25</v>
      </c>
      <c r="G1" s="16" t="s">
        <v>26</v>
      </c>
      <c r="H1" s="15" t="s">
        <v>27</v>
      </c>
      <c r="I1" s="15" t="s">
        <v>28</v>
      </c>
    </row>
    <row r="2" spans="1:9">
      <c r="A2" s="14" t="s">
        <v>29</v>
      </c>
      <c r="B2" s="14" t="s">
        <v>30</v>
      </c>
      <c r="C2" s="14">
        <v>10</v>
      </c>
      <c r="D2" s="18">
        <v>9990</v>
      </c>
      <c r="F2" t="s">
        <v>31</v>
      </c>
      <c r="G2" t="s">
        <v>30</v>
      </c>
      <c r="H2">
        <f>SUMIFS(C2:C9,Planilha3!$A$2:$A$9,Planilha3!$F$2,Planilha3!$B$2:$B$9,Planilha3!$G$2)</f>
        <v>9</v>
      </c>
      <c r="I2" s="17">
        <f>SUMIFS(D2:D9,A2:A9,F2,B2:B9,G2)</f>
        <v>12150</v>
      </c>
    </row>
    <row r="3" spans="1:9">
      <c r="A3" s="14" t="s">
        <v>31</v>
      </c>
      <c r="B3" s="14" t="s">
        <v>32</v>
      </c>
      <c r="C3" s="14">
        <v>5</v>
      </c>
      <c r="D3" s="18">
        <v>1495</v>
      </c>
    </row>
    <row r="4" spans="1:9">
      <c r="A4" s="14" t="s">
        <v>33</v>
      </c>
      <c r="B4" s="14" t="s">
        <v>34</v>
      </c>
      <c r="C4" s="14">
        <v>4</v>
      </c>
      <c r="D4" s="18">
        <v>2200</v>
      </c>
    </row>
    <row r="5" spans="1:9">
      <c r="A5" s="14" t="s">
        <v>35</v>
      </c>
      <c r="B5" s="14" t="s">
        <v>34</v>
      </c>
      <c r="C5" s="14">
        <v>2</v>
      </c>
      <c r="D5" s="18">
        <v>1300</v>
      </c>
    </row>
    <row r="6" spans="1:9">
      <c r="A6" s="14" t="s">
        <v>29</v>
      </c>
      <c r="B6" s="14" t="s">
        <v>32</v>
      </c>
      <c r="C6" s="14">
        <v>100</v>
      </c>
      <c r="D6" s="18">
        <v>32000</v>
      </c>
    </row>
    <row r="7" spans="1:9">
      <c r="A7" s="14" t="s">
        <v>31</v>
      </c>
      <c r="B7" s="14" t="s">
        <v>30</v>
      </c>
      <c r="C7" s="14">
        <v>9</v>
      </c>
      <c r="D7" s="18">
        <v>12150</v>
      </c>
    </row>
    <row r="8" spans="1:9">
      <c r="A8" s="14" t="s">
        <v>33</v>
      </c>
      <c r="B8" s="14" t="s">
        <v>36</v>
      </c>
      <c r="C8" s="14">
        <v>5</v>
      </c>
      <c r="D8" s="18">
        <v>29</v>
      </c>
    </row>
    <row r="9" spans="1:9">
      <c r="A9" s="14" t="s">
        <v>35</v>
      </c>
      <c r="B9" s="14" t="s">
        <v>34</v>
      </c>
      <c r="C9" s="14">
        <v>7</v>
      </c>
      <c r="D9" s="18">
        <v>5600</v>
      </c>
    </row>
    <row r="10" spans="1:9">
      <c r="A10" s="14"/>
      <c r="B10" s="14"/>
      <c r="C10" s="14"/>
      <c r="D10" s="14"/>
    </row>
  </sheetData>
  <dataValidations count="3">
    <dataValidation type="list" allowBlank="1" showInputMessage="1" showErrorMessage="1" sqref="F2" xr:uid="{38A25CEA-5CC6-4819-816C-E9FA916C6E76}">
      <formula1>$A$2:$A$5</formula1>
    </dataValidation>
    <dataValidation allowBlank="1" showInputMessage="1" showErrorMessage="1" sqref="G1" xr:uid="{FA938B9D-61B0-4B77-B16C-3BC47122BB5C}"/>
    <dataValidation type="list" allowBlank="1" showInputMessage="1" showErrorMessage="1" sqref="G2" xr:uid="{F4D4F799-6178-48EA-A94D-7D8D8DB5E21D}">
      <formula1>$B$6:$B$9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960-3926-47E0-8D1D-35274636B882}">
  <dimension ref="A1:I22"/>
  <sheetViews>
    <sheetView tabSelected="1" workbookViewId="0">
      <selection activeCell="F15" sqref="F15"/>
    </sheetView>
  </sheetViews>
  <sheetFormatPr defaultRowHeight="15"/>
  <cols>
    <col min="1" max="1" width="33.42578125" customWidth="1"/>
    <col min="2" max="2" width="19.28515625" customWidth="1"/>
    <col min="3" max="3" width="20.42578125" customWidth="1"/>
    <col min="4" max="4" width="20" customWidth="1"/>
    <col min="5" max="5" width="18.42578125" customWidth="1"/>
    <col min="6" max="6" width="18.140625" customWidth="1"/>
    <col min="7" max="7" width="18.42578125" customWidth="1"/>
    <col min="8" max="8" width="14.5703125" customWidth="1"/>
    <col min="9" max="9" width="16.5703125" customWidth="1"/>
  </cols>
  <sheetData>
    <row r="1" spans="1:9">
      <c r="A1" s="30" t="s">
        <v>37</v>
      </c>
      <c r="B1" s="31"/>
      <c r="C1" s="31"/>
      <c r="D1" s="31"/>
      <c r="E1" s="31"/>
      <c r="F1" s="31"/>
      <c r="G1" s="31"/>
      <c r="H1" s="31"/>
      <c r="I1" s="31"/>
    </row>
    <row r="2" spans="1:9">
      <c r="A2" s="28"/>
      <c r="B2" s="31"/>
      <c r="C2" s="31"/>
      <c r="D2" s="31"/>
      <c r="E2" s="31"/>
      <c r="F2" s="31"/>
      <c r="G2" s="31"/>
      <c r="H2" s="31"/>
      <c r="I2" s="31"/>
    </row>
    <row r="3" spans="1:9">
      <c r="A3" s="28" t="s">
        <v>38</v>
      </c>
      <c r="B3" s="28" t="s">
        <v>39</v>
      </c>
      <c r="C3" s="28" t="s">
        <v>40</v>
      </c>
      <c r="D3" s="28" t="s">
        <v>41</v>
      </c>
      <c r="E3" s="28" t="s">
        <v>42</v>
      </c>
      <c r="F3" s="28" t="s">
        <v>43</v>
      </c>
      <c r="G3" s="28" t="s">
        <v>44</v>
      </c>
      <c r="H3" s="28" t="s">
        <v>45</v>
      </c>
      <c r="I3" s="28" t="s">
        <v>46</v>
      </c>
    </row>
    <row r="4" spans="1:9">
      <c r="A4" s="31">
        <v>1</v>
      </c>
      <c r="B4" s="31" t="s">
        <v>47</v>
      </c>
      <c r="C4" s="29">
        <v>4500</v>
      </c>
      <c r="D4" s="29">
        <v>5040</v>
      </c>
      <c r="E4" s="29">
        <v>5696</v>
      </c>
      <c r="F4" s="29">
        <f>SUM(C4:E4)</f>
        <v>15236</v>
      </c>
      <c r="G4" s="31">
        <f>LARGE(C4:E4,1)</f>
        <v>5696</v>
      </c>
      <c r="H4" s="31">
        <f>SMALL(C4:E4,1)</f>
        <v>4500</v>
      </c>
      <c r="I4" s="29">
        <f>AVERAGE(C4, D4,E4)</f>
        <v>5078.666666666667</v>
      </c>
    </row>
    <row r="5" spans="1:9">
      <c r="A5" s="31">
        <v>2</v>
      </c>
      <c r="B5" s="31" t="s">
        <v>48</v>
      </c>
      <c r="C5" s="29">
        <v>6250</v>
      </c>
      <c r="D5" s="29">
        <v>7000</v>
      </c>
      <c r="E5" s="29">
        <v>7910</v>
      </c>
      <c r="F5" s="29">
        <f t="shared" ref="F5:F8" si="0">SUM(C5:E5)</f>
        <v>21160</v>
      </c>
      <c r="G5" s="31">
        <f t="shared" ref="G5:G8" si="1">LARGE(C5:E5,1)</f>
        <v>7910</v>
      </c>
      <c r="H5" s="31">
        <f>SMALL(C5:E5,1)</f>
        <v>6250</v>
      </c>
      <c r="I5" s="29">
        <f>AVERAGE(C5,D5,E5)</f>
        <v>7053.333333333333</v>
      </c>
    </row>
    <row r="6" spans="1:9">
      <c r="A6" s="31">
        <v>3</v>
      </c>
      <c r="B6" s="31" t="s">
        <v>49</v>
      </c>
      <c r="C6" s="29">
        <v>3300</v>
      </c>
      <c r="D6" s="29">
        <v>3696</v>
      </c>
      <c r="E6" s="29">
        <v>4176</v>
      </c>
      <c r="F6" s="29">
        <f t="shared" si="0"/>
        <v>11172</v>
      </c>
      <c r="G6" s="31">
        <f t="shared" si="1"/>
        <v>4176</v>
      </c>
      <c r="H6" s="31">
        <f t="shared" ref="H5:H8" si="2">SMALL(C6:E6,1)</f>
        <v>3300</v>
      </c>
      <c r="I6" s="29">
        <f>AVERAGE(C6,E6,D6)</f>
        <v>3724</v>
      </c>
    </row>
    <row r="7" spans="1:9">
      <c r="A7" s="31">
        <v>4</v>
      </c>
      <c r="B7" s="31" t="s">
        <v>50</v>
      </c>
      <c r="C7" s="29">
        <v>8000</v>
      </c>
      <c r="D7" s="29">
        <v>8690</v>
      </c>
      <c r="E7" s="29">
        <v>10125</v>
      </c>
      <c r="F7" s="29">
        <f t="shared" si="0"/>
        <v>26815</v>
      </c>
      <c r="G7" s="31">
        <f t="shared" si="1"/>
        <v>10125</v>
      </c>
      <c r="H7" s="31">
        <f t="shared" si="2"/>
        <v>8000</v>
      </c>
      <c r="I7" s="29">
        <f>AVERAGE(C7,E7,D7)</f>
        <v>8938.3333333333339</v>
      </c>
    </row>
    <row r="8" spans="1:9">
      <c r="A8" s="32">
        <v>5</v>
      </c>
      <c r="B8" s="32" t="s">
        <v>51</v>
      </c>
      <c r="C8" s="29">
        <v>4457</v>
      </c>
      <c r="D8" s="29">
        <v>5104</v>
      </c>
      <c r="E8" s="29">
        <v>5676</v>
      </c>
      <c r="F8" s="29">
        <f t="shared" si="0"/>
        <v>15237</v>
      </c>
      <c r="G8" s="31">
        <f t="shared" si="1"/>
        <v>5676</v>
      </c>
      <c r="H8" s="31">
        <f t="shared" si="2"/>
        <v>4457</v>
      </c>
      <c r="I8" s="29">
        <f>AVERAGE(C8,C8:E8)</f>
        <v>4923.5</v>
      </c>
    </row>
    <row r="9" spans="1:9">
      <c r="A9" s="28" t="s">
        <v>52</v>
      </c>
      <c r="B9" s="33">
        <f>SUM(F4:F8)</f>
        <v>89620</v>
      </c>
    </row>
    <row r="12" spans="1:9">
      <c r="A12" s="19" t="s">
        <v>37</v>
      </c>
      <c r="B12" s="14"/>
      <c r="C12" s="14"/>
      <c r="D12" s="14"/>
      <c r="E12" s="14"/>
      <c r="F12" s="14"/>
      <c r="G12" s="14"/>
      <c r="H12" s="14"/>
      <c r="I12" s="14"/>
    </row>
    <row r="13" spans="1:9">
      <c r="A13" s="12"/>
      <c r="B13" s="14"/>
      <c r="C13" s="14"/>
      <c r="D13" s="14"/>
      <c r="E13" s="14"/>
      <c r="F13" s="14"/>
      <c r="G13" s="14"/>
      <c r="H13" s="14"/>
      <c r="I13" s="14"/>
    </row>
    <row r="14" spans="1:9">
      <c r="A14" s="12" t="s">
        <v>38</v>
      </c>
      <c r="B14" s="12" t="s">
        <v>39</v>
      </c>
      <c r="C14" s="12" t="s">
        <v>53</v>
      </c>
      <c r="D14" s="12" t="s">
        <v>54</v>
      </c>
      <c r="E14" s="12" t="s">
        <v>55</v>
      </c>
      <c r="F14" s="12" t="s">
        <v>56</v>
      </c>
      <c r="G14" s="12" t="s">
        <v>44</v>
      </c>
      <c r="H14" s="12" t="s">
        <v>57</v>
      </c>
      <c r="I14" s="12" t="s">
        <v>46</v>
      </c>
    </row>
    <row r="15" spans="1:9">
      <c r="A15" s="14">
        <v>1</v>
      </c>
      <c r="B15" s="14" t="s">
        <v>47</v>
      </c>
      <c r="C15" s="20">
        <v>6265</v>
      </c>
      <c r="D15" s="20">
        <v>6954</v>
      </c>
      <c r="E15" s="20">
        <v>7858</v>
      </c>
      <c r="F15" s="20">
        <f>SUM(C15:E15)</f>
        <v>21077</v>
      </c>
      <c r="G15" s="14">
        <f>LARGE(C15:E15,1)</f>
        <v>7858</v>
      </c>
      <c r="H15" s="20">
        <f>MIN(C15:E15)</f>
        <v>6265</v>
      </c>
      <c r="I15" s="20">
        <f>AVERAGE(C15:E15)</f>
        <v>7025.666666666667</v>
      </c>
    </row>
    <row r="16" spans="1:9">
      <c r="A16" s="14">
        <v>2</v>
      </c>
      <c r="B16" s="14" t="s">
        <v>48</v>
      </c>
      <c r="C16" s="20">
        <v>8701</v>
      </c>
      <c r="D16" s="20">
        <v>9658</v>
      </c>
      <c r="E16" s="20">
        <v>10197</v>
      </c>
      <c r="F16" s="20">
        <f t="shared" ref="F16:F19" si="3">SUM(C16:E16)</f>
        <v>28556</v>
      </c>
      <c r="G16" s="14">
        <f>LARGE(C16:E16,1)</f>
        <v>10197</v>
      </c>
      <c r="H16" s="14">
        <f>SMALL(C16:E16,1)</f>
        <v>8701</v>
      </c>
      <c r="I16" s="20">
        <f>AVERAGE(C16:E16)</f>
        <v>9518.6666666666661</v>
      </c>
    </row>
    <row r="17" spans="1:9">
      <c r="A17" s="14">
        <v>3</v>
      </c>
      <c r="B17" s="14" t="s">
        <v>49</v>
      </c>
      <c r="C17" s="20">
        <v>4569</v>
      </c>
      <c r="D17" s="20">
        <v>5099</v>
      </c>
      <c r="E17" s="20">
        <v>5769</v>
      </c>
      <c r="F17" s="20">
        <f t="shared" si="3"/>
        <v>15437</v>
      </c>
      <c r="G17" s="14">
        <f>LARGE(C17:E17,1)</f>
        <v>5769</v>
      </c>
      <c r="H17" s="20">
        <f>MIN(C17:E17)</f>
        <v>4569</v>
      </c>
      <c r="I17" s="20">
        <f>AVERAGE(C17:E17)</f>
        <v>5145.666666666667</v>
      </c>
    </row>
    <row r="18" spans="1:9">
      <c r="A18" s="14">
        <v>4</v>
      </c>
      <c r="B18" s="14" t="s">
        <v>50</v>
      </c>
      <c r="C18" s="20">
        <v>12341</v>
      </c>
      <c r="D18" s="20">
        <v>12365</v>
      </c>
      <c r="E18" s="20">
        <v>13969</v>
      </c>
      <c r="F18" s="20">
        <f t="shared" si="3"/>
        <v>38675</v>
      </c>
      <c r="G18" s="14">
        <f>LARGE(C18:E18,1)</f>
        <v>13969</v>
      </c>
      <c r="H18" s="20">
        <f>MIN(C18:E18)</f>
        <v>12341</v>
      </c>
      <c r="I18" s="20">
        <f t="shared" ref="I18" si="4">AVERAGE(C18:E18)</f>
        <v>12891.666666666666</v>
      </c>
    </row>
    <row r="19" spans="1:9">
      <c r="A19" s="14">
        <v>5</v>
      </c>
      <c r="B19" s="14" t="s">
        <v>51</v>
      </c>
      <c r="C19" s="20">
        <v>6344</v>
      </c>
      <c r="D19" s="20">
        <v>7042</v>
      </c>
      <c r="E19" s="20">
        <v>7957</v>
      </c>
      <c r="F19" s="20">
        <f t="shared" si="3"/>
        <v>21343</v>
      </c>
      <c r="G19" s="14">
        <f>LARGE(C19:E19,1)</f>
        <v>7957</v>
      </c>
      <c r="H19" s="20">
        <f>MIN(C19:E19)</f>
        <v>6344</v>
      </c>
      <c r="I19" s="20">
        <f>AVERAGE(C19:E19)</f>
        <v>7114.333333333333</v>
      </c>
    </row>
    <row r="21" spans="1:9">
      <c r="A21" s="15" t="s">
        <v>52</v>
      </c>
      <c r="B21" s="25">
        <f>SUM(F15:F19)</f>
        <v>125088</v>
      </c>
      <c r="D21" s="17"/>
    </row>
    <row r="22" spans="1:9">
      <c r="D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DA80-FF40-413B-9A3E-47E42F7D6165}">
  <dimension ref="A1:G14"/>
  <sheetViews>
    <sheetView workbookViewId="0">
      <selection activeCell="C13" sqref="C13"/>
    </sheetView>
  </sheetViews>
  <sheetFormatPr defaultRowHeight="15"/>
  <cols>
    <col min="1" max="1" width="27.5703125" customWidth="1"/>
    <col min="2" max="2" width="18.28515625" customWidth="1"/>
    <col min="3" max="3" width="18.42578125" customWidth="1"/>
    <col min="4" max="4" width="18.7109375" customWidth="1"/>
    <col min="5" max="5" width="17.85546875" customWidth="1"/>
    <col min="6" max="7" width="18.28515625" customWidth="1"/>
  </cols>
  <sheetData>
    <row r="1" spans="1:7">
      <c r="A1" s="15" t="s">
        <v>58</v>
      </c>
      <c r="B1" s="24"/>
      <c r="C1" s="24"/>
      <c r="D1" s="24"/>
      <c r="E1" s="24"/>
      <c r="F1" s="24"/>
      <c r="G1" s="24"/>
    </row>
    <row r="2" spans="1:7">
      <c r="A2" s="24"/>
      <c r="B2" s="15" t="s">
        <v>40</v>
      </c>
      <c r="C2" s="15" t="s">
        <v>41</v>
      </c>
      <c r="D2" s="15" t="s">
        <v>42</v>
      </c>
      <c r="E2" s="15" t="s">
        <v>53</v>
      </c>
      <c r="F2" s="15" t="s">
        <v>54</v>
      </c>
      <c r="G2" s="15" t="s">
        <v>55</v>
      </c>
    </row>
    <row r="3" spans="1:7">
      <c r="A3" s="15" t="s">
        <v>59</v>
      </c>
      <c r="B3" s="25">
        <v>500</v>
      </c>
      <c r="C3" s="25">
        <v>750</v>
      </c>
      <c r="D3" s="25">
        <v>800</v>
      </c>
      <c r="E3" s="25">
        <v>700</v>
      </c>
      <c r="F3" s="25">
        <v>654</v>
      </c>
      <c r="G3" s="25">
        <v>700</v>
      </c>
    </row>
    <row r="4" spans="1:7">
      <c r="A4" s="24"/>
      <c r="B4" s="24"/>
      <c r="C4" s="24"/>
      <c r="D4" s="24"/>
      <c r="E4" s="24"/>
      <c r="F4" s="24"/>
      <c r="G4" s="24"/>
    </row>
    <row r="5" spans="1:7">
      <c r="A5" s="15" t="s">
        <v>60</v>
      </c>
      <c r="B5" s="25"/>
      <c r="C5" s="25"/>
      <c r="D5" s="25"/>
      <c r="E5" s="25"/>
      <c r="F5" s="25"/>
      <c r="G5" s="25"/>
    </row>
    <row r="6" spans="1:7">
      <c r="A6" s="15" t="s">
        <v>61</v>
      </c>
      <c r="B6" s="25">
        <v>10</v>
      </c>
      <c r="C6" s="25">
        <v>15</v>
      </c>
      <c r="D6" s="25">
        <v>15</v>
      </c>
      <c r="E6" s="25">
        <v>12</v>
      </c>
      <c r="F6" s="25">
        <v>12</v>
      </c>
      <c r="G6" s="25">
        <v>11</v>
      </c>
    </row>
    <row r="7" spans="1:7">
      <c r="A7" s="15" t="s">
        <v>62</v>
      </c>
      <c r="B7" s="25">
        <v>50</v>
      </c>
      <c r="C7" s="25">
        <v>60</v>
      </c>
      <c r="D7" s="25">
        <v>54</v>
      </c>
      <c r="E7" s="25">
        <v>55</v>
      </c>
      <c r="F7" s="25">
        <v>54</v>
      </c>
      <c r="G7" s="25">
        <v>56</v>
      </c>
    </row>
    <row r="8" spans="1:7">
      <c r="A8" s="15" t="s">
        <v>63</v>
      </c>
      <c r="B8" s="25">
        <v>300</v>
      </c>
      <c r="C8" s="25">
        <v>250</v>
      </c>
      <c r="D8" s="25">
        <v>300</v>
      </c>
      <c r="E8" s="25">
        <v>300</v>
      </c>
      <c r="F8" s="25">
        <v>200</v>
      </c>
      <c r="G8" s="25">
        <v>200</v>
      </c>
    </row>
    <row r="9" spans="1:7">
      <c r="A9" s="15" t="s">
        <v>64</v>
      </c>
      <c r="B9" s="25">
        <v>40</v>
      </c>
      <c r="C9" s="25">
        <v>40</v>
      </c>
      <c r="D9" s="25">
        <v>40</v>
      </c>
      <c r="E9" s="25">
        <v>40</v>
      </c>
      <c r="F9" s="25">
        <v>40</v>
      </c>
      <c r="G9" s="25">
        <v>40</v>
      </c>
    </row>
    <row r="10" spans="1:7">
      <c r="A10" s="16" t="s">
        <v>65</v>
      </c>
      <c r="B10" s="25">
        <v>10</v>
      </c>
      <c r="C10" s="25">
        <v>15</v>
      </c>
      <c r="D10" s="25">
        <v>15</v>
      </c>
      <c r="E10" s="25">
        <v>15</v>
      </c>
      <c r="F10" s="25">
        <v>20</v>
      </c>
      <c r="G10" s="25">
        <v>31</v>
      </c>
    </row>
    <row r="11" spans="1:7">
      <c r="A11" s="15" t="s">
        <v>66</v>
      </c>
      <c r="B11" s="25">
        <v>50</v>
      </c>
      <c r="C11" s="25">
        <v>60</v>
      </c>
      <c r="D11" s="25">
        <v>60</v>
      </c>
      <c r="E11" s="25">
        <v>70</v>
      </c>
      <c r="F11" s="25">
        <v>65</v>
      </c>
      <c r="G11" s="25">
        <v>85</v>
      </c>
    </row>
    <row r="12" spans="1:7">
      <c r="A12" s="26" t="s">
        <v>67</v>
      </c>
      <c r="B12" s="27">
        <v>145</v>
      </c>
      <c r="C12" s="27">
        <v>145</v>
      </c>
      <c r="D12" s="27">
        <v>145</v>
      </c>
      <c r="E12" s="27">
        <v>145</v>
      </c>
      <c r="F12" s="27">
        <v>100</v>
      </c>
      <c r="G12" s="27">
        <v>145</v>
      </c>
    </row>
    <row r="13" spans="1:7">
      <c r="A13" s="28" t="s">
        <v>68</v>
      </c>
      <c r="B13" s="29">
        <f>SUM(B6:B12)</f>
        <v>605</v>
      </c>
      <c r="C13" s="29">
        <f>SUM(C6:C12)</f>
        <v>585</v>
      </c>
      <c r="D13" s="29">
        <f>SUM(D6:D12)</f>
        <v>629</v>
      </c>
      <c r="E13" s="29">
        <f>SUM(E6:E12)</f>
        <v>637</v>
      </c>
      <c r="F13" s="29">
        <f>SUM(F6:F12)</f>
        <v>491</v>
      </c>
      <c r="G13" s="29">
        <f>SUM(G6:G12)</f>
        <v>568</v>
      </c>
    </row>
    <row r="14" spans="1:7">
      <c r="A14" s="28" t="s">
        <v>69</v>
      </c>
      <c r="B14" s="29">
        <f>B3-B13</f>
        <v>-105</v>
      </c>
      <c r="C14" s="29">
        <f>C3-C13</f>
        <v>165</v>
      </c>
      <c r="D14" s="29">
        <f>D3-D13</f>
        <v>171</v>
      </c>
      <c r="E14" s="29">
        <f>E3-E13</f>
        <v>63</v>
      </c>
      <c r="F14" s="29">
        <f>F3-F13</f>
        <v>163</v>
      </c>
      <c r="G14" s="29">
        <f>G3-G13</f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2024-10-12T02:48:14Z</dcterms:created>
  <dcterms:modified xsi:type="dcterms:W3CDTF">2024-10-16T20:11:40Z</dcterms:modified>
  <cp:category/>
  <cp:contentStatus/>
</cp:coreProperties>
</file>