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16" yWindow="-108" windowWidth="18516" windowHeight="10452" tabRatio="781" activeTab="4"/>
  </bookViews>
  <sheets>
    <sheet name="注意" sheetId="36" r:id="rId1"/>
    <sheet name="開始データ" sheetId="41" r:id="rId2"/>
    <sheet name="未定" sheetId="30" r:id="rId3"/>
    <sheet name="チェックシートの使い方" sheetId="34" r:id="rId4"/>
    <sheet name="届書チェック" sheetId="38" r:id="rId5"/>
    <sheet name="業務別月報" sheetId="37" r:id="rId6"/>
    <sheet name="区分別按分表" sheetId="32" r:id="rId7"/>
  </sheets>
  <definedNames>
    <definedName name="_xlnm._FilterDatabase" localSheetId="4" hidden="1">届書チェック!$B$2:$V$2</definedName>
    <definedName name="_xlnm.Print_Area" localSheetId="1">開始データ!$A$1:$O$36</definedName>
    <definedName name="_xlnm.Print_Area" localSheetId="5">業務別月報!$A$1:$O$36</definedName>
    <definedName name="_xlnm.Print_Area" localSheetId="6">区分別按分表!$A$1:$U$7</definedName>
    <definedName name="_xlnm.Print_Area" localSheetId="2">未定!$A$1:$O$36</definedName>
    <definedName name="_xlnm.Print_Titles" localSheetId="6">区分別按分表!$1:$4</definedName>
  </definedNames>
  <calcPr calcId="145621"/>
  <fileRecoveryPr autoRecover="0"/>
</workbook>
</file>

<file path=xl/calcChain.xml><?xml version="1.0" encoding="utf-8"?>
<calcChain xmlns="http://schemas.openxmlformats.org/spreadsheetml/2006/main">
  <c r="L36" i="41" l="1"/>
  <c r="K36" i="41"/>
  <c r="J36" i="41"/>
  <c r="I36" i="41"/>
  <c r="H36" i="41"/>
  <c r="G36" i="41"/>
  <c r="F36" i="41"/>
  <c r="E36" i="41"/>
  <c r="D36" i="41"/>
  <c r="C35" i="41"/>
  <c r="B35" i="41"/>
  <c r="C34" i="41"/>
  <c r="B34" i="41"/>
  <c r="C33" i="41"/>
  <c r="B33" i="41"/>
  <c r="C32" i="41"/>
  <c r="B32" i="41"/>
  <c r="C31" i="41"/>
  <c r="B31" i="41"/>
  <c r="C30" i="41"/>
  <c r="B30" i="41"/>
  <c r="C29" i="41"/>
  <c r="B29" i="41"/>
  <c r="C28" i="41"/>
  <c r="B28" i="41"/>
  <c r="C27" i="41"/>
  <c r="B27" i="41"/>
  <c r="C26" i="41"/>
  <c r="B26" i="41"/>
  <c r="C25" i="41"/>
  <c r="B25" i="41"/>
  <c r="C24" i="41"/>
  <c r="B24" i="41"/>
  <c r="C23" i="41"/>
  <c r="B23" i="41"/>
  <c r="C22" i="41"/>
  <c r="B22" i="41"/>
  <c r="C21" i="41"/>
  <c r="B21" i="41"/>
  <c r="C20" i="41"/>
  <c r="B20" i="41"/>
  <c r="C19" i="41"/>
  <c r="B19" i="41"/>
  <c r="C18" i="41"/>
  <c r="B18" i="41"/>
  <c r="C17" i="41"/>
  <c r="B17" i="41"/>
  <c r="C16" i="41"/>
  <c r="B16" i="41"/>
  <c r="C15" i="41"/>
  <c r="B15" i="41"/>
  <c r="C14" i="41"/>
  <c r="B14" i="41"/>
  <c r="C13" i="41"/>
  <c r="B13" i="41"/>
  <c r="C12" i="41"/>
  <c r="B12" i="41"/>
  <c r="C11" i="41"/>
  <c r="B11" i="41"/>
  <c r="C10" i="41"/>
  <c r="B10" i="41"/>
  <c r="C9" i="41"/>
  <c r="B9" i="41"/>
  <c r="C8" i="41"/>
  <c r="B8" i="41"/>
  <c r="C7" i="41"/>
  <c r="C36" i="41" s="1"/>
  <c r="B7" i="41"/>
  <c r="C6" i="41"/>
  <c r="B6" i="41"/>
  <c r="C5" i="41"/>
  <c r="B5" i="41"/>
  <c r="A5" i="32"/>
  <c r="C4" i="32"/>
  <c r="I4" i="32"/>
  <c r="G4" i="32"/>
  <c r="J4" i="32"/>
  <c r="H4" i="32"/>
  <c r="F4" i="32"/>
  <c r="K4" i="32"/>
  <c r="A6" i="32"/>
  <c r="E4" i="32"/>
  <c r="D4" i="32"/>
  <c r="W33" i="38" l="1"/>
  <c r="X33" i="38" s="1"/>
  <c r="X32" i="38"/>
  <c r="W32" i="38"/>
  <c r="W31" i="38"/>
  <c r="X31" i="38" s="1"/>
  <c r="X30" i="38"/>
  <c r="W30" i="38"/>
  <c r="W29" i="38"/>
  <c r="X29" i="38" s="1"/>
  <c r="X28" i="38"/>
  <c r="W28" i="38"/>
  <c r="W27" i="38"/>
  <c r="X27" i="38" s="1"/>
  <c r="X26" i="38"/>
  <c r="W26" i="38"/>
  <c r="W25" i="38"/>
  <c r="X25" i="38" s="1"/>
  <c r="X24" i="38"/>
  <c r="W24" i="38"/>
  <c r="W23" i="38"/>
  <c r="X23" i="38" s="1"/>
  <c r="X22" i="38"/>
  <c r="W22" i="38"/>
  <c r="W21" i="38"/>
  <c r="X21" i="38" s="1"/>
  <c r="X20" i="38"/>
  <c r="W20" i="38"/>
  <c r="W19" i="38"/>
  <c r="X19" i="38" s="1"/>
  <c r="X18" i="38"/>
  <c r="W18" i="38"/>
  <c r="W17" i="38"/>
  <c r="X17" i="38" s="1"/>
  <c r="X16" i="38"/>
  <c r="W16" i="38"/>
  <c r="W15" i="38"/>
  <c r="X15" i="38" s="1"/>
  <c r="X14" i="38"/>
  <c r="W14" i="38"/>
  <c r="W13" i="38"/>
  <c r="X13" i="38" s="1"/>
  <c r="X12" i="38"/>
  <c r="W12" i="38"/>
  <c r="W11" i="38"/>
  <c r="X11" i="38" s="1"/>
  <c r="X10" i="38"/>
  <c r="W10" i="38"/>
  <c r="W9" i="38"/>
  <c r="X9" i="38" s="1"/>
  <c r="X8" i="38"/>
  <c r="W8" i="38"/>
  <c r="W7" i="38"/>
  <c r="X7" i="38" s="1"/>
  <c r="X6" i="38"/>
  <c r="W6" i="38"/>
  <c r="W5" i="38"/>
  <c r="X5" i="38" s="1"/>
  <c r="X4" i="38"/>
  <c r="W4" i="38"/>
  <c r="W3" i="38"/>
  <c r="X3" i="38" s="1"/>
  <c r="B21" i="37" l="1"/>
  <c r="B22" i="37"/>
  <c r="B23" i="37"/>
  <c r="B24" i="37"/>
  <c r="B21" i="30"/>
  <c r="B22" i="30"/>
  <c r="B23" i="30"/>
  <c r="B24" i="30"/>
  <c r="B19" i="37"/>
  <c r="B20" i="30"/>
  <c r="B19" i="30" l="1"/>
  <c r="B20" i="37"/>
  <c r="B27" i="30"/>
  <c r="B26" i="30"/>
  <c r="B25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E2" i="37" l="1"/>
  <c r="L35" i="37"/>
  <c r="K35" i="37"/>
  <c r="J35" i="37"/>
  <c r="I35" i="37"/>
  <c r="H35" i="37"/>
  <c r="G35" i="37"/>
  <c r="F35" i="37"/>
  <c r="E35" i="37"/>
  <c r="D35" i="37"/>
  <c r="A35" i="37"/>
  <c r="L34" i="37"/>
  <c r="K34" i="37"/>
  <c r="J34" i="37"/>
  <c r="I34" i="37"/>
  <c r="H34" i="37"/>
  <c r="G34" i="37"/>
  <c r="F34" i="37"/>
  <c r="E34" i="37"/>
  <c r="D34" i="37"/>
  <c r="A34" i="37"/>
  <c r="L33" i="37"/>
  <c r="K33" i="37"/>
  <c r="J33" i="37"/>
  <c r="I33" i="37"/>
  <c r="H33" i="37"/>
  <c r="G33" i="37"/>
  <c r="F33" i="37"/>
  <c r="E33" i="37"/>
  <c r="D33" i="37"/>
  <c r="A33" i="37"/>
  <c r="L32" i="37"/>
  <c r="K32" i="37"/>
  <c r="J32" i="37"/>
  <c r="I32" i="37"/>
  <c r="H32" i="37"/>
  <c r="G32" i="37"/>
  <c r="F32" i="37"/>
  <c r="E32" i="37"/>
  <c r="D32" i="37"/>
  <c r="A32" i="37"/>
  <c r="L31" i="37"/>
  <c r="K31" i="37"/>
  <c r="J31" i="37"/>
  <c r="I31" i="37"/>
  <c r="H31" i="37"/>
  <c r="G31" i="37"/>
  <c r="F31" i="37"/>
  <c r="E31" i="37"/>
  <c r="D31" i="37"/>
  <c r="A31" i="37"/>
  <c r="L30" i="37"/>
  <c r="K30" i="37"/>
  <c r="J30" i="37"/>
  <c r="I30" i="37"/>
  <c r="H30" i="37"/>
  <c r="G30" i="37"/>
  <c r="F30" i="37"/>
  <c r="E30" i="37"/>
  <c r="D30" i="37"/>
  <c r="A30" i="37"/>
  <c r="L29" i="37"/>
  <c r="K29" i="37"/>
  <c r="J29" i="37"/>
  <c r="I29" i="37"/>
  <c r="H29" i="37"/>
  <c r="G29" i="37"/>
  <c r="F29" i="37"/>
  <c r="E29" i="37"/>
  <c r="D29" i="37"/>
  <c r="A29" i="37"/>
  <c r="L28" i="37"/>
  <c r="K28" i="37"/>
  <c r="J28" i="37"/>
  <c r="I28" i="37"/>
  <c r="H28" i="37"/>
  <c r="G28" i="37"/>
  <c r="F28" i="37"/>
  <c r="E28" i="37"/>
  <c r="D28" i="37"/>
  <c r="A28" i="37"/>
  <c r="L27" i="37"/>
  <c r="K27" i="37"/>
  <c r="J27" i="37"/>
  <c r="I27" i="37"/>
  <c r="H27" i="37"/>
  <c r="G27" i="37"/>
  <c r="F27" i="37"/>
  <c r="E27" i="37"/>
  <c r="D27" i="37"/>
  <c r="B27" i="37"/>
  <c r="A27" i="37"/>
  <c r="L26" i="37"/>
  <c r="K26" i="37"/>
  <c r="J26" i="37"/>
  <c r="I26" i="37"/>
  <c r="H26" i="37"/>
  <c r="G26" i="37"/>
  <c r="F26" i="37"/>
  <c r="E26" i="37"/>
  <c r="D26" i="37"/>
  <c r="B26" i="37"/>
  <c r="A26" i="37"/>
  <c r="L25" i="37"/>
  <c r="K25" i="37"/>
  <c r="J25" i="37"/>
  <c r="I25" i="37"/>
  <c r="H25" i="37"/>
  <c r="G25" i="37"/>
  <c r="F25" i="37"/>
  <c r="E25" i="37"/>
  <c r="D25" i="37"/>
  <c r="B25" i="37"/>
  <c r="A25" i="37"/>
  <c r="L24" i="37"/>
  <c r="K24" i="37"/>
  <c r="J24" i="37"/>
  <c r="I24" i="37"/>
  <c r="H24" i="37"/>
  <c r="G24" i="37"/>
  <c r="F24" i="37"/>
  <c r="E24" i="37"/>
  <c r="D24" i="37"/>
  <c r="A24" i="37"/>
  <c r="L23" i="37"/>
  <c r="K23" i="37"/>
  <c r="J23" i="37"/>
  <c r="I23" i="37"/>
  <c r="H23" i="37"/>
  <c r="G23" i="37"/>
  <c r="F23" i="37"/>
  <c r="E23" i="37"/>
  <c r="D23" i="37"/>
  <c r="A23" i="37"/>
  <c r="L22" i="37"/>
  <c r="K22" i="37"/>
  <c r="J22" i="37"/>
  <c r="I22" i="37"/>
  <c r="H22" i="37"/>
  <c r="G22" i="37"/>
  <c r="F22" i="37"/>
  <c r="E22" i="37"/>
  <c r="D22" i="37"/>
  <c r="A22" i="37"/>
  <c r="L21" i="37"/>
  <c r="K21" i="37"/>
  <c r="J21" i="37"/>
  <c r="I21" i="37"/>
  <c r="H21" i="37"/>
  <c r="G21" i="37"/>
  <c r="F21" i="37"/>
  <c r="E21" i="37"/>
  <c r="D21" i="37"/>
  <c r="A21" i="37"/>
  <c r="L20" i="37"/>
  <c r="K20" i="37"/>
  <c r="J20" i="37"/>
  <c r="I20" i="37"/>
  <c r="H20" i="37"/>
  <c r="G20" i="37"/>
  <c r="F20" i="37"/>
  <c r="E20" i="37"/>
  <c r="D20" i="37"/>
  <c r="A20" i="37"/>
  <c r="L19" i="37"/>
  <c r="K19" i="37"/>
  <c r="J19" i="37"/>
  <c r="I19" i="37"/>
  <c r="H19" i="37"/>
  <c r="G19" i="37"/>
  <c r="F19" i="37"/>
  <c r="E19" i="37"/>
  <c r="D19" i="37"/>
  <c r="A19" i="37"/>
  <c r="L18" i="37"/>
  <c r="K18" i="37"/>
  <c r="J18" i="37"/>
  <c r="I18" i="37"/>
  <c r="H18" i="37"/>
  <c r="G18" i="37"/>
  <c r="F18" i="37"/>
  <c r="E18" i="37"/>
  <c r="D18" i="37"/>
  <c r="A18" i="37"/>
  <c r="L17" i="37"/>
  <c r="K17" i="37"/>
  <c r="J17" i="37"/>
  <c r="I17" i="37"/>
  <c r="H17" i="37"/>
  <c r="G17" i="37"/>
  <c r="F17" i="37"/>
  <c r="E17" i="37"/>
  <c r="D17" i="37"/>
  <c r="A17" i="37"/>
  <c r="L16" i="37"/>
  <c r="K16" i="37"/>
  <c r="J16" i="37"/>
  <c r="I16" i="37"/>
  <c r="H16" i="37"/>
  <c r="G16" i="37"/>
  <c r="F16" i="37"/>
  <c r="E16" i="37"/>
  <c r="D16" i="37"/>
  <c r="A16" i="37"/>
  <c r="L15" i="37"/>
  <c r="K15" i="37"/>
  <c r="J15" i="37"/>
  <c r="I15" i="37"/>
  <c r="H15" i="37"/>
  <c r="G15" i="37"/>
  <c r="F15" i="37"/>
  <c r="E15" i="37"/>
  <c r="D15" i="37"/>
  <c r="A15" i="37"/>
  <c r="L14" i="37"/>
  <c r="K14" i="37"/>
  <c r="J14" i="37"/>
  <c r="I14" i="37"/>
  <c r="H14" i="37"/>
  <c r="G14" i="37"/>
  <c r="F14" i="37"/>
  <c r="E14" i="37"/>
  <c r="D14" i="37"/>
  <c r="A14" i="37"/>
  <c r="L13" i="37"/>
  <c r="K13" i="37"/>
  <c r="J13" i="37"/>
  <c r="I13" i="37"/>
  <c r="H13" i="37"/>
  <c r="G13" i="37"/>
  <c r="F13" i="37"/>
  <c r="E13" i="37"/>
  <c r="D13" i="37"/>
  <c r="A13" i="37"/>
  <c r="L12" i="37"/>
  <c r="K12" i="37"/>
  <c r="J12" i="37"/>
  <c r="I12" i="37"/>
  <c r="H12" i="37"/>
  <c r="G12" i="37"/>
  <c r="F12" i="37"/>
  <c r="E12" i="37"/>
  <c r="D12" i="37"/>
  <c r="A12" i="37"/>
  <c r="L11" i="37"/>
  <c r="K11" i="37"/>
  <c r="J11" i="37"/>
  <c r="I11" i="37"/>
  <c r="H11" i="37"/>
  <c r="G11" i="37"/>
  <c r="F11" i="37"/>
  <c r="E11" i="37"/>
  <c r="D11" i="37"/>
  <c r="A11" i="37"/>
  <c r="L10" i="37"/>
  <c r="K10" i="37"/>
  <c r="J10" i="37"/>
  <c r="I10" i="37"/>
  <c r="H10" i="37"/>
  <c r="G10" i="37"/>
  <c r="F10" i="37"/>
  <c r="E10" i="37"/>
  <c r="D10" i="37"/>
  <c r="A10" i="37"/>
  <c r="L9" i="37"/>
  <c r="K9" i="37"/>
  <c r="J9" i="37"/>
  <c r="I9" i="37"/>
  <c r="H9" i="37"/>
  <c r="G9" i="37"/>
  <c r="F9" i="37"/>
  <c r="E9" i="37"/>
  <c r="D9" i="37"/>
  <c r="A9" i="37"/>
  <c r="L8" i="37"/>
  <c r="K8" i="37"/>
  <c r="J8" i="37"/>
  <c r="I8" i="37"/>
  <c r="H8" i="37"/>
  <c r="G8" i="37"/>
  <c r="F8" i="37"/>
  <c r="E8" i="37"/>
  <c r="D8" i="37"/>
  <c r="A8" i="37"/>
  <c r="L7" i="37"/>
  <c r="K7" i="37"/>
  <c r="J7" i="37"/>
  <c r="I7" i="37"/>
  <c r="H7" i="37"/>
  <c r="G7" i="37"/>
  <c r="F7" i="37"/>
  <c r="E7" i="37"/>
  <c r="D7" i="37"/>
  <c r="A7" i="37"/>
  <c r="L6" i="37"/>
  <c r="K6" i="37"/>
  <c r="J6" i="37"/>
  <c r="I6" i="37"/>
  <c r="H6" i="37"/>
  <c r="G6" i="37"/>
  <c r="F6" i="37"/>
  <c r="E6" i="37"/>
  <c r="D6" i="37"/>
  <c r="A6" i="37"/>
  <c r="L5" i="37"/>
  <c r="K5" i="37"/>
  <c r="J5" i="37"/>
  <c r="I5" i="37"/>
  <c r="H5" i="37"/>
  <c r="G5" i="37"/>
  <c r="F5" i="37"/>
  <c r="E5" i="37"/>
  <c r="D5" i="37"/>
  <c r="A5" i="37"/>
  <c r="G2" i="37"/>
  <c r="F2" i="37"/>
  <c r="C24" i="37" l="1"/>
  <c r="C15" i="37"/>
  <c r="C27" i="37"/>
  <c r="C32" i="37"/>
  <c r="C19" i="37"/>
  <c r="C35" i="37"/>
  <c r="C11" i="37"/>
  <c r="J36" i="37"/>
  <c r="C8" i="37"/>
  <c r="C6" i="37"/>
  <c r="C10" i="37"/>
  <c r="C14" i="37"/>
  <c r="F36" i="37"/>
  <c r="L36" i="37"/>
  <c r="C13" i="37"/>
  <c r="C22" i="37"/>
  <c r="H36" i="37"/>
  <c r="C7" i="37"/>
  <c r="C16" i="37"/>
  <c r="C21" i="37"/>
  <c r="E36" i="37"/>
  <c r="K36" i="37"/>
  <c r="C12" i="37"/>
  <c r="C26" i="37"/>
  <c r="C29" i="37"/>
  <c r="C30" i="37"/>
  <c r="C31" i="37"/>
  <c r="C20" i="37"/>
  <c r="C23" i="37"/>
  <c r="C25" i="37"/>
  <c r="C28" i="37"/>
  <c r="C33" i="37"/>
  <c r="C18" i="37"/>
  <c r="I36" i="37"/>
  <c r="G36" i="37"/>
  <c r="C9" i="37"/>
  <c r="C17" i="37"/>
  <c r="D36" i="37"/>
  <c r="C34" i="37"/>
  <c r="C5" i="37"/>
  <c r="C36" i="37" l="1"/>
  <c r="B28" i="30" l="1"/>
  <c r="B28" i="37"/>
  <c r="B35" i="30"/>
  <c r="B35" i="37"/>
  <c r="B18" i="30"/>
  <c r="B18" i="37"/>
  <c r="B34" i="30"/>
  <c r="B34" i="37"/>
  <c r="B17" i="30"/>
  <c r="B17" i="37"/>
  <c r="B9" i="30"/>
  <c r="B9" i="37"/>
  <c r="B11" i="30"/>
  <c r="B11" i="37"/>
  <c r="B10" i="30"/>
  <c r="B10" i="37"/>
  <c r="B33" i="30"/>
  <c r="B33" i="37"/>
  <c r="B16" i="30"/>
  <c r="B16" i="37"/>
  <c r="B8" i="30"/>
  <c r="B8" i="37"/>
  <c r="B15" i="30"/>
  <c r="B15" i="37"/>
  <c r="B14" i="30"/>
  <c r="B14" i="37"/>
  <c r="B13" i="30"/>
  <c r="B13" i="37"/>
  <c r="B32" i="30"/>
  <c r="B32" i="37"/>
  <c r="B7" i="30"/>
  <c r="B7" i="37"/>
  <c r="B31" i="30"/>
  <c r="B31" i="37"/>
  <c r="B6" i="30"/>
  <c r="B6" i="37"/>
  <c r="B30" i="30"/>
  <c r="B30" i="37"/>
  <c r="B5" i="30"/>
  <c r="B5" i="37"/>
  <c r="B29" i="30"/>
  <c r="B29" i="37"/>
  <c r="B12" i="30"/>
  <c r="B12" i="37"/>
  <c r="F5" i="32"/>
  <c r="E5" i="32"/>
  <c r="D5" i="32"/>
  <c r="J5" i="32"/>
  <c r="C5" i="32"/>
  <c r="H5" i="32"/>
  <c r="G5" i="32"/>
  <c r="K5" i="32"/>
  <c r="I5" i="32"/>
  <c r="B5" i="32" l="1"/>
  <c r="AM30" i="36" l="1"/>
  <c r="AM29" i="36"/>
  <c r="AM28" i="36"/>
  <c r="AM27" i="36"/>
  <c r="T4" i="32" l="1"/>
  <c r="S4" i="32"/>
  <c r="N4" i="32"/>
  <c r="M4" i="32"/>
  <c r="L4" i="32"/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D36" i="30"/>
  <c r="E36" i="30"/>
  <c r="F36" i="30"/>
  <c r="G36" i="30"/>
  <c r="H36" i="30"/>
  <c r="I36" i="30"/>
  <c r="J36" i="30"/>
  <c r="K36" i="30"/>
  <c r="L36" i="30"/>
  <c r="D6" i="32"/>
  <c r="G6" i="32"/>
  <c r="H6" i="32"/>
  <c r="C6" i="32"/>
  <c r="I6" i="32"/>
  <c r="J6" i="32"/>
  <c r="K6" i="32"/>
  <c r="F6" i="32"/>
  <c r="E6" i="32"/>
  <c r="K7" i="32" l="1"/>
  <c r="E37" i="37"/>
  <c r="K37" i="37"/>
  <c r="J37" i="37"/>
  <c r="D37" i="37"/>
  <c r="G37" i="37"/>
  <c r="L37" i="37"/>
  <c r="I37" i="37"/>
  <c r="H37" i="37"/>
  <c r="F37" i="37"/>
  <c r="B6" i="32"/>
  <c r="C36" i="30"/>
  <c r="C37" i="37" s="1"/>
  <c r="R4" i="32"/>
  <c r="Q4" i="32"/>
  <c r="P4" i="32"/>
  <c r="O4" i="32"/>
  <c r="T6" i="32" l="1"/>
  <c r="P6" i="32"/>
  <c r="N6" i="32"/>
  <c r="L6" i="32"/>
  <c r="Q6" i="32"/>
  <c r="O6" i="32"/>
  <c r="M6" i="32"/>
  <c r="S6" i="32"/>
  <c r="R6" i="32"/>
  <c r="J7" i="32"/>
  <c r="H7" i="32"/>
  <c r="G7" i="32"/>
  <c r="I7" i="32"/>
  <c r="D7" i="32"/>
  <c r="F7" i="32"/>
  <c r="E7" i="32"/>
  <c r="U6" i="32" l="1"/>
  <c r="B7" i="32"/>
  <c r="C7" i="32"/>
  <c r="E2" i="30"/>
  <c r="F2" i="30"/>
  <c r="H2" i="32"/>
  <c r="G2" i="32"/>
  <c r="R5" i="32" l="1"/>
  <c r="R7" i="32" s="1"/>
  <c r="S5" i="32"/>
  <c r="S7" i="32" s="1"/>
  <c r="T5" i="32"/>
  <c r="T7" i="32" s="1"/>
  <c r="N5" i="32"/>
  <c r="N7" i="32" s="1"/>
  <c r="P5" i="32"/>
  <c r="P7" i="32" s="1"/>
  <c r="O5" i="32"/>
  <c r="O7" i="32" s="1"/>
  <c r="L5" i="32"/>
  <c r="Q5" i="32"/>
  <c r="Q7" i="32" s="1"/>
  <c r="M5" i="32"/>
  <c r="M7" i="32" s="1"/>
  <c r="L7" i="32" l="1"/>
  <c r="U7" i="32" s="1"/>
  <c r="U5" i="32"/>
  <c r="G2" i="30"/>
  <c r="I2" i="32"/>
</calcChain>
</file>

<file path=xl/comments1.xml><?xml version="1.0" encoding="utf-8"?>
<comments xmlns="http://schemas.openxmlformats.org/spreadsheetml/2006/main">
  <authors>
    <author>mikami</author>
  </authors>
  <commentList>
    <comment ref="X2" authorId="0">
      <text>
        <r>
          <rPr>
            <b/>
            <sz val="9"/>
            <color indexed="81"/>
            <rFont val="ＭＳ Ｐゴシック"/>
            <family val="3"/>
            <charset val="128"/>
          </rPr>
          <t>mikami:</t>
        </r>
        <r>
          <rPr>
            <sz val="9"/>
            <color indexed="81"/>
            <rFont val="ＭＳ Ｐゴシック"/>
            <family val="3"/>
            <charset val="128"/>
          </rPr>
          <t xml:space="preserve">
端数が出た際の
15分単位での切り下げ
も行っています</t>
        </r>
      </text>
    </comment>
  </commentList>
</comments>
</file>

<file path=xl/sharedStrings.xml><?xml version="1.0" encoding="utf-8"?>
<sst xmlns="http://schemas.openxmlformats.org/spreadsheetml/2006/main" count="251" uniqueCount="187">
  <si>
    <t>業務作業時間月報</t>
  </si>
  <si>
    <t>記入</t>
  </si>
  <si>
    <t>承認</t>
  </si>
  <si>
    <t>受付</t>
  </si>
  <si>
    <t>　　　</t>
  </si>
  <si>
    <t>　</t>
  </si>
  <si>
    <t>日</t>
  </si>
  <si>
    <t>曜日</t>
  </si>
  <si>
    <t>総勤務
時間</t>
  </si>
  <si>
    <t>業務別作業時間</t>
  </si>
  <si>
    <t>備考</t>
  </si>
  <si>
    <t>その他</t>
  </si>
  <si>
    <t>計</t>
  </si>
  <si>
    <t>人名</t>
  </si>
  <si>
    <t>業務別作業率</t>
  </si>
  <si>
    <t>Kawazu</t>
  </si>
  <si>
    <t>Bicky</t>
  </si>
  <si>
    <t>総務・事務</t>
    <rPh sb="0" eb="2">
      <t>ソウム</t>
    </rPh>
    <rPh sb="3" eb="5">
      <t>ジム</t>
    </rPh>
    <phoneticPr fontId="28"/>
  </si>
  <si>
    <t>1-UPスタジオ㈱</t>
    <phoneticPr fontId="28"/>
  </si>
  <si>
    <t>未定</t>
    <rPh sb="0" eb="2">
      <t>ミテイ</t>
    </rPh>
    <phoneticPr fontId="28"/>
  </si>
  <si>
    <t>各セルの色によって必要な書類がわかります。</t>
    <rPh sb="0" eb="1">
      <t>カク</t>
    </rPh>
    <rPh sb="4" eb="5">
      <t>イロ</t>
    </rPh>
    <rPh sb="9" eb="11">
      <t>ヒツヨウ</t>
    </rPh>
    <rPh sb="12" eb="14">
      <t>ショルイ</t>
    </rPh>
    <phoneticPr fontId="31"/>
  </si>
  <si>
    <t>…</t>
  </si>
  <si>
    <t>休暇・欠勤連絡書</t>
  </si>
  <si>
    <t>色ごとの必要な書類は下記詳細より確認を。</t>
    <rPh sb="0" eb="1">
      <t>イロ</t>
    </rPh>
    <rPh sb="4" eb="6">
      <t>ヒツヨウ</t>
    </rPh>
    <rPh sb="7" eb="9">
      <t>ショルイ</t>
    </rPh>
    <rPh sb="10" eb="12">
      <t>カキ</t>
    </rPh>
    <rPh sb="12" eb="14">
      <t>ショウサイ</t>
    </rPh>
    <rPh sb="16" eb="18">
      <t>カクニン</t>
    </rPh>
    <phoneticPr fontId="31"/>
  </si>
  <si>
    <t>（各列も参考に。。）</t>
    <rPh sb="1" eb="2">
      <t>カク</t>
    </rPh>
    <rPh sb="2" eb="3">
      <t>レツ</t>
    </rPh>
    <rPh sb="4" eb="6">
      <t>サンコウ</t>
    </rPh>
    <phoneticPr fontId="31"/>
  </si>
  <si>
    <t>時間外労働</t>
  </si>
  <si>
    <t>遅刻（延着）・早退・私用外出報告書</t>
  </si>
  <si>
    <t>*注意*</t>
    <rPh sb="1" eb="3">
      <t>チュウイ</t>
    </rPh>
    <phoneticPr fontId="31"/>
  </si>
  <si>
    <t>未打刻届</t>
  </si>
  <si>
    <t>セルのコピーなどを繰り返し行うと</t>
    <rPh sb="9" eb="10">
      <t>ク</t>
    </rPh>
    <rPh sb="11" eb="12">
      <t>カエ</t>
    </rPh>
    <rPh sb="13" eb="14">
      <t>オコナ</t>
    </rPh>
    <phoneticPr fontId="31"/>
  </si>
  <si>
    <t>出張・公用外出事前申請書</t>
  </si>
  <si>
    <t>条件書式を繰り返しコピーし、キャッシュファイルが</t>
    <rPh sb="0" eb="2">
      <t>ジョウケン</t>
    </rPh>
    <rPh sb="2" eb="4">
      <t>ショシキ</t>
    </rPh>
    <rPh sb="5" eb="6">
      <t>ク</t>
    </rPh>
    <rPh sb="7" eb="8">
      <t>カエ</t>
    </rPh>
    <phoneticPr fontId="31"/>
  </si>
  <si>
    <t>溜まります。</t>
    <rPh sb="0" eb="1">
      <t>タ</t>
    </rPh>
    <phoneticPr fontId="31"/>
  </si>
  <si>
    <t>打刻・申請変更書</t>
  </si>
  <si>
    <t>溜まりすぎると本エクセルファイルのサイズが</t>
    <rPh sb="0" eb="1">
      <t>タ</t>
    </rPh>
    <rPh sb="7" eb="8">
      <t>ホン</t>
    </rPh>
    <phoneticPr fontId="31"/>
  </si>
  <si>
    <t>どんどん大きくなります。</t>
    <rPh sb="4" eb="5">
      <t>オオ</t>
    </rPh>
    <phoneticPr fontId="31"/>
  </si>
  <si>
    <t>コピーペーストをした際には条件付き書式の適用範囲を修正して</t>
    <rPh sb="10" eb="11">
      <t>サイ</t>
    </rPh>
    <rPh sb="13" eb="16">
      <t>ジョウケンツ</t>
    </rPh>
    <rPh sb="17" eb="19">
      <t>ショシキ</t>
    </rPh>
    <rPh sb="20" eb="22">
      <t>テキヨウ</t>
    </rPh>
    <rPh sb="22" eb="24">
      <t>ハンイ</t>
    </rPh>
    <rPh sb="25" eb="27">
      <t>シュウセイ</t>
    </rPh>
    <phoneticPr fontId="31"/>
  </si>
  <si>
    <t>同じ条件付き書式が増えないように注意しましょう。</t>
    <rPh sb="0" eb="1">
      <t>オナ</t>
    </rPh>
    <rPh sb="2" eb="5">
      <t>ジョウケンツ</t>
    </rPh>
    <rPh sb="6" eb="8">
      <t>ショシキ</t>
    </rPh>
    <rPh sb="9" eb="10">
      <t>フ</t>
    </rPh>
    <rPh sb="16" eb="18">
      <t>チュウイ</t>
    </rPh>
    <phoneticPr fontId="31"/>
  </si>
  <si>
    <t>開始データ</t>
    <rPh sb="0" eb="2">
      <t>カイシ</t>
    </rPh>
    <phoneticPr fontId="28"/>
  </si>
  <si>
    <r>
      <rPr>
        <b/>
        <sz val="18"/>
        <color theme="1"/>
        <rFont val="ＭＳ Ｐゴシック"/>
        <family val="3"/>
        <charset val="128"/>
        <scheme val="minor"/>
      </rPr>
      <t>月</t>
    </r>
    <r>
      <rPr>
        <b/>
        <sz val="10"/>
        <color theme="1"/>
        <rFont val="ＭＳ Ｐゴシック"/>
        <family val="3"/>
        <charset val="128"/>
        <scheme val="minor"/>
      </rPr>
      <t>報記入について</t>
    </r>
    <rPh sb="0" eb="2">
      <t>ゲッポウ</t>
    </rPh>
    <rPh sb="2" eb="4">
      <t>キニュウ</t>
    </rPh>
    <phoneticPr fontId="31"/>
  </si>
  <si>
    <t>基本入力</t>
    <rPh sb="0" eb="2">
      <t>キホン</t>
    </rPh>
    <rPh sb="2" eb="4">
      <t>ニュウリョク</t>
    </rPh>
    <phoneticPr fontId="31"/>
  </si>
  <si>
    <t>注意！</t>
    <rPh sb="0" eb="2">
      <t>チュウイ</t>
    </rPh>
    <phoneticPr fontId="31"/>
  </si>
  <si>
    <t>自分が関わっているプロジェクト欄へ、労働時間を入力しましょう。</t>
    <rPh sb="0" eb="2">
      <t>ジブン</t>
    </rPh>
    <rPh sb="3" eb="4">
      <t>カカ</t>
    </rPh>
    <rPh sb="15" eb="16">
      <t>ラン</t>
    </rPh>
    <rPh sb="18" eb="20">
      <t>ロウドウ</t>
    </rPh>
    <rPh sb="20" eb="22">
      <t>ジカン</t>
    </rPh>
    <rPh sb="23" eb="25">
      <t>ニュウリョク</t>
    </rPh>
    <phoneticPr fontId="31"/>
  </si>
  <si>
    <t>★</t>
    <phoneticPr fontId="31"/>
  </si>
  <si>
    <t>「総勤務時間」は自動的に計算されますので、直接記入してしまわないよう</t>
    <rPh sb="1" eb="2">
      <t>ソウ</t>
    </rPh>
    <rPh sb="2" eb="4">
      <t>キンム</t>
    </rPh>
    <rPh sb="4" eb="6">
      <t>ジカン</t>
    </rPh>
    <rPh sb="8" eb="11">
      <t>ジドウテキ</t>
    </rPh>
    <rPh sb="12" eb="14">
      <t>ケイサン</t>
    </rPh>
    <phoneticPr fontId="31"/>
  </si>
  <si>
    <t>ご注意ください。</t>
    <rPh sb="1" eb="3">
      <t>チュウイ</t>
    </rPh>
    <phoneticPr fontId="31"/>
  </si>
  <si>
    <t>CYBERXEED内【就業週報グリッド】の「所定時間」と「残業時間」の合計が</t>
    <rPh sb="9" eb="10">
      <t>ナイ</t>
    </rPh>
    <rPh sb="11" eb="13">
      <t>シュウギョウ</t>
    </rPh>
    <rPh sb="13" eb="15">
      <t>シュウホウ</t>
    </rPh>
    <rPh sb="22" eb="24">
      <t>ショテイ</t>
    </rPh>
    <rPh sb="24" eb="26">
      <t>ジカン</t>
    </rPh>
    <rPh sb="29" eb="31">
      <t>ザンギョウ</t>
    </rPh>
    <rPh sb="31" eb="33">
      <t>ジカン</t>
    </rPh>
    <rPh sb="35" eb="37">
      <t>ゴウケイ</t>
    </rPh>
    <phoneticPr fontId="31"/>
  </si>
  <si>
    <t>作業月報のC列「総勤務時間」と一致するように入力してください。</t>
    <rPh sb="0" eb="2">
      <t>サギョウ</t>
    </rPh>
    <rPh sb="2" eb="4">
      <t>ゲッポウ</t>
    </rPh>
    <rPh sb="6" eb="7">
      <t>レツ</t>
    </rPh>
    <rPh sb="8" eb="9">
      <t>ソウ</t>
    </rPh>
    <rPh sb="9" eb="11">
      <t>キンム</t>
    </rPh>
    <rPh sb="11" eb="13">
      <t>ジカン</t>
    </rPh>
    <rPh sb="15" eb="17">
      <t>イッチ</t>
    </rPh>
    <rPh sb="22" eb="24">
      <t>ニュウリョク</t>
    </rPh>
    <phoneticPr fontId="31"/>
  </si>
  <si>
    <t>シートの「保護」を解除して書き込みをしないでください。</t>
    <rPh sb="5" eb="7">
      <t>ホゴ</t>
    </rPh>
    <rPh sb="9" eb="11">
      <t>カイジョ</t>
    </rPh>
    <rPh sb="13" eb="14">
      <t>カ</t>
    </rPh>
    <rPh sb="15" eb="16">
      <t>コ</t>
    </rPh>
    <phoneticPr fontId="31"/>
  </si>
  <si>
    <t>もし2つ以上のプロジェクトに関わっている場合は、時間を按分してください。</t>
    <rPh sb="4" eb="6">
      <t>イジョウ</t>
    </rPh>
    <rPh sb="14" eb="15">
      <t>カカ</t>
    </rPh>
    <rPh sb="20" eb="22">
      <t>バアイ</t>
    </rPh>
    <rPh sb="24" eb="26">
      <t>ジカン</t>
    </rPh>
    <rPh sb="27" eb="29">
      <t>アンブン</t>
    </rPh>
    <phoneticPr fontId="31"/>
  </si>
  <si>
    <t>記入例</t>
    <rPh sb="0" eb="2">
      <t>キニュウ</t>
    </rPh>
    <rPh sb="2" eb="3">
      <t>レイ</t>
    </rPh>
    <phoneticPr fontId="31"/>
  </si>
  <si>
    <t>時間入力は　15分単位、10進法　で入力してください。</t>
    <rPh sb="0" eb="2">
      <t>ジカン</t>
    </rPh>
    <rPh sb="2" eb="4">
      <t>ニュウリョク</t>
    </rPh>
    <rPh sb="8" eb="9">
      <t>フン</t>
    </rPh>
    <rPh sb="9" eb="11">
      <t>タンイ</t>
    </rPh>
    <rPh sb="14" eb="16">
      <t>シンホウ</t>
    </rPh>
    <rPh sb="18" eb="20">
      <t>ニュウリョク</t>
    </rPh>
    <phoneticPr fontId="31"/>
  </si>
  <si>
    <t>CYBERXEED</t>
    <phoneticPr fontId="31"/>
  </si>
  <si>
    <t>※「深夜残業」の時間は「残業時間」に含まれています。</t>
    <rPh sb="2" eb="4">
      <t>シンヤ</t>
    </rPh>
    <rPh sb="4" eb="6">
      <t>ザンギョウ</t>
    </rPh>
    <rPh sb="8" eb="10">
      <t>ジカン</t>
    </rPh>
    <rPh sb="12" eb="14">
      <t>ザンギョウ</t>
    </rPh>
    <rPh sb="14" eb="16">
      <t>ジカン</t>
    </rPh>
    <rPh sb="18" eb="19">
      <t>フク</t>
    </rPh>
    <phoneticPr fontId="31"/>
  </si>
  <si>
    <t>休んだとき</t>
    <rPh sb="0" eb="1">
      <t>ヤス</t>
    </rPh>
    <phoneticPr fontId="31"/>
  </si>
  <si>
    <t>日付</t>
    <rPh sb="0" eb="2">
      <t>ヒヅケ</t>
    </rPh>
    <phoneticPr fontId="31"/>
  </si>
  <si>
    <t>曜</t>
    <rPh sb="0" eb="1">
      <t>ヨウ</t>
    </rPh>
    <phoneticPr fontId="31"/>
  </si>
  <si>
    <t>不在</t>
    <rPh sb="0" eb="2">
      <t>フザイ</t>
    </rPh>
    <phoneticPr fontId="31"/>
  </si>
  <si>
    <t>所定時間</t>
    <rPh sb="0" eb="2">
      <t>ショテイ</t>
    </rPh>
    <rPh sb="2" eb="4">
      <t>ジカン</t>
    </rPh>
    <phoneticPr fontId="31"/>
  </si>
  <si>
    <t>残業時間</t>
    <rPh sb="0" eb="2">
      <t>ザンギョウ</t>
    </rPh>
    <rPh sb="2" eb="4">
      <t>ジカン</t>
    </rPh>
    <phoneticPr fontId="31"/>
  </si>
  <si>
    <t>休出時間</t>
    <rPh sb="0" eb="2">
      <t>キュウシュツ</t>
    </rPh>
    <rPh sb="2" eb="4">
      <t>ジカン</t>
    </rPh>
    <phoneticPr fontId="31"/>
  </si>
  <si>
    <t>時間は入力せず、【備考】欄に休みの種類を記入しましょう。</t>
    <rPh sb="0" eb="2">
      <t>ジカン</t>
    </rPh>
    <rPh sb="3" eb="5">
      <t>ニュウリョク</t>
    </rPh>
    <rPh sb="9" eb="11">
      <t>ビコウ</t>
    </rPh>
    <rPh sb="12" eb="13">
      <t>ラン</t>
    </rPh>
    <rPh sb="14" eb="15">
      <t>ヤス</t>
    </rPh>
    <rPh sb="17" eb="19">
      <t>シュルイ</t>
    </rPh>
    <rPh sb="20" eb="22">
      <t>キニュウ</t>
    </rPh>
    <phoneticPr fontId="31"/>
  </si>
  <si>
    <t>水</t>
    <rPh sb="0" eb="1">
      <t>スイ</t>
    </rPh>
    <phoneticPr fontId="31"/>
  </si>
  <si>
    <t>有休</t>
    <rPh sb="0" eb="2">
      <t>ユウキュウ</t>
    </rPh>
    <phoneticPr fontId="31"/>
  </si>
  <si>
    <t>----</t>
    <phoneticPr fontId="31"/>
  </si>
  <si>
    <t>木</t>
    <rPh sb="0" eb="1">
      <t>モク</t>
    </rPh>
    <phoneticPr fontId="31"/>
  </si>
  <si>
    <t>----</t>
    <phoneticPr fontId="31"/>
  </si>
  <si>
    <t>「一日有休」「午前有休」「午後有休」の何れか</t>
    <rPh sb="1" eb="3">
      <t>イチニチ</t>
    </rPh>
    <rPh sb="3" eb="5">
      <t>ユウキュウ</t>
    </rPh>
    <rPh sb="7" eb="9">
      <t>ゴゼン</t>
    </rPh>
    <rPh sb="9" eb="11">
      <t>ユウキュウ</t>
    </rPh>
    <rPh sb="13" eb="15">
      <t>ゴゴ</t>
    </rPh>
    <rPh sb="15" eb="17">
      <t>ユウキュウ</t>
    </rPh>
    <rPh sb="19" eb="20">
      <t>イヅ</t>
    </rPh>
    <phoneticPr fontId="31"/>
  </si>
  <si>
    <t>金</t>
    <rPh sb="0" eb="1">
      <t>キン</t>
    </rPh>
    <phoneticPr fontId="31"/>
  </si>
  <si>
    <t>----</t>
    <phoneticPr fontId="31"/>
  </si>
  <si>
    <t>代休・振休</t>
    <rPh sb="0" eb="2">
      <t>ダイキュウ</t>
    </rPh>
    <rPh sb="3" eb="5">
      <t>フリキュウ</t>
    </rPh>
    <phoneticPr fontId="31"/>
  </si>
  <si>
    <t>「代休」「振休」</t>
    <rPh sb="1" eb="3">
      <t>ダイキュウ</t>
    </rPh>
    <rPh sb="5" eb="7">
      <t>フリキュウ</t>
    </rPh>
    <phoneticPr fontId="31"/>
  </si>
  <si>
    <t>土</t>
    <rPh sb="0" eb="1">
      <t>ド</t>
    </rPh>
    <phoneticPr fontId="31"/>
  </si>
  <si>
    <t>----</t>
    <phoneticPr fontId="31"/>
  </si>
  <si>
    <t>特別休暇</t>
    <rPh sb="0" eb="2">
      <t>トクベツ</t>
    </rPh>
    <rPh sb="2" eb="4">
      <t>キュウカ</t>
    </rPh>
    <phoneticPr fontId="31"/>
  </si>
  <si>
    <t>「特別休暇」</t>
    <rPh sb="1" eb="3">
      <t>トクベツ</t>
    </rPh>
    <rPh sb="3" eb="5">
      <t>キュウカ</t>
    </rPh>
    <phoneticPr fontId="31"/>
  </si>
  <si>
    <t>※有休等が無い方が休みを取った場合は、「休み」と記入してください。</t>
    <rPh sb="1" eb="3">
      <t>ユウキュウ</t>
    </rPh>
    <rPh sb="3" eb="4">
      <t>トウ</t>
    </rPh>
    <rPh sb="5" eb="6">
      <t>ナ</t>
    </rPh>
    <rPh sb="7" eb="8">
      <t>カタ</t>
    </rPh>
    <rPh sb="9" eb="10">
      <t>ヤス</t>
    </rPh>
    <rPh sb="12" eb="13">
      <t>ト</t>
    </rPh>
    <rPh sb="15" eb="17">
      <t>バアイ</t>
    </rPh>
    <rPh sb="20" eb="21">
      <t>ヤス</t>
    </rPh>
    <rPh sb="24" eb="26">
      <t>キニュウ</t>
    </rPh>
    <phoneticPr fontId="31"/>
  </si>
  <si>
    <t>作業月報</t>
    <rPh sb="0" eb="2">
      <t>サギョウ</t>
    </rPh>
    <rPh sb="2" eb="4">
      <t>ゲッポウ</t>
    </rPh>
    <phoneticPr fontId="31"/>
  </si>
  <si>
    <t>公用外出</t>
    <rPh sb="0" eb="2">
      <t>コウヨウ</t>
    </rPh>
    <rPh sb="2" eb="4">
      <t>ガイシュツ</t>
    </rPh>
    <phoneticPr fontId="31"/>
  </si>
  <si>
    <t>日</t>
    <rPh sb="0" eb="1">
      <t>ヒ</t>
    </rPh>
    <phoneticPr fontId="31"/>
  </si>
  <si>
    <t>曜日</t>
    <rPh sb="0" eb="2">
      <t>ヨウビ</t>
    </rPh>
    <phoneticPr fontId="31"/>
  </si>
  <si>
    <t>総勤務時間</t>
    <rPh sb="0" eb="1">
      <t>ソウ</t>
    </rPh>
    <rPh sb="1" eb="3">
      <t>キンム</t>
    </rPh>
    <rPh sb="3" eb="5">
      <t>ジカン</t>
    </rPh>
    <phoneticPr fontId="31"/>
  </si>
  <si>
    <t>プロジェクトA</t>
    <phoneticPr fontId="31"/>
  </si>
  <si>
    <t>プロジェクトB</t>
    <phoneticPr fontId="31"/>
  </si>
  <si>
    <t>備考</t>
    <rPh sb="0" eb="2">
      <t>ビコウ</t>
    </rPh>
    <phoneticPr fontId="31"/>
  </si>
  <si>
    <t>一日有休</t>
    <rPh sb="0" eb="2">
      <t>イチニチ</t>
    </rPh>
    <rPh sb="2" eb="4">
      <t>ユウキュウ</t>
    </rPh>
    <phoneticPr fontId="31"/>
  </si>
  <si>
    <t>プロジェクトに直接関係している外出については、</t>
    <rPh sb="7" eb="9">
      <t>チョクセツ</t>
    </rPh>
    <rPh sb="9" eb="11">
      <t>カンケイ</t>
    </rPh>
    <rPh sb="15" eb="17">
      <t>ガイシュツ</t>
    </rPh>
    <phoneticPr fontId="31"/>
  </si>
  <si>
    <t>いつも通りプロジェクトの時間に含めて、時間を入力してください。</t>
    <rPh sb="3" eb="4">
      <t>ドオ</t>
    </rPh>
    <rPh sb="12" eb="14">
      <t>ジカン</t>
    </rPh>
    <rPh sb="15" eb="16">
      <t>フク</t>
    </rPh>
    <rPh sb="19" eb="21">
      <t>ジカン</t>
    </rPh>
    <rPh sb="22" eb="24">
      <t>ニュウリョク</t>
    </rPh>
    <phoneticPr fontId="31"/>
  </si>
  <si>
    <t>健康診断受診</t>
    <rPh sb="0" eb="2">
      <t>ケンコウ</t>
    </rPh>
    <rPh sb="2" eb="4">
      <t>シンダン</t>
    </rPh>
    <rPh sb="4" eb="6">
      <t>ジュシン</t>
    </rPh>
    <phoneticPr fontId="31"/>
  </si>
  <si>
    <t>休日出社</t>
    <rPh sb="0" eb="2">
      <t>キュウジツ</t>
    </rPh>
    <rPh sb="2" eb="4">
      <t>シュッシャ</t>
    </rPh>
    <phoneticPr fontId="31"/>
  </si>
  <si>
    <t>プロジェクトに直接関係ないが、総務からプロジェクトの時間に含めるよう</t>
    <rPh sb="7" eb="9">
      <t>チョクセツ</t>
    </rPh>
    <rPh sb="9" eb="11">
      <t>カンケイ</t>
    </rPh>
    <rPh sb="15" eb="17">
      <t>ソウム</t>
    </rPh>
    <rPh sb="26" eb="28">
      <t>ジカン</t>
    </rPh>
    <rPh sb="29" eb="30">
      <t>フク</t>
    </rPh>
    <phoneticPr fontId="31"/>
  </si>
  <si>
    <t>指示があった場合は、【備考】欄に内容を記入してください。</t>
    <rPh sb="6" eb="8">
      <t>バアイ</t>
    </rPh>
    <rPh sb="11" eb="13">
      <t>ビコウ</t>
    </rPh>
    <rPh sb="14" eb="15">
      <t>ラン</t>
    </rPh>
    <rPh sb="16" eb="18">
      <t>ナイヨウ</t>
    </rPh>
    <rPh sb="19" eb="21">
      <t>キニュウ</t>
    </rPh>
    <phoneticPr fontId="31"/>
  </si>
  <si>
    <t>プロジェクトの時間から外すよう指示があった場合は、</t>
    <rPh sb="7" eb="9">
      <t>ジカン</t>
    </rPh>
    <rPh sb="11" eb="12">
      <t>ハズ</t>
    </rPh>
    <rPh sb="15" eb="17">
      <t>シジ</t>
    </rPh>
    <rPh sb="21" eb="23">
      <t>バアイ</t>
    </rPh>
    <phoneticPr fontId="31"/>
  </si>
  <si>
    <t>【その他】欄に時間を入力し、【備考】欄に内容を記入してください。</t>
    <rPh sb="15" eb="17">
      <t>ビコウ</t>
    </rPh>
    <rPh sb="18" eb="19">
      <t>ラン</t>
    </rPh>
    <rPh sb="20" eb="22">
      <t>ナイヨウ</t>
    </rPh>
    <rPh sb="23" eb="25">
      <t>キニュウ</t>
    </rPh>
    <phoneticPr fontId="31"/>
  </si>
  <si>
    <t>CYBERXEEDの【就業週報グリッド】にある「休出時間」と</t>
    <rPh sb="11" eb="13">
      <t>シュウギョウ</t>
    </rPh>
    <rPh sb="13" eb="15">
      <t>シュウホウ</t>
    </rPh>
    <rPh sb="24" eb="26">
      <t>キュウシュツ</t>
    </rPh>
    <rPh sb="26" eb="28">
      <t>ジカン</t>
    </rPh>
    <phoneticPr fontId="31"/>
  </si>
  <si>
    <t>作業月報のC列「総勤務時間」が一致するように、入力してください。</t>
    <rPh sb="0" eb="2">
      <t>サギョウ</t>
    </rPh>
    <rPh sb="2" eb="4">
      <t>ゲッポウ</t>
    </rPh>
    <rPh sb="6" eb="7">
      <t>レツ</t>
    </rPh>
    <rPh sb="8" eb="9">
      <t>ソウ</t>
    </rPh>
    <rPh sb="9" eb="11">
      <t>キンム</t>
    </rPh>
    <rPh sb="11" eb="13">
      <t>ジカン</t>
    </rPh>
    <rPh sb="15" eb="17">
      <t>イッチ</t>
    </rPh>
    <rPh sb="23" eb="25">
      <t>ニュウリョク</t>
    </rPh>
    <phoneticPr fontId="31"/>
  </si>
  <si>
    <t>総勤務
時間</t>
    <phoneticPr fontId="28"/>
  </si>
  <si>
    <t>氏名：</t>
    <phoneticPr fontId="28"/>
  </si>
  <si>
    <t>氏名：</t>
    <phoneticPr fontId="28"/>
  </si>
  <si>
    <t>未定</t>
    <rPh sb="0" eb="2">
      <t>ミテイ</t>
    </rPh>
    <phoneticPr fontId="28"/>
  </si>
  <si>
    <t>1-UPスタジオ㈱全員</t>
    <phoneticPr fontId="28"/>
  </si>
  <si>
    <t>深夜残業申請書</t>
  </si>
  <si>
    <t>出張・公用外出事前申請書もしくは私用外出届</t>
    <phoneticPr fontId="31"/>
  </si>
  <si>
    <t>（現状ではチェック方法がありません。</t>
    <rPh sb="1" eb="3">
      <t>ゲンジョウ</t>
    </rPh>
    <rPh sb="9" eb="11">
      <t>ホウホウ</t>
    </rPh>
    <phoneticPr fontId="31"/>
  </si>
  <si>
    <t>　総務から指示があった時に提出する。</t>
    <rPh sb="1" eb="3">
      <t>ソウム</t>
    </rPh>
    <rPh sb="5" eb="7">
      <t>シジ</t>
    </rPh>
    <rPh sb="11" eb="12">
      <t>トキ</t>
    </rPh>
    <rPh sb="13" eb="15">
      <t>テイシュツ</t>
    </rPh>
    <phoneticPr fontId="31"/>
  </si>
  <si>
    <t>★</t>
    <phoneticPr fontId="31"/>
  </si>
  <si>
    <t>使用条件★</t>
    <rPh sb="0" eb="2">
      <t>シヨウ</t>
    </rPh>
    <rPh sb="2" eb="4">
      <t>ジョウケン</t>
    </rPh>
    <phoneticPr fontId="31"/>
  </si>
  <si>
    <t>前提として、CX上で正しい勤怠申請が行われていないと本シートで</t>
    <rPh sb="0" eb="2">
      <t>ゼンテイ</t>
    </rPh>
    <rPh sb="8" eb="9">
      <t>ジョウ</t>
    </rPh>
    <rPh sb="10" eb="11">
      <t>タダ</t>
    </rPh>
    <rPh sb="13" eb="15">
      <t>キンタイ</t>
    </rPh>
    <rPh sb="15" eb="17">
      <t>シンセイ</t>
    </rPh>
    <rPh sb="18" eb="19">
      <t>オコナ</t>
    </rPh>
    <rPh sb="26" eb="27">
      <t>ホン</t>
    </rPh>
    <phoneticPr fontId="31"/>
  </si>
  <si>
    <t>正しい届書チェックはできません。</t>
    <rPh sb="0" eb="1">
      <t>タダ</t>
    </rPh>
    <rPh sb="3" eb="5">
      <t>トドケショ</t>
    </rPh>
    <phoneticPr fontId="31"/>
  </si>
  <si>
    <t>届書チェックシートを利用する場合には必ずCXで正しい勤怠申請を</t>
    <rPh sb="0" eb="2">
      <t>トドケショ</t>
    </rPh>
    <rPh sb="10" eb="12">
      <t>リヨウ</t>
    </rPh>
    <rPh sb="14" eb="16">
      <t>バアイ</t>
    </rPh>
    <rPh sb="18" eb="19">
      <t>カナラ</t>
    </rPh>
    <rPh sb="23" eb="24">
      <t>タダ</t>
    </rPh>
    <rPh sb="26" eb="28">
      <t>キンタイ</t>
    </rPh>
    <rPh sb="28" eb="30">
      <t>シンセイ</t>
    </rPh>
    <phoneticPr fontId="31"/>
  </si>
  <si>
    <t>行ったあとにご利用ください。</t>
    <rPh sb="0" eb="1">
      <t>オコナ</t>
    </rPh>
    <rPh sb="7" eb="9">
      <t>リヨウ</t>
    </rPh>
    <phoneticPr fontId="31"/>
  </si>
  <si>
    <t>☆CX申請チェック項目☆</t>
    <phoneticPr fontId="31"/>
  </si>
  <si>
    <t>□</t>
    <phoneticPr fontId="31"/>
  </si>
  <si>
    <t>出勤打刻、退勤打刻はある？</t>
    <rPh sb="0" eb="2">
      <t>シュッキン</t>
    </rPh>
    <rPh sb="2" eb="4">
      <t>ダコク</t>
    </rPh>
    <rPh sb="5" eb="7">
      <t>タイキン</t>
    </rPh>
    <rPh sb="7" eb="9">
      <t>ダコク</t>
    </rPh>
    <phoneticPr fontId="31"/>
  </si>
  <si>
    <t>早出時間と残業時間は申請した？</t>
    <rPh sb="0" eb="2">
      <t>ハヤデ</t>
    </rPh>
    <rPh sb="2" eb="4">
      <t>ジカン</t>
    </rPh>
    <rPh sb="5" eb="7">
      <t>ザンギョウ</t>
    </rPh>
    <rPh sb="7" eb="9">
      <t>ジカン</t>
    </rPh>
    <rPh sb="10" eb="12">
      <t>シンセイ</t>
    </rPh>
    <phoneticPr fontId="31"/>
  </si>
  <si>
    <t>有休、午前休、午後休の申請はした？</t>
    <rPh sb="0" eb="2">
      <t>ユウキュウ</t>
    </rPh>
    <rPh sb="3" eb="5">
      <t>ゴゼン</t>
    </rPh>
    <rPh sb="5" eb="6">
      <t>キュウ</t>
    </rPh>
    <rPh sb="7" eb="9">
      <t>ゴゴ</t>
    </rPh>
    <rPh sb="9" eb="10">
      <t>ヤス</t>
    </rPh>
    <rPh sb="11" eb="13">
      <t>シンセイ</t>
    </rPh>
    <phoneticPr fontId="31"/>
  </si>
  <si>
    <t>公用外出時には[外MC]区分で「公用」を選択してる？</t>
    <rPh sb="0" eb="2">
      <t>コウヨウ</t>
    </rPh>
    <rPh sb="2" eb="4">
      <t>ガイシュツ</t>
    </rPh>
    <rPh sb="4" eb="5">
      <t>ジ</t>
    </rPh>
    <rPh sb="8" eb="9">
      <t>ソト</t>
    </rPh>
    <rPh sb="12" eb="14">
      <t>クブン</t>
    </rPh>
    <rPh sb="16" eb="18">
      <t>コウヨウ</t>
    </rPh>
    <rPh sb="20" eb="22">
      <t>センタク</t>
    </rPh>
    <phoneticPr fontId="31"/>
  </si>
  <si>
    <t>私用外出したときは[外MC]区分で「私用」を選択してる？</t>
    <rPh sb="0" eb="2">
      <t>シヨウ</t>
    </rPh>
    <rPh sb="2" eb="4">
      <t>ガイシュツ</t>
    </rPh>
    <rPh sb="18" eb="20">
      <t>シヨウ</t>
    </rPh>
    <phoneticPr fontId="31"/>
  </si>
  <si>
    <t>公用・私用外出したときは外出打刻と戻り打刻がちゃんとある？</t>
    <rPh sb="0" eb="2">
      <t>コウヨウ</t>
    </rPh>
    <rPh sb="3" eb="5">
      <t>シヨウ</t>
    </rPh>
    <rPh sb="5" eb="7">
      <t>ガイシュツ</t>
    </rPh>
    <rPh sb="12" eb="14">
      <t>ガイシュツ</t>
    </rPh>
    <rPh sb="14" eb="16">
      <t>ダコク</t>
    </rPh>
    <rPh sb="17" eb="18">
      <t>モド</t>
    </rPh>
    <rPh sb="19" eb="21">
      <t>ダコク</t>
    </rPh>
    <phoneticPr fontId="31"/>
  </si>
  <si>
    <t>電車遅延は届書提出して出勤時間を修正してもらってる？</t>
    <rPh sb="0" eb="2">
      <t>デンシャ</t>
    </rPh>
    <rPh sb="2" eb="4">
      <t>チエン</t>
    </rPh>
    <rPh sb="5" eb="7">
      <t>トドケショ</t>
    </rPh>
    <rPh sb="7" eb="9">
      <t>テイシュツ</t>
    </rPh>
    <rPh sb="11" eb="13">
      <t>シュッキン</t>
    </rPh>
    <rPh sb="13" eb="15">
      <t>ジカン</t>
    </rPh>
    <rPh sb="16" eb="18">
      <t>シュウセイ</t>
    </rPh>
    <phoneticPr fontId="31"/>
  </si>
  <si>
    <t>■</t>
    <phoneticPr fontId="31"/>
  </si>
  <si>
    <t>■</t>
    <phoneticPr fontId="31"/>
  </si>
  <si>
    <t>セルが水色になったら休暇欠勤届を提出</t>
    <rPh sb="3" eb="5">
      <t>ミズイロ</t>
    </rPh>
    <rPh sb="10" eb="12">
      <t>キュウカ</t>
    </rPh>
    <rPh sb="12" eb="15">
      <t>ケッキントドケ</t>
    </rPh>
    <rPh sb="16" eb="18">
      <t>テイシュツ</t>
    </rPh>
    <phoneticPr fontId="31"/>
  </si>
  <si>
    <t>[有休]、[午前休]、[午後休]のいずれかをCXで申請した場合、</t>
    <rPh sb="1" eb="3">
      <t>ユウキュウ</t>
    </rPh>
    <rPh sb="6" eb="8">
      <t>ゴゼン</t>
    </rPh>
    <rPh sb="8" eb="9">
      <t>ヤス</t>
    </rPh>
    <rPh sb="12" eb="14">
      <t>ゴゴ</t>
    </rPh>
    <rPh sb="14" eb="15">
      <t>ヤス</t>
    </rPh>
    <rPh sb="25" eb="27">
      <t>シンセイ</t>
    </rPh>
    <rPh sb="29" eb="31">
      <t>バアイ</t>
    </rPh>
    <phoneticPr fontId="31"/>
  </si>
  <si>
    <t>【不在】【出勤MC】【退勤MC】の3つのセルが水色になる。</t>
    <rPh sb="1" eb="3">
      <t>フザイ</t>
    </rPh>
    <rPh sb="5" eb="7">
      <t>シュッキン</t>
    </rPh>
    <rPh sb="11" eb="13">
      <t>タイキン</t>
    </rPh>
    <rPh sb="23" eb="25">
      <t>ミズイロ</t>
    </rPh>
    <phoneticPr fontId="31"/>
  </si>
  <si>
    <t>水色のセルが表示されたら「休暇・欠勤届」を提出する。</t>
    <rPh sb="0" eb="2">
      <t>ミズイロ</t>
    </rPh>
    <rPh sb="6" eb="8">
      <t>ヒョウジ</t>
    </rPh>
    <rPh sb="13" eb="15">
      <t>キュウカ</t>
    </rPh>
    <rPh sb="16" eb="18">
      <t>ケッキン</t>
    </rPh>
    <rPh sb="18" eb="19">
      <t>トドケ</t>
    </rPh>
    <rPh sb="21" eb="23">
      <t>テイシュツ</t>
    </rPh>
    <phoneticPr fontId="31"/>
  </si>
  <si>
    <t>【外出打刻】と【戻り打刻】のどちらかに打刻データがあるとセルが緑色になる。</t>
    <rPh sb="1" eb="3">
      <t>ガイシュツ</t>
    </rPh>
    <rPh sb="3" eb="5">
      <t>ダコク</t>
    </rPh>
    <rPh sb="8" eb="9">
      <t>モド</t>
    </rPh>
    <rPh sb="10" eb="12">
      <t>ダコク</t>
    </rPh>
    <rPh sb="19" eb="21">
      <t>ダコク</t>
    </rPh>
    <rPh sb="31" eb="33">
      <t>ミドリイロ</t>
    </rPh>
    <phoneticPr fontId="31"/>
  </si>
  <si>
    <t>緑のセルを見つけたら「出張・公用外出事前申請書」もしくは「私用外出届」を提出。</t>
    <rPh sb="0" eb="1">
      <t>ミドリ</t>
    </rPh>
    <rPh sb="5" eb="6">
      <t>ミ</t>
    </rPh>
    <rPh sb="36" eb="38">
      <t>テイシュツ</t>
    </rPh>
    <phoneticPr fontId="31"/>
  </si>
  <si>
    <t>【外出打刻】と【戻り打刻】の間にある【MC】区分（M列）が</t>
    <rPh sb="14" eb="15">
      <t>アイダ</t>
    </rPh>
    <rPh sb="22" eb="24">
      <t>クブン</t>
    </rPh>
    <rPh sb="26" eb="27">
      <t>レツ</t>
    </rPh>
    <phoneticPr fontId="31"/>
  </si>
  <si>
    <t>黄緑色になったら「出張・公用外出事前申請書」を提出する。</t>
    <rPh sb="0" eb="2">
      <t>キミドリ</t>
    </rPh>
    <rPh sb="2" eb="3">
      <t>イロ</t>
    </rPh>
    <rPh sb="23" eb="25">
      <t>テイシュツ</t>
    </rPh>
    <phoneticPr fontId="31"/>
  </si>
  <si>
    <t>オレンジ色になったら「遅刻・早退・私用外出届」を提出（私用外出した場合）</t>
    <rPh sb="4" eb="5">
      <t>イロ</t>
    </rPh>
    <rPh sb="11" eb="13">
      <t>チコク</t>
    </rPh>
    <rPh sb="14" eb="16">
      <t>ソウタイ</t>
    </rPh>
    <rPh sb="17" eb="19">
      <t>シヨウ</t>
    </rPh>
    <rPh sb="19" eb="22">
      <t>ガイシュツトドケ</t>
    </rPh>
    <rPh sb="24" eb="26">
      <t>テイシュツ</t>
    </rPh>
    <rPh sb="27" eb="29">
      <t>シヨウ</t>
    </rPh>
    <rPh sb="29" eb="31">
      <t>ガイシュツ</t>
    </rPh>
    <rPh sb="33" eb="35">
      <t>バアイ</t>
    </rPh>
    <phoneticPr fontId="31"/>
  </si>
  <si>
    <t>オレンジ色になったら「遅刻・早退・私用外出届」を提出する。</t>
    <rPh sb="4" eb="5">
      <t>イロ</t>
    </rPh>
    <rPh sb="24" eb="26">
      <t>テイシュツ</t>
    </rPh>
    <phoneticPr fontId="31"/>
  </si>
  <si>
    <t>ミントグリーンになったら「時間外労働届」を提出</t>
    <rPh sb="13" eb="16">
      <t>ジカンガイ</t>
    </rPh>
    <rPh sb="16" eb="18">
      <t>ロウドウ</t>
    </rPh>
    <rPh sb="18" eb="19">
      <t>トドケ</t>
    </rPh>
    <rPh sb="21" eb="23">
      <t>テイシュツ</t>
    </rPh>
    <phoneticPr fontId="31"/>
  </si>
  <si>
    <t>【休出時間】区分(S列)がミントグリーンになったら「時間外労働申請書」を提出。</t>
    <rPh sb="1" eb="2">
      <t>キュウ</t>
    </rPh>
    <rPh sb="2" eb="3">
      <t>デ</t>
    </rPh>
    <rPh sb="3" eb="5">
      <t>ジカン</t>
    </rPh>
    <rPh sb="6" eb="8">
      <t>クブン</t>
    </rPh>
    <rPh sb="10" eb="11">
      <t>レツ</t>
    </rPh>
    <rPh sb="26" eb="29">
      <t>ジカンガイ</t>
    </rPh>
    <rPh sb="29" eb="31">
      <t>ロウドウ</t>
    </rPh>
    <rPh sb="31" eb="34">
      <t>シンセイショ</t>
    </rPh>
    <rPh sb="36" eb="38">
      <t>テイシュツ</t>
    </rPh>
    <phoneticPr fontId="31"/>
  </si>
  <si>
    <t>休出時に出勤・退勤打刻をきちんと行うとCXで休出時間の列にデータが反映される。</t>
    <rPh sb="0" eb="2">
      <t>キュウシュツ</t>
    </rPh>
    <rPh sb="2" eb="3">
      <t>ジ</t>
    </rPh>
    <rPh sb="4" eb="6">
      <t>シュッキン</t>
    </rPh>
    <rPh sb="7" eb="9">
      <t>タイキン</t>
    </rPh>
    <rPh sb="9" eb="11">
      <t>ダコク</t>
    </rPh>
    <rPh sb="16" eb="17">
      <t>オコナ</t>
    </rPh>
    <rPh sb="22" eb="24">
      <t>キュウシュツ</t>
    </rPh>
    <rPh sb="24" eb="26">
      <t>ジカン</t>
    </rPh>
    <rPh sb="27" eb="28">
      <t>レツ</t>
    </rPh>
    <rPh sb="33" eb="35">
      <t>ハンエイ</t>
    </rPh>
    <phoneticPr fontId="31"/>
  </si>
  <si>
    <t>* 事前に提出するように気をつける。</t>
    <rPh sb="2" eb="4">
      <t>ジゼン</t>
    </rPh>
    <rPh sb="5" eb="7">
      <t>テイシュツ</t>
    </rPh>
    <rPh sb="12" eb="13">
      <t>キ</t>
    </rPh>
    <phoneticPr fontId="31"/>
  </si>
  <si>
    <t>ピンクになったら「深夜残業申請書」を提出</t>
    <rPh sb="9" eb="11">
      <t>シンヤ</t>
    </rPh>
    <rPh sb="11" eb="13">
      <t>ザンギョウ</t>
    </rPh>
    <rPh sb="13" eb="16">
      <t>シンセイショ</t>
    </rPh>
    <rPh sb="18" eb="20">
      <t>テイシュツ</t>
    </rPh>
    <phoneticPr fontId="31"/>
  </si>
  <si>
    <t>【深夜残業】区分（R列）がピンクになったら深夜残業届を提出。</t>
    <rPh sb="1" eb="3">
      <t>シンヤ</t>
    </rPh>
    <rPh sb="3" eb="5">
      <t>ザンギョウ</t>
    </rPh>
    <rPh sb="6" eb="8">
      <t>クブン</t>
    </rPh>
    <rPh sb="10" eb="11">
      <t>レツ</t>
    </rPh>
    <rPh sb="21" eb="23">
      <t>シンヤ</t>
    </rPh>
    <rPh sb="23" eb="25">
      <t>ザンギョウ</t>
    </rPh>
    <rPh sb="25" eb="26">
      <t>トドケ</t>
    </rPh>
    <rPh sb="27" eb="29">
      <t>テイシュツ</t>
    </rPh>
    <phoneticPr fontId="31"/>
  </si>
  <si>
    <t>残業時間を正しく申請すると【深夜残業】区分（R列）に深夜残業の工数が反映される。</t>
    <rPh sb="0" eb="2">
      <t>ザンギョウ</t>
    </rPh>
    <rPh sb="2" eb="4">
      <t>ジカン</t>
    </rPh>
    <rPh sb="5" eb="6">
      <t>タダ</t>
    </rPh>
    <rPh sb="8" eb="10">
      <t>シンセイ</t>
    </rPh>
    <rPh sb="26" eb="28">
      <t>シンヤ</t>
    </rPh>
    <rPh sb="28" eb="30">
      <t>ザンギョウ</t>
    </rPh>
    <rPh sb="31" eb="33">
      <t>コウスウ</t>
    </rPh>
    <rPh sb="34" eb="36">
      <t>ハンエイ</t>
    </rPh>
    <phoneticPr fontId="31"/>
  </si>
  <si>
    <t>オレンジ色になったら「遅刻・早退・私用外出届」を提出（遅刻・早退した場合）</t>
    <rPh sb="4" eb="5">
      <t>イロ</t>
    </rPh>
    <rPh sb="11" eb="13">
      <t>チコク</t>
    </rPh>
    <rPh sb="14" eb="16">
      <t>ソウタイ</t>
    </rPh>
    <rPh sb="17" eb="19">
      <t>シヨウ</t>
    </rPh>
    <rPh sb="19" eb="22">
      <t>ガイシュツトドケ</t>
    </rPh>
    <rPh sb="24" eb="26">
      <t>テイシュツ</t>
    </rPh>
    <rPh sb="27" eb="29">
      <t>チコク</t>
    </rPh>
    <rPh sb="30" eb="32">
      <t>ソウタイ</t>
    </rPh>
    <rPh sb="34" eb="36">
      <t>バアイ</t>
    </rPh>
    <phoneticPr fontId="31"/>
  </si>
  <si>
    <t>オレンジのセルが表示されたら「遅刻・早退・私用外出届」を提出</t>
    <rPh sb="8" eb="10">
      <t>ヒョウジ</t>
    </rPh>
    <phoneticPr fontId="31"/>
  </si>
  <si>
    <t>遅刻をすると【遅早外時間】区分(U列)がオレンジ色になる。</t>
    <rPh sb="0" eb="2">
      <t>チコク</t>
    </rPh>
    <phoneticPr fontId="31"/>
  </si>
  <si>
    <t>このセルには遅刻した時間が分単位で表記される。</t>
  </si>
  <si>
    <t>また、遅刻の場合は連動して【出勤時刻】区分(H列)がオレンジ色になり、</t>
  </si>
  <si>
    <t>右隣の【MC】区分(I列)に[遅刻]と表記される。</t>
  </si>
  <si>
    <t>早退した場合も同様に【退勤時刻】区分(J列)がオレンジ色になり、</t>
    <rPh sb="0" eb="2">
      <t>ソウタイ</t>
    </rPh>
    <rPh sb="4" eb="6">
      <t>バアイ</t>
    </rPh>
    <rPh sb="7" eb="9">
      <t>ドウヨウ</t>
    </rPh>
    <rPh sb="11" eb="13">
      <t>タイキン</t>
    </rPh>
    <rPh sb="13" eb="15">
      <t>ジコク</t>
    </rPh>
    <rPh sb="16" eb="18">
      <t>クブン</t>
    </rPh>
    <rPh sb="20" eb="21">
      <t>レツ</t>
    </rPh>
    <rPh sb="27" eb="28">
      <t>イロ</t>
    </rPh>
    <phoneticPr fontId="31"/>
  </si>
  <si>
    <t>右隣の【MC】区分(I列)に[早退]と表記される。</t>
    <rPh sb="15" eb="17">
      <t>ソウタイ</t>
    </rPh>
    <phoneticPr fontId="31"/>
  </si>
  <si>
    <t>早退するときは午後有休を使用すると思われるので、本当の意味での早退</t>
    <rPh sb="0" eb="2">
      <t>ソウタイ</t>
    </rPh>
    <rPh sb="7" eb="9">
      <t>ゴゴ</t>
    </rPh>
    <rPh sb="9" eb="11">
      <t>ユウキュウ</t>
    </rPh>
    <rPh sb="12" eb="14">
      <t>シヨウ</t>
    </rPh>
    <rPh sb="17" eb="18">
      <t>オモ</t>
    </rPh>
    <rPh sb="24" eb="26">
      <t>ホントウ</t>
    </rPh>
    <rPh sb="27" eb="29">
      <t>イミ</t>
    </rPh>
    <rPh sb="31" eb="33">
      <t>ソウタイ</t>
    </rPh>
    <phoneticPr fontId="31"/>
  </si>
  <si>
    <t>茶色になったら未打刻届を提出</t>
    <rPh sb="0" eb="2">
      <t>チャイロ</t>
    </rPh>
    <rPh sb="7" eb="8">
      <t>ミ</t>
    </rPh>
    <rPh sb="8" eb="10">
      <t>ダコク</t>
    </rPh>
    <rPh sb="10" eb="11">
      <t>トドケ</t>
    </rPh>
    <rPh sb="12" eb="14">
      <t>テイシュツ</t>
    </rPh>
    <phoneticPr fontId="31"/>
  </si>
  <si>
    <t>【出勤時刻】区分(H列)が茶色になったら未打刻届を提出。</t>
    <rPh sb="1" eb="3">
      <t>シュッキン</t>
    </rPh>
    <rPh sb="3" eb="5">
      <t>ジコク</t>
    </rPh>
    <rPh sb="6" eb="8">
      <t>クブン</t>
    </rPh>
    <rPh sb="10" eb="11">
      <t>レツ</t>
    </rPh>
    <phoneticPr fontId="31"/>
  </si>
  <si>
    <t>Heritage2</t>
  </si>
  <si>
    <t>RedStar</t>
  </si>
  <si>
    <t>Kinopio</t>
  </si>
  <si>
    <t>【備考】欄に必ず「休日出社」と入力してください。</t>
    <rPh sb="1" eb="3">
      <t>ビコウ</t>
    </rPh>
    <rPh sb="4" eb="5">
      <t>ラン</t>
    </rPh>
    <rPh sb="6" eb="7">
      <t>カナラ</t>
    </rPh>
    <rPh sb="9" eb="10">
      <t>キュウ</t>
    </rPh>
    <rPh sb="10" eb="11">
      <t>ニチ</t>
    </rPh>
    <rPh sb="11" eb="13">
      <t>シュッシャ</t>
    </rPh>
    <rPh sb="15" eb="17">
      <t>ニュウリョク</t>
    </rPh>
    <phoneticPr fontId="31"/>
  </si>
  <si>
    <t>【不在】区分にて[出張]を選択すると【不在】区分(F列)と</t>
    <rPh sb="1" eb="3">
      <t>フザイ</t>
    </rPh>
    <rPh sb="4" eb="6">
      <t>クブン</t>
    </rPh>
    <rPh sb="9" eb="11">
      <t>シュッチョウ</t>
    </rPh>
    <rPh sb="13" eb="15">
      <t>センタク</t>
    </rPh>
    <rPh sb="19" eb="21">
      <t>フザイ</t>
    </rPh>
    <rPh sb="22" eb="24">
      <t>クブン</t>
    </rPh>
    <rPh sb="26" eb="27">
      <t>レツ</t>
    </rPh>
    <phoneticPr fontId="28"/>
  </si>
  <si>
    <t>黄緑色のセルが現れたら「出張・公用外出事前申請書」を提出する。</t>
    <rPh sb="7" eb="8">
      <t>アラワ</t>
    </rPh>
    <phoneticPr fontId="28"/>
  </si>
  <si>
    <t>シート内のいずれかのセルが黄緑色に塗りつぶされたら「出張・公用外出事前申請書」を提出します。</t>
    <rPh sb="3" eb="4">
      <t>ナイ</t>
    </rPh>
    <rPh sb="13" eb="15">
      <t>キミドリ</t>
    </rPh>
    <rPh sb="15" eb="16">
      <t>イロ</t>
    </rPh>
    <rPh sb="17" eb="18">
      <t>ヌ</t>
    </rPh>
    <phoneticPr fontId="28"/>
  </si>
  <si>
    <t>CXで【出MC】区分(I列)もしくは【退MC】区分(K列)にて[直行][直帰]を選択していると</t>
    <rPh sb="4" eb="5">
      <t>デ</t>
    </rPh>
    <rPh sb="12" eb="13">
      <t>レツ</t>
    </rPh>
    <rPh sb="19" eb="20">
      <t>タイ</t>
    </rPh>
    <rPh sb="23" eb="25">
      <t>クブン</t>
    </rPh>
    <rPh sb="27" eb="28">
      <t>レツ</t>
    </rPh>
    <rPh sb="32" eb="34">
      <t>チョッコウ</t>
    </rPh>
    <rPh sb="36" eb="38">
      <t>チョッキ</t>
    </rPh>
    <rPh sb="40" eb="42">
      <t>センタク</t>
    </rPh>
    <phoneticPr fontId="28"/>
  </si>
  <si>
    <t>それぞれが黄緑色に塗りつぶされます。</t>
    <rPh sb="5" eb="7">
      <t>キミドリ</t>
    </rPh>
    <rPh sb="7" eb="8">
      <t>イロ</t>
    </rPh>
    <rPh sb="9" eb="10">
      <t>ヌ</t>
    </rPh>
    <phoneticPr fontId="28"/>
  </si>
  <si>
    <t>あるいは【外出打刻】と【戻り打刻】の間にある【外C】区分（M列）が</t>
    <rPh sb="18" eb="19">
      <t>アイダ</t>
    </rPh>
    <rPh sb="23" eb="24">
      <t>ソト</t>
    </rPh>
    <rPh sb="26" eb="28">
      <t>クブン</t>
    </rPh>
    <rPh sb="30" eb="31">
      <t>レツ</t>
    </rPh>
    <phoneticPr fontId="31"/>
  </si>
  <si>
    <t>【外出打刻】と【戻り打刻】の間にある【外MC】区分（M列）のセルが黄緑色になります。</t>
    <rPh sb="19" eb="20">
      <t>ソト</t>
    </rPh>
    <rPh sb="33" eb="35">
      <t>キミドリ</t>
    </rPh>
    <rPh sb="35" eb="36">
      <t>イロ</t>
    </rPh>
    <phoneticPr fontId="28"/>
  </si>
  <si>
    <t>【外出打刻】と【戻り打刻】の間にある【外MC】区分（M列）のセルと【不在】区分(F列)とは</t>
    <phoneticPr fontId="28"/>
  </si>
  <si>
    <t>黄緑色になったら「出張・公用外出事前申請書」を提出</t>
    <phoneticPr fontId="28"/>
  </si>
  <si>
    <t>連動しており、「出張・公用外出事前申請書」を提出する場合には</t>
    <rPh sb="0" eb="2">
      <t>レンドウ</t>
    </rPh>
    <rPh sb="26" eb="28">
      <t>バアイ</t>
    </rPh>
    <phoneticPr fontId="28"/>
  </si>
  <si>
    <t>どちらも色が黄緑色に塗りつぶされます。</t>
    <phoneticPr fontId="28"/>
  </si>
  <si>
    <t>こちらも【外出打刻】と【戻り打刻】の間にある【外MC】区分（M列）のセルと【不在】区分(F列)とは</t>
    <phoneticPr fontId="28"/>
  </si>
  <si>
    <t>名前</t>
    <rPh sb="0" eb="2">
      <t>ナマエ</t>
    </rPh>
    <phoneticPr fontId="31"/>
  </si>
  <si>
    <t>日付</t>
  </si>
  <si>
    <t>曜</t>
  </si>
  <si>
    <t>ｶﾚﾝﾀﾞ</t>
  </si>
  <si>
    <t>不在</t>
  </si>
  <si>
    <t>勤務
区分</t>
  </si>
  <si>
    <t>出勤
時刻</t>
  </si>
  <si>
    <t>ＭＣ</t>
  </si>
  <si>
    <t>退勤
時刻</t>
  </si>
  <si>
    <t>外出
打刻</t>
    <rPh sb="0" eb="2">
      <t>ガイシュツ</t>
    </rPh>
    <rPh sb="3" eb="5">
      <t>ダコク</t>
    </rPh>
    <phoneticPr fontId="31"/>
  </si>
  <si>
    <t>戻り
打刻</t>
  </si>
  <si>
    <t>所定
時間</t>
  </si>
  <si>
    <t>残業
時間</t>
  </si>
  <si>
    <t>深夜
所定</t>
  </si>
  <si>
    <t>深夜
残業</t>
  </si>
  <si>
    <t>休出
時間</t>
  </si>
  <si>
    <t>休出
深夜</t>
  </si>
  <si>
    <t>遅早外
時間</t>
  </si>
  <si>
    <t>コメント</t>
  </si>
  <si>
    <t>総勤務
時間</t>
    <rPh sb="0" eb="1">
      <t>ソウ</t>
    </rPh>
    <rPh sb="1" eb="3">
      <t>キンム</t>
    </rPh>
    <rPh sb="4" eb="6">
      <t>ジカン</t>
    </rPh>
    <phoneticPr fontId="31"/>
  </si>
  <si>
    <t>10進数表記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</si>
</sst>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??&quot;年&quot;"/>
    <numFmt numFmtId="177" formatCode="??&quot; 月分&quot;"/>
    <numFmt numFmtId="178" formatCode="aaa"/>
    <numFmt numFmtId="179" formatCode="0.00;0.00"/>
    <numFmt numFmtId="180" formatCode="General;;"/>
    <numFmt numFmtId="181" formatCode="*;*;"/>
    <numFmt numFmtId="182" formatCode="m/d;@"/>
    <numFmt numFmtId="183" formatCode="0.00_);[Red]\(0.00\)"/>
  </numFmts>
  <fonts count="4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u/>
      <sz val="10"/>
      <color theme="1"/>
      <name val="ＭＳ Ｐゴシック"/>
      <family val="3"/>
      <charset val="128"/>
      <scheme val="minor"/>
    </font>
    <font>
      <sz val="10"/>
      <color rgb="FF00B0F0"/>
      <name val="ＭＳ Ｐゴシック"/>
      <family val="2"/>
      <charset val="128"/>
      <scheme val="minor"/>
    </font>
    <font>
      <sz val="10"/>
      <color rgb="FF00B0F0"/>
      <name val="ＭＳ Ｐゴシック"/>
      <family val="3"/>
      <charset val="128"/>
      <scheme val="minor"/>
    </font>
    <font>
      <sz val="10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00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rgb="FF00B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6948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</fills>
  <borders count="14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 style="double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double">
        <color indexed="8"/>
      </top>
      <bottom/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auto="1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theme="0" tint="-0.499984740745262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hair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20" borderId="1" applyNumberFormat="0" applyAlignment="0" applyProtection="0"/>
    <xf numFmtId="0" fontId="12" fillId="21" borderId="0" applyNumberFormat="0" applyBorder="0" applyAlignment="0" applyProtection="0"/>
    <xf numFmtId="9" fontId="29" fillId="0" borderId="0" applyFill="0" applyBorder="0" applyAlignment="0" applyProtection="0"/>
    <xf numFmtId="0" fontId="29" fillId="22" borderId="2" applyNumberFormat="0" applyAlignment="0" applyProtection="0"/>
    <xf numFmtId="0" fontId="13" fillId="0" borderId="3" applyNumberFormat="0" applyFill="0" applyAlignment="0" applyProtection="0"/>
    <xf numFmtId="0" fontId="14" fillId="3" borderId="0" applyNumberFormat="0" applyBorder="0" applyAlignment="0" applyProtection="0"/>
    <xf numFmtId="0" fontId="15" fillId="23" borderId="4" applyNumberFormat="0" applyAlignment="0" applyProtection="0"/>
    <xf numFmtId="0" fontId="16" fillId="0" borderId="0" applyNumberFormat="0" applyFill="0" applyBorder="0" applyAlignment="0" applyProtection="0"/>
    <xf numFmtId="38" fontId="29" fillId="0" borderId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2" fillId="0" borderId="0" applyNumberFormat="0" applyFill="0" applyBorder="0" applyAlignment="0" applyProtection="0"/>
    <xf numFmtId="0" fontId="23" fillId="7" borderId="4" applyNumberFormat="0" applyAlignment="0" applyProtection="0"/>
    <xf numFmtId="0" fontId="24" fillId="4" borderId="0" applyNumberFormat="0" applyBorder="0" applyAlignment="0" applyProtection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20" borderId="1" applyNumberFormat="0" applyAlignment="0" applyProtection="0"/>
    <xf numFmtId="0" fontId="12" fillId="21" borderId="0" applyNumberFormat="0" applyBorder="0" applyAlignment="0" applyProtection="0"/>
    <xf numFmtId="9" fontId="29" fillId="0" borderId="0" applyFill="0" applyBorder="0" applyAlignment="0" applyProtection="0"/>
    <xf numFmtId="0" fontId="29" fillId="22" borderId="2" applyNumberFormat="0" applyAlignment="0" applyProtection="0"/>
    <xf numFmtId="0" fontId="13" fillId="0" borderId="3" applyNumberFormat="0" applyFill="0" applyAlignment="0" applyProtection="0"/>
    <xf numFmtId="0" fontId="14" fillId="3" borderId="0" applyNumberFormat="0" applyBorder="0" applyAlignment="0" applyProtection="0"/>
    <xf numFmtId="0" fontId="15" fillId="23" borderId="4" applyNumberFormat="0" applyAlignment="0" applyProtection="0"/>
    <xf numFmtId="0" fontId="16" fillId="0" borderId="0" applyNumberFormat="0" applyFill="0" applyBorder="0" applyAlignment="0" applyProtection="0"/>
    <xf numFmtId="38" fontId="29" fillId="0" borderId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2" fillId="0" borderId="0" applyNumberFormat="0" applyFill="0" applyBorder="0" applyAlignment="0" applyProtection="0"/>
    <xf numFmtId="0" fontId="23" fillId="7" borderId="4" applyNumberFormat="0" applyAlignment="0" applyProtection="0"/>
    <xf numFmtId="0" fontId="24" fillId="4" borderId="0" applyNumberFormat="0" applyBorder="0" applyAlignment="0" applyProtection="0"/>
    <xf numFmtId="0" fontId="4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26" fillId="0" borderId="0" xfId="0" applyNumberFormat="1" applyFont="1" applyFill="1" applyAlignment="1">
      <alignment vertical="center"/>
    </xf>
    <xf numFmtId="177" fontId="26" fillId="0" borderId="0" xfId="0" applyNumberFormat="1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Font="1" applyFill="1" applyBorder="1" applyAlignment="1">
      <alignment horizontal="right" vertical="center"/>
    </xf>
    <xf numFmtId="178" fontId="27" fillId="0" borderId="19" xfId="0" applyNumberFormat="1" applyFont="1" applyBorder="1" applyAlignment="1">
      <alignment horizontal="center" vertical="center"/>
    </xf>
    <xf numFmtId="179" fontId="0" fillId="0" borderId="20" xfId="0" applyNumberFormat="1" applyBorder="1" applyAlignment="1">
      <alignment vertical="center"/>
    </xf>
    <xf numFmtId="179" fontId="0" fillId="0" borderId="21" xfId="0" applyNumberFormat="1" applyBorder="1" applyAlignment="1" applyProtection="1">
      <alignment vertical="center"/>
      <protection locked="0"/>
    </xf>
    <xf numFmtId="179" fontId="0" fillId="0" borderId="22" xfId="0" applyNumberFormat="1" applyFill="1" applyBorder="1" applyAlignment="1" applyProtection="1">
      <alignment vertical="center"/>
      <protection locked="0"/>
    </xf>
    <xf numFmtId="179" fontId="0" fillId="0" borderId="0" xfId="0" applyNumberFormat="1" applyBorder="1" applyAlignment="1" applyProtection="1">
      <alignment vertical="center"/>
      <protection locked="0"/>
    </xf>
    <xf numFmtId="179" fontId="0" fillId="0" borderId="22" xfId="0" applyNumberFormat="1" applyBorder="1" applyAlignment="1" applyProtection="1">
      <alignment vertical="center"/>
      <protection locked="0"/>
    </xf>
    <xf numFmtId="179" fontId="0" fillId="0" borderId="23" xfId="0" applyNumberFormat="1" applyBorder="1" applyAlignment="1" applyProtection="1">
      <alignment vertical="center"/>
      <protection locked="0"/>
    </xf>
    <xf numFmtId="179" fontId="0" fillId="0" borderId="24" xfId="0" applyNumberFormat="1" applyBorder="1" applyAlignment="1" applyProtection="1">
      <alignment vertical="center"/>
      <protection locked="0"/>
    </xf>
    <xf numFmtId="179" fontId="0" fillId="0" borderId="25" xfId="0" applyNumberFormat="1" applyFill="1" applyBorder="1" applyAlignment="1" applyProtection="1">
      <alignment vertical="center"/>
      <protection locked="0"/>
    </xf>
    <xf numFmtId="179" fontId="0" fillId="0" borderId="25" xfId="0" applyNumberFormat="1" applyBorder="1" applyAlignment="1" applyProtection="1">
      <alignment vertical="center"/>
      <protection locked="0"/>
    </xf>
    <xf numFmtId="179" fontId="0" fillId="0" borderId="26" xfId="0" applyNumberFormat="1" applyBorder="1" applyAlignment="1" applyProtection="1">
      <alignment vertical="center"/>
      <protection locked="0"/>
    </xf>
    <xf numFmtId="179" fontId="0" fillId="0" borderId="24" xfId="0" applyNumberFormat="1" applyBorder="1" applyAlignment="1" applyProtection="1">
      <alignment horizontal="right" vertical="center"/>
      <protection locked="0"/>
    </xf>
    <xf numFmtId="179" fontId="0" fillId="0" borderId="20" xfId="0" applyNumberFormat="1" applyFont="1" applyBorder="1" applyAlignment="1">
      <alignment vertical="center"/>
    </xf>
    <xf numFmtId="179" fontId="0" fillId="0" borderId="27" xfId="0" applyNumberFormat="1" applyBorder="1" applyAlignment="1" applyProtection="1">
      <alignment vertical="center"/>
      <protection locked="0"/>
    </xf>
    <xf numFmtId="179" fontId="0" fillId="0" borderId="28" xfId="0" applyNumberFormat="1" applyFill="1" applyBorder="1" applyAlignment="1" applyProtection="1">
      <alignment vertical="center"/>
      <protection locked="0"/>
    </xf>
    <xf numFmtId="179" fontId="0" fillId="0" borderId="28" xfId="0" applyNumberFormat="1" applyBorder="1" applyAlignment="1" applyProtection="1">
      <alignment vertical="center"/>
      <protection locked="0"/>
    </xf>
    <xf numFmtId="179" fontId="0" fillId="0" borderId="29" xfId="0" applyNumberFormat="1" applyBorder="1" applyAlignment="1" applyProtection="1">
      <alignment vertical="center"/>
      <protection locked="0"/>
    </xf>
    <xf numFmtId="0" fontId="0" fillId="0" borderId="30" xfId="0" applyFont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179" fontId="0" fillId="0" borderId="32" xfId="0" applyNumberFormat="1" applyBorder="1" applyAlignment="1">
      <alignment vertical="center"/>
    </xf>
    <xf numFmtId="179" fontId="0" fillId="0" borderId="33" xfId="0" applyNumberFormat="1" applyBorder="1" applyAlignment="1">
      <alignment vertical="center"/>
    </xf>
    <xf numFmtId="179" fontId="0" fillId="0" borderId="34" xfId="0" applyNumberFormat="1" applyFill="1" applyBorder="1" applyAlignment="1">
      <alignment vertical="center"/>
    </xf>
    <xf numFmtId="179" fontId="0" fillId="0" borderId="34" xfId="0" applyNumberFormat="1" applyBorder="1" applyAlignment="1">
      <alignment vertical="center"/>
    </xf>
    <xf numFmtId="179" fontId="0" fillId="0" borderId="35" xfId="0" applyNumberFormat="1" applyBorder="1" applyAlignment="1">
      <alignment vertical="center"/>
    </xf>
    <xf numFmtId="179" fontId="0" fillId="0" borderId="36" xfId="0" applyNumberFormat="1" applyBorder="1" applyAlignment="1">
      <alignment vertical="center"/>
    </xf>
    <xf numFmtId="179" fontId="0" fillId="0" borderId="37" xfId="0" applyNumberForma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0" xfId="0" applyFont="1" applyBorder="1" applyAlignment="1">
      <alignment vertical="center"/>
    </xf>
    <xf numFmtId="179" fontId="0" fillId="0" borderId="25" xfId="0" applyNumberFormat="1" applyBorder="1" applyAlignment="1">
      <alignment vertical="center"/>
    </xf>
    <xf numFmtId="40" fontId="0" fillId="0" borderId="32" xfId="34" applyNumberFormat="1" applyFont="1" applyFill="1" applyBorder="1" applyAlignment="1" applyProtection="1">
      <alignment vertical="center"/>
    </xf>
    <xf numFmtId="40" fontId="0" fillId="0" borderId="0" xfId="34" applyNumberFormat="1" applyFont="1" applyFill="1" applyBorder="1" applyAlignment="1" applyProtection="1">
      <alignment horizontal="center" vertical="center"/>
    </xf>
    <xf numFmtId="176" fontId="26" fillId="0" borderId="0" xfId="0" applyNumberFormat="1" applyFont="1" applyAlignment="1">
      <alignment vertical="center"/>
    </xf>
    <xf numFmtId="180" fontId="0" fillId="0" borderId="16" xfId="0" applyNumberFormat="1" applyFill="1" applyBorder="1" applyAlignment="1">
      <alignment horizontal="center" vertical="center" shrinkToFit="1"/>
    </xf>
    <xf numFmtId="179" fontId="0" fillId="0" borderId="20" xfId="0" applyNumberFormat="1" applyFill="1" applyBorder="1" applyAlignment="1">
      <alignment vertical="center"/>
    </xf>
    <xf numFmtId="10" fontId="0" fillId="0" borderId="18" xfId="28" applyNumberFormat="1" applyFont="1" applyFill="1" applyBorder="1" applyAlignment="1" applyProtection="1">
      <alignment vertical="center"/>
    </xf>
    <xf numFmtId="10" fontId="0" fillId="0" borderId="43" xfId="28" applyNumberFormat="1" applyFont="1" applyFill="1" applyBorder="1" applyAlignment="1" applyProtection="1">
      <alignment vertical="center"/>
    </xf>
    <xf numFmtId="10" fontId="0" fillId="0" borderId="44" xfId="28" applyNumberFormat="1" applyFont="1" applyFill="1" applyBorder="1" applyAlignment="1" applyProtection="1">
      <alignment vertical="center"/>
    </xf>
    <xf numFmtId="10" fontId="0" fillId="0" borderId="0" xfId="28" applyNumberFormat="1" applyFont="1" applyFill="1" applyBorder="1" applyAlignment="1" applyProtection="1">
      <alignment vertical="center"/>
    </xf>
    <xf numFmtId="0" fontId="0" fillId="0" borderId="42" xfId="0" applyFont="1" applyFill="1" applyBorder="1" applyAlignment="1" applyProtection="1">
      <alignment horizontal="center" vertical="center"/>
    </xf>
    <xf numFmtId="0" fontId="0" fillId="0" borderId="30" xfId="0" applyFont="1" applyBorder="1" applyAlignment="1">
      <alignment horizontal="center" vertical="center"/>
    </xf>
    <xf numFmtId="179" fontId="0" fillId="0" borderId="45" xfId="0" applyNumberFormat="1" applyBorder="1" applyAlignment="1">
      <alignment vertical="center"/>
    </xf>
    <xf numFmtId="10" fontId="0" fillId="0" borderId="30" xfId="28" applyNumberFormat="1" applyFont="1" applyFill="1" applyBorder="1" applyAlignment="1" applyProtection="1">
      <alignment vertical="center"/>
    </xf>
    <xf numFmtId="10" fontId="0" fillId="0" borderId="34" xfId="28" applyNumberFormat="1" applyFont="1" applyFill="1" applyBorder="1" applyAlignment="1" applyProtection="1">
      <alignment vertical="center"/>
    </xf>
    <xf numFmtId="10" fontId="0" fillId="0" borderId="45" xfId="28" applyNumberFormat="1" applyFont="1" applyFill="1" applyBorder="1" applyAlignment="1" applyProtection="1">
      <alignment vertical="center"/>
    </xf>
    <xf numFmtId="179" fontId="0" fillId="0" borderId="47" xfId="0" applyNumberFormat="1" applyBorder="1" applyAlignment="1" applyProtection="1">
      <alignment vertical="center"/>
      <protection locked="0"/>
    </xf>
    <xf numFmtId="179" fontId="0" fillId="0" borderId="48" xfId="0" applyNumberFormat="1" applyFill="1" applyBorder="1" applyAlignment="1" applyProtection="1">
      <alignment vertical="center"/>
      <protection locked="0"/>
    </xf>
    <xf numFmtId="179" fontId="0" fillId="0" borderId="47" xfId="0" applyNumberFormat="1" applyFill="1" applyBorder="1" applyAlignment="1" applyProtection="1">
      <alignment vertical="center"/>
      <protection locked="0"/>
    </xf>
    <xf numFmtId="179" fontId="0" fillId="0" borderId="50" xfId="0" applyNumberFormat="1" applyBorder="1" applyAlignment="1">
      <alignment vertical="center"/>
    </xf>
    <xf numFmtId="179" fontId="0" fillId="0" borderId="51" xfId="0" applyNumberFormat="1" applyBorder="1" applyAlignment="1" applyProtection="1">
      <alignment vertical="center"/>
      <protection locked="0"/>
    </xf>
    <xf numFmtId="179" fontId="0" fillId="0" borderId="52" xfId="0" applyNumberFormat="1" applyBorder="1" applyAlignment="1" applyProtection="1">
      <alignment vertical="center"/>
      <protection locked="0"/>
    </xf>
    <xf numFmtId="179" fontId="0" fillId="0" borderId="39" xfId="0" applyNumberFormat="1" applyBorder="1" applyAlignment="1" applyProtection="1">
      <alignment vertical="center"/>
      <protection locked="0"/>
    </xf>
    <xf numFmtId="177" fontId="26" fillId="0" borderId="0" xfId="0" applyNumberFormat="1" applyFont="1" applyFill="1" applyAlignment="1" applyProtection="1">
      <alignment horizontal="left" vertical="center"/>
      <protection locked="0"/>
    </xf>
    <xf numFmtId="179" fontId="0" fillId="0" borderId="66" xfId="0" applyNumberFormat="1" applyBorder="1" applyAlignment="1" applyProtection="1">
      <alignment vertical="center"/>
      <protection locked="0"/>
    </xf>
    <xf numFmtId="179" fontId="0" fillId="0" borderId="67" xfId="0" applyNumberFormat="1" applyBorder="1" applyAlignment="1" applyProtection="1">
      <alignment vertical="center"/>
      <protection locked="0"/>
    </xf>
    <xf numFmtId="179" fontId="0" fillId="0" borderId="68" xfId="0" applyNumberFormat="1" applyBorder="1" applyAlignment="1" applyProtection="1">
      <alignment vertical="center"/>
      <protection locked="0"/>
    </xf>
    <xf numFmtId="179" fontId="0" fillId="0" borderId="48" xfId="0" applyNumberFormat="1" applyBorder="1" applyAlignment="1" applyProtection="1">
      <alignment vertical="center"/>
      <protection locked="0"/>
    </xf>
    <xf numFmtId="179" fontId="0" fillId="0" borderId="69" xfId="0" applyNumberFormat="1" applyBorder="1" applyAlignment="1" applyProtection="1">
      <alignment vertical="center"/>
      <protection locked="0"/>
    </xf>
    <xf numFmtId="0" fontId="0" fillId="0" borderId="16" xfId="0" applyFont="1" applyFill="1" applyBorder="1" applyAlignment="1" applyProtection="1">
      <alignment horizontal="center" vertical="center" shrinkToFit="1"/>
      <protection locked="0"/>
    </xf>
    <xf numFmtId="0" fontId="0" fillId="0" borderId="53" xfId="0" applyFont="1" applyFill="1" applyBorder="1" applyAlignment="1" applyProtection="1">
      <alignment horizontal="center" vertical="center" shrinkToFit="1"/>
      <protection locked="0"/>
    </xf>
    <xf numFmtId="0" fontId="0" fillId="0" borderId="17" xfId="0" applyFont="1" applyFill="1" applyBorder="1" applyAlignment="1" applyProtection="1">
      <alignment horizontal="center" vertical="center" shrinkToFit="1"/>
      <protection locked="0"/>
    </xf>
    <xf numFmtId="176" fontId="26" fillId="0" borderId="0" xfId="0" applyNumberFormat="1" applyFont="1" applyFill="1" applyAlignment="1" applyProtection="1">
      <alignment vertical="center"/>
      <protection locked="0"/>
    </xf>
    <xf numFmtId="177" fontId="26" fillId="0" borderId="0" xfId="0" applyNumberFormat="1" applyFont="1" applyFill="1" applyAlignment="1" applyProtection="1">
      <alignment vertical="center"/>
      <protection locked="0"/>
    </xf>
    <xf numFmtId="0" fontId="26" fillId="0" borderId="0" xfId="0" applyNumberFormat="1" applyFont="1" applyFill="1" applyAlignment="1" applyProtection="1">
      <alignment horizontal="left" vertical="center"/>
      <protection locked="0"/>
    </xf>
    <xf numFmtId="0" fontId="0" fillId="0" borderId="18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9" fontId="0" fillId="0" borderId="18" xfId="28" applyNumberFormat="1" applyFont="1" applyFill="1" applyBorder="1" applyAlignment="1" applyProtection="1">
      <alignment vertical="center"/>
    </xf>
    <xf numFmtId="179" fontId="0" fillId="0" borderId="43" xfId="28" applyNumberFormat="1" applyFont="1" applyFill="1" applyBorder="1" applyAlignment="1" applyProtection="1">
      <alignment vertical="center"/>
    </xf>
    <xf numFmtId="179" fontId="0" fillId="0" borderId="44" xfId="28" applyNumberFormat="1" applyFont="1" applyFill="1" applyBorder="1" applyAlignment="1" applyProtection="1">
      <alignment vertical="center"/>
    </xf>
    <xf numFmtId="0" fontId="33" fillId="0" borderId="0" xfId="90" applyFont="1">
      <alignment vertical="center"/>
    </xf>
    <xf numFmtId="0" fontId="33" fillId="31" borderId="0" xfId="90" applyFont="1" applyFill="1">
      <alignment vertical="center"/>
    </xf>
    <xf numFmtId="0" fontId="33" fillId="32" borderId="0" xfId="90" applyFont="1" applyFill="1">
      <alignment vertical="center"/>
    </xf>
    <xf numFmtId="0" fontId="34" fillId="0" borderId="72" xfId="90" applyFont="1" applyBorder="1">
      <alignment vertical="center"/>
    </xf>
    <xf numFmtId="0" fontId="33" fillId="0" borderId="72" xfId="90" applyFont="1" applyBorder="1">
      <alignment vertical="center"/>
    </xf>
    <xf numFmtId="0" fontId="33" fillId="0" borderId="73" xfId="90" applyFont="1" applyBorder="1">
      <alignment vertical="center"/>
    </xf>
    <xf numFmtId="0" fontId="33" fillId="0" borderId="74" xfId="90" applyFont="1" applyBorder="1">
      <alignment vertical="center"/>
    </xf>
    <xf numFmtId="0" fontId="33" fillId="0" borderId="0" xfId="90" applyFont="1" applyBorder="1">
      <alignment vertical="center"/>
    </xf>
    <xf numFmtId="0" fontId="34" fillId="33" borderId="75" xfId="90" applyFont="1" applyFill="1" applyBorder="1">
      <alignment vertical="center"/>
    </xf>
    <xf numFmtId="0" fontId="33" fillId="33" borderId="75" xfId="90" applyFont="1" applyFill="1" applyBorder="1">
      <alignment vertical="center"/>
    </xf>
    <xf numFmtId="0" fontId="34" fillId="34" borderId="75" xfId="90" applyFont="1" applyFill="1" applyBorder="1">
      <alignment vertical="center"/>
    </xf>
    <xf numFmtId="0" fontId="33" fillId="34" borderId="75" xfId="90" applyFont="1" applyFill="1" applyBorder="1">
      <alignment vertical="center"/>
    </xf>
    <xf numFmtId="0" fontId="33" fillId="0" borderId="75" xfId="90" applyFont="1" applyBorder="1">
      <alignment vertical="center"/>
    </xf>
    <xf numFmtId="0" fontId="36" fillId="0" borderId="75" xfId="90" applyFont="1" applyBorder="1">
      <alignment vertical="center"/>
    </xf>
    <xf numFmtId="0" fontId="33" fillId="0" borderId="76" xfId="90" applyFont="1" applyBorder="1">
      <alignment vertical="center"/>
    </xf>
    <xf numFmtId="20" fontId="30" fillId="0" borderId="75" xfId="90" applyNumberFormat="1" applyFont="1" applyBorder="1">
      <alignment vertical="center"/>
    </xf>
    <xf numFmtId="20" fontId="30" fillId="0" borderId="76" xfId="90" applyNumberFormat="1" applyFont="1" applyBorder="1">
      <alignment vertical="center"/>
    </xf>
    <xf numFmtId="0" fontId="33" fillId="0" borderId="86" xfId="90" applyFont="1" applyBorder="1">
      <alignment vertical="center"/>
    </xf>
    <xf numFmtId="0" fontId="33" fillId="0" borderId="87" xfId="90" applyFont="1" applyBorder="1">
      <alignment vertical="center"/>
    </xf>
    <xf numFmtId="0" fontId="33" fillId="0" borderId="88" xfId="90" applyFont="1" applyBorder="1">
      <alignment vertical="center"/>
    </xf>
    <xf numFmtId="0" fontId="33" fillId="0" borderId="89" xfId="90" applyFont="1" applyBorder="1">
      <alignment vertical="center"/>
    </xf>
    <xf numFmtId="0" fontId="33" fillId="0" borderId="90" xfId="90" applyFont="1" applyBorder="1">
      <alignment vertical="center"/>
    </xf>
    <xf numFmtId="0" fontId="33" fillId="0" borderId="91" xfId="90" applyFont="1" applyBorder="1">
      <alignment vertical="center"/>
    </xf>
    <xf numFmtId="0" fontId="33" fillId="0" borderId="71" xfId="90" applyFont="1" applyBorder="1">
      <alignment vertical="center"/>
    </xf>
    <xf numFmtId="0" fontId="33" fillId="0" borderId="70" xfId="90" applyFont="1" applyBorder="1">
      <alignment vertical="center"/>
    </xf>
    <xf numFmtId="0" fontId="33" fillId="0" borderId="95" xfId="90" applyFont="1" applyBorder="1">
      <alignment vertical="center"/>
    </xf>
    <xf numFmtId="0" fontId="33" fillId="0" borderId="96" xfId="90" applyFont="1" applyBorder="1">
      <alignment vertical="center"/>
    </xf>
    <xf numFmtId="181" fontId="29" fillId="0" borderId="49" xfId="91" applyNumberFormat="1" applyBorder="1" applyAlignment="1">
      <alignment horizontal="center" vertical="center" shrinkToFit="1"/>
    </xf>
    <xf numFmtId="181" fontId="29" fillId="0" borderId="16" xfId="91" applyNumberFormat="1" applyBorder="1" applyAlignment="1">
      <alignment horizontal="center" vertical="center" shrinkToFit="1"/>
    </xf>
    <xf numFmtId="181" fontId="29" fillId="0" borderId="41" xfId="91" applyNumberFormat="1" applyBorder="1" applyAlignment="1">
      <alignment horizontal="center" vertical="center" shrinkToFit="1"/>
    </xf>
    <xf numFmtId="176" fontId="26" fillId="0" borderId="0" xfId="91" applyNumberFormat="1" applyFont="1" applyFill="1" applyAlignment="1" applyProtection="1">
      <alignment vertical="center"/>
    </xf>
    <xf numFmtId="177" fontId="26" fillId="0" borderId="0" xfId="91" applyNumberFormat="1" applyFont="1" applyFill="1" applyAlignment="1">
      <alignment horizontal="left" vertical="center"/>
    </xf>
    <xf numFmtId="0" fontId="0" fillId="0" borderId="18" xfId="0" applyFont="1" applyFill="1" applyBorder="1" applyAlignment="1" applyProtection="1">
      <alignment horizontal="right" vertical="center"/>
    </xf>
    <xf numFmtId="178" fontId="27" fillId="0" borderId="19" xfId="0" applyNumberFormat="1" applyFont="1" applyBorder="1" applyAlignment="1" applyProtection="1">
      <alignment horizontal="center" vertical="center"/>
    </xf>
    <xf numFmtId="0" fontId="0" fillId="0" borderId="16" xfId="0" applyFont="1" applyFill="1" applyBorder="1" applyAlignment="1" applyProtection="1">
      <alignment horizontal="center" vertical="center" shrinkToFit="1"/>
    </xf>
    <xf numFmtId="0" fontId="0" fillId="0" borderId="53" xfId="0" applyFont="1" applyFill="1" applyBorder="1" applyAlignment="1" applyProtection="1">
      <alignment horizontal="center" vertical="center" shrinkToFit="1"/>
    </xf>
    <xf numFmtId="0" fontId="0" fillId="0" borderId="17" xfId="0" applyFont="1" applyFill="1" applyBorder="1" applyAlignment="1" applyProtection="1">
      <alignment horizontal="center" vertical="center" shrinkToFit="1"/>
    </xf>
    <xf numFmtId="0" fontId="33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25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0" fillId="26" borderId="0" xfId="0" applyFont="1" applyFill="1" applyBorder="1" applyAlignment="1">
      <alignment vertical="center"/>
    </xf>
    <xf numFmtId="0" fontId="30" fillId="27" borderId="0" xfId="0" applyFont="1" applyFill="1" applyBorder="1" applyAlignment="1">
      <alignment vertical="center"/>
    </xf>
    <xf numFmtId="0" fontId="30" fillId="28" borderId="0" xfId="0" applyFont="1" applyFill="1" applyBorder="1" applyAlignment="1">
      <alignment vertical="center"/>
    </xf>
    <xf numFmtId="0" fontId="30" fillId="29" borderId="0" xfId="0" applyFont="1" applyFill="1" applyBorder="1" applyAlignment="1">
      <alignment vertical="center"/>
    </xf>
    <xf numFmtId="0" fontId="32" fillId="30" borderId="0" xfId="0" applyFont="1" applyFill="1" applyBorder="1" applyAlignment="1">
      <alignment vertical="center"/>
    </xf>
    <xf numFmtId="0" fontId="30" fillId="24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30" fillId="25" borderId="0" xfId="0" applyFont="1" applyFill="1" applyAlignment="1">
      <alignment horizontal="right" vertical="center"/>
    </xf>
    <xf numFmtId="0" fontId="30" fillId="25" borderId="0" xfId="0" applyFont="1" applyFill="1" applyAlignment="1">
      <alignment vertical="center"/>
    </xf>
    <xf numFmtId="0" fontId="30" fillId="0" borderId="0" xfId="0" applyFont="1" applyAlignment="1">
      <alignment vertical="top"/>
    </xf>
    <xf numFmtId="0" fontId="30" fillId="35" borderId="0" xfId="0" applyFont="1" applyFill="1" applyAlignment="1">
      <alignment horizontal="right" vertical="center"/>
    </xf>
    <xf numFmtId="0" fontId="30" fillId="35" borderId="0" xfId="0" applyFont="1" applyFill="1" applyBorder="1" applyAlignment="1">
      <alignment vertical="center"/>
    </xf>
    <xf numFmtId="0" fontId="30" fillId="35" borderId="0" xfId="0" applyFont="1" applyFill="1" applyAlignment="1">
      <alignment vertical="center"/>
    </xf>
    <xf numFmtId="0" fontId="30" fillId="36" borderId="0" xfId="0" applyFont="1" applyFill="1" applyAlignment="1">
      <alignment horizontal="center" vertical="center"/>
    </xf>
    <xf numFmtId="0" fontId="30" fillId="36" borderId="0" xfId="0" applyFont="1" applyFill="1" applyAlignment="1">
      <alignment vertical="center"/>
    </xf>
    <xf numFmtId="0" fontId="30" fillId="27" borderId="0" xfId="0" applyFont="1" applyFill="1" applyAlignment="1">
      <alignment horizontal="center" vertical="center"/>
    </xf>
    <xf numFmtId="0" fontId="30" fillId="27" borderId="0" xfId="0" applyFont="1" applyFill="1" applyAlignment="1">
      <alignment vertical="center"/>
    </xf>
    <xf numFmtId="0" fontId="30" fillId="26" borderId="0" xfId="0" applyFont="1" applyFill="1" applyAlignment="1">
      <alignment horizontal="center" vertical="center"/>
    </xf>
    <xf numFmtId="0" fontId="30" fillId="26" borderId="0" xfId="0" applyFont="1" applyFill="1" applyAlignment="1">
      <alignment vertical="center"/>
    </xf>
    <xf numFmtId="0" fontId="30" fillId="37" borderId="0" xfId="0" applyFont="1" applyFill="1" applyAlignment="1">
      <alignment horizontal="center" vertical="center"/>
    </xf>
    <xf numFmtId="0" fontId="30" fillId="37" borderId="0" xfId="0" applyFont="1" applyFill="1" applyBorder="1" applyAlignment="1">
      <alignment vertical="center"/>
    </xf>
    <xf numFmtId="0" fontId="30" fillId="37" borderId="0" xfId="0" applyFont="1" applyFill="1" applyAlignment="1">
      <alignment vertical="center"/>
    </xf>
    <xf numFmtId="0" fontId="29" fillId="0" borderId="16" xfId="101" applyFont="1" applyFill="1" applyBorder="1" applyAlignment="1" applyProtection="1">
      <alignment horizontal="center" vertical="center" shrinkToFit="1"/>
      <protection locked="0"/>
    </xf>
    <xf numFmtId="0" fontId="29" fillId="0" borderId="16" xfId="101" applyFont="1" applyFill="1" applyBorder="1" applyAlignment="1" applyProtection="1">
      <alignment horizontal="center" vertical="center" wrapText="1" shrinkToFit="1"/>
      <protection locked="0"/>
    </xf>
    <xf numFmtId="0" fontId="30" fillId="0" borderId="0" xfId="0" applyFont="1" applyFill="1" applyAlignment="1">
      <alignment horizontal="right" vertical="center"/>
    </xf>
    <xf numFmtId="0" fontId="30" fillId="0" borderId="0" xfId="0" applyFont="1" applyFill="1" applyAlignment="1">
      <alignment vertical="center"/>
    </xf>
    <xf numFmtId="0" fontId="40" fillId="0" borderId="0" xfId="114" applyFont="1" applyFill="1" applyBorder="1" applyAlignment="1">
      <alignment vertical="center" wrapText="1"/>
    </xf>
    <xf numFmtId="0" fontId="40" fillId="0" borderId="0" xfId="114" applyFont="1" applyFill="1" applyBorder="1">
      <alignment vertical="center"/>
    </xf>
    <xf numFmtId="0" fontId="40" fillId="0" borderId="0" xfId="114" applyFont="1" applyFill="1" applyBorder="1" applyAlignment="1">
      <alignment horizontal="center" vertical="center"/>
    </xf>
    <xf numFmtId="0" fontId="40" fillId="0" borderId="70" xfId="114" applyFont="1" applyFill="1" applyBorder="1" applyAlignment="1">
      <alignment horizontal="right" vertical="center"/>
    </xf>
    <xf numFmtId="0" fontId="40" fillId="0" borderId="70" xfId="114" applyFont="1" applyFill="1" applyBorder="1">
      <alignment vertical="center"/>
    </xf>
    <xf numFmtId="0" fontId="40" fillId="0" borderId="70" xfId="114" applyFont="1" applyBorder="1" applyAlignment="1">
      <alignment horizontal="center" vertical="center"/>
    </xf>
    <xf numFmtId="0" fontId="40" fillId="0" borderId="0" xfId="114" applyFont="1">
      <alignment vertical="center"/>
    </xf>
    <xf numFmtId="0" fontId="40" fillId="0" borderId="0" xfId="114" applyFont="1" applyBorder="1" applyAlignment="1">
      <alignment horizontal="center" vertical="center"/>
    </xf>
    <xf numFmtId="0" fontId="40" fillId="0" borderId="0" xfId="114" applyFont="1" applyAlignment="1">
      <alignment vertical="center" wrapText="1"/>
    </xf>
    <xf numFmtId="0" fontId="40" fillId="0" borderId="0" xfId="114" applyFont="1" applyFill="1" applyAlignment="1">
      <alignment vertical="center" wrapText="1"/>
    </xf>
    <xf numFmtId="49" fontId="40" fillId="38" borderId="138" xfId="114" applyNumberFormat="1" applyFont="1" applyFill="1" applyBorder="1" applyAlignment="1">
      <alignment horizontal="center" vertical="center"/>
    </xf>
    <xf numFmtId="0" fontId="41" fillId="38" borderId="138" xfId="114" applyFont="1" applyFill="1" applyBorder="1" applyAlignment="1">
      <alignment horizontal="center" vertical="center"/>
    </xf>
    <xf numFmtId="0" fontId="41" fillId="38" borderId="138" xfId="114" applyFont="1" applyFill="1" applyBorder="1" applyAlignment="1">
      <alignment horizontal="center" vertical="center" wrapText="1"/>
    </xf>
    <xf numFmtId="0" fontId="41" fillId="38" borderId="139" xfId="114" applyFont="1" applyFill="1" applyBorder="1" applyAlignment="1">
      <alignment horizontal="center" vertical="center"/>
    </xf>
    <xf numFmtId="0" fontId="41" fillId="38" borderId="139" xfId="114" applyFont="1" applyFill="1" applyBorder="1" applyAlignment="1">
      <alignment horizontal="center" vertical="center" wrapText="1"/>
    </xf>
    <xf numFmtId="0" fontId="41" fillId="38" borderId="140" xfId="114" applyFont="1" applyFill="1" applyBorder="1" applyAlignment="1">
      <alignment horizontal="center" vertical="center"/>
    </xf>
    <xf numFmtId="0" fontId="41" fillId="39" borderId="141" xfId="114" applyFont="1" applyFill="1" applyBorder="1" applyAlignment="1">
      <alignment horizontal="center" vertical="center" wrapText="1"/>
    </xf>
    <xf numFmtId="0" fontId="41" fillId="0" borderId="138" xfId="114" applyFont="1" applyFill="1" applyBorder="1" applyAlignment="1">
      <alignment horizontal="center" vertical="center"/>
    </xf>
    <xf numFmtId="49" fontId="41" fillId="0" borderId="138" xfId="0" applyNumberFormat="1" applyFont="1" applyFill="1" applyBorder="1" applyAlignment="1">
      <alignment horizontal="center" vertical="center"/>
    </xf>
    <xf numFmtId="0" fontId="42" fillId="0" borderId="138" xfId="0" applyFont="1" applyFill="1" applyBorder="1" applyAlignment="1">
      <alignment horizontal="center" vertical="center"/>
    </xf>
    <xf numFmtId="0" fontId="41" fillId="0" borderId="138" xfId="0" applyFont="1" applyFill="1" applyBorder="1" applyAlignment="1">
      <alignment horizontal="left" vertical="center"/>
    </xf>
    <xf numFmtId="20" fontId="41" fillId="0" borderId="138" xfId="0" applyNumberFormat="1" applyFont="1" applyFill="1" applyBorder="1" applyAlignment="1">
      <alignment horizontal="right" vertical="center"/>
    </xf>
    <xf numFmtId="0" fontId="41" fillId="0" borderId="138" xfId="0" applyFont="1" applyFill="1" applyBorder="1" applyAlignment="1">
      <alignment vertical="center"/>
    </xf>
    <xf numFmtId="0" fontId="41" fillId="0" borderId="138" xfId="0" applyFont="1" applyFill="1" applyBorder="1" applyAlignment="1">
      <alignment horizontal="right" vertical="center"/>
    </xf>
    <xf numFmtId="0" fontId="41" fillId="0" borderId="140" xfId="0" applyFont="1" applyFill="1" applyBorder="1" applyAlignment="1">
      <alignment horizontal="left" vertical="center"/>
    </xf>
    <xf numFmtId="20" fontId="41" fillId="0" borderId="142" xfId="114" applyNumberFormat="1" applyFont="1" applyFill="1" applyBorder="1" applyAlignment="1">
      <alignment horizontal="left" vertical="center"/>
    </xf>
    <xf numFmtId="0" fontId="41" fillId="0" borderId="142" xfId="114" applyNumberFormat="1" applyFont="1" applyFill="1" applyBorder="1" applyAlignment="1">
      <alignment horizontal="left" vertical="center"/>
    </xf>
    <xf numFmtId="20" fontId="41" fillId="0" borderId="0" xfId="114" applyNumberFormat="1" applyFont="1" applyBorder="1">
      <alignment vertical="center"/>
    </xf>
    <xf numFmtId="14" fontId="41" fillId="0" borderId="140" xfId="0" applyNumberFormat="1" applyFont="1" applyFill="1" applyBorder="1" applyAlignment="1">
      <alignment horizontal="left" vertical="center"/>
    </xf>
    <xf numFmtId="0" fontId="41" fillId="0" borderId="143" xfId="114" applyFont="1" applyFill="1" applyBorder="1" applyAlignment="1">
      <alignment horizontal="center" vertical="center"/>
    </xf>
    <xf numFmtId="49" fontId="41" fillId="0" borderId="143" xfId="0" applyNumberFormat="1" applyFont="1" applyFill="1" applyBorder="1" applyAlignment="1">
      <alignment horizontal="center" vertical="center"/>
    </xf>
    <xf numFmtId="0" fontId="42" fillId="0" borderId="143" xfId="0" applyFont="1" applyFill="1" applyBorder="1" applyAlignment="1">
      <alignment horizontal="center" vertical="center"/>
    </xf>
    <xf numFmtId="0" fontId="41" fillId="0" borderId="143" xfId="0" applyFont="1" applyFill="1" applyBorder="1" applyAlignment="1">
      <alignment horizontal="left" vertical="center"/>
    </xf>
    <xf numFmtId="20" fontId="41" fillId="0" borderId="143" xfId="0" applyNumberFormat="1" applyFont="1" applyFill="1" applyBorder="1" applyAlignment="1">
      <alignment horizontal="right" vertical="center"/>
    </xf>
    <xf numFmtId="0" fontId="41" fillId="0" borderId="143" xfId="0" applyFont="1" applyFill="1" applyBorder="1" applyAlignment="1">
      <alignment horizontal="right" vertical="center"/>
    </xf>
    <xf numFmtId="0" fontId="41" fillId="0" borderId="144" xfId="0" applyFont="1" applyFill="1" applyBorder="1" applyAlignment="1">
      <alignment horizontal="left" vertical="center"/>
    </xf>
    <xf numFmtId="20" fontId="41" fillId="0" borderId="145" xfId="114" applyNumberFormat="1" applyFont="1" applyFill="1" applyBorder="1" applyAlignment="1">
      <alignment horizontal="left" vertical="center"/>
    </xf>
    <xf numFmtId="0" fontId="41" fillId="0" borderId="145" xfId="114" applyNumberFormat="1" applyFont="1" applyFill="1" applyBorder="1" applyAlignment="1">
      <alignment horizontal="left" vertical="center"/>
    </xf>
    <xf numFmtId="0" fontId="41" fillId="0" borderId="0" xfId="114" applyFont="1" applyBorder="1" applyAlignment="1">
      <alignment vertical="center" wrapText="1"/>
    </xf>
    <xf numFmtId="180" fontId="0" fillId="0" borderId="40" xfId="0" applyNumberFormat="1" applyFill="1" applyBorder="1" applyAlignment="1">
      <alignment horizontal="center" vertical="center" shrinkToFit="1"/>
    </xf>
    <xf numFmtId="180" fontId="0" fillId="0" borderId="41" xfId="0" applyNumberFormat="1" applyBorder="1" applyAlignment="1">
      <alignment horizontal="center" vertical="center" shrinkToFit="1"/>
    </xf>
    <xf numFmtId="0" fontId="33" fillId="0" borderId="123" xfId="90" applyFont="1" applyBorder="1" applyAlignment="1">
      <alignment horizontal="center" vertical="center"/>
    </xf>
    <xf numFmtId="0" fontId="33" fillId="0" borderId="126" xfId="90" applyFont="1" applyBorder="1" applyAlignment="1">
      <alignment horizontal="center" vertical="center"/>
    </xf>
    <xf numFmtId="0" fontId="33" fillId="0" borderId="112" xfId="90" applyFont="1" applyBorder="1" applyAlignment="1">
      <alignment horizontal="center" vertical="center"/>
    </xf>
    <xf numFmtId="0" fontId="33" fillId="0" borderId="113" xfId="90" applyFont="1" applyBorder="1" applyAlignment="1">
      <alignment horizontal="center" vertical="center"/>
    </xf>
    <xf numFmtId="0" fontId="38" fillId="0" borderId="113" xfId="90" applyFont="1" applyBorder="1" applyAlignment="1">
      <alignment horizontal="center" vertical="center"/>
    </xf>
    <xf numFmtId="0" fontId="38" fillId="0" borderId="114" xfId="90" applyFont="1" applyBorder="1" applyAlignment="1">
      <alignment horizontal="center" vertical="center"/>
    </xf>
    <xf numFmtId="183" fontId="33" fillId="0" borderId="115" xfId="90" applyNumberFormat="1" applyFont="1" applyBorder="1" applyAlignment="1">
      <alignment horizontal="center" vertical="center"/>
    </xf>
    <xf numFmtId="183" fontId="33" fillId="0" borderId="75" xfId="90" applyNumberFormat="1" applyFont="1" applyBorder="1" applyAlignment="1">
      <alignment horizontal="center" vertical="center"/>
    </xf>
    <xf numFmtId="183" fontId="33" fillId="0" borderId="116" xfId="90" applyNumberFormat="1" applyFont="1" applyBorder="1" applyAlignment="1">
      <alignment horizontal="center" vertical="center"/>
    </xf>
    <xf numFmtId="183" fontId="33" fillId="0" borderId="117" xfId="90" applyNumberFormat="1" applyFont="1" applyBorder="1" applyAlignment="1">
      <alignment horizontal="center" vertical="center"/>
    </xf>
    <xf numFmtId="183" fontId="33" fillId="0" borderId="113" xfId="90" applyNumberFormat="1" applyFont="1" applyBorder="1" applyAlignment="1">
      <alignment horizontal="center" vertical="center"/>
    </xf>
    <xf numFmtId="183" fontId="33" fillId="0" borderId="114" xfId="90" applyNumberFormat="1" applyFont="1" applyBorder="1" applyAlignment="1">
      <alignment horizontal="center" vertical="center"/>
    </xf>
    <xf numFmtId="0" fontId="33" fillId="0" borderId="75" xfId="90" applyFont="1" applyBorder="1" applyAlignment="1">
      <alignment horizontal="center" vertical="center"/>
    </xf>
    <xf numFmtId="0" fontId="33" fillId="0" borderId="118" xfId="90" applyFont="1" applyBorder="1" applyAlignment="1">
      <alignment horizontal="center" vertical="center"/>
    </xf>
    <xf numFmtId="0" fontId="33" fillId="0" borderId="119" xfId="90" applyFont="1" applyBorder="1" applyAlignment="1">
      <alignment horizontal="center" vertical="center"/>
    </xf>
    <xf numFmtId="0" fontId="33" fillId="0" borderId="120" xfId="90" applyFont="1" applyBorder="1" applyAlignment="1">
      <alignment horizontal="center" vertical="center"/>
    </xf>
    <xf numFmtId="0" fontId="39" fillId="0" borderId="120" xfId="90" applyFont="1" applyBorder="1" applyAlignment="1">
      <alignment horizontal="center" vertical="center"/>
    </xf>
    <xf numFmtId="0" fontId="32" fillId="0" borderId="121" xfId="90" applyFont="1" applyBorder="1" applyAlignment="1">
      <alignment horizontal="center" vertical="center"/>
    </xf>
    <xf numFmtId="183" fontId="33" fillId="0" borderId="122" xfId="90" applyNumberFormat="1" applyFont="1" applyBorder="1" applyAlignment="1">
      <alignment horizontal="center" vertical="center"/>
    </xf>
    <xf numFmtId="183" fontId="33" fillId="0" borderId="123" xfId="90" applyNumberFormat="1" applyFont="1" applyBorder="1" applyAlignment="1">
      <alignment horizontal="center" vertical="center"/>
    </xf>
    <xf numFmtId="183" fontId="33" fillId="0" borderId="124" xfId="90" applyNumberFormat="1" applyFont="1" applyBorder="1" applyAlignment="1">
      <alignment horizontal="center" vertical="center"/>
    </xf>
    <xf numFmtId="183" fontId="33" fillId="0" borderId="125" xfId="90" applyNumberFormat="1" applyFont="1" applyBorder="1" applyAlignment="1">
      <alignment horizontal="center" vertical="center"/>
    </xf>
    <xf numFmtId="183" fontId="33" fillId="0" borderId="120" xfId="90" applyNumberFormat="1" applyFont="1" applyBorder="1" applyAlignment="1">
      <alignment horizontal="center" vertical="center"/>
    </xf>
    <xf numFmtId="183" fontId="33" fillId="0" borderId="121" xfId="90" applyNumberFormat="1" applyFont="1" applyBorder="1" applyAlignment="1">
      <alignment horizontal="center" vertical="center"/>
    </xf>
    <xf numFmtId="0" fontId="33" fillId="0" borderId="105" xfId="90" applyFont="1" applyBorder="1" applyAlignment="1">
      <alignment horizontal="center" vertical="center"/>
    </xf>
    <xf numFmtId="0" fontId="33" fillId="0" borderId="106" xfId="90" applyFont="1" applyBorder="1" applyAlignment="1">
      <alignment horizontal="center" vertical="center"/>
    </xf>
    <xf numFmtId="0" fontId="37" fillId="0" borderId="106" xfId="90" applyFont="1" applyBorder="1" applyAlignment="1">
      <alignment horizontal="center" vertical="center"/>
    </xf>
    <xf numFmtId="0" fontId="38" fillId="0" borderId="107" xfId="90" applyFont="1" applyBorder="1" applyAlignment="1">
      <alignment horizontal="center" vertical="center"/>
    </xf>
    <xf numFmtId="183" fontId="33" fillId="0" borderId="108" xfId="90" applyNumberFormat="1" applyFont="1" applyBorder="1" applyAlignment="1">
      <alignment horizontal="center" vertical="center"/>
    </xf>
    <xf numFmtId="183" fontId="33" fillId="0" borderId="74" xfId="90" applyNumberFormat="1" applyFont="1" applyBorder="1" applyAlignment="1">
      <alignment horizontal="center" vertical="center"/>
    </xf>
    <xf numFmtId="183" fontId="33" fillId="0" borderId="109" xfId="90" applyNumberFormat="1" applyFont="1" applyBorder="1" applyAlignment="1">
      <alignment horizontal="center" vertical="center"/>
    </xf>
    <xf numFmtId="183" fontId="33" fillId="0" borderId="110" xfId="90" applyNumberFormat="1" applyFont="1" applyBorder="1" applyAlignment="1">
      <alignment horizontal="center" vertical="center"/>
    </xf>
    <xf numFmtId="183" fontId="33" fillId="0" borderId="106" xfId="90" applyNumberFormat="1" applyFont="1" applyBorder="1" applyAlignment="1">
      <alignment horizontal="center" vertical="center"/>
    </xf>
    <xf numFmtId="183" fontId="33" fillId="0" borderId="107" xfId="90" applyNumberFormat="1" applyFont="1" applyBorder="1" applyAlignment="1">
      <alignment horizontal="center" vertical="center"/>
    </xf>
    <xf numFmtId="0" fontId="33" fillId="0" borderId="74" xfId="90" applyFont="1" applyBorder="1" applyAlignment="1">
      <alignment horizontal="center" vertical="center"/>
    </xf>
    <xf numFmtId="0" fontId="33" fillId="0" borderId="111" xfId="90" applyFont="1" applyBorder="1" applyAlignment="1">
      <alignment horizontal="center" vertical="center"/>
    </xf>
    <xf numFmtId="0" fontId="33" fillId="0" borderId="101" xfId="90" applyFont="1" applyBorder="1" applyAlignment="1">
      <alignment horizontal="center" vertical="center"/>
    </xf>
    <xf numFmtId="0" fontId="33" fillId="0" borderId="104" xfId="90" applyFont="1" applyBorder="1" applyAlignment="1">
      <alignment horizontal="center" vertical="center"/>
    </xf>
    <xf numFmtId="182" fontId="33" fillId="0" borderId="92" xfId="90" applyNumberFormat="1" applyFont="1" applyBorder="1" applyAlignment="1">
      <alignment horizontal="center" vertical="center"/>
    </xf>
    <xf numFmtId="182" fontId="33" fillId="0" borderId="93" xfId="90" applyNumberFormat="1" applyFont="1" applyBorder="1" applyAlignment="1">
      <alignment horizontal="center" vertical="center"/>
    </xf>
    <xf numFmtId="182" fontId="37" fillId="0" borderId="93" xfId="90" applyNumberFormat="1" applyFont="1" applyBorder="1" applyAlignment="1">
      <alignment horizontal="center" vertical="center"/>
    </xf>
    <xf numFmtId="0" fontId="33" fillId="0" borderId="93" xfId="90" applyFont="1" applyBorder="1" applyAlignment="1">
      <alignment horizontal="center" vertical="center"/>
    </xf>
    <xf numFmtId="49" fontId="33" fillId="0" borderId="93" xfId="90" quotePrefix="1" applyNumberFormat="1" applyFont="1" applyBorder="1" applyAlignment="1">
      <alignment horizontal="center" vertical="center"/>
    </xf>
    <xf numFmtId="20" fontId="33" fillId="0" borderId="93" xfId="90" applyNumberFormat="1" applyFont="1" applyBorder="1" applyAlignment="1">
      <alignment horizontal="center" vertical="center"/>
    </xf>
    <xf numFmtId="20" fontId="33" fillId="0" borderId="94" xfId="90" applyNumberFormat="1" applyFont="1" applyBorder="1" applyAlignment="1">
      <alignment horizontal="center" vertical="center"/>
    </xf>
    <xf numFmtId="0" fontId="33" fillId="0" borderId="97" xfId="90" applyFont="1" applyBorder="1" applyAlignment="1">
      <alignment horizontal="center" vertical="center"/>
    </xf>
    <xf numFmtId="0" fontId="33" fillId="0" borderId="98" xfId="90" applyFont="1" applyBorder="1" applyAlignment="1">
      <alignment horizontal="center" vertical="center"/>
    </xf>
    <xf numFmtId="0" fontId="33" fillId="0" borderId="99" xfId="90" applyFont="1" applyBorder="1" applyAlignment="1">
      <alignment horizontal="center" vertical="center"/>
    </xf>
    <xf numFmtId="0" fontId="33" fillId="0" borderId="100" xfId="90" applyFont="1" applyBorder="1" applyAlignment="1">
      <alignment horizontal="center" vertical="center"/>
    </xf>
    <xf numFmtId="0" fontId="33" fillId="0" borderId="102" xfId="90" applyFont="1" applyBorder="1" applyAlignment="1">
      <alignment horizontal="center" vertical="center"/>
    </xf>
    <xf numFmtId="0" fontId="33" fillId="0" borderId="103" xfId="90" applyFont="1" applyBorder="1" applyAlignment="1">
      <alignment horizontal="center" vertical="center"/>
    </xf>
    <xf numFmtId="49" fontId="33" fillId="0" borderId="84" xfId="90" quotePrefix="1" applyNumberFormat="1" applyFont="1" applyBorder="1" applyAlignment="1">
      <alignment horizontal="center" vertical="center"/>
    </xf>
    <xf numFmtId="49" fontId="33" fillId="0" borderId="85" xfId="90" quotePrefix="1" applyNumberFormat="1" applyFont="1" applyBorder="1" applyAlignment="1">
      <alignment horizontal="center" vertical="center"/>
    </xf>
    <xf numFmtId="182" fontId="33" fillId="0" borderId="83" xfId="90" applyNumberFormat="1" applyFont="1" applyBorder="1" applyAlignment="1">
      <alignment horizontal="center" vertical="center"/>
    </xf>
    <xf numFmtId="182" fontId="33" fillId="0" borderId="84" xfId="90" applyNumberFormat="1" applyFont="1" applyBorder="1" applyAlignment="1">
      <alignment horizontal="center" vertical="center"/>
    </xf>
    <xf numFmtId="0" fontId="33" fillId="0" borderId="84" xfId="90" applyFont="1" applyBorder="1" applyAlignment="1">
      <alignment horizontal="center" vertical="center"/>
    </xf>
    <xf numFmtId="20" fontId="33" fillId="0" borderId="84" xfId="90" applyNumberFormat="1" applyFont="1" applyBorder="1" applyAlignment="1">
      <alignment horizontal="center" vertical="center"/>
    </xf>
    <xf numFmtId="49" fontId="33" fillId="0" borderId="84" xfId="90" applyNumberFormat="1" applyFont="1" applyBorder="1" applyAlignment="1">
      <alignment horizontal="center" vertical="center"/>
    </xf>
    <xf numFmtId="49" fontId="33" fillId="0" borderId="85" xfId="90" applyNumberFormat="1" applyFont="1" applyBorder="1" applyAlignment="1">
      <alignment horizontal="center" vertical="center"/>
    </xf>
    <xf numFmtId="0" fontId="33" fillId="0" borderId="78" xfId="90" applyFont="1" applyBorder="1" applyAlignment="1">
      <alignment horizontal="center" vertical="center"/>
    </xf>
    <xf numFmtId="0" fontId="33" fillId="0" borderId="79" xfId="90" applyFont="1" applyBorder="1" applyAlignment="1">
      <alignment horizontal="center" vertical="center"/>
    </xf>
    <xf numFmtId="182" fontId="33" fillId="0" borderId="80" xfId="90" applyNumberFormat="1" applyFont="1" applyBorder="1" applyAlignment="1">
      <alignment horizontal="center" vertical="center"/>
    </xf>
    <xf numFmtId="182" fontId="33" fillId="0" borderId="81" xfId="90" applyNumberFormat="1" applyFont="1" applyBorder="1" applyAlignment="1">
      <alignment horizontal="center" vertical="center"/>
    </xf>
    <xf numFmtId="0" fontId="33" fillId="0" borderId="81" xfId="90" applyFont="1" applyBorder="1" applyAlignment="1">
      <alignment horizontal="center" vertical="center"/>
    </xf>
    <xf numFmtId="20" fontId="33" fillId="0" borderId="81" xfId="90" applyNumberFormat="1" applyFont="1" applyBorder="1" applyAlignment="1">
      <alignment horizontal="center" vertical="center"/>
    </xf>
    <xf numFmtId="49" fontId="33" fillId="0" borderId="81" xfId="90" quotePrefix="1" applyNumberFormat="1" applyFont="1" applyBorder="1" applyAlignment="1">
      <alignment horizontal="center" vertical="center"/>
    </xf>
    <xf numFmtId="49" fontId="33" fillId="0" borderId="81" xfId="90" applyNumberFormat="1" applyFont="1" applyBorder="1" applyAlignment="1">
      <alignment horizontal="center" vertical="center"/>
    </xf>
    <xf numFmtId="49" fontId="33" fillId="0" borderId="82" xfId="90" applyNumberFormat="1" applyFont="1" applyBorder="1" applyAlignment="1">
      <alignment horizontal="center" vertical="center"/>
    </xf>
    <xf numFmtId="57" fontId="33" fillId="0" borderId="72" xfId="90" applyNumberFormat="1" applyFont="1" applyBorder="1" applyAlignment="1">
      <alignment horizontal="center"/>
    </xf>
    <xf numFmtId="0" fontId="33" fillId="0" borderId="72" xfId="90" applyFont="1" applyBorder="1" applyAlignment="1">
      <alignment horizontal="center"/>
    </xf>
    <xf numFmtId="0" fontId="33" fillId="0" borderId="77" xfId="90" applyFont="1" applyBorder="1" applyAlignment="1">
      <alignment horizontal="center" vertical="center"/>
    </xf>
    <xf numFmtId="0" fontId="0" fillId="0" borderId="127" xfId="0" applyFont="1" applyFill="1" applyBorder="1" applyAlignment="1">
      <alignment horizontal="center" vertical="center"/>
    </xf>
    <xf numFmtId="0" fontId="0" fillId="0" borderId="128" xfId="0" applyFont="1" applyFill="1" applyBorder="1" applyAlignment="1">
      <alignment horizontal="center" vertical="center"/>
    </xf>
    <xf numFmtId="0" fontId="0" fillId="0" borderId="129" xfId="0" applyFont="1" applyFill="1" applyBorder="1" applyAlignment="1">
      <alignment horizontal="center" vertical="center"/>
    </xf>
    <xf numFmtId="0" fontId="0" fillId="0" borderId="13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131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136" xfId="0" applyFont="1" applyFill="1" applyBorder="1" applyAlignment="1">
      <alignment horizontal="justify" vertical="center"/>
    </xf>
    <xf numFmtId="0" fontId="0" fillId="0" borderId="137" xfId="0" applyFont="1" applyFill="1" applyBorder="1" applyAlignment="1">
      <alignment horizontal="justify" vertical="center"/>
    </xf>
    <xf numFmtId="0" fontId="0" fillId="0" borderId="134" xfId="0" applyFont="1" applyFill="1" applyBorder="1" applyAlignment="1">
      <alignment horizontal="justify" vertical="center"/>
    </xf>
    <xf numFmtId="0" fontId="0" fillId="0" borderId="135" xfId="0" applyFont="1" applyFill="1" applyBorder="1" applyAlignment="1">
      <alignment horizontal="justify" vertical="center"/>
    </xf>
    <xf numFmtId="0" fontId="0" fillId="0" borderId="132" xfId="0" applyFont="1" applyFill="1" applyBorder="1" applyAlignment="1">
      <alignment horizontal="justify" vertical="center" wrapText="1"/>
    </xf>
    <xf numFmtId="0" fontId="0" fillId="0" borderId="133" xfId="0" applyFont="1" applyFill="1" applyBorder="1" applyAlignment="1">
      <alignment horizontal="justify" vertical="center" wrapText="1"/>
    </xf>
    <xf numFmtId="0" fontId="0" fillId="0" borderId="61" xfId="0" applyFont="1" applyFill="1" applyBorder="1" applyAlignment="1" applyProtection="1">
      <alignment horizontal="center" vertical="center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63" xfId="0" applyFont="1" applyFill="1" applyBorder="1" applyAlignment="1" applyProtection="1">
      <alignment horizontal="center" vertical="center"/>
    </xf>
    <xf numFmtId="179" fontId="0" fillId="0" borderId="54" xfId="0" applyNumberFormat="1" applyBorder="1" applyAlignment="1" applyProtection="1">
      <alignment vertical="center"/>
      <protection locked="0"/>
    </xf>
    <xf numFmtId="179" fontId="0" fillId="0" borderId="56" xfId="0" applyNumberFormat="1" applyBorder="1" applyAlignment="1" applyProtection="1">
      <alignment vertical="center"/>
      <protection locked="0"/>
    </xf>
    <xf numFmtId="179" fontId="0" fillId="0" borderId="54" xfId="0" applyNumberFormat="1" applyFont="1" applyBorder="1" applyAlignment="1" applyProtection="1">
      <alignment vertical="center"/>
      <protection locked="0"/>
    </xf>
    <xf numFmtId="179" fontId="0" fillId="0" borderId="55" xfId="0" applyNumberFormat="1" applyBorder="1" applyAlignment="1" applyProtection="1">
      <alignment vertical="center"/>
      <protection locked="0"/>
    </xf>
    <xf numFmtId="0" fontId="0" fillId="0" borderId="57" xfId="0" applyFont="1" applyFill="1" applyBorder="1" applyAlignment="1">
      <alignment horizontal="center" vertical="center"/>
    </xf>
    <xf numFmtId="0" fontId="0" fillId="0" borderId="58" xfId="0" applyFont="1" applyBorder="1" applyAlignment="1">
      <alignment horizontal="justify" vertical="center"/>
    </xf>
    <xf numFmtId="0" fontId="0" fillId="0" borderId="59" xfId="0" applyFont="1" applyBorder="1" applyAlignment="1">
      <alignment horizontal="justify" vertical="center"/>
    </xf>
    <xf numFmtId="0" fontId="0" fillId="0" borderId="60" xfId="0" applyFont="1" applyBorder="1" applyAlignment="1">
      <alignment horizontal="justify" vertical="center" wrapText="1"/>
    </xf>
    <xf numFmtId="0" fontId="0" fillId="0" borderId="61" xfId="0" applyFont="1" applyBorder="1" applyAlignment="1" applyProtection="1">
      <alignment horizontal="center" vertical="center"/>
    </xf>
    <xf numFmtId="0" fontId="0" fillId="0" borderId="62" xfId="0" applyFont="1" applyBorder="1" applyAlignment="1" applyProtection="1">
      <alignment horizontal="center" vertical="center"/>
    </xf>
    <xf numFmtId="0" fontId="0" fillId="0" borderId="63" xfId="0" applyFont="1" applyBorder="1" applyAlignment="1" applyProtection="1">
      <alignment horizontal="center" vertical="center"/>
    </xf>
    <xf numFmtId="179" fontId="0" fillId="0" borderId="55" xfId="0" applyNumberFormat="1" applyBorder="1" applyAlignment="1">
      <alignment vertical="center"/>
    </xf>
    <xf numFmtId="179" fontId="0" fillId="0" borderId="54" xfId="0" applyNumberFormat="1" applyBorder="1" applyAlignment="1">
      <alignment vertical="center"/>
    </xf>
    <xf numFmtId="179" fontId="0" fillId="0" borderId="56" xfId="0" applyNumberFormat="1" applyBorder="1" applyAlignment="1">
      <alignment vertical="center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 wrapText="1"/>
    </xf>
  </cellXfs>
  <cellStyles count="115">
    <cellStyle name="20% - アクセント 1" xfId="1" builtinId="30" customBuiltin="1"/>
    <cellStyle name="20% - アクセント 1 2" xfId="47"/>
    <cellStyle name="20% - アクセント 2" xfId="2" builtinId="34" customBuiltin="1"/>
    <cellStyle name="20% - アクセント 2 2" xfId="48"/>
    <cellStyle name="20% - アクセント 3" xfId="3" builtinId="38" customBuiltin="1"/>
    <cellStyle name="20% - アクセント 3 2" xfId="49"/>
    <cellStyle name="20% - アクセント 4" xfId="4" builtinId="42" customBuiltin="1"/>
    <cellStyle name="20% - アクセント 4 2" xfId="50"/>
    <cellStyle name="20% - アクセント 5" xfId="5" builtinId="46" customBuiltin="1"/>
    <cellStyle name="20% - アクセント 5 2" xfId="51"/>
    <cellStyle name="20% - アクセント 6" xfId="6" builtinId="50" customBuiltin="1"/>
    <cellStyle name="20% - アクセント 6 2" xfId="52"/>
    <cellStyle name="40% - アクセント 1" xfId="7" builtinId="31" customBuiltin="1"/>
    <cellStyle name="40% - アクセント 1 2" xfId="53"/>
    <cellStyle name="40% - アクセント 2" xfId="8" builtinId="35" customBuiltin="1"/>
    <cellStyle name="40% - アクセント 2 2" xfId="54"/>
    <cellStyle name="40% - アクセント 3" xfId="9" builtinId="39" customBuiltin="1"/>
    <cellStyle name="40% - アクセント 3 2" xfId="55"/>
    <cellStyle name="40% - アクセント 4" xfId="10" builtinId="43" customBuiltin="1"/>
    <cellStyle name="40% - アクセント 4 2" xfId="56"/>
    <cellStyle name="40% - アクセント 5" xfId="11" builtinId="47" customBuiltin="1"/>
    <cellStyle name="40% - アクセント 5 2" xfId="57"/>
    <cellStyle name="40% - アクセント 6" xfId="12" builtinId="51" customBuiltin="1"/>
    <cellStyle name="40% - アクセント 6 2" xfId="58"/>
    <cellStyle name="60% - アクセント 1" xfId="13" builtinId="32" customBuiltin="1"/>
    <cellStyle name="60% - アクセント 1 2" xfId="59"/>
    <cellStyle name="60% - アクセント 2" xfId="14" builtinId="36" customBuiltin="1"/>
    <cellStyle name="60% - アクセント 2 2" xfId="60"/>
    <cellStyle name="60% - アクセント 3" xfId="15" builtinId="40" customBuiltin="1"/>
    <cellStyle name="60% - アクセント 3 2" xfId="61"/>
    <cellStyle name="60% - アクセント 4" xfId="16" builtinId="44" customBuiltin="1"/>
    <cellStyle name="60% - アクセント 4 2" xfId="62"/>
    <cellStyle name="60% - アクセント 5" xfId="17" builtinId="48" customBuiltin="1"/>
    <cellStyle name="60% - アクセント 5 2" xfId="63"/>
    <cellStyle name="60% - アクセント 6" xfId="18" builtinId="52" customBuiltin="1"/>
    <cellStyle name="60% - アクセント 6 2" xfId="64"/>
    <cellStyle name="アクセント 1" xfId="19" builtinId="29" customBuiltin="1"/>
    <cellStyle name="アクセント 1 2" xfId="65"/>
    <cellStyle name="アクセント 2" xfId="20" builtinId="33" customBuiltin="1"/>
    <cellStyle name="アクセント 2 2" xfId="66"/>
    <cellStyle name="アクセント 3" xfId="21" builtinId="37" customBuiltin="1"/>
    <cellStyle name="アクセント 3 2" xfId="67"/>
    <cellStyle name="アクセント 4" xfId="22" builtinId="41" customBuiltin="1"/>
    <cellStyle name="アクセント 4 2" xfId="68"/>
    <cellStyle name="アクセント 5" xfId="23" builtinId="45" customBuiltin="1"/>
    <cellStyle name="アクセント 5 2" xfId="69"/>
    <cellStyle name="アクセント 6" xfId="24" builtinId="49" customBuiltin="1"/>
    <cellStyle name="アクセント 6 2" xfId="70"/>
    <cellStyle name="タイトル" xfId="25" builtinId="15" customBuiltin="1"/>
    <cellStyle name="タイトル 2" xfId="71"/>
    <cellStyle name="チェック セル" xfId="26" builtinId="23" customBuiltin="1"/>
    <cellStyle name="チェック セル 2" xfId="72"/>
    <cellStyle name="どちらでもない" xfId="27" builtinId="28" customBuiltin="1"/>
    <cellStyle name="どちらでもない 2" xfId="73"/>
    <cellStyle name="パーセント" xfId="28" builtinId="5"/>
    <cellStyle name="パーセント 2" xfId="74"/>
    <cellStyle name="メモ" xfId="29" builtinId="10" customBuiltin="1"/>
    <cellStyle name="メモ 2" xfId="75"/>
    <cellStyle name="リンク セル" xfId="30" builtinId="24" customBuiltin="1"/>
    <cellStyle name="リンク セル 2" xfId="76"/>
    <cellStyle name="悪い" xfId="31" builtinId="27" customBuiltin="1"/>
    <cellStyle name="悪い 2" xfId="77"/>
    <cellStyle name="計算" xfId="32" builtinId="22" customBuiltin="1"/>
    <cellStyle name="計算 2" xfId="78"/>
    <cellStyle name="警告文" xfId="33" builtinId="11" customBuiltin="1"/>
    <cellStyle name="警告文 2" xfId="79"/>
    <cellStyle name="桁区切り" xfId="34" builtinId="6"/>
    <cellStyle name="桁区切り 2" xfId="80"/>
    <cellStyle name="見出し 1" xfId="35" builtinId="16" customBuiltin="1"/>
    <cellStyle name="見出し 1 2" xfId="81"/>
    <cellStyle name="見出し 2" xfId="36" builtinId="17" customBuiltin="1"/>
    <cellStyle name="見出し 2 2" xfId="82"/>
    <cellStyle name="見出し 3" xfId="37" builtinId="18" customBuiltin="1"/>
    <cellStyle name="見出し 3 2" xfId="83"/>
    <cellStyle name="見出し 4" xfId="38" builtinId="19" customBuiltin="1"/>
    <cellStyle name="見出し 4 2" xfId="84"/>
    <cellStyle name="集計" xfId="39" builtinId="25" customBuiltin="1"/>
    <cellStyle name="集計 2" xfId="85"/>
    <cellStyle name="出力" xfId="40" builtinId="21" customBuiltin="1"/>
    <cellStyle name="出力 2" xfId="86"/>
    <cellStyle name="説明文" xfId="41" builtinId="53" customBuiltin="1"/>
    <cellStyle name="説明文 2" xfId="87"/>
    <cellStyle name="入力" xfId="42" builtinId="20" customBuiltin="1"/>
    <cellStyle name="入力 2" xfId="88"/>
    <cellStyle name="標準" xfId="0" builtinId="0"/>
    <cellStyle name="標準 2" xfId="44"/>
    <cellStyle name="標準 2 2" xfId="95"/>
    <cellStyle name="標準 2 2 2" xfId="110"/>
    <cellStyle name="標準 2 3" xfId="94"/>
    <cellStyle name="標準 2 3 2" xfId="106"/>
    <cellStyle name="標準 2 4" xfId="102"/>
    <cellStyle name="標準 3" xfId="45"/>
    <cellStyle name="標準 3 2" xfId="97"/>
    <cellStyle name="標準 3 2 2" xfId="111"/>
    <cellStyle name="標準 3 3" xfId="96"/>
    <cellStyle name="標準 3 3 2" xfId="107"/>
    <cellStyle name="標準 3 4" xfId="103"/>
    <cellStyle name="標準 4" xfId="46"/>
    <cellStyle name="標準 4 2" xfId="99"/>
    <cellStyle name="標準 4 2 2" xfId="112"/>
    <cellStyle name="標準 4 3" xfId="98"/>
    <cellStyle name="標準 4 3 2" xfId="108"/>
    <cellStyle name="標準 4 4" xfId="104"/>
    <cellStyle name="標準 4 5" xfId="114"/>
    <cellStyle name="標準 5" xfId="90"/>
    <cellStyle name="標準 5 2" xfId="100"/>
    <cellStyle name="標準 5 2 2" xfId="113"/>
    <cellStyle name="標準 5 3" xfId="93"/>
    <cellStyle name="標準 5 3 2" xfId="109"/>
    <cellStyle name="標準 5 4" xfId="105"/>
    <cellStyle name="標準 6" xfId="91"/>
    <cellStyle name="標準 7" xfId="101"/>
    <cellStyle name="標準 8" xfId="92"/>
    <cellStyle name="良い" xfId="43" builtinId="26" customBuiltin="1"/>
    <cellStyle name="良い 2" xfId="89"/>
  </cellStyles>
  <dxfs count="46"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condense val="0"/>
        <extend val="0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CC33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00FF"/>
      </font>
    </dxf>
    <dxf>
      <font>
        <color rgb="FFFF0000"/>
      </font>
    </dxf>
    <dxf>
      <fill>
        <patternFill>
          <bgColor theme="0" tint="-0.14996795556505021"/>
        </patternFill>
      </fill>
    </dxf>
    <dxf>
      <font>
        <condense val="0"/>
        <extend val="0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0"/>
      </font>
    </dxf>
  </dxfs>
  <tableStyles count="0" defaultTableStyle="TableStyleMedium9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19051</xdr:colOff>
      <xdr:row>21</xdr:row>
      <xdr:rowOff>133350</xdr:rowOff>
    </xdr:from>
    <xdr:to>
      <xdr:col>43</xdr:col>
      <xdr:colOff>85725</xdr:colOff>
      <xdr:row>24</xdr:row>
      <xdr:rowOff>47625</xdr:rowOff>
    </xdr:to>
    <xdr:sp macro="" textlink="">
      <xdr:nvSpPr>
        <xdr:cNvPr id="2" name="下矢印 1"/>
        <xdr:cNvSpPr/>
      </xdr:nvSpPr>
      <xdr:spPr>
        <a:xfrm>
          <a:off x="7658101" y="3714750"/>
          <a:ext cx="257174" cy="428625"/>
        </a:xfrm>
        <a:prstGeom prst="downArrow">
          <a:avLst/>
        </a:prstGeom>
        <a:solidFill>
          <a:srgbClr val="CCECFF"/>
        </a:solidFill>
        <a:ln w="158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</xdr:row>
      <xdr:rowOff>238125</xdr:rowOff>
    </xdr:from>
    <xdr:to>
      <xdr:col>31</xdr:col>
      <xdr:colOff>133350</xdr:colOff>
      <xdr:row>3</xdr:row>
      <xdr:rowOff>85725</xdr:rowOff>
    </xdr:to>
    <xdr:sp macro="" textlink="">
      <xdr:nvSpPr>
        <xdr:cNvPr id="3" name="アーチ 2"/>
        <xdr:cNvSpPr/>
      </xdr:nvSpPr>
      <xdr:spPr>
        <a:xfrm>
          <a:off x="5372100" y="3905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</xdr:row>
      <xdr:rowOff>66675</xdr:rowOff>
    </xdr:from>
    <xdr:to>
      <xdr:col>31</xdr:col>
      <xdr:colOff>133350</xdr:colOff>
      <xdr:row>4</xdr:row>
      <xdr:rowOff>85725</xdr:rowOff>
    </xdr:to>
    <xdr:sp macro="" textlink="">
      <xdr:nvSpPr>
        <xdr:cNvPr id="4" name="アーチ 3"/>
        <xdr:cNvSpPr/>
      </xdr:nvSpPr>
      <xdr:spPr>
        <a:xfrm>
          <a:off x="5372100" y="5619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4</xdr:row>
      <xdr:rowOff>76200</xdr:rowOff>
    </xdr:from>
    <xdr:to>
      <xdr:col>31</xdr:col>
      <xdr:colOff>133350</xdr:colOff>
      <xdr:row>5</xdr:row>
      <xdr:rowOff>95250</xdr:rowOff>
    </xdr:to>
    <xdr:sp macro="" textlink="">
      <xdr:nvSpPr>
        <xdr:cNvPr id="5" name="アーチ 4"/>
        <xdr:cNvSpPr/>
      </xdr:nvSpPr>
      <xdr:spPr>
        <a:xfrm>
          <a:off x="5372100" y="7429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5</xdr:row>
      <xdr:rowOff>76200</xdr:rowOff>
    </xdr:from>
    <xdr:to>
      <xdr:col>31</xdr:col>
      <xdr:colOff>133350</xdr:colOff>
      <xdr:row>6</xdr:row>
      <xdr:rowOff>95250</xdr:rowOff>
    </xdr:to>
    <xdr:sp macro="" textlink="">
      <xdr:nvSpPr>
        <xdr:cNvPr id="6" name="アーチ 5"/>
        <xdr:cNvSpPr/>
      </xdr:nvSpPr>
      <xdr:spPr>
        <a:xfrm>
          <a:off x="5372100" y="9144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6</xdr:row>
      <xdr:rowOff>66675</xdr:rowOff>
    </xdr:from>
    <xdr:to>
      <xdr:col>31</xdr:col>
      <xdr:colOff>142875</xdr:colOff>
      <xdr:row>7</xdr:row>
      <xdr:rowOff>85725</xdr:rowOff>
    </xdr:to>
    <xdr:sp macro="" textlink="">
      <xdr:nvSpPr>
        <xdr:cNvPr id="7" name="アーチ 6"/>
        <xdr:cNvSpPr/>
      </xdr:nvSpPr>
      <xdr:spPr>
        <a:xfrm>
          <a:off x="5381625" y="10763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7</xdr:row>
      <xdr:rowOff>66675</xdr:rowOff>
    </xdr:from>
    <xdr:to>
      <xdr:col>31</xdr:col>
      <xdr:colOff>142875</xdr:colOff>
      <xdr:row>8</xdr:row>
      <xdr:rowOff>85725</xdr:rowOff>
    </xdr:to>
    <xdr:sp macro="" textlink="">
      <xdr:nvSpPr>
        <xdr:cNvPr id="8" name="アーチ 7"/>
        <xdr:cNvSpPr/>
      </xdr:nvSpPr>
      <xdr:spPr>
        <a:xfrm>
          <a:off x="5381625" y="12477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8</xdr:row>
      <xdr:rowOff>76200</xdr:rowOff>
    </xdr:from>
    <xdr:to>
      <xdr:col>31</xdr:col>
      <xdr:colOff>142875</xdr:colOff>
      <xdr:row>9</xdr:row>
      <xdr:rowOff>95250</xdr:rowOff>
    </xdr:to>
    <xdr:sp macro="" textlink="">
      <xdr:nvSpPr>
        <xdr:cNvPr id="9" name="アーチ 8"/>
        <xdr:cNvSpPr/>
      </xdr:nvSpPr>
      <xdr:spPr>
        <a:xfrm>
          <a:off x="5381625" y="14287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9</xdr:row>
      <xdr:rowOff>76200</xdr:rowOff>
    </xdr:from>
    <xdr:to>
      <xdr:col>31</xdr:col>
      <xdr:colOff>142875</xdr:colOff>
      <xdr:row>10</xdr:row>
      <xdr:rowOff>95250</xdr:rowOff>
    </xdr:to>
    <xdr:sp macro="" textlink="">
      <xdr:nvSpPr>
        <xdr:cNvPr id="10" name="アーチ 9"/>
        <xdr:cNvSpPr/>
      </xdr:nvSpPr>
      <xdr:spPr>
        <a:xfrm>
          <a:off x="5381625" y="16002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10</xdr:row>
      <xdr:rowOff>76200</xdr:rowOff>
    </xdr:from>
    <xdr:to>
      <xdr:col>31</xdr:col>
      <xdr:colOff>142875</xdr:colOff>
      <xdr:row>11</xdr:row>
      <xdr:rowOff>95250</xdr:rowOff>
    </xdr:to>
    <xdr:sp macro="" textlink="">
      <xdr:nvSpPr>
        <xdr:cNvPr id="11" name="アーチ 10"/>
        <xdr:cNvSpPr/>
      </xdr:nvSpPr>
      <xdr:spPr>
        <a:xfrm>
          <a:off x="5381625" y="17716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11</xdr:row>
      <xdr:rowOff>76200</xdr:rowOff>
    </xdr:from>
    <xdr:to>
      <xdr:col>31</xdr:col>
      <xdr:colOff>142875</xdr:colOff>
      <xdr:row>12</xdr:row>
      <xdr:rowOff>95250</xdr:rowOff>
    </xdr:to>
    <xdr:sp macro="" textlink="">
      <xdr:nvSpPr>
        <xdr:cNvPr id="12" name="アーチ 11"/>
        <xdr:cNvSpPr/>
      </xdr:nvSpPr>
      <xdr:spPr>
        <a:xfrm>
          <a:off x="5381625" y="19431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12</xdr:row>
      <xdr:rowOff>85725</xdr:rowOff>
    </xdr:from>
    <xdr:to>
      <xdr:col>31</xdr:col>
      <xdr:colOff>142875</xdr:colOff>
      <xdr:row>13</xdr:row>
      <xdr:rowOff>104775</xdr:rowOff>
    </xdr:to>
    <xdr:sp macro="" textlink="">
      <xdr:nvSpPr>
        <xdr:cNvPr id="13" name="アーチ 12"/>
        <xdr:cNvSpPr/>
      </xdr:nvSpPr>
      <xdr:spPr>
        <a:xfrm>
          <a:off x="5381625" y="21240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13</xdr:row>
      <xdr:rowOff>85725</xdr:rowOff>
    </xdr:from>
    <xdr:to>
      <xdr:col>31</xdr:col>
      <xdr:colOff>142875</xdr:colOff>
      <xdr:row>14</xdr:row>
      <xdr:rowOff>104775</xdr:rowOff>
    </xdr:to>
    <xdr:sp macro="" textlink="">
      <xdr:nvSpPr>
        <xdr:cNvPr id="14" name="アーチ 13"/>
        <xdr:cNvSpPr/>
      </xdr:nvSpPr>
      <xdr:spPr>
        <a:xfrm>
          <a:off x="5381625" y="22955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</xdr:row>
      <xdr:rowOff>66675</xdr:rowOff>
    </xdr:from>
    <xdr:to>
      <xdr:col>31</xdr:col>
      <xdr:colOff>142875</xdr:colOff>
      <xdr:row>15</xdr:row>
      <xdr:rowOff>85725</xdr:rowOff>
    </xdr:to>
    <xdr:sp macro="" textlink="">
      <xdr:nvSpPr>
        <xdr:cNvPr id="15" name="アーチ 14"/>
        <xdr:cNvSpPr/>
      </xdr:nvSpPr>
      <xdr:spPr>
        <a:xfrm>
          <a:off x="5381625" y="24479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15</xdr:row>
      <xdr:rowOff>66675</xdr:rowOff>
    </xdr:from>
    <xdr:to>
      <xdr:col>31</xdr:col>
      <xdr:colOff>142875</xdr:colOff>
      <xdr:row>16</xdr:row>
      <xdr:rowOff>85725</xdr:rowOff>
    </xdr:to>
    <xdr:sp macro="" textlink="">
      <xdr:nvSpPr>
        <xdr:cNvPr id="16" name="アーチ 15"/>
        <xdr:cNvSpPr/>
      </xdr:nvSpPr>
      <xdr:spPr>
        <a:xfrm>
          <a:off x="5381625" y="26193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16</xdr:row>
      <xdr:rowOff>76200</xdr:rowOff>
    </xdr:from>
    <xdr:to>
      <xdr:col>31</xdr:col>
      <xdr:colOff>142875</xdr:colOff>
      <xdr:row>17</xdr:row>
      <xdr:rowOff>95250</xdr:rowOff>
    </xdr:to>
    <xdr:sp macro="" textlink="">
      <xdr:nvSpPr>
        <xdr:cNvPr id="17" name="アーチ 16"/>
        <xdr:cNvSpPr/>
      </xdr:nvSpPr>
      <xdr:spPr>
        <a:xfrm>
          <a:off x="5381625" y="28003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17</xdr:row>
      <xdr:rowOff>76200</xdr:rowOff>
    </xdr:from>
    <xdr:to>
      <xdr:col>31</xdr:col>
      <xdr:colOff>142875</xdr:colOff>
      <xdr:row>18</xdr:row>
      <xdr:rowOff>95250</xdr:rowOff>
    </xdr:to>
    <xdr:sp macro="" textlink="">
      <xdr:nvSpPr>
        <xdr:cNvPr id="18" name="アーチ 17"/>
        <xdr:cNvSpPr/>
      </xdr:nvSpPr>
      <xdr:spPr>
        <a:xfrm>
          <a:off x="5381625" y="29718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18</xdr:row>
      <xdr:rowOff>76200</xdr:rowOff>
    </xdr:from>
    <xdr:to>
      <xdr:col>31</xdr:col>
      <xdr:colOff>142875</xdr:colOff>
      <xdr:row>19</xdr:row>
      <xdr:rowOff>95250</xdr:rowOff>
    </xdr:to>
    <xdr:sp macro="" textlink="">
      <xdr:nvSpPr>
        <xdr:cNvPr id="19" name="アーチ 18"/>
        <xdr:cNvSpPr/>
      </xdr:nvSpPr>
      <xdr:spPr>
        <a:xfrm>
          <a:off x="5381625" y="31432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19</xdr:row>
      <xdr:rowOff>76200</xdr:rowOff>
    </xdr:from>
    <xdr:to>
      <xdr:col>31</xdr:col>
      <xdr:colOff>142875</xdr:colOff>
      <xdr:row>20</xdr:row>
      <xdr:rowOff>95250</xdr:rowOff>
    </xdr:to>
    <xdr:sp macro="" textlink="">
      <xdr:nvSpPr>
        <xdr:cNvPr id="20" name="アーチ 19"/>
        <xdr:cNvSpPr/>
      </xdr:nvSpPr>
      <xdr:spPr>
        <a:xfrm>
          <a:off x="5381625" y="33147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20</xdr:row>
      <xdr:rowOff>85725</xdr:rowOff>
    </xdr:from>
    <xdr:to>
      <xdr:col>31</xdr:col>
      <xdr:colOff>142875</xdr:colOff>
      <xdr:row>21</xdr:row>
      <xdr:rowOff>104775</xdr:rowOff>
    </xdr:to>
    <xdr:sp macro="" textlink="">
      <xdr:nvSpPr>
        <xdr:cNvPr id="21" name="アーチ 20"/>
        <xdr:cNvSpPr/>
      </xdr:nvSpPr>
      <xdr:spPr>
        <a:xfrm>
          <a:off x="5381625" y="34956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21</xdr:row>
      <xdr:rowOff>85725</xdr:rowOff>
    </xdr:from>
    <xdr:to>
      <xdr:col>31</xdr:col>
      <xdr:colOff>142875</xdr:colOff>
      <xdr:row>22</xdr:row>
      <xdr:rowOff>104775</xdr:rowOff>
    </xdr:to>
    <xdr:sp macro="" textlink="">
      <xdr:nvSpPr>
        <xdr:cNvPr id="22" name="アーチ 21"/>
        <xdr:cNvSpPr/>
      </xdr:nvSpPr>
      <xdr:spPr>
        <a:xfrm>
          <a:off x="5381625" y="36671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22</xdr:row>
      <xdr:rowOff>76200</xdr:rowOff>
    </xdr:from>
    <xdr:to>
      <xdr:col>31</xdr:col>
      <xdr:colOff>142875</xdr:colOff>
      <xdr:row>23</xdr:row>
      <xdr:rowOff>95250</xdr:rowOff>
    </xdr:to>
    <xdr:sp macro="" textlink="">
      <xdr:nvSpPr>
        <xdr:cNvPr id="23" name="アーチ 22"/>
        <xdr:cNvSpPr/>
      </xdr:nvSpPr>
      <xdr:spPr>
        <a:xfrm>
          <a:off x="5381625" y="38290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23</xdr:row>
      <xdr:rowOff>76200</xdr:rowOff>
    </xdr:from>
    <xdr:to>
      <xdr:col>31</xdr:col>
      <xdr:colOff>142875</xdr:colOff>
      <xdr:row>24</xdr:row>
      <xdr:rowOff>95250</xdr:rowOff>
    </xdr:to>
    <xdr:sp macro="" textlink="">
      <xdr:nvSpPr>
        <xdr:cNvPr id="24" name="アーチ 23"/>
        <xdr:cNvSpPr/>
      </xdr:nvSpPr>
      <xdr:spPr>
        <a:xfrm>
          <a:off x="5381625" y="40005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24</xdr:row>
      <xdr:rowOff>85725</xdr:rowOff>
    </xdr:from>
    <xdr:to>
      <xdr:col>31</xdr:col>
      <xdr:colOff>142875</xdr:colOff>
      <xdr:row>25</xdr:row>
      <xdr:rowOff>104775</xdr:rowOff>
    </xdr:to>
    <xdr:sp macro="" textlink="">
      <xdr:nvSpPr>
        <xdr:cNvPr id="25" name="アーチ 24"/>
        <xdr:cNvSpPr/>
      </xdr:nvSpPr>
      <xdr:spPr>
        <a:xfrm>
          <a:off x="5381625" y="41814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25</xdr:row>
      <xdr:rowOff>85725</xdr:rowOff>
    </xdr:from>
    <xdr:to>
      <xdr:col>31</xdr:col>
      <xdr:colOff>142875</xdr:colOff>
      <xdr:row>26</xdr:row>
      <xdr:rowOff>104775</xdr:rowOff>
    </xdr:to>
    <xdr:sp macro="" textlink="">
      <xdr:nvSpPr>
        <xdr:cNvPr id="26" name="アーチ 25"/>
        <xdr:cNvSpPr/>
      </xdr:nvSpPr>
      <xdr:spPr>
        <a:xfrm>
          <a:off x="5381625" y="43529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26</xdr:row>
      <xdr:rowOff>76200</xdr:rowOff>
    </xdr:from>
    <xdr:to>
      <xdr:col>31</xdr:col>
      <xdr:colOff>142875</xdr:colOff>
      <xdr:row>27</xdr:row>
      <xdr:rowOff>95250</xdr:rowOff>
    </xdr:to>
    <xdr:sp macro="" textlink="">
      <xdr:nvSpPr>
        <xdr:cNvPr id="27" name="アーチ 26"/>
        <xdr:cNvSpPr/>
      </xdr:nvSpPr>
      <xdr:spPr>
        <a:xfrm>
          <a:off x="5381625" y="45148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27</xdr:row>
      <xdr:rowOff>76200</xdr:rowOff>
    </xdr:from>
    <xdr:to>
      <xdr:col>31</xdr:col>
      <xdr:colOff>142875</xdr:colOff>
      <xdr:row>28</xdr:row>
      <xdr:rowOff>95250</xdr:rowOff>
    </xdr:to>
    <xdr:sp macro="" textlink="">
      <xdr:nvSpPr>
        <xdr:cNvPr id="28" name="アーチ 27"/>
        <xdr:cNvSpPr/>
      </xdr:nvSpPr>
      <xdr:spPr>
        <a:xfrm>
          <a:off x="5381625" y="46863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28</xdr:row>
      <xdr:rowOff>85725</xdr:rowOff>
    </xdr:from>
    <xdr:to>
      <xdr:col>31</xdr:col>
      <xdr:colOff>142875</xdr:colOff>
      <xdr:row>29</xdr:row>
      <xdr:rowOff>104775</xdr:rowOff>
    </xdr:to>
    <xdr:sp macro="" textlink="">
      <xdr:nvSpPr>
        <xdr:cNvPr id="29" name="アーチ 28"/>
        <xdr:cNvSpPr/>
      </xdr:nvSpPr>
      <xdr:spPr>
        <a:xfrm>
          <a:off x="5381625" y="48672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29</xdr:row>
      <xdr:rowOff>85725</xdr:rowOff>
    </xdr:from>
    <xdr:to>
      <xdr:col>31</xdr:col>
      <xdr:colOff>142875</xdr:colOff>
      <xdr:row>30</xdr:row>
      <xdr:rowOff>104775</xdr:rowOff>
    </xdr:to>
    <xdr:sp macro="" textlink="">
      <xdr:nvSpPr>
        <xdr:cNvPr id="30" name="アーチ 29"/>
        <xdr:cNvSpPr/>
      </xdr:nvSpPr>
      <xdr:spPr>
        <a:xfrm>
          <a:off x="5381625" y="50387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30</xdr:row>
      <xdr:rowOff>76200</xdr:rowOff>
    </xdr:from>
    <xdr:to>
      <xdr:col>31</xdr:col>
      <xdr:colOff>133350</xdr:colOff>
      <xdr:row>31</xdr:row>
      <xdr:rowOff>95250</xdr:rowOff>
    </xdr:to>
    <xdr:sp macro="" textlink="">
      <xdr:nvSpPr>
        <xdr:cNvPr id="31" name="アーチ 30"/>
        <xdr:cNvSpPr/>
      </xdr:nvSpPr>
      <xdr:spPr>
        <a:xfrm>
          <a:off x="5372100" y="52006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31</xdr:row>
      <xdr:rowOff>76200</xdr:rowOff>
    </xdr:from>
    <xdr:to>
      <xdr:col>31</xdr:col>
      <xdr:colOff>133350</xdr:colOff>
      <xdr:row>32</xdr:row>
      <xdr:rowOff>95250</xdr:rowOff>
    </xdr:to>
    <xdr:sp macro="" textlink="">
      <xdr:nvSpPr>
        <xdr:cNvPr id="32" name="アーチ 31"/>
        <xdr:cNvSpPr/>
      </xdr:nvSpPr>
      <xdr:spPr>
        <a:xfrm>
          <a:off x="5372100" y="53721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32</xdr:row>
      <xdr:rowOff>85725</xdr:rowOff>
    </xdr:from>
    <xdr:to>
      <xdr:col>31</xdr:col>
      <xdr:colOff>133350</xdr:colOff>
      <xdr:row>33</xdr:row>
      <xdr:rowOff>104775</xdr:rowOff>
    </xdr:to>
    <xdr:sp macro="" textlink="">
      <xdr:nvSpPr>
        <xdr:cNvPr id="33" name="アーチ 32"/>
        <xdr:cNvSpPr/>
      </xdr:nvSpPr>
      <xdr:spPr>
        <a:xfrm>
          <a:off x="5372100" y="55530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33</xdr:row>
      <xdr:rowOff>85725</xdr:rowOff>
    </xdr:from>
    <xdr:to>
      <xdr:col>31</xdr:col>
      <xdr:colOff>133350</xdr:colOff>
      <xdr:row>34</xdr:row>
      <xdr:rowOff>104775</xdr:rowOff>
    </xdr:to>
    <xdr:sp macro="" textlink="">
      <xdr:nvSpPr>
        <xdr:cNvPr id="34" name="アーチ 33"/>
        <xdr:cNvSpPr/>
      </xdr:nvSpPr>
      <xdr:spPr>
        <a:xfrm>
          <a:off x="5372100" y="57245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34</xdr:row>
      <xdr:rowOff>66675</xdr:rowOff>
    </xdr:from>
    <xdr:to>
      <xdr:col>31</xdr:col>
      <xdr:colOff>133350</xdr:colOff>
      <xdr:row>35</xdr:row>
      <xdr:rowOff>85725</xdr:rowOff>
    </xdr:to>
    <xdr:sp macro="" textlink="">
      <xdr:nvSpPr>
        <xdr:cNvPr id="35" name="アーチ 34"/>
        <xdr:cNvSpPr/>
      </xdr:nvSpPr>
      <xdr:spPr>
        <a:xfrm>
          <a:off x="5372100" y="587692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35</xdr:row>
      <xdr:rowOff>66675</xdr:rowOff>
    </xdr:from>
    <xdr:to>
      <xdr:col>31</xdr:col>
      <xdr:colOff>133350</xdr:colOff>
      <xdr:row>36</xdr:row>
      <xdr:rowOff>85725</xdr:rowOff>
    </xdr:to>
    <xdr:sp macro="" textlink="">
      <xdr:nvSpPr>
        <xdr:cNvPr id="36" name="アーチ 35"/>
        <xdr:cNvSpPr/>
      </xdr:nvSpPr>
      <xdr:spPr>
        <a:xfrm>
          <a:off x="5372100" y="6048375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36</xdr:row>
      <xdr:rowOff>76200</xdr:rowOff>
    </xdr:from>
    <xdr:to>
      <xdr:col>31</xdr:col>
      <xdr:colOff>133350</xdr:colOff>
      <xdr:row>37</xdr:row>
      <xdr:rowOff>95250</xdr:rowOff>
    </xdr:to>
    <xdr:sp macro="" textlink="">
      <xdr:nvSpPr>
        <xdr:cNvPr id="37" name="アーチ 36"/>
        <xdr:cNvSpPr/>
      </xdr:nvSpPr>
      <xdr:spPr>
        <a:xfrm>
          <a:off x="5372100" y="62293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37</xdr:row>
      <xdr:rowOff>76200</xdr:rowOff>
    </xdr:from>
    <xdr:to>
      <xdr:col>31</xdr:col>
      <xdr:colOff>133350</xdr:colOff>
      <xdr:row>38</xdr:row>
      <xdr:rowOff>95250</xdr:rowOff>
    </xdr:to>
    <xdr:sp macro="" textlink="">
      <xdr:nvSpPr>
        <xdr:cNvPr id="38" name="アーチ 37"/>
        <xdr:cNvSpPr/>
      </xdr:nvSpPr>
      <xdr:spPr>
        <a:xfrm>
          <a:off x="5372100" y="64008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38</xdr:row>
      <xdr:rowOff>76200</xdr:rowOff>
    </xdr:from>
    <xdr:to>
      <xdr:col>31</xdr:col>
      <xdr:colOff>142875</xdr:colOff>
      <xdr:row>39</xdr:row>
      <xdr:rowOff>95250</xdr:rowOff>
    </xdr:to>
    <xdr:sp macro="" textlink="">
      <xdr:nvSpPr>
        <xdr:cNvPr id="39" name="アーチ 38"/>
        <xdr:cNvSpPr/>
      </xdr:nvSpPr>
      <xdr:spPr>
        <a:xfrm>
          <a:off x="5381625" y="657225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39</xdr:row>
      <xdr:rowOff>76200</xdr:rowOff>
    </xdr:from>
    <xdr:to>
      <xdr:col>31</xdr:col>
      <xdr:colOff>142875</xdr:colOff>
      <xdr:row>40</xdr:row>
      <xdr:rowOff>95250</xdr:rowOff>
    </xdr:to>
    <xdr:sp macro="" textlink="">
      <xdr:nvSpPr>
        <xdr:cNvPr id="40" name="アーチ 39"/>
        <xdr:cNvSpPr/>
      </xdr:nvSpPr>
      <xdr:spPr>
        <a:xfrm>
          <a:off x="5381625" y="6743700"/>
          <a:ext cx="304800" cy="190500"/>
        </a:xfrm>
        <a:prstGeom prst="blockArc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93</xdr:row>
      <xdr:rowOff>57151</xdr:rowOff>
    </xdr:from>
    <xdr:to>
      <xdr:col>44</xdr:col>
      <xdr:colOff>98197</xdr:colOff>
      <xdr:row>100</xdr:row>
      <xdr:rowOff>123825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0877551"/>
          <a:ext cx="8651646" cy="113347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47625</xdr:rowOff>
    </xdr:from>
    <xdr:to>
      <xdr:col>43</xdr:col>
      <xdr:colOff>194207</xdr:colOff>
      <xdr:row>114</xdr:row>
      <xdr:rowOff>142875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2849225"/>
          <a:ext cx="8566682" cy="13144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119</xdr:row>
      <xdr:rowOff>57151</xdr:rowOff>
    </xdr:from>
    <xdr:to>
      <xdr:col>42</xdr:col>
      <xdr:colOff>123825</xdr:colOff>
      <xdr:row>125</xdr:row>
      <xdr:rowOff>127962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4839951"/>
          <a:ext cx="8267700" cy="985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137</xdr:row>
      <xdr:rowOff>66675</xdr:rowOff>
    </xdr:from>
    <xdr:to>
      <xdr:col>42</xdr:col>
      <xdr:colOff>44404</xdr:colOff>
      <xdr:row>143</xdr:row>
      <xdr:rowOff>133350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17592675"/>
          <a:ext cx="8197805" cy="9810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30</xdr:row>
      <xdr:rowOff>38100</xdr:rowOff>
    </xdr:from>
    <xdr:to>
      <xdr:col>42</xdr:col>
      <xdr:colOff>152401</xdr:colOff>
      <xdr:row>38</xdr:row>
      <xdr:rowOff>101055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4610100"/>
          <a:ext cx="8324850" cy="128215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80</xdr:row>
      <xdr:rowOff>28576</xdr:rowOff>
    </xdr:from>
    <xdr:to>
      <xdr:col>45</xdr:col>
      <xdr:colOff>9525</xdr:colOff>
      <xdr:row>86</xdr:row>
      <xdr:rowOff>131672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8867776"/>
          <a:ext cx="8782049" cy="101749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66675</xdr:rowOff>
    </xdr:from>
    <xdr:to>
      <xdr:col>45</xdr:col>
      <xdr:colOff>114300</xdr:colOff>
      <xdr:row>71</xdr:row>
      <xdr:rowOff>85725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753475"/>
          <a:ext cx="8877300" cy="1085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38100</xdr:rowOff>
    </xdr:from>
    <xdr:to>
      <xdr:col>47</xdr:col>
      <xdr:colOff>47625</xdr:colOff>
      <xdr:row>53</xdr:row>
      <xdr:rowOff>123825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743700"/>
          <a:ext cx="924877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43"/>
  <sheetViews>
    <sheetView showGridLines="0" zoomScaleNormal="100" workbookViewId="0">
      <selection activeCell="M20" sqref="M20"/>
    </sheetView>
  </sheetViews>
  <sheetFormatPr defaultColWidth="2.44140625" defaultRowHeight="13.5" customHeight="1"/>
  <cols>
    <col min="1" max="1" width="1.33203125" style="84" customWidth="1"/>
    <col min="2" max="2" width="0.77734375" style="84" customWidth="1"/>
    <col min="3" max="3" width="2.44140625" style="84" customWidth="1"/>
    <col min="4" max="30" width="2.44140625" style="84"/>
    <col min="31" max="31" width="0.6640625" style="84" customWidth="1"/>
    <col min="32" max="33" width="2.44140625" style="84" customWidth="1"/>
    <col min="34" max="50" width="2.44140625" style="84"/>
    <col min="51" max="51" width="2.44140625" style="84" customWidth="1"/>
    <col min="52" max="59" width="2.44140625" style="84"/>
    <col min="60" max="60" width="0.77734375" style="84" customWidth="1"/>
    <col min="61" max="61" width="1.109375" style="84" customWidth="1"/>
    <col min="62" max="62" width="2.44140625" style="84" customWidth="1"/>
    <col min="63" max="64" width="2.44140625" style="84"/>
    <col min="65" max="65" width="2.44140625" style="84" customWidth="1"/>
    <col min="66" max="16384" width="2.44140625" style="84"/>
  </cols>
  <sheetData>
    <row r="1" spans="2:60" ht="7.5" customHeight="1"/>
    <row r="2" spans="2:60" ht="4.5" customHeight="1"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6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</row>
    <row r="3" spans="2:60" ht="27" customHeight="1" thickBot="1">
      <c r="B3" s="85"/>
      <c r="D3" s="87" t="s">
        <v>39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261">
        <v>41556</v>
      </c>
      <c r="Z3" s="262"/>
      <c r="AA3" s="262"/>
      <c r="AB3" s="262"/>
      <c r="AC3" s="88"/>
      <c r="AE3" s="86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H3" s="85"/>
    </row>
    <row r="4" spans="2:60" ht="13.5" customHeight="1">
      <c r="B4" s="85"/>
      <c r="D4" s="89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89"/>
      <c r="AE4" s="86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89"/>
      <c r="BH4" s="85"/>
    </row>
    <row r="5" spans="2:60" ht="13.5" customHeight="1">
      <c r="B5" s="85"/>
      <c r="D5" s="91"/>
      <c r="E5" s="92" t="s">
        <v>40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1"/>
      <c r="AE5" s="86"/>
      <c r="AH5" s="94" t="s">
        <v>41</v>
      </c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1"/>
      <c r="BH5" s="85"/>
    </row>
    <row r="6" spans="2:60" ht="13.5" customHeight="1">
      <c r="B6" s="85"/>
      <c r="D6" s="91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1"/>
      <c r="AE6" s="8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1"/>
      <c r="BH6" s="85"/>
    </row>
    <row r="7" spans="2:60" ht="13.5" customHeight="1">
      <c r="B7" s="85"/>
      <c r="D7" s="91"/>
      <c r="E7" s="96"/>
      <c r="F7" s="96" t="s">
        <v>42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1"/>
      <c r="AE7" s="86"/>
      <c r="AH7" s="96"/>
      <c r="AI7" s="96" t="s">
        <v>43</v>
      </c>
      <c r="AJ7" s="96" t="s">
        <v>44</v>
      </c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1"/>
      <c r="BH7" s="85"/>
    </row>
    <row r="8" spans="2:60" ht="13.5" customHeight="1">
      <c r="B8" s="85"/>
      <c r="D8" s="91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1"/>
      <c r="AE8" s="86"/>
      <c r="AH8" s="96"/>
      <c r="AI8" s="96"/>
      <c r="AJ8" s="96" t="s">
        <v>45</v>
      </c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1"/>
      <c r="BH8" s="85"/>
    </row>
    <row r="9" spans="2:60" ht="13.5" customHeight="1">
      <c r="B9" s="85"/>
      <c r="D9" s="91"/>
      <c r="E9" s="96"/>
      <c r="F9" s="96" t="s">
        <v>46</v>
      </c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1"/>
      <c r="AE9" s="8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1"/>
      <c r="BH9" s="85"/>
    </row>
    <row r="10" spans="2:60" ht="13.5" customHeight="1">
      <c r="B10" s="85"/>
      <c r="D10" s="91"/>
      <c r="E10" s="96"/>
      <c r="F10" s="96" t="s">
        <v>47</v>
      </c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1"/>
      <c r="AE10" s="86"/>
      <c r="AH10" s="96"/>
      <c r="AI10" s="96" t="s">
        <v>43</v>
      </c>
      <c r="AJ10" s="96" t="s">
        <v>48</v>
      </c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1"/>
      <c r="BH10" s="85"/>
    </row>
    <row r="11" spans="2:60" ht="13.5" customHeight="1">
      <c r="B11" s="85"/>
      <c r="D11" s="91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1"/>
      <c r="AE11" s="8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1"/>
      <c r="BH11" s="85"/>
    </row>
    <row r="12" spans="2:60" ht="13.5" customHeight="1">
      <c r="B12" s="85"/>
      <c r="D12" s="91"/>
      <c r="E12" s="96"/>
      <c r="F12" s="96" t="s">
        <v>49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1"/>
      <c r="AE12" s="8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1"/>
      <c r="BH12" s="85"/>
    </row>
    <row r="13" spans="2:60" ht="13.5" customHeight="1">
      <c r="B13" s="85"/>
      <c r="D13" s="91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1"/>
      <c r="AE13" s="86"/>
      <c r="AH13" s="92" t="s">
        <v>50</v>
      </c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1"/>
      <c r="BH13" s="85"/>
    </row>
    <row r="14" spans="2:60" ht="13.5" customHeight="1">
      <c r="B14" s="85"/>
      <c r="D14" s="91"/>
      <c r="E14" s="96"/>
      <c r="F14" s="96" t="s">
        <v>51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1"/>
      <c r="AE14" s="8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1"/>
      <c r="BH14" s="85"/>
    </row>
    <row r="15" spans="2:60" ht="13.5" customHeight="1">
      <c r="B15" s="85"/>
      <c r="D15" s="91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1"/>
      <c r="AE15" s="86"/>
      <c r="AH15" s="96"/>
      <c r="AI15" s="97" t="s">
        <v>52</v>
      </c>
      <c r="AJ15" s="96"/>
      <c r="AK15" s="96"/>
      <c r="AL15" s="96"/>
      <c r="AM15" s="96"/>
      <c r="AN15" s="96" t="s">
        <v>53</v>
      </c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1"/>
      <c r="BH15" s="85"/>
    </row>
    <row r="16" spans="2:60" ht="13.5" customHeight="1" thickBot="1">
      <c r="B16" s="85"/>
      <c r="D16" s="91"/>
      <c r="E16" s="92" t="s">
        <v>54</v>
      </c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1"/>
      <c r="AE16" s="86"/>
      <c r="AH16" s="96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6"/>
      <c r="BC16" s="96"/>
      <c r="BD16" s="96"/>
      <c r="BE16" s="96"/>
      <c r="BF16" s="91"/>
      <c r="BH16" s="85"/>
    </row>
    <row r="17" spans="2:60" ht="13.5" customHeight="1" thickBot="1">
      <c r="B17" s="85"/>
      <c r="D17" s="91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1"/>
      <c r="AE17" s="86"/>
      <c r="AH17" s="96"/>
      <c r="AI17" s="263" t="s">
        <v>55</v>
      </c>
      <c r="AJ17" s="252"/>
      <c r="AK17" s="252"/>
      <c r="AL17" s="252" t="s">
        <v>56</v>
      </c>
      <c r="AM17" s="252"/>
      <c r="AN17" s="252" t="s">
        <v>57</v>
      </c>
      <c r="AO17" s="252"/>
      <c r="AP17" s="252" t="s">
        <v>58</v>
      </c>
      <c r="AQ17" s="252"/>
      <c r="AR17" s="252"/>
      <c r="AS17" s="252"/>
      <c r="AT17" s="252" t="s">
        <v>59</v>
      </c>
      <c r="AU17" s="252"/>
      <c r="AV17" s="252"/>
      <c r="AW17" s="252"/>
      <c r="AX17" s="252" t="s">
        <v>60</v>
      </c>
      <c r="AY17" s="252"/>
      <c r="AZ17" s="252"/>
      <c r="BA17" s="253"/>
      <c r="BB17" s="96"/>
      <c r="BC17" s="96"/>
      <c r="BD17" s="96"/>
      <c r="BE17" s="96"/>
      <c r="BF17" s="91"/>
      <c r="BH17" s="85"/>
    </row>
    <row r="18" spans="2:60" ht="13.5" customHeight="1">
      <c r="B18" s="85"/>
      <c r="D18" s="91"/>
      <c r="E18" s="99"/>
      <c r="F18" s="96" t="s">
        <v>61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1"/>
      <c r="AE18" s="86"/>
      <c r="AH18" s="96"/>
      <c r="AI18" s="254">
        <v>41556</v>
      </c>
      <c r="AJ18" s="255"/>
      <c r="AK18" s="255"/>
      <c r="AL18" s="255" t="s">
        <v>62</v>
      </c>
      <c r="AM18" s="255"/>
      <c r="AN18" s="256" t="s">
        <v>63</v>
      </c>
      <c r="AO18" s="256"/>
      <c r="AP18" s="257">
        <v>0.33333333333333331</v>
      </c>
      <c r="AQ18" s="256"/>
      <c r="AR18" s="256"/>
      <c r="AS18" s="256"/>
      <c r="AT18" s="258" t="s">
        <v>64</v>
      </c>
      <c r="AU18" s="259"/>
      <c r="AV18" s="259"/>
      <c r="AW18" s="259"/>
      <c r="AX18" s="258" t="s">
        <v>64</v>
      </c>
      <c r="AY18" s="259"/>
      <c r="AZ18" s="259"/>
      <c r="BA18" s="260"/>
      <c r="BB18" s="96"/>
      <c r="BC18" s="96"/>
      <c r="BD18" s="96"/>
      <c r="BE18" s="96"/>
      <c r="BF18" s="91"/>
      <c r="BH18" s="85"/>
    </row>
    <row r="19" spans="2:60" ht="13.5" customHeight="1">
      <c r="B19" s="85"/>
      <c r="D19" s="91"/>
      <c r="E19" s="100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1"/>
      <c r="AE19" s="86"/>
      <c r="AH19" s="96"/>
      <c r="AI19" s="246">
        <v>41557</v>
      </c>
      <c r="AJ19" s="247"/>
      <c r="AK19" s="247"/>
      <c r="AL19" s="247" t="s">
        <v>65</v>
      </c>
      <c r="AM19" s="247"/>
      <c r="AN19" s="248"/>
      <c r="AO19" s="248"/>
      <c r="AP19" s="249">
        <v>0.33333333333333331</v>
      </c>
      <c r="AQ19" s="248"/>
      <c r="AR19" s="248"/>
      <c r="AS19" s="248"/>
      <c r="AT19" s="249">
        <v>9.375E-2</v>
      </c>
      <c r="AU19" s="248"/>
      <c r="AV19" s="248"/>
      <c r="AW19" s="248"/>
      <c r="AX19" s="244" t="s">
        <v>66</v>
      </c>
      <c r="AY19" s="250"/>
      <c r="AZ19" s="250"/>
      <c r="BA19" s="251"/>
      <c r="BB19" s="96"/>
      <c r="BC19" s="96"/>
      <c r="BD19" s="96"/>
      <c r="BE19" s="96"/>
      <c r="BF19" s="91"/>
      <c r="BH19" s="85"/>
    </row>
    <row r="20" spans="2:60" ht="13.5" customHeight="1">
      <c r="B20" s="85"/>
      <c r="D20" s="91"/>
      <c r="E20" s="96"/>
      <c r="F20" s="96"/>
      <c r="G20" s="101" t="s">
        <v>63</v>
      </c>
      <c r="H20" s="102"/>
      <c r="I20" s="102"/>
      <c r="J20" s="103"/>
      <c r="K20" s="101"/>
      <c r="L20" s="102" t="s">
        <v>67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96"/>
      <c r="AB20" s="96"/>
      <c r="AC20" s="91"/>
      <c r="AE20" s="86"/>
      <c r="AH20" s="96"/>
      <c r="AI20" s="246">
        <v>41558</v>
      </c>
      <c r="AJ20" s="247"/>
      <c r="AK20" s="247"/>
      <c r="AL20" s="247" t="s">
        <v>68</v>
      </c>
      <c r="AM20" s="247"/>
      <c r="AN20" s="248"/>
      <c r="AO20" s="248"/>
      <c r="AP20" s="249">
        <v>0.33333333333333331</v>
      </c>
      <c r="AQ20" s="249"/>
      <c r="AR20" s="249"/>
      <c r="AS20" s="249"/>
      <c r="AT20" s="249">
        <v>9.375E-2</v>
      </c>
      <c r="AU20" s="249"/>
      <c r="AV20" s="249"/>
      <c r="AW20" s="249"/>
      <c r="AX20" s="244" t="s">
        <v>69</v>
      </c>
      <c r="AY20" s="244"/>
      <c r="AZ20" s="244"/>
      <c r="BA20" s="245"/>
      <c r="BB20" s="96"/>
      <c r="BC20" s="96"/>
      <c r="BD20" s="96"/>
      <c r="BE20" s="96"/>
      <c r="BF20" s="91"/>
      <c r="BH20" s="85"/>
    </row>
    <row r="21" spans="2:60" ht="13.5" customHeight="1" thickBot="1">
      <c r="B21" s="85"/>
      <c r="D21" s="91"/>
      <c r="E21" s="96"/>
      <c r="F21" s="96"/>
      <c r="G21" s="104" t="s">
        <v>70</v>
      </c>
      <c r="H21" s="105"/>
      <c r="I21" s="105"/>
      <c r="J21" s="106"/>
      <c r="K21" s="104"/>
      <c r="L21" s="105" t="s">
        <v>71</v>
      </c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6"/>
      <c r="AA21" s="96"/>
      <c r="AB21" s="96"/>
      <c r="AC21" s="91"/>
      <c r="AE21" s="86"/>
      <c r="AH21" s="96"/>
      <c r="AI21" s="231">
        <v>41559</v>
      </c>
      <c r="AJ21" s="232"/>
      <c r="AK21" s="232"/>
      <c r="AL21" s="233" t="s">
        <v>72</v>
      </c>
      <c r="AM21" s="233"/>
      <c r="AN21" s="234"/>
      <c r="AO21" s="234"/>
      <c r="AP21" s="235" t="s">
        <v>73</v>
      </c>
      <c r="AQ21" s="235"/>
      <c r="AR21" s="235"/>
      <c r="AS21" s="235"/>
      <c r="AT21" s="235" t="s">
        <v>73</v>
      </c>
      <c r="AU21" s="235"/>
      <c r="AV21" s="235"/>
      <c r="AW21" s="235"/>
      <c r="AX21" s="236">
        <v>0.35416666666666669</v>
      </c>
      <c r="AY21" s="236"/>
      <c r="AZ21" s="236"/>
      <c r="BA21" s="237"/>
      <c r="BB21" s="96"/>
      <c r="BC21" s="96"/>
      <c r="BD21" s="96"/>
      <c r="BE21" s="96"/>
      <c r="BF21" s="91"/>
      <c r="BH21" s="85"/>
    </row>
    <row r="22" spans="2:60" ht="13.5" customHeight="1">
      <c r="B22" s="85"/>
      <c r="D22" s="91"/>
      <c r="E22" s="96"/>
      <c r="F22" s="96"/>
      <c r="G22" s="107" t="s">
        <v>74</v>
      </c>
      <c r="H22" s="108"/>
      <c r="I22" s="108"/>
      <c r="J22" s="109"/>
      <c r="K22" s="107"/>
      <c r="L22" s="108" t="s">
        <v>75</v>
      </c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9"/>
      <c r="AA22" s="96"/>
      <c r="AB22" s="96"/>
      <c r="AC22" s="91"/>
      <c r="AE22" s="86"/>
      <c r="AH22" s="96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96"/>
      <c r="BC22" s="96"/>
      <c r="BD22" s="96"/>
      <c r="BE22" s="96"/>
      <c r="BF22" s="91"/>
      <c r="BH22" s="85"/>
    </row>
    <row r="23" spans="2:60" ht="13.5" customHeight="1">
      <c r="B23" s="85"/>
      <c r="D23" s="91"/>
      <c r="AA23" s="98"/>
      <c r="AB23" s="98"/>
      <c r="AC23" s="91"/>
      <c r="AE23" s="8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1"/>
      <c r="BH23" s="85"/>
    </row>
    <row r="24" spans="2:60" ht="13.5" customHeight="1">
      <c r="B24" s="85"/>
      <c r="D24" s="91"/>
      <c r="E24" s="96"/>
      <c r="F24" s="96" t="s">
        <v>76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1"/>
      <c r="AE24" s="86"/>
      <c r="AH24" s="96"/>
      <c r="AI24" s="97" t="s">
        <v>77</v>
      </c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1"/>
      <c r="BH24" s="85"/>
    </row>
    <row r="25" spans="2:60" ht="13.5" customHeight="1" thickBot="1">
      <c r="B25" s="85"/>
      <c r="D25" s="91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1"/>
      <c r="AE25" s="86"/>
      <c r="AH25" s="96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6"/>
      <c r="BF25" s="91"/>
      <c r="BH25" s="85"/>
    </row>
    <row r="26" spans="2:60" ht="13.5" customHeight="1" thickBot="1">
      <c r="B26" s="85"/>
      <c r="D26" s="91"/>
      <c r="E26" s="92" t="s">
        <v>78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1"/>
      <c r="AE26" s="86"/>
      <c r="AH26" s="96"/>
      <c r="AI26" s="238" t="s">
        <v>79</v>
      </c>
      <c r="AJ26" s="239"/>
      <c r="AK26" s="239" t="s">
        <v>80</v>
      </c>
      <c r="AL26" s="240"/>
      <c r="AM26" s="241" t="s">
        <v>81</v>
      </c>
      <c r="AN26" s="229"/>
      <c r="AO26" s="229"/>
      <c r="AP26" s="242"/>
      <c r="AQ26" s="243" t="s">
        <v>82</v>
      </c>
      <c r="AR26" s="239"/>
      <c r="AS26" s="239"/>
      <c r="AT26" s="239"/>
      <c r="AU26" s="239" t="s">
        <v>83</v>
      </c>
      <c r="AV26" s="239"/>
      <c r="AW26" s="239"/>
      <c r="AX26" s="240"/>
      <c r="AY26" s="229" t="s">
        <v>84</v>
      </c>
      <c r="AZ26" s="229"/>
      <c r="BA26" s="229"/>
      <c r="BB26" s="229"/>
      <c r="BC26" s="229"/>
      <c r="BD26" s="230"/>
      <c r="BE26" s="96"/>
      <c r="BF26" s="91"/>
      <c r="BH26" s="85"/>
    </row>
    <row r="27" spans="2:60" ht="13.5" customHeight="1">
      <c r="B27" s="85"/>
      <c r="D27" s="91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1"/>
      <c r="AE27" s="86"/>
      <c r="AH27" s="96"/>
      <c r="AI27" s="217">
        <v>9</v>
      </c>
      <c r="AJ27" s="218"/>
      <c r="AK27" s="219" t="s">
        <v>62</v>
      </c>
      <c r="AL27" s="220"/>
      <c r="AM27" s="221">
        <f>AQ27+AU27</f>
        <v>0</v>
      </c>
      <c r="AN27" s="222"/>
      <c r="AO27" s="222"/>
      <c r="AP27" s="223"/>
      <c r="AQ27" s="224"/>
      <c r="AR27" s="225"/>
      <c r="AS27" s="225"/>
      <c r="AT27" s="225"/>
      <c r="AU27" s="225"/>
      <c r="AV27" s="225"/>
      <c r="AW27" s="225"/>
      <c r="AX27" s="226"/>
      <c r="AY27" s="227" t="s">
        <v>85</v>
      </c>
      <c r="AZ27" s="227"/>
      <c r="BA27" s="227"/>
      <c r="BB27" s="227"/>
      <c r="BC27" s="227"/>
      <c r="BD27" s="228"/>
      <c r="BE27" s="96"/>
      <c r="BF27" s="91"/>
      <c r="BH27" s="85"/>
    </row>
    <row r="28" spans="2:60" ht="13.5" customHeight="1">
      <c r="B28" s="85"/>
      <c r="D28" s="91"/>
      <c r="E28" s="96"/>
      <c r="F28" s="96" t="s">
        <v>86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1"/>
      <c r="AE28" s="86"/>
      <c r="AH28" s="96"/>
      <c r="AI28" s="195">
        <v>10</v>
      </c>
      <c r="AJ28" s="196"/>
      <c r="AK28" s="197" t="s">
        <v>65</v>
      </c>
      <c r="AL28" s="198"/>
      <c r="AM28" s="199">
        <f>AQ28+AU28</f>
        <v>10.25</v>
      </c>
      <c r="AN28" s="200"/>
      <c r="AO28" s="200"/>
      <c r="AP28" s="201"/>
      <c r="AQ28" s="202">
        <v>8</v>
      </c>
      <c r="AR28" s="203"/>
      <c r="AS28" s="203"/>
      <c r="AT28" s="203"/>
      <c r="AU28" s="203">
        <v>2.25</v>
      </c>
      <c r="AV28" s="203"/>
      <c r="AW28" s="203"/>
      <c r="AX28" s="204"/>
      <c r="AY28" s="205"/>
      <c r="AZ28" s="205"/>
      <c r="BA28" s="205"/>
      <c r="BB28" s="205"/>
      <c r="BC28" s="205"/>
      <c r="BD28" s="206"/>
      <c r="BE28" s="96"/>
      <c r="BF28" s="91"/>
      <c r="BH28" s="85"/>
    </row>
    <row r="29" spans="2:60" ht="13.5" customHeight="1">
      <c r="B29" s="85"/>
      <c r="D29" s="91"/>
      <c r="E29" s="96"/>
      <c r="F29" s="96" t="s">
        <v>87</v>
      </c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1"/>
      <c r="AE29" s="86"/>
      <c r="AH29" s="96"/>
      <c r="AI29" s="195">
        <v>11</v>
      </c>
      <c r="AJ29" s="196"/>
      <c r="AK29" s="197" t="s">
        <v>68</v>
      </c>
      <c r="AL29" s="198"/>
      <c r="AM29" s="199">
        <f>AQ29+AU29</f>
        <v>10.25</v>
      </c>
      <c r="AN29" s="200"/>
      <c r="AO29" s="200"/>
      <c r="AP29" s="201"/>
      <c r="AQ29" s="202">
        <v>10.25</v>
      </c>
      <c r="AR29" s="203"/>
      <c r="AS29" s="203"/>
      <c r="AT29" s="203"/>
      <c r="AU29" s="203"/>
      <c r="AV29" s="203"/>
      <c r="AW29" s="203"/>
      <c r="AX29" s="204"/>
      <c r="AY29" s="205" t="s">
        <v>88</v>
      </c>
      <c r="AZ29" s="205"/>
      <c r="BA29" s="205"/>
      <c r="BB29" s="205"/>
      <c r="BC29" s="205"/>
      <c r="BD29" s="206"/>
      <c r="BE29" s="96"/>
      <c r="BF29" s="91"/>
      <c r="BH29" s="85"/>
    </row>
    <row r="30" spans="2:60" ht="13.5" customHeight="1" thickBot="1">
      <c r="B30" s="85"/>
      <c r="D30" s="91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1"/>
      <c r="AE30" s="86"/>
      <c r="AH30" s="96"/>
      <c r="AI30" s="207">
        <v>12</v>
      </c>
      <c r="AJ30" s="208"/>
      <c r="AK30" s="209" t="s">
        <v>72</v>
      </c>
      <c r="AL30" s="210"/>
      <c r="AM30" s="211">
        <f>AQ30+AU30</f>
        <v>8.5</v>
      </c>
      <c r="AN30" s="212"/>
      <c r="AO30" s="212"/>
      <c r="AP30" s="213"/>
      <c r="AQ30" s="214">
        <v>6</v>
      </c>
      <c r="AR30" s="215"/>
      <c r="AS30" s="215"/>
      <c r="AT30" s="215"/>
      <c r="AU30" s="215">
        <v>2.5</v>
      </c>
      <c r="AV30" s="215"/>
      <c r="AW30" s="215"/>
      <c r="AX30" s="216"/>
      <c r="AY30" s="193" t="s">
        <v>89</v>
      </c>
      <c r="AZ30" s="193"/>
      <c r="BA30" s="193"/>
      <c r="BB30" s="193"/>
      <c r="BC30" s="193"/>
      <c r="BD30" s="194"/>
      <c r="BE30" s="96"/>
      <c r="BF30" s="91"/>
      <c r="BH30" s="85"/>
    </row>
    <row r="31" spans="2:60" ht="13.5" customHeight="1">
      <c r="B31" s="85"/>
      <c r="D31" s="91"/>
      <c r="E31" s="96"/>
      <c r="F31" s="96" t="s">
        <v>90</v>
      </c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1"/>
      <c r="AE31" s="86"/>
      <c r="AH31" s="96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96"/>
      <c r="BF31" s="91"/>
      <c r="BH31" s="85"/>
    </row>
    <row r="32" spans="2:60" ht="13.5" customHeight="1">
      <c r="B32" s="85"/>
      <c r="D32" s="91"/>
      <c r="E32" s="96"/>
      <c r="F32" s="96" t="s">
        <v>91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1"/>
      <c r="AE32" s="8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1"/>
      <c r="BH32" s="85"/>
    </row>
    <row r="33" spans="2:60" ht="13.5" customHeight="1">
      <c r="B33" s="85"/>
      <c r="D33" s="91"/>
      <c r="E33" s="96"/>
      <c r="F33" s="96" t="s">
        <v>92</v>
      </c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1"/>
      <c r="AE33" s="8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1"/>
      <c r="BH33" s="85"/>
    </row>
    <row r="34" spans="2:60" ht="13.5" customHeight="1">
      <c r="B34" s="85"/>
      <c r="D34" s="91"/>
      <c r="E34" s="96"/>
      <c r="F34" s="96" t="s">
        <v>93</v>
      </c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1"/>
      <c r="AE34" s="8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1"/>
      <c r="BH34" s="85"/>
    </row>
    <row r="35" spans="2:60" ht="13.5" customHeight="1">
      <c r="B35" s="85"/>
      <c r="D35" s="91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1"/>
      <c r="AE35" s="8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1"/>
      <c r="BH35" s="85"/>
    </row>
    <row r="36" spans="2:60" ht="13.5" customHeight="1">
      <c r="B36" s="85"/>
      <c r="D36" s="91"/>
      <c r="E36" s="92" t="s">
        <v>89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1"/>
      <c r="AE36" s="8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1"/>
      <c r="BH36" s="85"/>
    </row>
    <row r="37" spans="2:60" ht="13.5" customHeight="1">
      <c r="B37" s="85"/>
      <c r="D37" s="91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1"/>
      <c r="AE37" s="8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1"/>
      <c r="BH37" s="85"/>
    </row>
    <row r="38" spans="2:60" ht="13.5" customHeight="1">
      <c r="B38" s="85"/>
      <c r="D38" s="91"/>
      <c r="E38" s="96"/>
      <c r="F38" s="96" t="s">
        <v>94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1"/>
      <c r="AE38" s="8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1"/>
      <c r="BH38" s="85"/>
    </row>
    <row r="39" spans="2:60" ht="13.5" customHeight="1">
      <c r="B39" s="85"/>
      <c r="D39" s="91"/>
      <c r="E39" s="96"/>
      <c r="F39" s="96" t="s">
        <v>95</v>
      </c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1"/>
      <c r="AE39" s="8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1"/>
      <c r="BH39" s="85"/>
    </row>
    <row r="40" spans="2:60" ht="13.5" customHeight="1">
      <c r="B40" s="85"/>
      <c r="D40" s="91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1"/>
      <c r="AE40" s="8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1"/>
      <c r="BH40" s="85"/>
    </row>
    <row r="41" spans="2:60" ht="13.5" customHeight="1">
      <c r="B41" s="85"/>
      <c r="D41" s="91"/>
      <c r="E41" s="96"/>
      <c r="F41" s="96" t="s">
        <v>153</v>
      </c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1"/>
      <c r="AE41" s="8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1"/>
      <c r="BH41" s="85"/>
    </row>
    <row r="42" spans="2:60" ht="13.5" customHeight="1">
      <c r="B42" s="85"/>
      <c r="AE42" s="86"/>
      <c r="BH42" s="85"/>
    </row>
    <row r="43" spans="2:60" ht="4.5" customHeight="1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6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</row>
  </sheetData>
  <mergeCells count="61">
    <mergeCell ref="Y3:AB3"/>
    <mergeCell ref="AI17:AK17"/>
    <mergeCell ref="AL17:AM17"/>
    <mergeCell ref="AN17:AO17"/>
    <mergeCell ref="AP17:AS17"/>
    <mergeCell ref="AX17:BA17"/>
    <mergeCell ref="AI18:AK18"/>
    <mergeCell ref="AL18:AM18"/>
    <mergeCell ref="AN18:AO18"/>
    <mergeCell ref="AP18:AS18"/>
    <mergeCell ref="AT18:AW18"/>
    <mergeCell ref="AX18:BA18"/>
    <mergeCell ref="AT17:AW17"/>
    <mergeCell ref="AX20:BA20"/>
    <mergeCell ref="AI19:AK19"/>
    <mergeCell ref="AL19:AM19"/>
    <mergeCell ref="AN19:AO19"/>
    <mergeCell ref="AP19:AS19"/>
    <mergeCell ref="AT19:AW19"/>
    <mergeCell ref="AX19:BA19"/>
    <mergeCell ref="AI20:AK20"/>
    <mergeCell ref="AL20:AM20"/>
    <mergeCell ref="AN20:AO20"/>
    <mergeCell ref="AP20:AS20"/>
    <mergeCell ref="AT20:AW20"/>
    <mergeCell ref="AY26:BD26"/>
    <mergeCell ref="AI21:AK21"/>
    <mergeCell ref="AL21:AM21"/>
    <mergeCell ref="AN21:AO21"/>
    <mergeCell ref="AP21:AS21"/>
    <mergeCell ref="AT21:AW21"/>
    <mergeCell ref="AX21:BA21"/>
    <mergeCell ref="AI26:AJ26"/>
    <mergeCell ref="AK26:AL26"/>
    <mergeCell ref="AM26:AP26"/>
    <mergeCell ref="AQ26:AT26"/>
    <mergeCell ref="AU26:AX26"/>
    <mergeCell ref="AY28:BD28"/>
    <mergeCell ref="AI27:AJ27"/>
    <mergeCell ref="AK27:AL27"/>
    <mergeCell ref="AM27:AP27"/>
    <mergeCell ref="AQ27:AT27"/>
    <mergeCell ref="AU27:AX27"/>
    <mergeCell ref="AY27:BD27"/>
    <mergeCell ref="AI28:AJ28"/>
    <mergeCell ref="AK28:AL28"/>
    <mergeCell ref="AM28:AP28"/>
    <mergeCell ref="AQ28:AT28"/>
    <mergeCell ref="AU28:AX28"/>
    <mergeCell ref="AY30:BD30"/>
    <mergeCell ref="AI29:AJ29"/>
    <mergeCell ref="AK29:AL29"/>
    <mergeCell ref="AM29:AP29"/>
    <mergeCell ref="AQ29:AT29"/>
    <mergeCell ref="AU29:AX29"/>
    <mergeCell ref="AY29:BD29"/>
    <mergeCell ref="AI30:AJ30"/>
    <mergeCell ref="AK30:AL30"/>
    <mergeCell ref="AM30:AP30"/>
    <mergeCell ref="AQ30:AT30"/>
    <mergeCell ref="AU30:AX30"/>
  </mergeCells>
  <phoneticPr fontId="28"/>
  <pageMargins left="0.19685039370078741" right="0.19685039370078741" top="0.55118110236220474" bottom="0.35433070866141736" header="0.31496062992125984" footer="0.31496062992125984"/>
  <pageSetup paperSize="9" orientation="landscape" r:id="rId1"/>
  <headerFooter>
    <oddHeader>&amp;C&amp;"-,太字"&amp;U１－ＵＰスタジオ(株)　　業務作業時間月報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zoomScale="85" zoomScaleNormal="85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E13" sqref="E13"/>
    </sheetView>
  </sheetViews>
  <sheetFormatPr defaultColWidth="9" defaultRowHeight="13.2"/>
  <cols>
    <col min="1" max="1" width="5.21875" style="1" customWidth="1"/>
    <col min="2" max="2" width="4.88671875" style="2" customWidth="1"/>
    <col min="3" max="12" width="9.109375" style="3" customWidth="1"/>
    <col min="13" max="15" width="6.6640625" style="3" customWidth="1"/>
    <col min="16" max="16384" width="9" style="3"/>
  </cols>
  <sheetData>
    <row r="1" spans="1:15" ht="22.5" customHeight="1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4" t="s">
        <v>1</v>
      </c>
      <c r="N1" s="5" t="s">
        <v>2</v>
      </c>
      <c r="O1" s="6" t="s">
        <v>3</v>
      </c>
    </row>
    <row r="2" spans="1:15" ht="30" customHeight="1" thickBot="1">
      <c r="A2" s="1" t="s">
        <v>4</v>
      </c>
      <c r="B2" s="7" t="s">
        <v>5</v>
      </c>
      <c r="C2" s="42" t="s">
        <v>5</v>
      </c>
      <c r="D2" s="9"/>
      <c r="E2" s="75"/>
      <c r="F2" s="76"/>
      <c r="G2" s="77"/>
      <c r="H2" s="66"/>
      <c r="I2" s="9" t="s">
        <v>97</v>
      </c>
      <c r="J2" s="9" t="s">
        <v>38</v>
      </c>
      <c r="K2" s="9"/>
      <c r="L2" s="10"/>
      <c r="M2" s="11"/>
      <c r="N2" s="12"/>
      <c r="O2" s="13"/>
    </row>
    <row r="3" spans="1:15" ht="22.5" customHeight="1">
      <c r="A3" s="271" t="s">
        <v>6</v>
      </c>
      <c r="B3" s="273" t="s">
        <v>7</v>
      </c>
      <c r="C3" s="275" t="s">
        <v>96</v>
      </c>
      <c r="D3" s="277" t="s">
        <v>9</v>
      </c>
      <c r="E3" s="278"/>
      <c r="F3" s="278"/>
      <c r="G3" s="278"/>
      <c r="H3" s="278"/>
      <c r="I3" s="278"/>
      <c r="J3" s="278"/>
      <c r="K3" s="278"/>
      <c r="L3" s="279"/>
      <c r="M3" s="264" t="s">
        <v>10</v>
      </c>
      <c r="N3" s="265"/>
      <c r="O3" s="266"/>
    </row>
    <row r="4" spans="1:15" ht="22.5" customHeight="1" thickBot="1">
      <c r="A4" s="272"/>
      <c r="B4" s="274"/>
      <c r="C4" s="276"/>
      <c r="D4" s="118" t="s">
        <v>15</v>
      </c>
      <c r="E4" s="118" t="s">
        <v>16</v>
      </c>
      <c r="F4" s="148" t="s">
        <v>150</v>
      </c>
      <c r="G4" s="149" t="s">
        <v>151</v>
      </c>
      <c r="H4" s="148" t="s">
        <v>152</v>
      </c>
      <c r="I4" s="148"/>
      <c r="J4" s="118"/>
      <c r="K4" s="119" t="s">
        <v>17</v>
      </c>
      <c r="L4" s="120" t="s">
        <v>11</v>
      </c>
      <c r="M4" s="267"/>
      <c r="N4" s="268"/>
      <c r="O4" s="269"/>
    </row>
    <row r="5" spans="1:15" ht="23.25" customHeight="1" thickTop="1">
      <c r="A5" s="116">
        <v>16</v>
      </c>
      <c r="B5" s="117" t="e">
        <f>TEXT(DATE($E$2,$F$2-1,$A5),"aaa")</f>
        <v>#NUM!</v>
      </c>
      <c r="C5" s="16">
        <f>SUM(D5:L5)</f>
        <v>0</v>
      </c>
      <c r="D5" s="17"/>
      <c r="E5" s="18"/>
      <c r="F5" s="60"/>
      <c r="G5" s="19"/>
      <c r="H5" s="20"/>
      <c r="I5" s="20"/>
      <c r="J5" s="20"/>
      <c r="K5" s="63"/>
      <c r="L5" s="21"/>
      <c r="M5" s="281"/>
      <c r="N5" s="281"/>
      <c r="O5" s="281"/>
    </row>
    <row r="6" spans="1:15" ht="23.25" customHeight="1">
      <c r="A6" s="116">
        <v>17</v>
      </c>
      <c r="B6" s="117" t="e">
        <f t="shared" ref="B6:B20" si="0">TEXT(DATE($E$2,$F$2-1,$A6),"aaa")</f>
        <v>#NUM!</v>
      </c>
      <c r="C6" s="16">
        <f t="shared" ref="C6:C34" si="1">SUM(D6:L6)</f>
        <v>0</v>
      </c>
      <c r="D6" s="22"/>
      <c r="E6" s="23"/>
      <c r="F6" s="23"/>
      <c r="G6" s="22"/>
      <c r="H6" s="24"/>
      <c r="I6" s="24"/>
      <c r="J6" s="24"/>
      <c r="K6" s="64"/>
      <c r="L6" s="25"/>
      <c r="M6" s="280"/>
      <c r="N6" s="282"/>
      <c r="O6" s="282"/>
    </row>
    <row r="7" spans="1:15" ht="23.25" customHeight="1">
      <c r="A7" s="116">
        <v>18</v>
      </c>
      <c r="B7" s="117" t="e">
        <f t="shared" si="0"/>
        <v>#NUM!</v>
      </c>
      <c r="C7" s="16">
        <f t="shared" si="1"/>
        <v>0</v>
      </c>
      <c r="D7" s="22"/>
      <c r="E7" s="23"/>
      <c r="F7" s="23"/>
      <c r="G7" s="22"/>
      <c r="H7" s="24"/>
      <c r="I7" s="24"/>
      <c r="J7" s="24"/>
      <c r="K7" s="64"/>
      <c r="L7" s="25"/>
      <c r="M7" s="280"/>
      <c r="N7" s="282"/>
      <c r="O7" s="282"/>
    </row>
    <row r="8" spans="1:15" ht="23.25" customHeight="1">
      <c r="A8" s="116">
        <v>19</v>
      </c>
      <c r="B8" s="117" t="e">
        <f t="shared" si="0"/>
        <v>#NUM!</v>
      </c>
      <c r="C8" s="16">
        <f t="shared" si="1"/>
        <v>0</v>
      </c>
      <c r="D8" s="22"/>
      <c r="E8" s="23"/>
      <c r="F8" s="23"/>
      <c r="G8" s="22"/>
      <c r="H8" s="24"/>
      <c r="I8" s="24"/>
      <c r="J8" s="24"/>
      <c r="K8" s="64"/>
      <c r="L8" s="25"/>
      <c r="M8" s="282"/>
      <c r="N8" s="282"/>
      <c r="O8" s="282"/>
    </row>
    <row r="9" spans="1:15" ht="23.25" customHeight="1">
      <c r="A9" s="116">
        <v>20</v>
      </c>
      <c r="B9" s="117" t="e">
        <f t="shared" si="0"/>
        <v>#NUM!</v>
      </c>
      <c r="C9" s="16">
        <f t="shared" si="1"/>
        <v>0</v>
      </c>
      <c r="D9" s="22"/>
      <c r="E9" s="23"/>
      <c r="F9" s="23"/>
      <c r="G9" s="22"/>
      <c r="H9" s="24"/>
      <c r="I9" s="24"/>
      <c r="J9" s="24"/>
      <c r="K9" s="64"/>
      <c r="L9" s="25"/>
      <c r="M9" s="282"/>
      <c r="N9" s="282"/>
      <c r="O9" s="282"/>
    </row>
    <row r="10" spans="1:15" ht="23.25" customHeight="1">
      <c r="A10" s="116">
        <v>21</v>
      </c>
      <c r="B10" s="117" t="e">
        <f t="shared" si="0"/>
        <v>#NUM!</v>
      </c>
      <c r="C10" s="16">
        <f t="shared" si="1"/>
        <v>0</v>
      </c>
      <c r="D10" s="22"/>
      <c r="E10" s="23"/>
      <c r="F10" s="23"/>
      <c r="G10" s="22"/>
      <c r="H10" s="24"/>
      <c r="I10" s="24"/>
      <c r="J10" s="24"/>
      <c r="K10" s="64"/>
      <c r="L10" s="25"/>
      <c r="M10" s="280"/>
      <c r="N10" s="282"/>
      <c r="O10" s="282"/>
    </row>
    <row r="11" spans="1:15" ht="23.25" customHeight="1">
      <c r="A11" s="116">
        <v>22</v>
      </c>
      <c r="B11" s="117" t="e">
        <f t="shared" si="0"/>
        <v>#NUM!</v>
      </c>
      <c r="C11" s="16">
        <f t="shared" si="1"/>
        <v>0</v>
      </c>
      <c r="D11" s="22"/>
      <c r="E11" s="23"/>
      <c r="F11" s="23"/>
      <c r="G11" s="22"/>
      <c r="H11" s="24"/>
      <c r="I11" s="24"/>
      <c r="J11" s="24"/>
      <c r="K11" s="64"/>
      <c r="L11" s="25"/>
      <c r="M11" s="280"/>
      <c r="N11" s="282"/>
      <c r="O11" s="282"/>
    </row>
    <row r="12" spans="1:15" ht="23.25" customHeight="1">
      <c r="A12" s="116">
        <v>23</v>
      </c>
      <c r="B12" s="117" t="e">
        <f t="shared" si="0"/>
        <v>#NUM!</v>
      </c>
      <c r="C12" s="16">
        <f t="shared" si="1"/>
        <v>0</v>
      </c>
      <c r="D12" s="22"/>
      <c r="E12" s="23"/>
      <c r="F12" s="23"/>
      <c r="G12" s="22"/>
      <c r="H12" s="24"/>
      <c r="I12" s="24"/>
      <c r="J12" s="24"/>
      <c r="K12" s="64"/>
      <c r="L12" s="25"/>
      <c r="M12" s="280"/>
      <c r="N12" s="282"/>
      <c r="O12" s="282"/>
    </row>
    <row r="13" spans="1:15" ht="23.25" customHeight="1">
      <c r="A13" s="116">
        <v>24</v>
      </c>
      <c r="B13" s="117" t="e">
        <f t="shared" si="0"/>
        <v>#NUM!</v>
      </c>
      <c r="C13" s="16">
        <f t="shared" si="1"/>
        <v>0</v>
      </c>
      <c r="D13" s="22"/>
      <c r="E13" s="23"/>
      <c r="F13" s="23"/>
      <c r="G13" s="22"/>
      <c r="H13" s="24"/>
      <c r="I13" s="24"/>
      <c r="J13" s="24"/>
      <c r="K13" s="64"/>
      <c r="L13" s="25"/>
      <c r="M13" s="282"/>
      <c r="N13" s="282"/>
      <c r="O13" s="282"/>
    </row>
    <row r="14" spans="1:15" ht="23.25" customHeight="1">
      <c r="A14" s="116">
        <v>25</v>
      </c>
      <c r="B14" s="117" t="e">
        <f t="shared" si="0"/>
        <v>#NUM!</v>
      </c>
      <c r="C14" s="16">
        <f t="shared" si="1"/>
        <v>0</v>
      </c>
      <c r="D14" s="22"/>
      <c r="E14" s="23"/>
      <c r="F14" s="23"/>
      <c r="G14" s="22"/>
      <c r="H14" s="24"/>
      <c r="I14" s="24"/>
      <c r="J14" s="24"/>
      <c r="K14" s="64"/>
      <c r="L14" s="25"/>
      <c r="M14" s="282"/>
      <c r="N14" s="282"/>
      <c r="O14" s="282"/>
    </row>
    <row r="15" spans="1:15" ht="23.25" customHeight="1">
      <c r="A15" s="116">
        <v>26</v>
      </c>
      <c r="B15" s="117" t="e">
        <f t="shared" si="0"/>
        <v>#NUM!</v>
      </c>
      <c r="C15" s="16">
        <f t="shared" si="1"/>
        <v>0</v>
      </c>
      <c r="D15" s="22"/>
      <c r="E15" s="23"/>
      <c r="F15" s="23"/>
      <c r="G15" s="22"/>
      <c r="H15" s="24"/>
      <c r="I15" s="24"/>
      <c r="J15" s="24"/>
      <c r="K15" s="64"/>
      <c r="L15" s="25"/>
      <c r="M15" s="280"/>
      <c r="N15" s="280"/>
      <c r="O15" s="280"/>
    </row>
    <row r="16" spans="1:15" ht="23.25" customHeight="1">
      <c r="A16" s="116">
        <v>27</v>
      </c>
      <c r="B16" s="117" t="e">
        <f t="shared" si="0"/>
        <v>#NUM!</v>
      </c>
      <c r="C16" s="16">
        <f t="shared" si="1"/>
        <v>0</v>
      </c>
      <c r="D16" s="22"/>
      <c r="E16" s="23"/>
      <c r="F16" s="23"/>
      <c r="G16" s="22"/>
      <c r="H16" s="24"/>
      <c r="I16" s="24"/>
      <c r="J16" s="24"/>
      <c r="K16" s="64"/>
      <c r="L16" s="25"/>
      <c r="M16" s="280"/>
      <c r="N16" s="280"/>
      <c r="O16" s="280"/>
    </row>
    <row r="17" spans="1:15" ht="23.25" customHeight="1">
      <c r="A17" s="116">
        <v>28</v>
      </c>
      <c r="B17" s="117" t="e">
        <f t="shared" si="0"/>
        <v>#NUM!</v>
      </c>
      <c r="C17" s="16">
        <f t="shared" si="1"/>
        <v>0</v>
      </c>
      <c r="D17" s="22"/>
      <c r="E17" s="23"/>
      <c r="F17" s="23"/>
      <c r="G17" s="22"/>
      <c r="H17" s="24"/>
      <c r="I17" s="24"/>
      <c r="J17" s="24"/>
      <c r="K17" s="64"/>
      <c r="L17" s="25"/>
      <c r="M17" s="280"/>
      <c r="N17" s="280"/>
      <c r="O17" s="280"/>
    </row>
    <row r="18" spans="1:15" ht="23.25" customHeight="1">
      <c r="A18" s="116">
        <v>29</v>
      </c>
      <c r="B18" s="117" t="e">
        <f t="shared" si="0"/>
        <v>#NUM!</v>
      </c>
      <c r="C18" s="16">
        <f t="shared" si="1"/>
        <v>0</v>
      </c>
      <c r="D18" s="22"/>
      <c r="E18" s="23"/>
      <c r="F18" s="23"/>
      <c r="G18" s="22"/>
      <c r="H18" s="24"/>
      <c r="I18" s="24"/>
      <c r="J18" s="24"/>
      <c r="K18" s="64"/>
      <c r="L18" s="25"/>
      <c r="M18" s="280"/>
      <c r="N18" s="280"/>
      <c r="O18" s="280"/>
    </row>
    <row r="19" spans="1:15" ht="23.25" customHeight="1">
      <c r="A19" s="116">
        <v>30</v>
      </c>
      <c r="B19" s="117" t="e">
        <f t="shared" si="0"/>
        <v>#NUM!</v>
      </c>
      <c r="C19" s="16">
        <f t="shared" si="1"/>
        <v>0</v>
      </c>
      <c r="D19" s="22"/>
      <c r="E19" s="23"/>
      <c r="F19" s="23"/>
      <c r="G19" s="22"/>
      <c r="H19" s="24"/>
      <c r="I19" s="24"/>
      <c r="J19" s="24"/>
      <c r="K19" s="64"/>
      <c r="L19" s="25"/>
      <c r="M19" s="280"/>
      <c r="N19" s="280"/>
      <c r="O19" s="280"/>
    </row>
    <row r="20" spans="1:15" ht="23.25" customHeight="1">
      <c r="A20" s="116">
        <v>31</v>
      </c>
      <c r="B20" s="117" t="e">
        <f t="shared" si="0"/>
        <v>#NUM!</v>
      </c>
      <c r="C20" s="16">
        <f t="shared" si="1"/>
        <v>0</v>
      </c>
      <c r="D20" s="22"/>
      <c r="E20" s="23"/>
      <c r="F20" s="23"/>
      <c r="G20" s="22"/>
      <c r="H20" s="24"/>
      <c r="I20" s="24"/>
      <c r="J20" s="24"/>
      <c r="K20" s="64"/>
      <c r="L20" s="25"/>
      <c r="M20" s="280"/>
      <c r="N20" s="280"/>
      <c r="O20" s="280"/>
    </row>
    <row r="21" spans="1:15" ht="23.25" customHeight="1">
      <c r="A21" s="116">
        <v>1</v>
      </c>
      <c r="B21" s="117" t="e">
        <f>TEXT(DATE($E$2,$F$2,$A21),"aaa")</f>
        <v>#NUM!</v>
      </c>
      <c r="C21" s="16">
        <f t="shared" si="1"/>
        <v>0</v>
      </c>
      <c r="D21" s="22"/>
      <c r="E21" s="23"/>
      <c r="F21" s="23"/>
      <c r="G21" s="22"/>
      <c r="H21" s="24"/>
      <c r="I21" s="24"/>
      <c r="J21" s="24"/>
      <c r="K21" s="64"/>
      <c r="L21" s="25"/>
      <c r="M21" s="280"/>
      <c r="N21" s="280"/>
      <c r="O21" s="280"/>
    </row>
    <row r="22" spans="1:15" ht="23.25" customHeight="1">
      <c r="A22" s="116">
        <v>2</v>
      </c>
      <c r="B22" s="117" t="e">
        <f t="shared" ref="B22:B35" si="2">TEXT(DATE($E$2,$F$2,$A22),"aaa")</f>
        <v>#NUM!</v>
      </c>
      <c r="C22" s="16">
        <f>SUM(D22:L22)</f>
        <v>0</v>
      </c>
      <c r="D22" s="22"/>
      <c r="E22" s="23"/>
      <c r="F22" s="23"/>
      <c r="G22" s="22"/>
      <c r="H22" s="24"/>
      <c r="I22" s="24"/>
      <c r="J22" s="24"/>
      <c r="K22" s="64"/>
      <c r="L22" s="25"/>
      <c r="M22" s="280"/>
      <c r="N22" s="280"/>
      <c r="O22" s="280"/>
    </row>
    <row r="23" spans="1:15" ht="23.25" customHeight="1">
      <c r="A23" s="116">
        <v>3</v>
      </c>
      <c r="B23" s="117" t="e">
        <f t="shared" si="2"/>
        <v>#NUM!</v>
      </c>
      <c r="C23" s="16">
        <f t="shared" si="1"/>
        <v>0</v>
      </c>
      <c r="D23" s="22"/>
      <c r="E23" s="23"/>
      <c r="F23" s="23"/>
      <c r="G23" s="22"/>
      <c r="H23" s="24"/>
      <c r="I23" s="24"/>
      <c r="J23" s="24"/>
      <c r="K23" s="64"/>
      <c r="L23" s="25"/>
      <c r="M23" s="282"/>
      <c r="N23" s="282"/>
      <c r="O23" s="282"/>
    </row>
    <row r="24" spans="1:15" ht="23.25" customHeight="1">
      <c r="A24" s="116">
        <v>4</v>
      </c>
      <c r="B24" s="117" t="e">
        <f t="shared" si="2"/>
        <v>#NUM!</v>
      </c>
      <c r="C24" s="16">
        <f t="shared" si="1"/>
        <v>0</v>
      </c>
      <c r="D24" s="22"/>
      <c r="E24" s="23"/>
      <c r="F24" s="23"/>
      <c r="G24" s="22"/>
      <c r="H24" s="24"/>
      <c r="I24" s="24"/>
      <c r="J24" s="24"/>
      <c r="K24" s="64"/>
      <c r="L24" s="25"/>
      <c r="M24" s="282"/>
      <c r="N24" s="282"/>
      <c r="O24" s="282"/>
    </row>
    <row r="25" spans="1:15" ht="23.25" customHeight="1">
      <c r="A25" s="116">
        <v>5</v>
      </c>
      <c r="B25" s="117" t="e">
        <f t="shared" si="2"/>
        <v>#NUM!</v>
      </c>
      <c r="C25" s="16">
        <f t="shared" si="1"/>
        <v>0</v>
      </c>
      <c r="D25" s="26"/>
      <c r="E25" s="23"/>
      <c r="F25" s="23"/>
      <c r="G25" s="22"/>
      <c r="H25" s="24"/>
      <c r="I25" s="24"/>
      <c r="J25" s="24"/>
      <c r="K25" s="64"/>
      <c r="L25" s="25"/>
      <c r="M25" s="280"/>
      <c r="N25" s="280"/>
      <c r="O25" s="280"/>
    </row>
    <row r="26" spans="1:15" ht="23.25" customHeight="1">
      <c r="A26" s="116">
        <v>6</v>
      </c>
      <c r="B26" s="117" t="e">
        <f t="shared" si="2"/>
        <v>#NUM!</v>
      </c>
      <c r="C26" s="16">
        <f t="shared" si="1"/>
        <v>0</v>
      </c>
      <c r="D26" s="22"/>
      <c r="E26" s="23"/>
      <c r="F26" s="23"/>
      <c r="G26" s="22"/>
      <c r="H26" s="24"/>
      <c r="I26" s="24"/>
      <c r="J26" s="24"/>
      <c r="K26" s="64"/>
      <c r="L26" s="25"/>
      <c r="M26" s="282"/>
      <c r="N26" s="282"/>
      <c r="O26" s="282"/>
    </row>
    <row r="27" spans="1:15" ht="23.25" customHeight="1">
      <c r="A27" s="116">
        <v>7</v>
      </c>
      <c r="B27" s="117" t="e">
        <f t="shared" si="2"/>
        <v>#NUM!</v>
      </c>
      <c r="C27" s="16">
        <f t="shared" si="1"/>
        <v>0</v>
      </c>
      <c r="D27" s="22"/>
      <c r="E27" s="23"/>
      <c r="F27" s="23"/>
      <c r="G27" s="22"/>
      <c r="H27" s="24"/>
      <c r="I27" s="24"/>
      <c r="J27" s="24"/>
      <c r="K27" s="64"/>
      <c r="L27" s="25"/>
      <c r="M27" s="282"/>
      <c r="N27" s="282"/>
      <c r="O27" s="282"/>
    </row>
    <row r="28" spans="1:15" ht="23.25" customHeight="1">
      <c r="A28" s="116">
        <v>8</v>
      </c>
      <c r="B28" s="117" t="e">
        <f t="shared" si="2"/>
        <v>#NUM!</v>
      </c>
      <c r="C28" s="16">
        <f t="shared" si="1"/>
        <v>0</v>
      </c>
      <c r="D28" s="22"/>
      <c r="E28" s="23"/>
      <c r="F28" s="23"/>
      <c r="G28" s="22"/>
      <c r="H28" s="24"/>
      <c r="I28" s="24"/>
      <c r="J28" s="24"/>
      <c r="K28" s="64"/>
      <c r="L28" s="25"/>
      <c r="M28" s="280"/>
      <c r="N28" s="282"/>
      <c r="O28" s="282"/>
    </row>
    <row r="29" spans="1:15" ht="23.25" customHeight="1">
      <c r="A29" s="116">
        <v>9</v>
      </c>
      <c r="B29" s="117" t="e">
        <f t="shared" si="2"/>
        <v>#NUM!</v>
      </c>
      <c r="C29" s="16">
        <f t="shared" si="1"/>
        <v>0</v>
      </c>
      <c r="D29" s="22"/>
      <c r="E29" s="23"/>
      <c r="F29" s="23"/>
      <c r="G29" s="22"/>
      <c r="H29" s="24"/>
      <c r="I29" s="24"/>
      <c r="J29" s="24"/>
      <c r="K29" s="64"/>
      <c r="L29" s="25"/>
      <c r="M29" s="280"/>
      <c r="N29" s="282"/>
      <c r="O29" s="282"/>
    </row>
    <row r="30" spans="1:15" ht="23.25" customHeight="1">
      <c r="A30" s="116">
        <v>10</v>
      </c>
      <c r="B30" s="117" t="e">
        <f t="shared" si="2"/>
        <v>#NUM!</v>
      </c>
      <c r="C30" s="16">
        <f t="shared" si="1"/>
        <v>0</v>
      </c>
      <c r="D30" s="22"/>
      <c r="E30" s="23"/>
      <c r="F30" s="23"/>
      <c r="G30" s="22"/>
      <c r="H30" s="24"/>
      <c r="I30" s="24"/>
      <c r="J30" s="24"/>
      <c r="K30" s="64"/>
      <c r="L30" s="25"/>
      <c r="M30" s="280"/>
      <c r="N30" s="280"/>
      <c r="O30" s="280"/>
    </row>
    <row r="31" spans="1:15" ht="23.25" customHeight="1">
      <c r="A31" s="116">
        <v>11</v>
      </c>
      <c r="B31" s="117" t="e">
        <f t="shared" si="2"/>
        <v>#NUM!</v>
      </c>
      <c r="C31" s="16">
        <f t="shared" si="1"/>
        <v>0</v>
      </c>
      <c r="D31" s="22"/>
      <c r="E31" s="23"/>
      <c r="F31" s="23"/>
      <c r="G31" s="22"/>
      <c r="H31" s="24"/>
      <c r="I31" s="24"/>
      <c r="J31" s="24"/>
      <c r="K31" s="64"/>
      <c r="L31" s="25"/>
      <c r="M31" s="282"/>
      <c r="N31" s="282"/>
      <c r="O31" s="282"/>
    </row>
    <row r="32" spans="1:15" ht="23.25" customHeight="1">
      <c r="A32" s="116">
        <v>12</v>
      </c>
      <c r="B32" s="117" t="e">
        <f t="shared" si="2"/>
        <v>#NUM!</v>
      </c>
      <c r="C32" s="16">
        <f t="shared" si="1"/>
        <v>0</v>
      </c>
      <c r="D32" s="22"/>
      <c r="E32" s="23"/>
      <c r="F32" s="23"/>
      <c r="G32" s="22"/>
      <c r="H32" s="24"/>
      <c r="I32" s="24"/>
      <c r="J32" s="24"/>
      <c r="K32" s="64"/>
      <c r="L32" s="25"/>
      <c r="M32" s="280"/>
      <c r="N32" s="282"/>
      <c r="O32" s="282"/>
    </row>
    <row r="33" spans="1:15" ht="23.25" customHeight="1">
      <c r="A33" s="116">
        <v>13</v>
      </c>
      <c r="B33" s="117" t="e">
        <f t="shared" si="2"/>
        <v>#NUM!</v>
      </c>
      <c r="C33" s="16">
        <f t="shared" si="1"/>
        <v>0</v>
      </c>
      <c r="D33" s="22"/>
      <c r="E33" s="23"/>
      <c r="F33" s="23"/>
      <c r="G33" s="22"/>
      <c r="H33" s="24"/>
      <c r="I33" s="24"/>
      <c r="J33" s="24"/>
      <c r="K33" s="64"/>
      <c r="L33" s="25"/>
      <c r="M33" s="280"/>
      <c r="N33" s="282"/>
      <c r="O33" s="282"/>
    </row>
    <row r="34" spans="1:15" ht="23.25" customHeight="1">
      <c r="A34" s="116">
        <v>14</v>
      </c>
      <c r="B34" s="117" t="e">
        <f t="shared" si="2"/>
        <v>#NUM!</v>
      </c>
      <c r="C34" s="16">
        <f t="shared" si="1"/>
        <v>0</v>
      </c>
      <c r="D34" s="22"/>
      <c r="E34" s="23"/>
      <c r="F34" s="23"/>
      <c r="G34" s="22"/>
      <c r="H34" s="24"/>
      <c r="I34" s="24"/>
      <c r="J34" s="24"/>
      <c r="K34" s="64"/>
      <c r="L34" s="25"/>
      <c r="M34" s="282"/>
      <c r="N34" s="282"/>
      <c r="O34" s="282"/>
    </row>
    <row r="35" spans="1:15" ht="23.25" customHeight="1" thickBot="1">
      <c r="A35" s="116">
        <v>15</v>
      </c>
      <c r="B35" s="117" t="e">
        <f t="shared" si="2"/>
        <v>#NUM!</v>
      </c>
      <c r="C35" s="27">
        <f>SUM(D35:L35)</f>
        <v>0</v>
      </c>
      <c r="D35" s="28"/>
      <c r="E35" s="29"/>
      <c r="F35" s="61"/>
      <c r="G35" s="28"/>
      <c r="H35" s="59"/>
      <c r="I35" s="30"/>
      <c r="J35" s="30"/>
      <c r="K35" s="65"/>
      <c r="L35" s="31"/>
      <c r="M35" s="283"/>
      <c r="N35" s="283"/>
      <c r="O35" s="283"/>
    </row>
    <row r="36" spans="1:15" ht="23.25" customHeight="1" thickBot="1">
      <c r="A36" s="32" t="s">
        <v>12</v>
      </c>
      <c r="B36" s="33"/>
      <c r="C36" s="34">
        <f>SUM(C5:C35)</f>
        <v>0</v>
      </c>
      <c r="D36" s="35">
        <f t="shared" ref="D36:L36" si="3">SUM(D5:D35)</f>
        <v>0</v>
      </c>
      <c r="E36" s="36">
        <f>SUM(E5:E35)</f>
        <v>0</v>
      </c>
      <c r="F36" s="62">
        <f t="shared" si="3"/>
        <v>0</v>
      </c>
      <c r="G36" s="37">
        <f t="shared" si="3"/>
        <v>0</v>
      </c>
      <c r="H36" s="37">
        <f t="shared" si="3"/>
        <v>0</v>
      </c>
      <c r="I36" s="37">
        <f t="shared" si="3"/>
        <v>0</v>
      </c>
      <c r="J36" s="37">
        <f t="shared" si="3"/>
        <v>0</v>
      </c>
      <c r="K36" s="37">
        <f t="shared" si="3"/>
        <v>0</v>
      </c>
      <c r="L36" s="38">
        <f t="shared" si="3"/>
        <v>0</v>
      </c>
      <c r="M36" s="39"/>
      <c r="N36" s="40"/>
      <c r="O36" s="41"/>
    </row>
  </sheetData>
  <mergeCells count="37">
    <mergeCell ref="M35:O35"/>
    <mergeCell ref="M29:O29"/>
    <mergeCell ref="M30:O30"/>
    <mergeCell ref="M31:O31"/>
    <mergeCell ref="M32:O32"/>
    <mergeCell ref="M33:O33"/>
    <mergeCell ref="M34:O34"/>
    <mergeCell ref="M28:O28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16:O16"/>
    <mergeCell ref="M5:O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3:O4"/>
    <mergeCell ref="A1:L1"/>
    <mergeCell ref="A3:A4"/>
    <mergeCell ref="B3:B4"/>
    <mergeCell ref="C3:C4"/>
    <mergeCell ref="D3:L3"/>
  </mergeCells>
  <phoneticPr fontId="28"/>
  <conditionalFormatting sqref="P1:XFD1 P2:IV2 A37:XFD65359 P3:XFD36">
    <cfRule type="cellIs" dxfId="45" priority="13" stopIfTrue="1" operator="equal">
      <formula>"土"</formula>
    </cfRule>
    <cfRule type="cellIs" dxfId="44" priority="14" stopIfTrue="1" operator="equal">
      <formula>"日"</formula>
    </cfRule>
    <cfRule type="cellIs" dxfId="43" priority="15" stopIfTrue="1" operator="equal">
      <formula>"祝日"</formula>
    </cfRule>
  </conditionalFormatting>
  <conditionalFormatting sqref="B5:B35">
    <cfRule type="cellIs" dxfId="42" priority="1" stopIfTrue="1" operator="equal">
      <formula>"土"</formula>
    </cfRule>
    <cfRule type="cellIs" dxfId="41" priority="2" stopIfTrue="1" operator="equal">
      <formula>"日"</formula>
    </cfRule>
    <cfRule type="cellIs" dxfId="40" priority="3" stopIfTrue="1" operator="equal">
      <formula>"祝日"</formula>
    </cfRule>
  </conditionalFormatting>
  <pageMargins left="0.39370078740157483" right="0.39370078740157483" top="1.1811023622047245" bottom="0.39370078740157483" header="0.70866141732283472" footer="0.51181102362204722"/>
  <pageSetup paperSize="9" scale="80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zoomScale="85" zoomScaleNormal="85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F12" sqref="F12"/>
    </sheetView>
  </sheetViews>
  <sheetFormatPr defaultColWidth="9" defaultRowHeight="13.2"/>
  <cols>
    <col min="1" max="1" width="5.21875" style="1" customWidth="1"/>
    <col min="2" max="2" width="4.88671875" style="2" customWidth="1"/>
    <col min="3" max="12" width="9.109375" style="3" customWidth="1"/>
    <col min="13" max="15" width="6.6640625" style="3" customWidth="1"/>
    <col min="16" max="16384" width="9" style="3"/>
  </cols>
  <sheetData>
    <row r="1" spans="1:15" ht="22.5" customHeight="1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4" t="s">
        <v>1</v>
      </c>
      <c r="N1" s="5" t="s">
        <v>2</v>
      </c>
      <c r="O1" s="6" t="s">
        <v>3</v>
      </c>
    </row>
    <row r="2" spans="1:15" ht="30" customHeight="1" thickBot="1">
      <c r="A2" s="1" t="s">
        <v>4</v>
      </c>
      <c r="B2" s="7" t="s">
        <v>5</v>
      </c>
      <c r="C2" s="42" t="s">
        <v>5</v>
      </c>
      <c r="D2" s="42"/>
      <c r="E2" s="75" t="e">
        <f>#REF!</f>
        <v>#REF!</v>
      </c>
      <c r="F2" s="76" t="e">
        <f>#REF!</f>
        <v>#REF!</v>
      </c>
      <c r="G2" s="77" t="e">
        <f>#REF!</f>
        <v>#REF!</v>
      </c>
      <c r="H2" s="9"/>
      <c r="I2" s="8" t="s">
        <v>98</v>
      </c>
      <c r="J2" s="9" t="s">
        <v>99</v>
      </c>
      <c r="K2" s="9"/>
      <c r="L2" s="10"/>
      <c r="M2" s="11"/>
      <c r="N2" s="12"/>
      <c r="O2" s="13"/>
    </row>
    <row r="3" spans="1:15" ht="22.5" customHeight="1" thickBot="1">
      <c r="A3" s="285" t="s">
        <v>6</v>
      </c>
      <c r="B3" s="286" t="s">
        <v>7</v>
      </c>
      <c r="C3" s="287" t="s">
        <v>8</v>
      </c>
      <c r="D3" s="288" t="s">
        <v>9</v>
      </c>
      <c r="E3" s="289"/>
      <c r="F3" s="289"/>
      <c r="G3" s="289"/>
      <c r="H3" s="289"/>
      <c r="I3" s="289"/>
      <c r="J3" s="289"/>
      <c r="K3" s="289"/>
      <c r="L3" s="290"/>
      <c r="M3" s="284" t="s">
        <v>10</v>
      </c>
      <c r="N3" s="284"/>
      <c r="O3" s="284"/>
    </row>
    <row r="4" spans="1:15" ht="22.5" customHeight="1" thickTop="1" thickBot="1">
      <c r="A4" s="285"/>
      <c r="B4" s="286"/>
      <c r="C4" s="287"/>
      <c r="D4" s="118"/>
      <c r="E4" s="118"/>
      <c r="F4" s="148"/>
      <c r="G4" s="149"/>
      <c r="H4" s="148"/>
      <c r="I4" s="148"/>
      <c r="J4" s="118"/>
      <c r="K4" s="119"/>
      <c r="L4" s="120"/>
      <c r="M4" s="284"/>
      <c r="N4" s="284"/>
      <c r="O4" s="284"/>
    </row>
    <row r="5" spans="1:15" ht="23.25" customHeight="1" thickTop="1">
      <c r="A5" s="14" t="e">
        <f>#REF!</f>
        <v>#REF!</v>
      </c>
      <c r="B5" s="15" t="e">
        <f>#REF!</f>
        <v>#REF!</v>
      </c>
      <c r="C5" s="16">
        <f t="shared" ref="C5:C35" si="0">SUM(D5:L5)</f>
        <v>0</v>
      </c>
      <c r="D5" s="17"/>
      <c r="E5" s="20"/>
      <c r="F5" s="71"/>
      <c r="G5" s="19"/>
      <c r="H5" s="70"/>
      <c r="I5" s="20"/>
      <c r="J5" s="20"/>
      <c r="K5" s="63"/>
      <c r="L5" s="69"/>
      <c r="M5" s="281"/>
      <c r="N5" s="281"/>
      <c r="O5" s="281"/>
    </row>
    <row r="6" spans="1:15" ht="23.25" customHeight="1">
      <c r="A6" s="14" t="e">
        <f>#REF!</f>
        <v>#REF!</v>
      </c>
      <c r="B6" s="15" t="e">
        <f>#REF!</f>
        <v>#REF!</v>
      </c>
      <c r="C6" s="16">
        <f t="shared" si="0"/>
        <v>0</v>
      </c>
      <c r="D6" s="22"/>
      <c r="E6" s="24"/>
      <c r="F6" s="68"/>
      <c r="G6" s="22"/>
      <c r="H6" s="24"/>
      <c r="I6" s="24"/>
      <c r="J6" s="24"/>
      <c r="K6" s="64"/>
      <c r="L6" s="25"/>
      <c r="M6" s="282"/>
      <c r="N6" s="282"/>
      <c r="O6" s="282"/>
    </row>
    <row r="7" spans="1:15" ht="23.25" customHeight="1">
      <c r="A7" s="14" t="e">
        <f>#REF!</f>
        <v>#REF!</v>
      </c>
      <c r="B7" s="15" t="e">
        <f>#REF!</f>
        <v>#REF!</v>
      </c>
      <c r="C7" s="16">
        <f t="shared" si="0"/>
        <v>0</v>
      </c>
      <c r="D7" s="22"/>
      <c r="E7" s="24"/>
      <c r="F7" s="68"/>
      <c r="G7" s="22"/>
      <c r="H7" s="24"/>
      <c r="I7" s="24"/>
      <c r="J7" s="24"/>
      <c r="K7" s="64"/>
      <c r="L7" s="25"/>
      <c r="M7" s="282"/>
      <c r="N7" s="282"/>
      <c r="O7" s="282"/>
    </row>
    <row r="8" spans="1:15" ht="23.25" customHeight="1">
      <c r="A8" s="14" t="e">
        <f>#REF!</f>
        <v>#REF!</v>
      </c>
      <c r="B8" s="15" t="e">
        <f>#REF!</f>
        <v>#REF!</v>
      </c>
      <c r="C8" s="16">
        <f t="shared" si="0"/>
        <v>0</v>
      </c>
      <c r="D8" s="22"/>
      <c r="E8" s="24"/>
      <c r="F8" s="68"/>
      <c r="G8" s="22"/>
      <c r="H8" s="24"/>
      <c r="I8" s="24"/>
      <c r="J8" s="24"/>
      <c r="K8" s="64"/>
      <c r="L8" s="25"/>
      <c r="M8" s="282"/>
      <c r="N8" s="282"/>
      <c r="O8" s="282"/>
    </row>
    <row r="9" spans="1:15" ht="23.25" customHeight="1">
      <c r="A9" s="14" t="e">
        <f>#REF!</f>
        <v>#REF!</v>
      </c>
      <c r="B9" s="15" t="e">
        <f>#REF!</f>
        <v>#REF!</v>
      </c>
      <c r="C9" s="16">
        <f t="shared" si="0"/>
        <v>0</v>
      </c>
      <c r="D9" s="22"/>
      <c r="E9" s="24"/>
      <c r="F9" s="68"/>
      <c r="G9" s="22"/>
      <c r="H9" s="24"/>
      <c r="I9" s="24"/>
      <c r="J9" s="24"/>
      <c r="K9" s="64"/>
      <c r="L9" s="25"/>
      <c r="M9" s="282"/>
      <c r="N9" s="282"/>
      <c r="O9" s="282"/>
    </row>
    <row r="10" spans="1:15" ht="23.25" customHeight="1">
      <c r="A10" s="14" t="e">
        <f>#REF!</f>
        <v>#REF!</v>
      </c>
      <c r="B10" s="15" t="e">
        <f>#REF!</f>
        <v>#REF!</v>
      </c>
      <c r="C10" s="16">
        <f t="shared" si="0"/>
        <v>0</v>
      </c>
      <c r="D10" s="22"/>
      <c r="E10" s="24"/>
      <c r="F10" s="68"/>
      <c r="G10" s="22"/>
      <c r="H10" s="24"/>
      <c r="I10" s="24"/>
      <c r="J10" s="24"/>
      <c r="K10" s="64"/>
      <c r="L10" s="25"/>
      <c r="M10" s="282"/>
      <c r="N10" s="282"/>
      <c r="O10" s="282"/>
    </row>
    <row r="11" spans="1:15" ht="23.25" customHeight="1">
      <c r="A11" s="14" t="e">
        <f>#REF!</f>
        <v>#REF!</v>
      </c>
      <c r="B11" s="15" t="e">
        <f>#REF!</f>
        <v>#REF!</v>
      </c>
      <c r="C11" s="16">
        <f t="shared" si="0"/>
        <v>0</v>
      </c>
      <c r="D11" s="22"/>
      <c r="E11" s="24"/>
      <c r="F11" s="68"/>
      <c r="G11" s="22"/>
      <c r="H11" s="24"/>
      <c r="I11" s="24"/>
      <c r="J11" s="24"/>
      <c r="K11" s="64"/>
      <c r="L11" s="25"/>
      <c r="M11" s="282"/>
      <c r="N11" s="282"/>
      <c r="O11" s="282"/>
    </row>
    <row r="12" spans="1:15" ht="23.25" customHeight="1">
      <c r="A12" s="14" t="e">
        <f>#REF!</f>
        <v>#REF!</v>
      </c>
      <c r="B12" s="15" t="e">
        <f>#REF!</f>
        <v>#REF!</v>
      </c>
      <c r="C12" s="16">
        <f t="shared" si="0"/>
        <v>0</v>
      </c>
      <c r="D12" s="22"/>
      <c r="E12" s="24"/>
      <c r="F12" s="68"/>
      <c r="G12" s="22"/>
      <c r="H12" s="24"/>
      <c r="I12" s="24"/>
      <c r="J12" s="24"/>
      <c r="K12" s="64"/>
      <c r="L12" s="25"/>
      <c r="M12" s="282"/>
      <c r="N12" s="282"/>
      <c r="O12" s="282"/>
    </row>
    <row r="13" spans="1:15" ht="23.25" customHeight="1">
      <c r="A13" s="14" t="e">
        <f>#REF!</f>
        <v>#REF!</v>
      </c>
      <c r="B13" s="15" t="e">
        <f>#REF!</f>
        <v>#REF!</v>
      </c>
      <c r="C13" s="16">
        <f t="shared" si="0"/>
        <v>0</v>
      </c>
      <c r="D13" s="22"/>
      <c r="E13" s="24"/>
      <c r="F13" s="68"/>
      <c r="G13" s="22"/>
      <c r="H13" s="24"/>
      <c r="I13" s="24"/>
      <c r="J13" s="24"/>
      <c r="K13" s="64"/>
      <c r="L13" s="25"/>
      <c r="M13" s="282"/>
      <c r="N13" s="282"/>
      <c r="O13" s="282"/>
    </row>
    <row r="14" spans="1:15" ht="23.25" customHeight="1">
      <c r="A14" s="14" t="e">
        <f>#REF!</f>
        <v>#REF!</v>
      </c>
      <c r="B14" s="15" t="e">
        <f>#REF!</f>
        <v>#REF!</v>
      </c>
      <c r="C14" s="16">
        <f t="shared" si="0"/>
        <v>0</v>
      </c>
      <c r="D14" s="22"/>
      <c r="E14" s="24"/>
      <c r="F14" s="68"/>
      <c r="G14" s="22"/>
      <c r="H14" s="24"/>
      <c r="I14" s="24"/>
      <c r="J14" s="24"/>
      <c r="K14" s="64"/>
      <c r="L14" s="25"/>
      <c r="M14" s="282"/>
      <c r="N14" s="282"/>
      <c r="O14" s="282"/>
    </row>
    <row r="15" spans="1:15" ht="23.25" customHeight="1">
      <c r="A15" s="14" t="e">
        <f>#REF!</f>
        <v>#REF!</v>
      </c>
      <c r="B15" s="15" t="e">
        <f>#REF!</f>
        <v>#REF!</v>
      </c>
      <c r="C15" s="16">
        <f t="shared" si="0"/>
        <v>0</v>
      </c>
      <c r="D15" s="22"/>
      <c r="E15" s="24"/>
      <c r="F15" s="68"/>
      <c r="G15" s="22"/>
      <c r="H15" s="24"/>
      <c r="I15" s="24"/>
      <c r="J15" s="24"/>
      <c r="K15" s="64"/>
      <c r="L15" s="25"/>
      <c r="M15" s="282"/>
      <c r="N15" s="282"/>
      <c r="O15" s="282"/>
    </row>
    <row r="16" spans="1:15" ht="23.25" customHeight="1">
      <c r="A16" s="14" t="e">
        <f>#REF!</f>
        <v>#REF!</v>
      </c>
      <c r="B16" s="15" t="e">
        <f>#REF!</f>
        <v>#REF!</v>
      </c>
      <c r="C16" s="16">
        <f t="shared" si="0"/>
        <v>0</v>
      </c>
      <c r="D16" s="22"/>
      <c r="E16" s="24"/>
      <c r="F16" s="68"/>
      <c r="G16" s="22"/>
      <c r="H16" s="24"/>
      <c r="I16" s="24"/>
      <c r="J16" s="24"/>
      <c r="K16" s="64"/>
      <c r="L16" s="25"/>
      <c r="M16" s="282"/>
      <c r="N16" s="282"/>
      <c r="O16" s="282"/>
    </row>
    <row r="17" spans="1:15" ht="23.25" customHeight="1">
      <c r="A17" s="14" t="e">
        <f>#REF!</f>
        <v>#REF!</v>
      </c>
      <c r="B17" s="15" t="e">
        <f>#REF!</f>
        <v>#REF!</v>
      </c>
      <c r="C17" s="16">
        <f t="shared" si="0"/>
        <v>0</v>
      </c>
      <c r="D17" s="22"/>
      <c r="E17" s="24"/>
      <c r="F17" s="68"/>
      <c r="G17" s="22"/>
      <c r="H17" s="24"/>
      <c r="I17" s="24"/>
      <c r="J17" s="24"/>
      <c r="K17" s="64"/>
      <c r="L17" s="25"/>
      <c r="M17" s="282"/>
      <c r="N17" s="282"/>
      <c r="O17" s="282"/>
    </row>
    <row r="18" spans="1:15" ht="23.25" customHeight="1">
      <c r="A18" s="14" t="e">
        <f>#REF!</f>
        <v>#REF!</v>
      </c>
      <c r="B18" s="15" t="e">
        <f>#REF!</f>
        <v>#REF!</v>
      </c>
      <c r="C18" s="16">
        <f t="shared" si="0"/>
        <v>0</v>
      </c>
      <c r="D18" s="22"/>
      <c r="E18" s="24"/>
      <c r="F18" s="68"/>
      <c r="G18" s="22"/>
      <c r="H18" s="24"/>
      <c r="I18" s="24"/>
      <c r="J18" s="24"/>
      <c r="K18" s="64"/>
      <c r="L18" s="25"/>
      <c r="M18" s="282"/>
      <c r="N18" s="282"/>
      <c r="O18" s="282"/>
    </row>
    <row r="19" spans="1:15" ht="23.25" customHeight="1">
      <c r="A19" s="14" t="e">
        <f>#REF!</f>
        <v>#REF!</v>
      </c>
      <c r="B19" s="15" t="e">
        <f>#REF!</f>
        <v>#REF!</v>
      </c>
      <c r="C19" s="16">
        <f t="shared" si="0"/>
        <v>0</v>
      </c>
      <c r="D19" s="22"/>
      <c r="E19" s="24"/>
      <c r="F19" s="68"/>
      <c r="G19" s="22"/>
      <c r="H19" s="24"/>
      <c r="I19" s="24"/>
      <c r="J19" s="24"/>
      <c r="K19" s="64"/>
      <c r="L19" s="25"/>
      <c r="M19" s="280"/>
      <c r="N19" s="280"/>
      <c r="O19" s="280"/>
    </row>
    <row r="20" spans="1:15" ht="23.25" customHeight="1">
      <c r="A20" s="14" t="e">
        <f>#REF!</f>
        <v>#REF!</v>
      </c>
      <c r="B20" s="15" t="e">
        <f>#REF!</f>
        <v>#REF!</v>
      </c>
      <c r="C20" s="16">
        <f t="shared" si="0"/>
        <v>0</v>
      </c>
      <c r="D20" s="22"/>
      <c r="E20" s="24"/>
      <c r="F20" s="68"/>
      <c r="G20" s="22"/>
      <c r="H20" s="24"/>
      <c r="I20" s="24"/>
      <c r="J20" s="24"/>
      <c r="K20" s="64"/>
      <c r="L20" s="25"/>
      <c r="M20" s="280"/>
      <c r="N20" s="280"/>
      <c r="O20" s="280"/>
    </row>
    <row r="21" spans="1:15" ht="23.25" customHeight="1">
      <c r="A21" s="14" t="e">
        <f>#REF!</f>
        <v>#REF!</v>
      </c>
      <c r="B21" s="15" t="e">
        <f>#REF!</f>
        <v>#REF!</v>
      </c>
      <c r="C21" s="16">
        <f t="shared" si="0"/>
        <v>0</v>
      </c>
      <c r="D21" s="22"/>
      <c r="E21" s="24"/>
      <c r="F21" s="68"/>
      <c r="G21" s="22"/>
      <c r="H21" s="24"/>
      <c r="I21" s="24"/>
      <c r="J21" s="24"/>
      <c r="K21" s="64"/>
      <c r="L21" s="25"/>
      <c r="M21" s="280"/>
      <c r="N21" s="280"/>
      <c r="O21" s="280"/>
    </row>
    <row r="22" spans="1:15" ht="23.25" customHeight="1">
      <c r="A22" s="14" t="e">
        <f>#REF!</f>
        <v>#REF!</v>
      </c>
      <c r="B22" s="15" t="e">
        <f>#REF!</f>
        <v>#REF!</v>
      </c>
      <c r="C22" s="16">
        <f t="shared" si="0"/>
        <v>0</v>
      </c>
      <c r="D22" s="22"/>
      <c r="E22" s="24"/>
      <c r="F22" s="68"/>
      <c r="G22" s="22"/>
      <c r="H22" s="24"/>
      <c r="I22" s="24"/>
      <c r="J22" s="24"/>
      <c r="K22" s="64"/>
      <c r="L22" s="25"/>
      <c r="M22" s="280"/>
      <c r="N22" s="280"/>
      <c r="O22" s="280"/>
    </row>
    <row r="23" spans="1:15" ht="23.25" customHeight="1">
      <c r="A23" s="14" t="e">
        <f>#REF!</f>
        <v>#REF!</v>
      </c>
      <c r="B23" s="15" t="e">
        <f>#REF!</f>
        <v>#REF!</v>
      </c>
      <c r="C23" s="16">
        <f t="shared" si="0"/>
        <v>0</v>
      </c>
      <c r="D23" s="22"/>
      <c r="E23" s="24"/>
      <c r="F23" s="68"/>
      <c r="G23" s="22"/>
      <c r="H23" s="24"/>
      <c r="I23" s="24"/>
      <c r="J23" s="24"/>
      <c r="K23" s="64"/>
      <c r="L23" s="25"/>
      <c r="M23" s="282"/>
      <c r="N23" s="282"/>
      <c r="O23" s="282"/>
    </row>
    <row r="24" spans="1:15" ht="23.25" customHeight="1">
      <c r="A24" s="14" t="e">
        <f>#REF!</f>
        <v>#REF!</v>
      </c>
      <c r="B24" s="15" t="e">
        <f>#REF!</f>
        <v>#REF!</v>
      </c>
      <c r="C24" s="16">
        <f t="shared" si="0"/>
        <v>0</v>
      </c>
      <c r="D24" s="22"/>
      <c r="E24" s="24"/>
      <c r="F24" s="68"/>
      <c r="G24" s="22"/>
      <c r="H24" s="24"/>
      <c r="I24" s="24"/>
      <c r="J24" s="24"/>
      <c r="K24" s="64"/>
      <c r="L24" s="25"/>
      <c r="M24" s="282"/>
      <c r="N24" s="282"/>
      <c r="O24" s="282"/>
    </row>
    <row r="25" spans="1:15" ht="23.25" customHeight="1">
      <c r="A25" s="14" t="e">
        <f>#REF!</f>
        <v>#REF!</v>
      </c>
      <c r="B25" s="15" t="e">
        <f>#REF!</f>
        <v>#REF!</v>
      </c>
      <c r="C25" s="16">
        <f t="shared" si="0"/>
        <v>0</v>
      </c>
      <c r="D25" s="26"/>
      <c r="E25" s="24"/>
      <c r="F25" s="68"/>
      <c r="G25" s="22"/>
      <c r="H25" s="24"/>
      <c r="I25" s="24"/>
      <c r="J25" s="24"/>
      <c r="K25" s="64"/>
      <c r="L25" s="25"/>
      <c r="M25" s="282"/>
      <c r="N25" s="282"/>
      <c r="O25" s="282"/>
    </row>
    <row r="26" spans="1:15" ht="23.25" customHeight="1">
      <c r="A26" s="14" t="e">
        <f>#REF!</f>
        <v>#REF!</v>
      </c>
      <c r="B26" s="15" t="e">
        <f>#REF!</f>
        <v>#REF!</v>
      </c>
      <c r="C26" s="16">
        <f t="shared" si="0"/>
        <v>0</v>
      </c>
      <c r="D26" s="22"/>
      <c r="E26" s="24"/>
      <c r="F26" s="68"/>
      <c r="G26" s="22"/>
      <c r="H26" s="24"/>
      <c r="I26" s="24"/>
      <c r="J26" s="24"/>
      <c r="K26" s="64"/>
      <c r="L26" s="25"/>
      <c r="M26" s="282"/>
      <c r="N26" s="282"/>
      <c r="O26" s="282"/>
    </row>
    <row r="27" spans="1:15" ht="23.25" customHeight="1">
      <c r="A27" s="14" t="e">
        <f>#REF!</f>
        <v>#REF!</v>
      </c>
      <c r="B27" s="15" t="e">
        <f>#REF!</f>
        <v>#REF!</v>
      </c>
      <c r="C27" s="16">
        <f t="shared" si="0"/>
        <v>0</v>
      </c>
      <c r="D27" s="22"/>
      <c r="E27" s="24"/>
      <c r="F27" s="68"/>
      <c r="G27" s="22"/>
      <c r="H27" s="24"/>
      <c r="I27" s="24"/>
      <c r="J27" s="24"/>
      <c r="K27" s="64"/>
      <c r="L27" s="25"/>
      <c r="M27" s="282"/>
      <c r="N27" s="282"/>
      <c r="O27" s="282"/>
    </row>
    <row r="28" spans="1:15" ht="23.25" customHeight="1">
      <c r="A28" s="14" t="e">
        <f>#REF!</f>
        <v>#REF!</v>
      </c>
      <c r="B28" s="15" t="e">
        <f>#REF!</f>
        <v>#REF!</v>
      </c>
      <c r="C28" s="16">
        <f t="shared" si="0"/>
        <v>0</v>
      </c>
      <c r="D28" s="22"/>
      <c r="E28" s="24"/>
      <c r="F28" s="68"/>
      <c r="G28" s="22"/>
      <c r="H28" s="24"/>
      <c r="I28" s="24"/>
      <c r="J28" s="24"/>
      <c r="K28" s="64"/>
      <c r="L28" s="25"/>
      <c r="M28" s="282"/>
      <c r="N28" s="282"/>
      <c r="O28" s="282"/>
    </row>
    <row r="29" spans="1:15" ht="23.25" customHeight="1">
      <c r="A29" s="14" t="e">
        <f>#REF!</f>
        <v>#REF!</v>
      </c>
      <c r="B29" s="15" t="e">
        <f>#REF!</f>
        <v>#REF!</v>
      </c>
      <c r="C29" s="16">
        <f t="shared" si="0"/>
        <v>0</v>
      </c>
      <c r="D29" s="22"/>
      <c r="E29" s="24"/>
      <c r="F29" s="68"/>
      <c r="G29" s="22"/>
      <c r="H29" s="24"/>
      <c r="I29" s="24"/>
      <c r="J29" s="24"/>
      <c r="K29" s="64"/>
      <c r="L29" s="25"/>
      <c r="M29" s="282"/>
      <c r="N29" s="282"/>
      <c r="O29" s="282"/>
    </row>
    <row r="30" spans="1:15" ht="23.25" customHeight="1">
      <c r="A30" s="14" t="e">
        <f>#REF!</f>
        <v>#REF!</v>
      </c>
      <c r="B30" s="15" t="e">
        <f>#REF!</f>
        <v>#REF!</v>
      </c>
      <c r="C30" s="16">
        <f t="shared" si="0"/>
        <v>0</v>
      </c>
      <c r="D30" s="22"/>
      <c r="E30" s="24"/>
      <c r="F30" s="68"/>
      <c r="G30" s="22"/>
      <c r="H30" s="24"/>
      <c r="I30" s="24"/>
      <c r="J30" s="24"/>
      <c r="K30" s="64"/>
      <c r="L30" s="25"/>
      <c r="M30" s="282"/>
      <c r="N30" s="282"/>
      <c r="O30" s="282"/>
    </row>
    <row r="31" spans="1:15" ht="23.25" customHeight="1">
      <c r="A31" s="14" t="e">
        <f>#REF!</f>
        <v>#REF!</v>
      </c>
      <c r="B31" s="15" t="e">
        <f>#REF!</f>
        <v>#REF!</v>
      </c>
      <c r="C31" s="16">
        <f t="shared" si="0"/>
        <v>0</v>
      </c>
      <c r="D31" s="22"/>
      <c r="E31" s="24"/>
      <c r="F31" s="68"/>
      <c r="G31" s="22"/>
      <c r="H31" s="24"/>
      <c r="I31" s="24"/>
      <c r="J31" s="24"/>
      <c r="K31" s="64"/>
      <c r="L31" s="25"/>
      <c r="M31" s="282"/>
      <c r="N31" s="282"/>
      <c r="O31" s="282"/>
    </row>
    <row r="32" spans="1:15" ht="23.25" customHeight="1">
      <c r="A32" s="14" t="e">
        <f>#REF!</f>
        <v>#REF!</v>
      </c>
      <c r="B32" s="15" t="e">
        <f>#REF!</f>
        <v>#REF!</v>
      </c>
      <c r="C32" s="16">
        <f t="shared" si="0"/>
        <v>0</v>
      </c>
      <c r="D32" s="22"/>
      <c r="E32" s="24"/>
      <c r="F32" s="68"/>
      <c r="G32" s="22"/>
      <c r="H32" s="24"/>
      <c r="I32" s="24"/>
      <c r="J32" s="24"/>
      <c r="K32" s="64"/>
      <c r="L32" s="25"/>
      <c r="M32" s="282"/>
      <c r="N32" s="282"/>
      <c r="O32" s="282"/>
    </row>
    <row r="33" spans="1:15" ht="23.25" customHeight="1">
      <c r="A33" s="14" t="e">
        <f>#REF!</f>
        <v>#REF!</v>
      </c>
      <c r="B33" s="15" t="e">
        <f>#REF!</f>
        <v>#REF!</v>
      </c>
      <c r="C33" s="16">
        <f t="shared" si="0"/>
        <v>0</v>
      </c>
      <c r="D33" s="22"/>
      <c r="E33" s="24"/>
      <c r="F33" s="68"/>
      <c r="G33" s="22"/>
      <c r="H33" s="24"/>
      <c r="I33" s="24"/>
      <c r="J33" s="24"/>
      <c r="K33" s="64"/>
      <c r="L33" s="25"/>
      <c r="M33" s="282"/>
      <c r="N33" s="282"/>
      <c r="O33" s="282"/>
    </row>
    <row r="34" spans="1:15" ht="23.25" customHeight="1">
      <c r="A34" s="14" t="e">
        <f>#REF!</f>
        <v>#REF!</v>
      </c>
      <c r="B34" s="15" t="e">
        <f>#REF!</f>
        <v>#REF!</v>
      </c>
      <c r="C34" s="27">
        <f t="shared" si="0"/>
        <v>0</v>
      </c>
      <c r="D34" s="22"/>
      <c r="E34" s="24"/>
      <c r="F34" s="68"/>
      <c r="G34" s="22"/>
      <c r="H34" s="24"/>
      <c r="I34" s="24"/>
      <c r="J34" s="24"/>
      <c r="K34" s="64"/>
      <c r="L34" s="25"/>
      <c r="M34" s="282"/>
      <c r="N34" s="282"/>
      <c r="O34" s="282"/>
    </row>
    <row r="35" spans="1:15" ht="23.25" customHeight="1" thickBot="1">
      <c r="A35" s="14" t="e">
        <f>#REF!</f>
        <v>#REF!</v>
      </c>
      <c r="B35" s="15" t="e">
        <f>#REF!</f>
        <v>#REF!</v>
      </c>
      <c r="C35" s="27">
        <f t="shared" si="0"/>
        <v>0</v>
      </c>
      <c r="D35" s="28"/>
      <c r="E35" s="30"/>
      <c r="F35" s="67"/>
      <c r="G35" s="28"/>
      <c r="H35" s="59"/>
      <c r="I35" s="30"/>
      <c r="J35" s="30"/>
      <c r="K35" s="65"/>
      <c r="L35" s="31"/>
      <c r="M35" s="283"/>
      <c r="N35" s="283"/>
      <c r="O35" s="283"/>
    </row>
    <row r="36" spans="1:15" ht="23.25" customHeight="1" thickBot="1">
      <c r="A36" s="32" t="s">
        <v>12</v>
      </c>
      <c r="B36" s="33"/>
      <c r="C36" s="34">
        <f t="shared" ref="C36:L36" si="1">SUM(C5:C35)</f>
        <v>0</v>
      </c>
      <c r="D36" s="35">
        <f t="shared" si="1"/>
        <v>0</v>
      </c>
      <c r="E36" s="37">
        <f t="shared" si="1"/>
        <v>0</v>
      </c>
      <c r="F36" s="37">
        <f t="shared" si="1"/>
        <v>0</v>
      </c>
      <c r="G36" s="37">
        <f t="shared" si="1"/>
        <v>0</v>
      </c>
      <c r="H36" s="37">
        <f t="shared" si="1"/>
        <v>0</v>
      </c>
      <c r="I36" s="37">
        <f t="shared" si="1"/>
        <v>0</v>
      </c>
      <c r="J36" s="37">
        <f t="shared" si="1"/>
        <v>0</v>
      </c>
      <c r="K36" s="37">
        <f t="shared" si="1"/>
        <v>0</v>
      </c>
      <c r="L36" s="38">
        <f t="shared" si="1"/>
        <v>0</v>
      </c>
      <c r="M36" s="39"/>
      <c r="N36" s="40"/>
      <c r="O36" s="41"/>
    </row>
  </sheetData>
  <mergeCells count="37">
    <mergeCell ref="A1:L1"/>
    <mergeCell ref="A3:A4"/>
    <mergeCell ref="B3:B4"/>
    <mergeCell ref="C3:C4"/>
    <mergeCell ref="D3:L3"/>
    <mergeCell ref="M3:O4"/>
    <mergeCell ref="M5:O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28:O28"/>
    <mergeCell ref="M35:O35"/>
    <mergeCell ref="M29:O29"/>
    <mergeCell ref="M30:O30"/>
    <mergeCell ref="M31:O31"/>
    <mergeCell ref="M32:O32"/>
    <mergeCell ref="M33:O33"/>
    <mergeCell ref="M34:O34"/>
  </mergeCells>
  <phoneticPr fontId="28"/>
  <conditionalFormatting sqref="A1:XFD1 H2 A2:D2 J2:IV2 A3:C4 C5:XFD18 M3:XFD4 C24:XFD35 C19:L23 P19:XFD23 A36:XFD65359">
    <cfRule type="cellIs" dxfId="39" priority="34" stopIfTrue="1" operator="equal">
      <formula>"土"</formula>
    </cfRule>
    <cfRule type="cellIs" dxfId="38" priority="35" stopIfTrue="1" operator="equal">
      <formula>"日"</formula>
    </cfRule>
    <cfRule type="cellIs" dxfId="37" priority="36" stopIfTrue="1" operator="equal">
      <formula>"祝日"</formula>
    </cfRule>
  </conditionalFormatting>
  <conditionalFormatting sqref="I2">
    <cfRule type="cellIs" dxfId="36" priority="19" stopIfTrue="1" operator="equal">
      <formula>"土"</formula>
    </cfRule>
    <cfRule type="cellIs" dxfId="35" priority="20" stopIfTrue="1" operator="equal">
      <formula>"日"</formula>
    </cfRule>
    <cfRule type="cellIs" dxfId="34" priority="21" stopIfTrue="1" operator="equal">
      <formula>"祝日"</formula>
    </cfRule>
  </conditionalFormatting>
  <conditionalFormatting sqref="E2:G2">
    <cfRule type="cellIs" dxfId="33" priority="4" stopIfTrue="1" operator="equal">
      <formula>"土"</formula>
    </cfRule>
    <cfRule type="cellIs" dxfId="32" priority="5" stopIfTrue="1" operator="equal">
      <formula>"日"</formula>
    </cfRule>
    <cfRule type="cellIs" dxfId="31" priority="6" stopIfTrue="1" operator="equal">
      <formula>"祝日"</formula>
    </cfRule>
  </conditionalFormatting>
  <conditionalFormatting sqref="B5:B35">
    <cfRule type="cellIs" dxfId="30" priority="1" stopIfTrue="1" operator="equal">
      <formula>"土"</formula>
    </cfRule>
    <cfRule type="cellIs" dxfId="29" priority="2" stopIfTrue="1" operator="equal">
      <formula>"日"</formula>
    </cfRule>
    <cfRule type="cellIs" dxfId="28" priority="3" stopIfTrue="1" operator="equal">
      <formula>"祝日"</formula>
    </cfRule>
  </conditionalFormatting>
  <pageMargins left="0.39370078740157483" right="0.39370078740157483" top="1.1811023622047245" bottom="0.39370078740157483" header="0.70866141732283472" footer="0.51181102362204722"/>
  <pageSetup paperSize="9" scale="80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45"/>
  <sheetViews>
    <sheetView workbookViewId="0"/>
  </sheetViews>
  <sheetFormatPr defaultColWidth="2.6640625" defaultRowHeight="12"/>
  <cols>
    <col min="1" max="16384" width="2.6640625" style="122"/>
  </cols>
  <sheetData>
    <row r="2" spans="2:28">
      <c r="B2" s="121" t="s">
        <v>20</v>
      </c>
      <c r="C2" s="121"/>
      <c r="D2" s="121"/>
      <c r="S2" s="123"/>
      <c r="T2" s="123"/>
      <c r="U2" s="123"/>
      <c r="V2" s="124" t="s">
        <v>21</v>
      </c>
      <c r="W2" s="121" t="s">
        <v>22</v>
      </c>
    </row>
    <row r="3" spans="2:28">
      <c r="B3" s="121" t="s">
        <v>23</v>
      </c>
      <c r="C3" s="121"/>
      <c r="D3" s="121"/>
      <c r="S3" s="125"/>
      <c r="T3" s="125"/>
      <c r="U3" s="125"/>
      <c r="V3" s="124" t="s">
        <v>21</v>
      </c>
      <c r="W3" s="121" t="s">
        <v>101</v>
      </c>
    </row>
    <row r="4" spans="2:28">
      <c r="B4" s="121" t="s">
        <v>24</v>
      </c>
      <c r="C4" s="121"/>
      <c r="D4" s="121"/>
      <c r="S4" s="126"/>
      <c r="T4" s="126"/>
      <c r="U4" s="126"/>
      <c r="V4" s="124" t="s">
        <v>21</v>
      </c>
      <c r="W4" s="121" t="s">
        <v>25</v>
      </c>
    </row>
    <row r="5" spans="2:28">
      <c r="B5" s="121"/>
      <c r="C5" s="121"/>
      <c r="D5" s="121"/>
      <c r="S5" s="127"/>
      <c r="T5" s="127"/>
      <c r="U5" s="127"/>
      <c r="V5" s="124" t="s">
        <v>21</v>
      </c>
      <c r="W5" s="121" t="s">
        <v>26</v>
      </c>
    </row>
    <row r="6" spans="2:28">
      <c r="B6" s="121" t="s">
        <v>27</v>
      </c>
      <c r="C6" s="121"/>
      <c r="D6" s="121"/>
      <c r="S6" s="128"/>
      <c r="T6" s="128"/>
      <c r="U6" s="128"/>
      <c r="V6" s="124" t="s">
        <v>21</v>
      </c>
      <c r="W6" s="121" t="s">
        <v>28</v>
      </c>
    </row>
    <row r="7" spans="2:28">
      <c r="B7" s="121"/>
      <c r="C7" s="122" t="s">
        <v>29</v>
      </c>
      <c r="S7" s="129"/>
      <c r="T7" s="129"/>
      <c r="U7" s="129"/>
      <c r="V7" s="124" t="s">
        <v>21</v>
      </c>
      <c r="W7" s="121" t="s">
        <v>30</v>
      </c>
    </row>
    <row r="8" spans="2:28">
      <c r="B8" s="121"/>
      <c r="C8" s="122" t="s">
        <v>31</v>
      </c>
      <c r="S8" s="130"/>
      <c r="T8" s="130"/>
      <c r="U8" s="130"/>
      <c r="V8" s="124" t="s">
        <v>21</v>
      </c>
      <c r="W8" s="121" t="s">
        <v>102</v>
      </c>
    </row>
    <row r="9" spans="2:28">
      <c r="B9" s="121"/>
      <c r="C9" s="122" t="s">
        <v>32</v>
      </c>
      <c r="S9" s="131"/>
      <c r="V9" s="124" t="s">
        <v>21</v>
      </c>
      <c r="W9" s="121" t="s">
        <v>33</v>
      </c>
      <c r="AB9" s="122" t="s">
        <v>103</v>
      </c>
    </row>
    <row r="10" spans="2:28">
      <c r="C10" s="122" t="s">
        <v>34</v>
      </c>
      <c r="AB10" s="131" t="s">
        <v>104</v>
      </c>
    </row>
    <row r="11" spans="2:28">
      <c r="C11" s="122" t="s">
        <v>35</v>
      </c>
    </row>
    <row r="12" spans="2:28">
      <c r="C12" s="122" t="s">
        <v>36</v>
      </c>
    </row>
    <row r="13" spans="2:28">
      <c r="C13" s="122" t="s">
        <v>37</v>
      </c>
    </row>
    <row r="15" spans="2:28">
      <c r="B15" s="132" t="s">
        <v>105</v>
      </c>
      <c r="C15" s="122" t="s">
        <v>106</v>
      </c>
    </row>
    <row r="16" spans="2:28">
      <c r="C16" s="122" t="s">
        <v>107</v>
      </c>
    </row>
    <row r="17" spans="2:13">
      <c r="C17" s="122" t="s">
        <v>108</v>
      </c>
    </row>
    <row r="18" spans="2:13">
      <c r="C18" s="122" t="s">
        <v>109</v>
      </c>
    </row>
    <row r="19" spans="2:13">
      <c r="C19" s="122" t="s">
        <v>110</v>
      </c>
    </row>
    <row r="21" spans="2:13">
      <c r="B21" s="122" t="s">
        <v>111</v>
      </c>
    </row>
    <row r="22" spans="2:13">
      <c r="C22" s="132" t="s">
        <v>112</v>
      </c>
      <c r="D22" s="122" t="s">
        <v>113</v>
      </c>
    </row>
    <row r="23" spans="2:13">
      <c r="C23" s="132" t="s">
        <v>112</v>
      </c>
      <c r="D23" s="122" t="s">
        <v>114</v>
      </c>
    </row>
    <row r="24" spans="2:13">
      <c r="C24" s="132" t="s">
        <v>112</v>
      </c>
      <c r="D24" s="122" t="s">
        <v>115</v>
      </c>
    </row>
    <row r="25" spans="2:13">
      <c r="C25" s="132" t="s">
        <v>112</v>
      </c>
      <c r="D25" s="122" t="s">
        <v>116</v>
      </c>
    </row>
    <row r="26" spans="2:13">
      <c r="C26" s="132" t="s">
        <v>112</v>
      </c>
      <c r="D26" s="122" t="s">
        <v>117</v>
      </c>
    </row>
    <row r="27" spans="2:13">
      <c r="C27" s="132" t="s">
        <v>112</v>
      </c>
      <c r="D27" s="122" t="s">
        <v>118</v>
      </c>
    </row>
    <row r="28" spans="2:13">
      <c r="C28" s="132" t="s">
        <v>112</v>
      </c>
      <c r="D28" s="122" t="s">
        <v>119</v>
      </c>
    </row>
    <row r="30" spans="2:13">
      <c r="B30" s="133" t="s">
        <v>121</v>
      </c>
      <c r="C30" s="134" t="s">
        <v>122</v>
      </c>
      <c r="D30" s="134"/>
      <c r="E30" s="134"/>
      <c r="F30" s="134"/>
      <c r="G30" s="134"/>
      <c r="H30" s="134"/>
      <c r="I30" s="134"/>
      <c r="J30" s="134"/>
      <c r="K30" s="134"/>
      <c r="L30" s="134"/>
      <c r="M30" s="134"/>
    </row>
    <row r="39" spans="2:33"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</row>
    <row r="40" spans="2:33">
      <c r="C40" s="135" t="s">
        <v>123</v>
      </c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</row>
    <row r="41" spans="2:33">
      <c r="C41" s="135" t="s">
        <v>124</v>
      </c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</row>
    <row r="42" spans="2:33">
      <c r="C42" s="135" t="s">
        <v>125</v>
      </c>
    </row>
    <row r="43" spans="2:33">
      <c r="C43" s="135"/>
    </row>
    <row r="44" spans="2:33">
      <c r="B44" s="136" t="s">
        <v>121</v>
      </c>
      <c r="C44" s="137" t="s">
        <v>162</v>
      </c>
      <c r="D44" s="138"/>
      <c r="E44" s="138"/>
      <c r="F44" s="136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</row>
    <row r="45" spans="2:33">
      <c r="B45" s="150"/>
      <c r="C45" s="131" t="s">
        <v>156</v>
      </c>
      <c r="D45" s="151"/>
      <c r="E45" s="151"/>
      <c r="F45" s="150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</row>
    <row r="46" spans="2:33">
      <c r="B46" s="150"/>
      <c r="C46" s="131"/>
      <c r="D46" s="151"/>
      <c r="E46" s="151"/>
      <c r="F46" s="150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</row>
    <row r="55" spans="3:3">
      <c r="C55" s="122" t="s">
        <v>126</v>
      </c>
    </row>
    <row r="56" spans="3:3">
      <c r="C56" s="122" t="s">
        <v>127</v>
      </c>
    </row>
    <row r="57" spans="3:3">
      <c r="C57" s="122" t="s">
        <v>157</v>
      </c>
    </row>
    <row r="58" spans="3:3">
      <c r="C58" s="122" t="s">
        <v>158</v>
      </c>
    </row>
    <row r="59" spans="3:3">
      <c r="C59" s="122" t="s">
        <v>159</v>
      </c>
    </row>
    <row r="60" spans="3:3">
      <c r="C60" s="122" t="s">
        <v>129</v>
      </c>
    </row>
    <row r="61" spans="3:3">
      <c r="C61" s="122" t="s">
        <v>161</v>
      </c>
    </row>
    <row r="62" spans="3:3">
      <c r="C62" s="122" t="s">
        <v>163</v>
      </c>
    </row>
    <row r="63" spans="3:3">
      <c r="C63" s="122" t="s">
        <v>164</v>
      </c>
    </row>
    <row r="73" spans="2:22">
      <c r="C73" s="122" t="s">
        <v>154</v>
      </c>
    </row>
    <row r="74" spans="2:22">
      <c r="C74" s="122" t="s">
        <v>160</v>
      </c>
    </row>
    <row r="75" spans="2:22">
      <c r="C75" s="122" t="s">
        <v>155</v>
      </c>
    </row>
    <row r="76" spans="2:22">
      <c r="C76" s="122" t="s">
        <v>165</v>
      </c>
    </row>
    <row r="77" spans="2:22">
      <c r="C77" s="122" t="s">
        <v>163</v>
      </c>
    </row>
    <row r="78" spans="2:22">
      <c r="C78" s="122" t="s">
        <v>164</v>
      </c>
    </row>
    <row r="80" spans="2:22">
      <c r="B80" s="139" t="s">
        <v>120</v>
      </c>
      <c r="C80" s="140" t="s">
        <v>130</v>
      </c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</row>
    <row r="88" spans="2:15">
      <c r="C88" s="122" t="s">
        <v>126</v>
      </c>
    </row>
    <row r="89" spans="2:15">
      <c r="C89" s="122" t="s">
        <v>127</v>
      </c>
    </row>
    <row r="90" spans="2:15">
      <c r="C90" s="122" t="s">
        <v>128</v>
      </c>
    </row>
    <row r="91" spans="2:15">
      <c r="C91" s="122" t="s">
        <v>131</v>
      </c>
    </row>
    <row r="93" spans="2:15">
      <c r="B93" s="141" t="s">
        <v>120</v>
      </c>
      <c r="C93" s="142" t="s">
        <v>132</v>
      </c>
      <c r="D93" s="142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</row>
    <row r="102" spans="2:13">
      <c r="C102" s="122" t="s">
        <v>133</v>
      </c>
    </row>
    <row r="103" spans="2:13">
      <c r="C103" s="122" t="s">
        <v>134</v>
      </c>
    </row>
    <row r="104" spans="2:13">
      <c r="C104" s="122" t="s">
        <v>135</v>
      </c>
    </row>
    <row r="106" spans="2:13">
      <c r="B106" s="143" t="s">
        <v>120</v>
      </c>
      <c r="C106" s="144" t="s">
        <v>136</v>
      </c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</row>
    <row r="116" spans="2:22">
      <c r="C116" s="122" t="s">
        <v>137</v>
      </c>
    </row>
    <row r="117" spans="2:22">
      <c r="C117" s="122" t="s">
        <v>138</v>
      </c>
    </row>
    <row r="119" spans="2:22">
      <c r="B119" s="139" t="s">
        <v>120</v>
      </c>
      <c r="C119" s="140" t="s">
        <v>139</v>
      </c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</row>
    <row r="127" spans="2:22">
      <c r="C127" s="122" t="s">
        <v>140</v>
      </c>
    </row>
    <row r="128" spans="2:22">
      <c r="C128" s="122" t="s">
        <v>141</v>
      </c>
    </row>
    <row r="129" spans="2:11">
      <c r="C129" s="122" t="s">
        <v>142</v>
      </c>
    </row>
    <row r="130" spans="2:11">
      <c r="C130" s="122" t="s">
        <v>143</v>
      </c>
    </row>
    <row r="131" spans="2:11">
      <c r="C131" s="122" t="s">
        <v>144</v>
      </c>
    </row>
    <row r="133" spans="2:11">
      <c r="C133" s="122" t="s">
        <v>145</v>
      </c>
    </row>
    <row r="134" spans="2:11">
      <c r="C134" s="122" t="s">
        <v>146</v>
      </c>
    </row>
    <row r="135" spans="2:11">
      <c r="C135" s="122" t="s">
        <v>147</v>
      </c>
    </row>
    <row r="137" spans="2:11">
      <c r="B137" s="145" t="s">
        <v>120</v>
      </c>
      <c r="C137" s="146" t="s">
        <v>148</v>
      </c>
      <c r="D137" s="146"/>
      <c r="E137" s="146"/>
      <c r="F137" s="147"/>
      <c r="G137" s="147"/>
      <c r="H137" s="147"/>
      <c r="I137" s="147"/>
      <c r="J137" s="147"/>
      <c r="K137" s="147"/>
    </row>
    <row r="145" spans="3:3">
      <c r="C145" s="122" t="s">
        <v>149</v>
      </c>
    </row>
  </sheetData>
  <phoneticPr fontId="2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3"/>
  <sheetViews>
    <sheetView tabSelected="1" workbookViewId="0">
      <pane ySplit="2" topLeftCell="A3" activePane="bottomLeft" state="frozen"/>
      <selection pane="bottomLeft" activeCell="B3" sqref="B3"/>
    </sheetView>
  </sheetViews>
  <sheetFormatPr defaultColWidth="3.6640625" defaultRowHeight="10.8"/>
  <cols>
    <col min="1" max="1" width="1.44140625" style="161" customWidth="1"/>
    <col min="2" max="2" width="6.6640625" style="161" customWidth="1"/>
    <col min="3" max="3" width="6.109375" style="161" customWidth="1"/>
    <col min="4" max="4" width="4.6640625" style="161" customWidth="1"/>
    <col min="5" max="5" width="5.77734375" style="161" customWidth="1"/>
    <col min="6" max="6" width="6.21875" style="161" customWidth="1"/>
    <col min="7" max="7" width="8.44140625" style="161" customWidth="1"/>
    <col min="8" max="8" width="6.88671875" style="161" customWidth="1"/>
    <col min="9" max="9" width="6.109375" style="161" customWidth="1"/>
    <col min="10" max="10" width="6.88671875" style="161" customWidth="1"/>
    <col min="11" max="11" width="5.77734375" style="161" customWidth="1"/>
    <col min="12" max="21" width="6.21875" style="160" customWidth="1"/>
    <col min="22" max="22" width="17.6640625" style="160" customWidth="1"/>
    <col min="23" max="24" width="6.6640625" style="190" customWidth="1"/>
    <col min="25" max="25" width="10.109375" style="160" bestFit="1" customWidth="1"/>
    <col min="26" max="16384" width="3.6640625" style="160"/>
  </cols>
  <sheetData>
    <row r="1" spans="1:34" ht="11.4" thickBot="1">
      <c r="A1" s="152"/>
      <c r="B1" s="153"/>
      <c r="C1" s="153"/>
      <c r="D1" s="153"/>
      <c r="E1" s="153"/>
      <c r="F1" s="154"/>
      <c r="G1" s="153"/>
      <c r="H1" s="154"/>
      <c r="I1" s="154"/>
      <c r="J1" s="154"/>
      <c r="K1" s="155"/>
      <c r="L1" s="156"/>
      <c r="M1" s="157"/>
      <c r="N1" s="158"/>
      <c r="O1" s="158"/>
      <c r="P1" s="158"/>
      <c r="Q1" s="158"/>
      <c r="R1" s="158"/>
      <c r="S1" s="159"/>
      <c r="T1" s="158"/>
      <c r="U1" s="159"/>
      <c r="V1" s="158"/>
      <c r="W1" s="159"/>
      <c r="X1" s="159"/>
      <c r="Y1" s="158"/>
      <c r="Z1" s="158"/>
      <c r="AA1" s="158"/>
      <c r="AB1" s="158"/>
      <c r="AC1" s="158"/>
      <c r="AD1" s="158"/>
      <c r="AE1" s="158"/>
      <c r="AF1" s="158"/>
      <c r="AG1" s="158"/>
      <c r="AH1" s="158"/>
    </row>
    <row r="2" spans="1:34" ht="21.6">
      <c r="B2" s="162" t="s">
        <v>166</v>
      </c>
      <c r="C2" s="162" t="s">
        <v>167</v>
      </c>
      <c r="D2" s="163" t="s">
        <v>168</v>
      </c>
      <c r="E2" s="163" t="s">
        <v>169</v>
      </c>
      <c r="F2" s="163" t="s">
        <v>170</v>
      </c>
      <c r="G2" s="164" t="s">
        <v>171</v>
      </c>
      <c r="H2" s="164" t="s">
        <v>172</v>
      </c>
      <c r="I2" s="163" t="s">
        <v>173</v>
      </c>
      <c r="J2" s="164" t="s">
        <v>174</v>
      </c>
      <c r="K2" s="165" t="s">
        <v>173</v>
      </c>
      <c r="L2" s="166" t="s">
        <v>175</v>
      </c>
      <c r="M2" s="165" t="s">
        <v>173</v>
      </c>
      <c r="N2" s="164" t="s">
        <v>176</v>
      </c>
      <c r="O2" s="164" t="s">
        <v>177</v>
      </c>
      <c r="P2" s="164" t="s">
        <v>178</v>
      </c>
      <c r="Q2" s="164" t="s">
        <v>179</v>
      </c>
      <c r="R2" s="164" t="s">
        <v>180</v>
      </c>
      <c r="S2" s="164" t="s">
        <v>181</v>
      </c>
      <c r="T2" s="164" t="s">
        <v>182</v>
      </c>
      <c r="U2" s="164" t="s">
        <v>183</v>
      </c>
      <c r="V2" s="167" t="s">
        <v>184</v>
      </c>
      <c r="W2" s="168" t="s">
        <v>185</v>
      </c>
      <c r="X2" s="168" t="s">
        <v>186</v>
      </c>
      <c r="Y2" s="158"/>
      <c r="Z2" s="158"/>
      <c r="AA2" s="158"/>
      <c r="AB2" s="158"/>
      <c r="AC2" s="158"/>
      <c r="AD2" s="158"/>
      <c r="AE2" s="158"/>
      <c r="AF2" s="158"/>
      <c r="AG2" s="158"/>
      <c r="AH2" s="158"/>
    </row>
    <row r="3" spans="1:34">
      <c r="B3" s="169"/>
      <c r="C3" s="170"/>
      <c r="D3" s="171"/>
      <c r="E3" s="172"/>
      <c r="F3" s="172"/>
      <c r="G3" s="172"/>
      <c r="H3" s="173"/>
      <c r="I3" s="172"/>
      <c r="J3" s="173"/>
      <c r="K3" s="172"/>
      <c r="L3" s="174"/>
      <c r="M3" s="172"/>
      <c r="N3" s="175"/>
      <c r="O3" s="173"/>
      <c r="P3" s="173"/>
      <c r="Q3" s="175"/>
      <c r="R3" s="173"/>
      <c r="S3" s="173"/>
      <c r="T3" s="173"/>
      <c r="U3" s="173"/>
      <c r="V3" s="176"/>
      <c r="W3" s="177">
        <f t="shared" ref="W3" si="0">SUM($O3,$P3,$S3)</f>
        <v>0</v>
      </c>
      <c r="X3" s="178">
        <f>FLOOR(($W3*24),0.25)</f>
        <v>0</v>
      </c>
      <c r="Y3" s="158"/>
      <c r="Z3" s="158"/>
      <c r="AA3" s="158"/>
      <c r="AB3" s="158"/>
      <c r="AC3" s="158"/>
      <c r="AD3" s="158"/>
      <c r="AE3" s="158"/>
      <c r="AF3" s="158"/>
      <c r="AG3" s="158"/>
      <c r="AH3" s="179"/>
    </row>
    <row r="4" spans="1:34">
      <c r="B4" s="169"/>
      <c r="C4" s="170"/>
      <c r="D4" s="171"/>
      <c r="E4" s="172"/>
      <c r="F4" s="172"/>
      <c r="G4" s="172"/>
      <c r="H4" s="173"/>
      <c r="I4" s="172"/>
      <c r="J4" s="173"/>
      <c r="K4" s="172"/>
      <c r="L4" s="174"/>
      <c r="M4" s="172"/>
      <c r="N4" s="175"/>
      <c r="O4" s="173"/>
      <c r="P4" s="173"/>
      <c r="Q4" s="175"/>
      <c r="R4" s="173"/>
      <c r="S4" s="173"/>
      <c r="T4" s="175"/>
      <c r="U4" s="173"/>
      <c r="V4" s="176"/>
      <c r="W4" s="177">
        <f>SUM($O4,$P4,$S4)</f>
        <v>0</v>
      </c>
      <c r="X4" s="178">
        <f t="shared" ref="X4:X33" si="1">FLOOR(($W4*24),0.25)</f>
        <v>0</v>
      </c>
      <c r="Y4" s="158"/>
      <c r="Z4" s="158"/>
      <c r="AA4" s="158"/>
      <c r="AB4" s="158"/>
      <c r="AC4" s="158"/>
      <c r="AD4" s="158"/>
      <c r="AE4" s="158"/>
      <c r="AF4" s="158"/>
      <c r="AG4" s="158"/>
      <c r="AH4" s="179"/>
    </row>
    <row r="5" spans="1:34">
      <c r="B5" s="169"/>
      <c r="C5" s="170"/>
      <c r="D5" s="171"/>
      <c r="E5" s="172"/>
      <c r="F5" s="172"/>
      <c r="G5" s="172"/>
      <c r="H5" s="173"/>
      <c r="I5" s="172"/>
      <c r="J5" s="173"/>
      <c r="K5" s="172"/>
      <c r="L5" s="174"/>
      <c r="M5" s="172"/>
      <c r="N5" s="175"/>
      <c r="O5" s="173"/>
      <c r="P5" s="173"/>
      <c r="Q5" s="175"/>
      <c r="R5" s="173"/>
      <c r="S5" s="173"/>
      <c r="T5" s="175"/>
      <c r="U5" s="173"/>
      <c r="V5" s="176"/>
      <c r="W5" s="177">
        <f t="shared" ref="W5:W33" si="2">SUM($O5,$P5,$S5)</f>
        <v>0</v>
      </c>
      <c r="X5" s="178">
        <f t="shared" si="1"/>
        <v>0</v>
      </c>
      <c r="Y5" s="158"/>
      <c r="Z5" s="158"/>
      <c r="AA5" s="158"/>
      <c r="AB5" s="158"/>
      <c r="AC5" s="158"/>
      <c r="AD5" s="158"/>
      <c r="AE5" s="158"/>
      <c r="AF5" s="158"/>
      <c r="AG5" s="158"/>
      <c r="AH5" s="179"/>
    </row>
    <row r="6" spans="1:34">
      <c r="B6" s="169"/>
      <c r="C6" s="170"/>
      <c r="D6" s="171"/>
      <c r="E6" s="172"/>
      <c r="F6" s="172"/>
      <c r="G6" s="172"/>
      <c r="H6" s="173"/>
      <c r="I6" s="172"/>
      <c r="J6" s="173"/>
      <c r="K6" s="172"/>
      <c r="L6" s="174"/>
      <c r="M6" s="172"/>
      <c r="N6" s="175"/>
      <c r="O6" s="173"/>
      <c r="P6" s="173"/>
      <c r="Q6" s="175"/>
      <c r="R6" s="173"/>
      <c r="S6" s="173"/>
      <c r="T6" s="175"/>
      <c r="U6" s="173"/>
      <c r="V6" s="176"/>
      <c r="W6" s="177">
        <f t="shared" si="2"/>
        <v>0</v>
      </c>
      <c r="X6" s="178">
        <f t="shared" si="1"/>
        <v>0</v>
      </c>
      <c r="Y6" s="158"/>
      <c r="Z6" s="158"/>
      <c r="AA6" s="158"/>
      <c r="AB6" s="158"/>
      <c r="AC6" s="158"/>
      <c r="AD6" s="158"/>
      <c r="AE6" s="158"/>
      <c r="AF6" s="158"/>
      <c r="AG6" s="158"/>
      <c r="AH6" s="179"/>
    </row>
    <row r="7" spans="1:34">
      <c r="B7" s="169"/>
      <c r="C7" s="170"/>
      <c r="D7" s="171"/>
      <c r="E7" s="172"/>
      <c r="F7" s="172"/>
      <c r="G7" s="172"/>
      <c r="H7" s="173"/>
      <c r="I7" s="172"/>
      <c r="J7" s="173"/>
      <c r="K7" s="172"/>
      <c r="L7" s="174"/>
      <c r="M7" s="172"/>
      <c r="N7" s="175"/>
      <c r="O7" s="173"/>
      <c r="P7" s="173"/>
      <c r="Q7" s="175"/>
      <c r="R7" s="173"/>
      <c r="S7" s="173"/>
      <c r="T7" s="175"/>
      <c r="U7" s="173"/>
      <c r="V7" s="176"/>
      <c r="W7" s="177">
        <f t="shared" si="2"/>
        <v>0</v>
      </c>
      <c r="X7" s="178">
        <f t="shared" si="1"/>
        <v>0</v>
      </c>
      <c r="Y7" s="158"/>
      <c r="Z7" s="158"/>
      <c r="AA7" s="158"/>
      <c r="AB7" s="158"/>
      <c r="AC7" s="158"/>
      <c r="AD7" s="158"/>
      <c r="AE7" s="158"/>
      <c r="AF7" s="158"/>
      <c r="AG7" s="158"/>
      <c r="AH7" s="179"/>
    </row>
    <row r="8" spans="1:34">
      <c r="B8" s="169"/>
      <c r="C8" s="170"/>
      <c r="D8" s="171"/>
      <c r="E8" s="172"/>
      <c r="F8" s="172"/>
      <c r="G8" s="172"/>
      <c r="H8" s="173"/>
      <c r="I8" s="172"/>
      <c r="J8" s="173"/>
      <c r="K8" s="172"/>
      <c r="L8" s="174"/>
      <c r="M8" s="172"/>
      <c r="N8" s="175"/>
      <c r="O8" s="173"/>
      <c r="P8" s="173"/>
      <c r="Q8" s="175"/>
      <c r="R8" s="173"/>
      <c r="S8" s="173"/>
      <c r="T8" s="175"/>
      <c r="U8" s="173"/>
      <c r="V8" s="176"/>
      <c r="W8" s="177">
        <f t="shared" si="2"/>
        <v>0</v>
      </c>
      <c r="X8" s="178">
        <f t="shared" si="1"/>
        <v>0</v>
      </c>
      <c r="Y8" s="158"/>
      <c r="Z8" s="158"/>
      <c r="AA8" s="158"/>
      <c r="AB8" s="158"/>
      <c r="AC8" s="158"/>
      <c r="AD8" s="158"/>
      <c r="AE8" s="158"/>
      <c r="AF8" s="158"/>
      <c r="AG8" s="158"/>
      <c r="AH8" s="179"/>
    </row>
    <row r="9" spans="1:34">
      <c r="B9" s="169"/>
      <c r="C9" s="170"/>
      <c r="D9" s="171"/>
      <c r="E9" s="172"/>
      <c r="F9" s="172"/>
      <c r="G9" s="172"/>
      <c r="H9" s="173"/>
      <c r="I9" s="172"/>
      <c r="J9" s="173"/>
      <c r="K9" s="172"/>
      <c r="L9" s="174"/>
      <c r="M9" s="172"/>
      <c r="N9" s="175"/>
      <c r="O9" s="173"/>
      <c r="P9" s="173"/>
      <c r="Q9" s="175"/>
      <c r="R9" s="173"/>
      <c r="S9" s="173"/>
      <c r="T9" s="175"/>
      <c r="U9" s="173"/>
      <c r="V9" s="176"/>
      <c r="W9" s="177">
        <f t="shared" si="2"/>
        <v>0</v>
      </c>
      <c r="X9" s="178">
        <f t="shared" si="1"/>
        <v>0</v>
      </c>
      <c r="Y9" s="158"/>
      <c r="Z9" s="158"/>
      <c r="AA9" s="158"/>
      <c r="AB9" s="158"/>
      <c r="AC9" s="158"/>
      <c r="AD9" s="158"/>
      <c r="AE9" s="158"/>
      <c r="AF9" s="158"/>
      <c r="AG9" s="158"/>
      <c r="AH9" s="179"/>
    </row>
    <row r="10" spans="1:34">
      <c r="B10" s="169"/>
      <c r="C10" s="170"/>
      <c r="D10" s="171"/>
      <c r="E10" s="172"/>
      <c r="F10" s="172"/>
      <c r="G10" s="172"/>
      <c r="H10" s="173"/>
      <c r="I10" s="172"/>
      <c r="J10" s="173"/>
      <c r="K10" s="172"/>
      <c r="L10" s="174"/>
      <c r="M10" s="172"/>
      <c r="N10" s="175"/>
      <c r="O10" s="173"/>
      <c r="P10" s="173"/>
      <c r="Q10" s="175"/>
      <c r="R10" s="173"/>
      <c r="S10" s="173"/>
      <c r="T10" s="175"/>
      <c r="U10" s="173"/>
      <c r="V10" s="176"/>
      <c r="W10" s="177">
        <f t="shared" si="2"/>
        <v>0</v>
      </c>
      <c r="X10" s="178">
        <f t="shared" si="1"/>
        <v>0</v>
      </c>
      <c r="Y10" s="158"/>
      <c r="Z10" s="158"/>
      <c r="AA10" s="158"/>
      <c r="AB10" s="158"/>
      <c r="AC10" s="158"/>
      <c r="AD10" s="158"/>
      <c r="AE10" s="158"/>
      <c r="AF10" s="158"/>
      <c r="AG10" s="158"/>
      <c r="AH10" s="179"/>
    </row>
    <row r="11" spans="1:34">
      <c r="B11" s="169"/>
      <c r="C11" s="170"/>
      <c r="D11" s="171"/>
      <c r="E11" s="172"/>
      <c r="F11" s="172"/>
      <c r="G11" s="172"/>
      <c r="H11" s="173"/>
      <c r="I11" s="172"/>
      <c r="J11" s="173"/>
      <c r="K11" s="172"/>
      <c r="L11" s="174"/>
      <c r="M11" s="172"/>
      <c r="N11" s="175"/>
      <c r="O11" s="173"/>
      <c r="P11" s="173"/>
      <c r="Q11" s="175"/>
      <c r="R11" s="173"/>
      <c r="S11" s="173"/>
      <c r="T11" s="173"/>
      <c r="U11" s="173"/>
      <c r="V11" s="176"/>
      <c r="W11" s="177">
        <f t="shared" si="2"/>
        <v>0</v>
      </c>
      <c r="X11" s="178">
        <f t="shared" si="1"/>
        <v>0</v>
      </c>
      <c r="Y11" s="158"/>
      <c r="Z11" s="158"/>
      <c r="AA11" s="158"/>
      <c r="AB11" s="158"/>
      <c r="AC11" s="158"/>
      <c r="AD11" s="158"/>
      <c r="AE11" s="158"/>
      <c r="AF11" s="158"/>
      <c r="AG11" s="158"/>
      <c r="AH11" s="179"/>
    </row>
    <row r="12" spans="1:34">
      <c r="B12" s="169"/>
      <c r="C12" s="170"/>
      <c r="D12" s="171"/>
      <c r="E12" s="172"/>
      <c r="F12" s="172"/>
      <c r="G12" s="172"/>
      <c r="H12" s="173"/>
      <c r="I12" s="172"/>
      <c r="J12" s="173"/>
      <c r="K12" s="172"/>
      <c r="L12" s="174"/>
      <c r="M12" s="172"/>
      <c r="N12" s="175"/>
      <c r="O12" s="173"/>
      <c r="P12" s="173"/>
      <c r="Q12" s="175"/>
      <c r="R12" s="173"/>
      <c r="S12" s="173"/>
      <c r="T12" s="175"/>
      <c r="U12" s="173"/>
      <c r="V12" s="176"/>
      <c r="W12" s="177">
        <f t="shared" si="2"/>
        <v>0</v>
      </c>
      <c r="X12" s="178">
        <f t="shared" si="1"/>
        <v>0</v>
      </c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</row>
    <row r="13" spans="1:34">
      <c r="B13" s="169"/>
      <c r="C13" s="170"/>
      <c r="D13" s="171"/>
      <c r="E13" s="172"/>
      <c r="F13" s="172"/>
      <c r="G13" s="172"/>
      <c r="H13" s="173"/>
      <c r="I13" s="172"/>
      <c r="J13" s="173"/>
      <c r="K13" s="172"/>
      <c r="L13" s="174"/>
      <c r="M13" s="172"/>
      <c r="N13" s="175"/>
      <c r="O13" s="173"/>
      <c r="P13" s="173"/>
      <c r="Q13" s="175"/>
      <c r="R13" s="173"/>
      <c r="S13" s="173"/>
      <c r="T13" s="175"/>
      <c r="U13" s="173"/>
      <c r="V13" s="176"/>
      <c r="W13" s="177">
        <f t="shared" si="2"/>
        <v>0</v>
      </c>
      <c r="X13" s="178">
        <f t="shared" si="1"/>
        <v>0</v>
      </c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</row>
    <row r="14" spans="1:34">
      <c r="B14" s="169"/>
      <c r="C14" s="170"/>
      <c r="D14" s="171"/>
      <c r="E14" s="172"/>
      <c r="F14" s="172"/>
      <c r="G14" s="172"/>
      <c r="H14" s="173"/>
      <c r="I14" s="172"/>
      <c r="J14" s="173"/>
      <c r="K14" s="172"/>
      <c r="L14" s="174"/>
      <c r="M14" s="172"/>
      <c r="N14" s="175"/>
      <c r="O14" s="173"/>
      <c r="P14" s="173"/>
      <c r="Q14" s="175"/>
      <c r="R14" s="173"/>
      <c r="S14" s="173"/>
      <c r="T14" s="175"/>
      <c r="U14" s="173"/>
      <c r="V14" s="176"/>
      <c r="W14" s="177">
        <f t="shared" si="2"/>
        <v>0</v>
      </c>
      <c r="X14" s="178">
        <f t="shared" si="1"/>
        <v>0</v>
      </c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</row>
    <row r="15" spans="1:34">
      <c r="B15" s="169"/>
      <c r="C15" s="170"/>
      <c r="D15" s="171"/>
      <c r="E15" s="172"/>
      <c r="F15" s="172"/>
      <c r="G15" s="172"/>
      <c r="H15" s="173"/>
      <c r="I15" s="172"/>
      <c r="J15" s="173"/>
      <c r="K15" s="172"/>
      <c r="L15" s="174"/>
      <c r="M15" s="172"/>
      <c r="N15" s="175"/>
      <c r="O15" s="173"/>
      <c r="P15" s="173"/>
      <c r="Q15" s="175"/>
      <c r="R15" s="173"/>
      <c r="S15" s="173"/>
      <c r="T15" s="175"/>
      <c r="U15" s="173"/>
      <c r="V15" s="176"/>
      <c r="W15" s="177">
        <f t="shared" si="2"/>
        <v>0</v>
      </c>
      <c r="X15" s="178">
        <f t="shared" si="1"/>
        <v>0</v>
      </c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</row>
    <row r="16" spans="1:34">
      <c r="B16" s="169"/>
      <c r="C16" s="170"/>
      <c r="D16" s="171"/>
      <c r="E16" s="172"/>
      <c r="F16" s="172"/>
      <c r="G16" s="172"/>
      <c r="H16" s="173"/>
      <c r="I16" s="172"/>
      <c r="J16" s="173"/>
      <c r="K16" s="172"/>
      <c r="L16" s="174"/>
      <c r="M16" s="172"/>
      <c r="N16" s="175"/>
      <c r="O16" s="173"/>
      <c r="P16" s="173"/>
      <c r="Q16" s="175"/>
      <c r="R16" s="173"/>
      <c r="S16" s="173"/>
      <c r="T16" s="175"/>
      <c r="U16" s="173"/>
      <c r="V16" s="176"/>
      <c r="W16" s="177">
        <f t="shared" si="2"/>
        <v>0</v>
      </c>
      <c r="X16" s="178">
        <f t="shared" si="1"/>
        <v>0</v>
      </c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</row>
    <row r="17" spans="2:34">
      <c r="B17" s="169"/>
      <c r="C17" s="170"/>
      <c r="D17" s="171"/>
      <c r="E17" s="172"/>
      <c r="F17" s="172"/>
      <c r="G17" s="172"/>
      <c r="H17" s="173"/>
      <c r="I17" s="172"/>
      <c r="J17" s="173"/>
      <c r="K17" s="172"/>
      <c r="L17" s="174"/>
      <c r="M17" s="172"/>
      <c r="N17" s="175"/>
      <c r="O17" s="173"/>
      <c r="P17" s="173"/>
      <c r="Q17" s="175"/>
      <c r="R17" s="173"/>
      <c r="S17" s="173"/>
      <c r="T17" s="175"/>
      <c r="U17" s="173"/>
      <c r="V17" s="176"/>
      <c r="W17" s="177">
        <f t="shared" si="2"/>
        <v>0</v>
      </c>
      <c r="X17" s="178">
        <f t="shared" si="1"/>
        <v>0</v>
      </c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</row>
    <row r="18" spans="2:34">
      <c r="B18" s="169"/>
      <c r="C18" s="170"/>
      <c r="D18" s="171"/>
      <c r="E18" s="172"/>
      <c r="F18" s="172"/>
      <c r="G18" s="172"/>
      <c r="H18" s="173"/>
      <c r="I18" s="172"/>
      <c r="J18" s="173"/>
      <c r="K18" s="172"/>
      <c r="L18" s="174"/>
      <c r="M18" s="172"/>
      <c r="N18" s="175"/>
      <c r="O18" s="173"/>
      <c r="P18" s="173"/>
      <c r="Q18" s="175"/>
      <c r="R18" s="173"/>
      <c r="S18" s="173"/>
      <c r="T18" s="173"/>
      <c r="U18" s="173"/>
      <c r="V18" s="176"/>
      <c r="W18" s="177">
        <f t="shared" si="2"/>
        <v>0</v>
      </c>
      <c r="X18" s="178">
        <f t="shared" si="1"/>
        <v>0</v>
      </c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</row>
    <row r="19" spans="2:34">
      <c r="B19" s="169"/>
      <c r="C19" s="170"/>
      <c r="D19" s="171"/>
      <c r="E19" s="172"/>
      <c r="F19" s="172"/>
      <c r="G19" s="172"/>
      <c r="H19" s="173"/>
      <c r="I19" s="172"/>
      <c r="J19" s="173"/>
      <c r="K19" s="172"/>
      <c r="L19" s="174"/>
      <c r="M19" s="172"/>
      <c r="N19" s="175"/>
      <c r="O19" s="173"/>
      <c r="P19" s="173"/>
      <c r="Q19" s="175"/>
      <c r="R19" s="173"/>
      <c r="S19" s="173"/>
      <c r="T19" s="173"/>
      <c r="U19" s="173"/>
      <c r="V19" s="176"/>
      <c r="W19" s="177">
        <f t="shared" si="2"/>
        <v>0</v>
      </c>
      <c r="X19" s="178">
        <f t="shared" si="1"/>
        <v>0</v>
      </c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</row>
    <row r="20" spans="2:34">
      <c r="B20" s="169"/>
      <c r="C20" s="170"/>
      <c r="D20" s="171"/>
      <c r="E20" s="172"/>
      <c r="F20" s="172"/>
      <c r="G20" s="172"/>
      <c r="H20" s="173"/>
      <c r="I20" s="172"/>
      <c r="J20" s="173"/>
      <c r="K20" s="172"/>
      <c r="L20" s="174"/>
      <c r="M20" s="172"/>
      <c r="N20" s="175"/>
      <c r="O20" s="173"/>
      <c r="P20" s="173"/>
      <c r="Q20" s="175"/>
      <c r="R20" s="173"/>
      <c r="S20" s="173"/>
      <c r="T20" s="175"/>
      <c r="U20" s="173"/>
      <c r="V20" s="176"/>
      <c r="W20" s="177">
        <f t="shared" si="2"/>
        <v>0</v>
      </c>
      <c r="X20" s="178">
        <f t="shared" si="1"/>
        <v>0</v>
      </c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</row>
    <row r="21" spans="2:34">
      <c r="B21" s="169"/>
      <c r="C21" s="170"/>
      <c r="D21" s="171"/>
      <c r="E21" s="172"/>
      <c r="F21" s="172"/>
      <c r="G21" s="172"/>
      <c r="H21" s="173"/>
      <c r="I21" s="172"/>
      <c r="J21" s="173"/>
      <c r="K21" s="172"/>
      <c r="L21" s="174"/>
      <c r="M21" s="172"/>
      <c r="N21" s="175"/>
      <c r="O21" s="173"/>
      <c r="P21" s="173"/>
      <c r="Q21" s="175"/>
      <c r="R21" s="173"/>
      <c r="S21" s="173"/>
      <c r="T21" s="175"/>
      <c r="U21" s="173"/>
      <c r="V21" s="176"/>
      <c r="W21" s="177">
        <f t="shared" si="2"/>
        <v>0</v>
      </c>
      <c r="X21" s="178">
        <f t="shared" si="1"/>
        <v>0</v>
      </c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</row>
    <row r="22" spans="2:34">
      <c r="B22" s="169"/>
      <c r="C22" s="170"/>
      <c r="D22" s="171"/>
      <c r="E22" s="172"/>
      <c r="F22" s="172"/>
      <c r="G22" s="172"/>
      <c r="H22" s="173"/>
      <c r="I22" s="172"/>
      <c r="J22" s="173"/>
      <c r="K22" s="172"/>
      <c r="L22" s="174"/>
      <c r="M22" s="172"/>
      <c r="N22" s="175"/>
      <c r="O22" s="173"/>
      <c r="P22" s="173"/>
      <c r="Q22" s="175"/>
      <c r="R22" s="173"/>
      <c r="S22" s="173"/>
      <c r="T22" s="175"/>
      <c r="U22" s="173"/>
      <c r="V22" s="176"/>
      <c r="W22" s="177">
        <f t="shared" si="2"/>
        <v>0</v>
      </c>
      <c r="X22" s="178">
        <f t="shared" si="1"/>
        <v>0</v>
      </c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</row>
    <row r="23" spans="2:34">
      <c r="B23" s="169"/>
      <c r="C23" s="170"/>
      <c r="D23" s="171"/>
      <c r="E23" s="172"/>
      <c r="F23" s="172"/>
      <c r="G23" s="172"/>
      <c r="H23" s="173"/>
      <c r="I23" s="172"/>
      <c r="J23" s="173"/>
      <c r="K23" s="172"/>
      <c r="L23" s="175"/>
      <c r="M23" s="172"/>
      <c r="N23" s="175"/>
      <c r="O23" s="173"/>
      <c r="P23" s="173"/>
      <c r="Q23" s="175"/>
      <c r="R23" s="173"/>
      <c r="S23" s="173"/>
      <c r="T23" s="173"/>
      <c r="U23" s="173"/>
      <c r="V23" s="176"/>
      <c r="W23" s="177">
        <f t="shared" si="2"/>
        <v>0</v>
      </c>
      <c r="X23" s="178">
        <f t="shared" si="1"/>
        <v>0</v>
      </c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</row>
    <row r="24" spans="2:34">
      <c r="B24" s="169"/>
      <c r="C24" s="170"/>
      <c r="D24" s="171"/>
      <c r="E24" s="172"/>
      <c r="F24" s="172"/>
      <c r="G24" s="172"/>
      <c r="H24" s="173"/>
      <c r="I24" s="172"/>
      <c r="J24" s="173"/>
      <c r="K24" s="172"/>
      <c r="L24" s="172"/>
      <c r="M24" s="172"/>
      <c r="N24" s="175"/>
      <c r="O24" s="173"/>
      <c r="P24" s="173"/>
      <c r="Q24" s="175"/>
      <c r="R24" s="173"/>
      <c r="S24" s="173"/>
      <c r="T24" s="175"/>
      <c r="U24" s="173"/>
      <c r="V24" s="180"/>
      <c r="W24" s="177">
        <f t="shared" si="2"/>
        <v>0</v>
      </c>
      <c r="X24" s="178">
        <f t="shared" si="1"/>
        <v>0</v>
      </c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</row>
    <row r="25" spans="2:34">
      <c r="B25" s="169"/>
      <c r="C25" s="170"/>
      <c r="D25" s="171"/>
      <c r="E25" s="172"/>
      <c r="F25" s="172"/>
      <c r="G25" s="172"/>
      <c r="H25" s="173"/>
      <c r="I25" s="172"/>
      <c r="J25" s="173"/>
      <c r="K25" s="172"/>
      <c r="L25" s="172"/>
      <c r="M25" s="172"/>
      <c r="N25" s="175"/>
      <c r="O25" s="173"/>
      <c r="P25" s="173"/>
      <c r="Q25" s="175"/>
      <c r="R25" s="173"/>
      <c r="S25" s="173"/>
      <c r="T25" s="175"/>
      <c r="U25" s="173"/>
      <c r="V25" s="176"/>
      <c r="W25" s="177">
        <f t="shared" si="2"/>
        <v>0</v>
      </c>
      <c r="X25" s="178">
        <f t="shared" si="1"/>
        <v>0</v>
      </c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</row>
    <row r="26" spans="2:34">
      <c r="B26" s="169"/>
      <c r="C26" s="170"/>
      <c r="D26" s="171"/>
      <c r="E26" s="172"/>
      <c r="F26" s="172"/>
      <c r="G26" s="172"/>
      <c r="H26" s="173"/>
      <c r="I26" s="172"/>
      <c r="J26" s="173"/>
      <c r="K26" s="172"/>
      <c r="L26" s="172"/>
      <c r="M26" s="172"/>
      <c r="N26" s="175"/>
      <c r="O26" s="173"/>
      <c r="P26" s="173"/>
      <c r="Q26" s="175"/>
      <c r="R26" s="173"/>
      <c r="S26" s="173"/>
      <c r="T26" s="175"/>
      <c r="U26" s="173"/>
      <c r="V26" s="176"/>
      <c r="W26" s="177">
        <f t="shared" si="2"/>
        <v>0</v>
      </c>
      <c r="X26" s="178">
        <f t="shared" si="1"/>
        <v>0</v>
      </c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</row>
    <row r="27" spans="2:34">
      <c r="B27" s="169"/>
      <c r="C27" s="170"/>
      <c r="D27" s="171"/>
      <c r="E27" s="172"/>
      <c r="F27" s="172"/>
      <c r="G27" s="172"/>
      <c r="H27" s="173"/>
      <c r="I27" s="172"/>
      <c r="J27" s="173"/>
      <c r="K27" s="172"/>
      <c r="L27" s="172"/>
      <c r="M27" s="172"/>
      <c r="N27" s="175"/>
      <c r="O27" s="173"/>
      <c r="P27" s="173"/>
      <c r="Q27" s="175"/>
      <c r="R27" s="173"/>
      <c r="S27" s="173"/>
      <c r="T27" s="175"/>
      <c r="U27" s="173"/>
      <c r="V27" s="176"/>
      <c r="W27" s="177">
        <f t="shared" si="2"/>
        <v>0</v>
      </c>
      <c r="X27" s="178">
        <f t="shared" si="1"/>
        <v>0</v>
      </c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</row>
    <row r="28" spans="2:34">
      <c r="B28" s="169"/>
      <c r="C28" s="170"/>
      <c r="D28" s="171"/>
      <c r="E28" s="172"/>
      <c r="F28" s="172"/>
      <c r="G28" s="172"/>
      <c r="H28" s="173"/>
      <c r="I28" s="172"/>
      <c r="J28" s="173"/>
      <c r="K28" s="172"/>
      <c r="L28" s="172"/>
      <c r="M28" s="172"/>
      <c r="N28" s="175"/>
      <c r="O28" s="173"/>
      <c r="P28" s="173"/>
      <c r="Q28" s="175"/>
      <c r="R28" s="173"/>
      <c r="S28" s="173"/>
      <c r="T28" s="175"/>
      <c r="U28" s="173"/>
      <c r="V28" s="176"/>
      <c r="W28" s="177">
        <f t="shared" si="2"/>
        <v>0</v>
      </c>
      <c r="X28" s="178">
        <f t="shared" si="1"/>
        <v>0</v>
      </c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</row>
    <row r="29" spans="2:34">
      <c r="B29" s="169"/>
      <c r="C29" s="170"/>
      <c r="D29" s="171"/>
      <c r="E29" s="172"/>
      <c r="F29" s="172"/>
      <c r="G29" s="172"/>
      <c r="H29" s="173"/>
      <c r="I29" s="172"/>
      <c r="J29" s="173"/>
      <c r="K29" s="172"/>
      <c r="L29" s="172"/>
      <c r="M29" s="172"/>
      <c r="N29" s="175"/>
      <c r="O29" s="173"/>
      <c r="P29" s="173"/>
      <c r="Q29" s="175"/>
      <c r="R29" s="173"/>
      <c r="S29" s="173"/>
      <c r="T29" s="173"/>
      <c r="U29" s="173"/>
      <c r="V29" s="176"/>
      <c r="W29" s="177">
        <f t="shared" si="2"/>
        <v>0</v>
      </c>
      <c r="X29" s="178">
        <f t="shared" si="1"/>
        <v>0</v>
      </c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</row>
    <row r="30" spans="2:34">
      <c r="B30" s="169"/>
      <c r="C30" s="170"/>
      <c r="D30" s="171"/>
      <c r="E30" s="172"/>
      <c r="F30" s="172"/>
      <c r="G30" s="172"/>
      <c r="H30" s="173"/>
      <c r="I30" s="172"/>
      <c r="J30" s="173"/>
      <c r="K30" s="172"/>
      <c r="L30" s="175"/>
      <c r="M30" s="172"/>
      <c r="N30" s="175"/>
      <c r="O30" s="173"/>
      <c r="P30" s="173"/>
      <c r="Q30" s="175"/>
      <c r="R30" s="173"/>
      <c r="S30" s="173"/>
      <c r="T30" s="175"/>
      <c r="U30" s="173"/>
      <c r="V30" s="176"/>
      <c r="W30" s="177">
        <f t="shared" si="2"/>
        <v>0</v>
      </c>
      <c r="X30" s="178">
        <f t="shared" si="1"/>
        <v>0</v>
      </c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</row>
    <row r="31" spans="2:34">
      <c r="B31" s="169"/>
      <c r="C31" s="170"/>
      <c r="D31" s="171"/>
      <c r="E31" s="172"/>
      <c r="F31" s="172"/>
      <c r="G31" s="172"/>
      <c r="H31" s="173"/>
      <c r="I31" s="172"/>
      <c r="J31" s="173"/>
      <c r="K31" s="172"/>
      <c r="L31" s="175"/>
      <c r="M31" s="172"/>
      <c r="N31" s="175"/>
      <c r="O31" s="173"/>
      <c r="P31" s="173"/>
      <c r="Q31" s="175"/>
      <c r="R31" s="173"/>
      <c r="S31" s="173"/>
      <c r="T31" s="175"/>
      <c r="U31" s="173"/>
      <c r="V31" s="176"/>
      <c r="W31" s="177">
        <f t="shared" si="2"/>
        <v>0</v>
      </c>
      <c r="X31" s="178">
        <f t="shared" si="1"/>
        <v>0</v>
      </c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</row>
    <row r="32" spans="2:34">
      <c r="B32" s="169"/>
      <c r="C32" s="170"/>
      <c r="D32" s="171"/>
      <c r="E32" s="172"/>
      <c r="F32" s="172"/>
      <c r="G32" s="172"/>
      <c r="H32" s="173"/>
      <c r="I32" s="172"/>
      <c r="J32" s="173"/>
      <c r="K32" s="172"/>
      <c r="L32" s="175"/>
      <c r="M32" s="172"/>
      <c r="N32" s="175"/>
      <c r="O32" s="173"/>
      <c r="P32" s="173"/>
      <c r="Q32" s="175"/>
      <c r="R32" s="173"/>
      <c r="S32" s="173"/>
      <c r="T32" s="175"/>
      <c r="U32" s="173"/>
      <c r="V32" s="176"/>
      <c r="W32" s="177">
        <f t="shared" si="2"/>
        <v>0</v>
      </c>
      <c r="X32" s="178">
        <f t="shared" si="1"/>
        <v>0</v>
      </c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</row>
    <row r="33" spans="2:34" ht="11.4" thickBot="1">
      <c r="B33" s="181"/>
      <c r="C33" s="182"/>
      <c r="D33" s="183"/>
      <c r="E33" s="184"/>
      <c r="F33" s="184"/>
      <c r="G33" s="184"/>
      <c r="H33" s="185"/>
      <c r="I33" s="184"/>
      <c r="J33" s="185"/>
      <c r="K33" s="184"/>
      <c r="L33" s="186"/>
      <c r="M33" s="184"/>
      <c r="N33" s="186"/>
      <c r="O33" s="185"/>
      <c r="P33" s="185"/>
      <c r="Q33" s="186"/>
      <c r="R33" s="185"/>
      <c r="S33" s="185"/>
      <c r="T33" s="186"/>
      <c r="U33" s="185"/>
      <c r="V33" s="187"/>
      <c r="W33" s="188">
        <f t="shared" si="2"/>
        <v>0</v>
      </c>
      <c r="X33" s="189">
        <f t="shared" si="1"/>
        <v>0</v>
      </c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</row>
  </sheetData>
  <autoFilter ref="B2:V2"/>
  <phoneticPr fontId="28"/>
  <conditionalFormatting sqref="C3:X33">
    <cfRule type="expression" dxfId="27" priority="19">
      <formula>FIND("法",$E3)</formula>
    </cfRule>
  </conditionalFormatting>
  <conditionalFormatting sqref="D3:D33">
    <cfRule type="cellIs" dxfId="26" priority="17" operator="equal">
      <formula>"日"</formula>
    </cfRule>
    <cfRule type="cellIs" dxfId="25" priority="18" operator="equal">
      <formula>"土"</formula>
    </cfRule>
  </conditionalFormatting>
  <conditionalFormatting sqref="F3:F33 I3:I33 K3:K33">
    <cfRule type="expression" dxfId="24" priority="8">
      <formula>FIND("年",$I3)</formula>
    </cfRule>
    <cfRule type="expression" dxfId="23" priority="9">
      <formula>FIND("年",$K3)</formula>
    </cfRule>
    <cfRule type="expression" dxfId="22" priority="10">
      <formula>OR($F3="有休",$F3="欠勤")</formula>
    </cfRule>
  </conditionalFormatting>
  <conditionalFormatting sqref="H3:H33 J3:J33">
    <cfRule type="cellIs" dxfId="21" priority="16" operator="equal">
      <formula>"__:__"</formula>
    </cfRule>
  </conditionalFormatting>
  <conditionalFormatting sqref="J3:J33">
    <cfRule type="cellIs" dxfId="20" priority="13" operator="between">
      <formula>"当 9:31"</formula>
      <formula>"当18:29"</formula>
    </cfRule>
    <cfRule type="cellIs" dxfId="19" priority="14" operator="between">
      <formula>"当22:15"</formula>
      <formula>"当23:59"</formula>
    </cfRule>
    <cfRule type="cellIs" dxfId="18" priority="15" operator="between">
      <formula>"翌 0:00"</formula>
      <formula>"翌　5:00"</formula>
    </cfRule>
  </conditionalFormatting>
  <conditionalFormatting sqref="K3:K33">
    <cfRule type="cellIs" dxfId="17" priority="7" operator="between">
      <formula>"Z375"</formula>
      <formula>"Z700"</formula>
    </cfRule>
  </conditionalFormatting>
  <conditionalFormatting sqref="H3:H33">
    <cfRule type="cellIs" dxfId="16" priority="12" operator="between">
      <formula>"当 9:32"</formula>
      <formula>"当18:29"</formula>
    </cfRule>
  </conditionalFormatting>
  <conditionalFormatting sqref="L3:L33 N3:N33">
    <cfRule type="cellIs" dxfId="15" priority="6" operator="notEqual">
      <formula>" "</formula>
    </cfRule>
  </conditionalFormatting>
  <conditionalFormatting sqref="M3:M33">
    <cfRule type="cellIs" dxfId="14" priority="4" operator="equal">
      <formula>"公用"</formula>
    </cfRule>
    <cfRule type="expression" dxfId="13" priority="5">
      <formula>OR($M3="私用")</formula>
    </cfRule>
  </conditionalFormatting>
  <conditionalFormatting sqref="S3:S33">
    <cfRule type="cellIs" dxfId="12" priority="3" operator="between">
      <formula>0.000694444444444444</formula>
      <formula>0.999305555555556</formula>
    </cfRule>
  </conditionalFormatting>
  <conditionalFormatting sqref="F3:F33">
    <cfRule type="expression" dxfId="11" priority="1">
      <formula>FIND("出張",$F3)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2" operator="notContains" id="{22C95278-82EF-479F-AAAF-8E21AB72A6EC}">
            <xm:f>ISERROR(SEARCH("-",U3))</xm:f>
            <xm:f>"-"</xm:f>
            <x14:dxf>
              <fill>
                <patternFill>
                  <bgColor rgb="FFFFC000"/>
                </patternFill>
              </fill>
            </x14:dxf>
          </x14:cfRule>
          <xm:sqref>U3:U33</xm:sqref>
        </x14:conditionalFormatting>
        <x14:conditionalFormatting xmlns:xm="http://schemas.microsoft.com/office/excel/2006/main">
          <x14:cfRule type="containsText" priority="11" operator="containsText" id="{3851933F-130C-4431-B839-355149E8DFA4}">
            <xm:f>NOT(ISERROR(SEARCH("直",I3)))</xm:f>
            <xm:f>"直"</xm:f>
            <x14:dxf>
              <fill>
                <patternFill>
                  <bgColor rgb="FF92D050"/>
                </patternFill>
              </fill>
            </x14:dxf>
          </x14:cfRule>
          <xm:sqref>K3:K33 I3:I33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7"/>
  <sheetViews>
    <sheetView showGridLines="0" zoomScale="85" zoomScaleNormal="85" workbookViewId="0">
      <pane xSplit="3" ySplit="4" topLeftCell="D13" activePane="bottomRight" state="frozen"/>
      <selection sqref="A1:L1"/>
      <selection pane="topRight" sqref="A1:L1"/>
      <selection pane="bottomLeft" sqref="A1:L1"/>
      <selection pane="bottomRight" activeCell="M36" sqref="M36"/>
    </sheetView>
  </sheetViews>
  <sheetFormatPr defaultColWidth="9" defaultRowHeight="13.2"/>
  <cols>
    <col min="1" max="1" width="4.44140625" style="1" customWidth="1"/>
    <col min="2" max="2" width="4.88671875" style="2" customWidth="1"/>
    <col min="3" max="12" width="9.109375" style="3" customWidth="1"/>
    <col min="13" max="15" width="6.6640625" style="3" customWidth="1"/>
    <col min="16" max="16384" width="9" style="3"/>
  </cols>
  <sheetData>
    <row r="1" spans="1:15" ht="22.5" customHeight="1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4" t="s">
        <v>1</v>
      </c>
      <c r="N1" s="5" t="s">
        <v>2</v>
      </c>
      <c r="O1" s="6" t="s">
        <v>3</v>
      </c>
    </row>
    <row r="2" spans="1:15" ht="30" customHeight="1" thickBot="1">
      <c r="B2" s="7"/>
      <c r="C2" s="42" t="s">
        <v>5</v>
      </c>
      <c r="D2" s="42"/>
      <c r="E2" s="75">
        <f>SUM(開始データ:未定!D5:D5)</f>
        <v>0</v>
      </c>
      <c r="F2" s="76" t="e">
        <f>#REF!</f>
        <v>#REF!</v>
      </c>
      <c r="G2" s="66" t="e">
        <f>#REF!</f>
        <v>#REF!</v>
      </c>
      <c r="H2" s="9"/>
      <c r="I2" s="9" t="s">
        <v>100</v>
      </c>
      <c r="J2" s="9"/>
      <c r="K2" s="9"/>
      <c r="L2" s="10"/>
      <c r="M2" s="11"/>
      <c r="N2" s="12"/>
      <c r="O2" s="13"/>
    </row>
    <row r="3" spans="1:15" ht="22.5" customHeight="1" thickBot="1">
      <c r="A3" s="285" t="s">
        <v>6</v>
      </c>
      <c r="B3" s="286" t="s">
        <v>7</v>
      </c>
      <c r="C3" s="287" t="s">
        <v>8</v>
      </c>
      <c r="D3" s="294" t="s">
        <v>9</v>
      </c>
      <c r="E3" s="295"/>
      <c r="F3" s="295"/>
      <c r="G3" s="295"/>
      <c r="H3" s="295"/>
      <c r="I3" s="295"/>
      <c r="J3" s="295"/>
      <c r="K3" s="295"/>
      <c r="L3" s="296"/>
      <c r="M3" s="284" t="s">
        <v>10</v>
      </c>
      <c r="N3" s="284"/>
      <c r="O3" s="284"/>
    </row>
    <row r="4" spans="1:15" ht="22.5" customHeight="1" thickTop="1" thickBot="1">
      <c r="A4" s="285"/>
      <c r="B4" s="286"/>
      <c r="C4" s="287"/>
      <c r="D4" s="72"/>
      <c r="E4" s="72"/>
      <c r="F4" s="72"/>
      <c r="G4" s="148"/>
      <c r="H4" s="149"/>
      <c r="I4" s="148"/>
      <c r="J4" s="72"/>
      <c r="K4" s="73"/>
      <c r="L4" s="74"/>
      <c r="M4" s="284"/>
      <c r="N4" s="284"/>
      <c r="O4" s="284"/>
    </row>
    <row r="5" spans="1:15" ht="23.25" customHeight="1" thickTop="1">
      <c r="A5" s="14" t="e">
        <f>#REF!</f>
        <v>#REF!</v>
      </c>
      <c r="B5" s="15" t="e">
        <f>#REF!</f>
        <v>#REF!</v>
      </c>
      <c r="C5" s="16">
        <f>SUM(D5:L5)</f>
        <v>0</v>
      </c>
      <c r="D5" s="43">
        <f>SUM(開始データ:未定!D5:D5)</f>
        <v>0</v>
      </c>
      <c r="E5" s="43">
        <f>SUM(開始データ:未定!E5:E5)</f>
        <v>0</v>
      </c>
      <c r="F5" s="43">
        <f>SUM(開始データ:未定!F5:F5)</f>
        <v>0</v>
      </c>
      <c r="G5" s="43">
        <f>SUM(開始データ:未定!G5:G5)</f>
        <v>0</v>
      </c>
      <c r="H5" s="43">
        <f>SUM(開始データ:未定!H5:H5)</f>
        <v>0</v>
      </c>
      <c r="I5" s="43">
        <f>SUM(開始データ:未定!I5:I5)</f>
        <v>0</v>
      </c>
      <c r="J5" s="43">
        <f>SUM(開始データ:未定!J5:J5)</f>
        <v>0</v>
      </c>
      <c r="K5" s="43">
        <f>SUM(開始データ:未定!K5:K5)</f>
        <v>0</v>
      </c>
      <c r="L5" s="43">
        <f>SUM(開始データ:未定!L5:L5)</f>
        <v>0</v>
      </c>
      <c r="M5" s="293"/>
      <c r="N5" s="293"/>
      <c r="O5" s="293"/>
    </row>
    <row r="6" spans="1:15" ht="23.25" customHeight="1">
      <c r="A6" s="14" t="e">
        <f>#REF!</f>
        <v>#REF!</v>
      </c>
      <c r="B6" s="15" t="e">
        <f>#REF!</f>
        <v>#REF!</v>
      </c>
      <c r="C6" s="16">
        <f>SUM(D6:L6)</f>
        <v>0</v>
      </c>
      <c r="D6" s="43">
        <f>SUM(開始データ:未定!D6:D6)</f>
        <v>0</v>
      </c>
      <c r="E6" s="43">
        <f>SUM(開始データ:未定!E6:E6)</f>
        <v>0</v>
      </c>
      <c r="F6" s="43">
        <f>SUM(開始データ:未定!F6:F6)</f>
        <v>0</v>
      </c>
      <c r="G6" s="43">
        <f>SUM(開始データ:未定!G6:G6)</f>
        <v>0</v>
      </c>
      <c r="H6" s="43">
        <f>SUM(開始データ:未定!H6:H6)</f>
        <v>0</v>
      </c>
      <c r="I6" s="43">
        <f>SUM(開始データ:未定!I6:I6)</f>
        <v>0</v>
      </c>
      <c r="J6" s="43">
        <f>SUM(開始データ:未定!J6:J6)</f>
        <v>0</v>
      </c>
      <c r="K6" s="43">
        <f>SUM(開始データ:未定!K6:K6)</f>
        <v>0</v>
      </c>
      <c r="L6" s="43">
        <f>SUM(開始データ:未定!L6:L6)</f>
        <v>0</v>
      </c>
      <c r="M6" s="292"/>
      <c r="N6" s="292"/>
      <c r="O6" s="292"/>
    </row>
    <row r="7" spans="1:15" ht="23.25" customHeight="1">
      <c r="A7" s="14" t="e">
        <f>#REF!</f>
        <v>#REF!</v>
      </c>
      <c r="B7" s="15" t="e">
        <f>#REF!</f>
        <v>#REF!</v>
      </c>
      <c r="C7" s="16">
        <f t="shared" ref="C7:C33" si="0">SUM(D7:L7)</f>
        <v>0</v>
      </c>
      <c r="D7" s="43">
        <f>SUM(開始データ:未定!D7:D7)</f>
        <v>0</v>
      </c>
      <c r="E7" s="43">
        <f>SUM(開始データ:未定!E7:E7)</f>
        <v>0</v>
      </c>
      <c r="F7" s="43">
        <f>SUM(開始データ:未定!F7:F7)</f>
        <v>0</v>
      </c>
      <c r="G7" s="43">
        <f>SUM(開始データ:未定!G7:G7)</f>
        <v>0</v>
      </c>
      <c r="H7" s="43">
        <f>SUM(開始データ:未定!H7:H7)</f>
        <v>0</v>
      </c>
      <c r="I7" s="43">
        <f>SUM(開始データ:未定!I7:I7)</f>
        <v>0</v>
      </c>
      <c r="J7" s="43">
        <f>SUM(開始データ:未定!J7:J7)</f>
        <v>0</v>
      </c>
      <c r="K7" s="43">
        <f>SUM(開始データ:未定!K7:K7)</f>
        <v>0</v>
      </c>
      <c r="L7" s="43">
        <f>SUM(開始データ:未定!L7:L7)</f>
        <v>0</v>
      </c>
      <c r="M7" s="292"/>
      <c r="N7" s="292"/>
      <c r="O7" s="292"/>
    </row>
    <row r="8" spans="1:15" ht="23.25" customHeight="1">
      <c r="A8" s="14" t="e">
        <f>#REF!</f>
        <v>#REF!</v>
      </c>
      <c r="B8" s="15" t="e">
        <f>#REF!</f>
        <v>#REF!</v>
      </c>
      <c r="C8" s="16">
        <f t="shared" si="0"/>
        <v>0</v>
      </c>
      <c r="D8" s="43">
        <f>SUM(開始データ:未定!D8:D8)</f>
        <v>0</v>
      </c>
      <c r="E8" s="43">
        <f>SUM(開始データ:未定!E8:E8)</f>
        <v>0</v>
      </c>
      <c r="F8" s="43">
        <f>SUM(開始データ:未定!F8:F8)</f>
        <v>0</v>
      </c>
      <c r="G8" s="43">
        <f>SUM(開始データ:未定!G8:G8)</f>
        <v>0</v>
      </c>
      <c r="H8" s="43">
        <f>SUM(開始データ:未定!H8:H8)</f>
        <v>0</v>
      </c>
      <c r="I8" s="43">
        <f>SUM(開始データ:未定!I8:I8)</f>
        <v>0</v>
      </c>
      <c r="J8" s="43">
        <f>SUM(開始データ:未定!J8:J8)</f>
        <v>0</v>
      </c>
      <c r="K8" s="43">
        <f>SUM(開始データ:未定!K8:K8)</f>
        <v>0</v>
      </c>
      <c r="L8" s="43">
        <f>SUM(開始データ:未定!L8:L8)</f>
        <v>0</v>
      </c>
      <c r="M8" s="292"/>
      <c r="N8" s="292"/>
      <c r="O8" s="292"/>
    </row>
    <row r="9" spans="1:15" ht="23.25" customHeight="1">
      <c r="A9" s="14" t="e">
        <f>#REF!</f>
        <v>#REF!</v>
      </c>
      <c r="B9" s="15" t="e">
        <f>#REF!</f>
        <v>#REF!</v>
      </c>
      <c r="C9" s="16">
        <f t="shared" si="0"/>
        <v>0</v>
      </c>
      <c r="D9" s="43">
        <f>SUM(開始データ:未定!D9:D9)</f>
        <v>0</v>
      </c>
      <c r="E9" s="43">
        <f>SUM(開始データ:未定!E9:E9)</f>
        <v>0</v>
      </c>
      <c r="F9" s="43">
        <f>SUM(開始データ:未定!F9:F9)</f>
        <v>0</v>
      </c>
      <c r="G9" s="43">
        <f>SUM(開始データ:未定!G9:G9)</f>
        <v>0</v>
      </c>
      <c r="H9" s="43">
        <f>SUM(開始データ:未定!H9:H9)</f>
        <v>0</v>
      </c>
      <c r="I9" s="43">
        <f>SUM(開始データ:未定!I9:I9)</f>
        <v>0</v>
      </c>
      <c r="J9" s="43">
        <f>SUM(開始データ:未定!J9:J9)</f>
        <v>0</v>
      </c>
      <c r="K9" s="43">
        <f>SUM(開始データ:未定!K9:K9)</f>
        <v>0</v>
      </c>
      <c r="L9" s="43">
        <f>SUM(開始データ:未定!L9:L9)</f>
        <v>0</v>
      </c>
      <c r="M9" s="292"/>
      <c r="N9" s="292"/>
      <c r="O9" s="292"/>
    </row>
    <row r="10" spans="1:15" ht="23.25" customHeight="1">
      <c r="A10" s="14" t="e">
        <f>#REF!</f>
        <v>#REF!</v>
      </c>
      <c r="B10" s="15" t="e">
        <f>#REF!</f>
        <v>#REF!</v>
      </c>
      <c r="C10" s="16">
        <f t="shared" si="0"/>
        <v>0</v>
      </c>
      <c r="D10" s="43">
        <f>SUM(開始データ:未定!D10:D10)</f>
        <v>0</v>
      </c>
      <c r="E10" s="43">
        <f>SUM(開始データ:未定!E10:E10)</f>
        <v>0</v>
      </c>
      <c r="F10" s="43">
        <f>SUM(開始データ:未定!F10:F10)</f>
        <v>0</v>
      </c>
      <c r="G10" s="43">
        <f>SUM(開始データ:未定!G10:G10)</f>
        <v>0</v>
      </c>
      <c r="H10" s="43">
        <f>SUM(開始データ:未定!H10:H10)</f>
        <v>0</v>
      </c>
      <c r="I10" s="43">
        <f>SUM(開始データ:未定!I10:I10)</f>
        <v>0</v>
      </c>
      <c r="J10" s="43">
        <f>SUM(開始データ:未定!J10:J10)</f>
        <v>0</v>
      </c>
      <c r="K10" s="43">
        <f>SUM(開始データ:未定!K10:K10)</f>
        <v>0</v>
      </c>
      <c r="L10" s="43">
        <f>SUM(開始データ:未定!L10:L10)</f>
        <v>0</v>
      </c>
      <c r="M10" s="292"/>
      <c r="N10" s="292"/>
      <c r="O10" s="292"/>
    </row>
    <row r="11" spans="1:15" ht="23.25" customHeight="1">
      <c r="A11" s="14" t="e">
        <f>#REF!</f>
        <v>#REF!</v>
      </c>
      <c r="B11" s="15" t="e">
        <f>#REF!</f>
        <v>#REF!</v>
      </c>
      <c r="C11" s="16">
        <f t="shared" si="0"/>
        <v>0</v>
      </c>
      <c r="D11" s="43">
        <f>SUM(開始データ:未定!D11:D11)</f>
        <v>0</v>
      </c>
      <c r="E11" s="43">
        <f>SUM(開始データ:未定!E11:E11)</f>
        <v>0</v>
      </c>
      <c r="F11" s="43">
        <f>SUM(開始データ:未定!F11:F11)</f>
        <v>0</v>
      </c>
      <c r="G11" s="43">
        <f>SUM(開始データ:未定!G11:G11)</f>
        <v>0</v>
      </c>
      <c r="H11" s="43">
        <f>SUM(開始データ:未定!H11:H11)</f>
        <v>0</v>
      </c>
      <c r="I11" s="43">
        <f>SUM(開始データ:未定!I11:I11)</f>
        <v>0</v>
      </c>
      <c r="J11" s="43">
        <f>SUM(開始データ:未定!J11:J11)</f>
        <v>0</v>
      </c>
      <c r="K11" s="43">
        <f>SUM(開始データ:未定!K11:K11)</f>
        <v>0</v>
      </c>
      <c r="L11" s="43">
        <f>SUM(開始データ:未定!L11:L11)</f>
        <v>0</v>
      </c>
      <c r="M11" s="292"/>
      <c r="N11" s="292"/>
      <c r="O11" s="292"/>
    </row>
    <row r="12" spans="1:15" ht="23.25" customHeight="1">
      <c r="A12" s="14" t="e">
        <f>#REF!</f>
        <v>#REF!</v>
      </c>
      <c r="B12" s="15" t="e">
        <f>#REF!</f>
        <v>#REF!</v>
      </c>
      <c r="C12" s="16">
        <f t="shared" si="0"/>
        <v>0</v>
      </c>
      <c r="D12" s="43">
        <f>SUM(開始データ:未定!D12:D12)</f>
        <v>0</v>
      </c>
      <c r="E12" s="43">
        <f>SUM(開始データ:未定!E12:E12)</f>
        <v>0</v>
      </c>
      <c r="F12" s="43">
        <f>SUM(開始データ:未定!F12:F12)</f>
        <v>0</v>
      </c>
      <c r="G12" s="43">
        <f>SUM(開始データ:未定!G12:G12)</f>
        <v>0</v>
      </c>
      <c r="H12" s="43">
        <f>SUM(開始データ:未定!H12:H12)</f>
        <v>0</v>
      </c>
      <c r="I12" s="43">
        <f>SUM(開始データ:未定!I12:I12)</f>
        <v>0</v>
      </c>
      <c r="J12" s="43">
        <f>SUM(開始データ:未定!J12:J12)</f>
        <v>0</v>
      </c>
      <c r="K12" s="43">
        <f>SUM(開始データ:未定!K12:K12)</f>
        <v>0</v>
      </c>
      <c r="L12" s="43">
        <f>SUM(開始データ:未定!L12:L12)</f>
        <v>0</v>
      </c>
      <c r="M12" s="292"/>
      <c r="N12" s="292"/>
      <c r="O12" s="292"/>
    </row>
    <row r="13" spans="1:15" ht="23.25" customHeight="1">
      <c r="A13" s="14" t="e">
        <f>#REF!</f>
        <v>#REF!</v>
      </c>
      <c r="B13" s="15" t="e">
        <f>#REF!</f>
        <v>#REF!</v>
      </c>
      <c r="C13" s="16">
        <f t="shared" si="0"/>
        <v>0</v>
      </c>
      <c r="D13" s="43">
        <f>SUM(開始データ:未定!D13:D13)</f>
        <v>0</v>
      </c>
      <c r="E13" s="43">
        <f>SUM(開始データ:未定!E13:E13)</f>
        <v>0</v>
      </c>
      <c r="F13" s="43">
        <f>SUM(開始データ:未定!F13:F13)</f>
        <v>0</v>
      </c>
      <c r="G13" s="43">
        <f>SUM(開始データ:未定!G13:G13)</f>
        <v>0</v>
      </c>
      <c r="H13" s="43">
        <f>SUM(開始データ:未定!H13:H13)</f>
        <v>0</v>
      </c>
      <c r="I13" s="43">
        <f>SUM(開始データ:未定!I13:I13)</f>
        <v>0</v>
      </c>
      <c r="J13" s="43">
        <f>SUM(開始データ:未定!J13:J13)</f>
        <v>0</v>
      </c>
      <c r="K13" s="43">
        <f>SUM(開始データ:未定!K13:K13)</f>
        <v>0</v>
      </c>
      <c r="L13" s="43">
        <f>SUM(開始データ:未定!L13:L13)</f>
        <v>0</v>
      </c>
      <c r="M13" s="292"/>
      <c r="N13" s="292"/>
      <c r="O13" s="292"/>
    </row>
    <row r="14" spans="1:15" ht="23.25" customHeight="1">
      <c r="A14" s="14" t="e">
        <f>#REF!</f>
        <v>#REF!</v>
      </c>
      <c r="B14" s="15" t="e">
        <f>#REF!</f>
        <v>#REF!</v>
      </c>
      <c r="C14" s="16">
        <f t="shared" si="0"/>
        <v>0</v>
      </c>
      <c r="D14" s="43">
        <f>SUM(開始データ:未定!D14:D14)</f>
        <v>0</v>
      </c>
      <c r="E14" s="43">
        <f>SUM(開始データ:未定!E14:E14)</f>
        <v>0</v>
      </c>
      <c r="F14" s="43">
        <f>SUM(開始データ:未定!F14:F14)</f>
        <v>0</v>
      </c>
      <c r="G14" s="43">
        <f>SUM(開始データ:未定!G14:G14)</f>
        <v>0</v>
      </c>
      <c r="H14" s="43">
        <f>SUM(開始データ:未定!H14:H14)</f>
        <v>0</v>
      </c>
      <c r="I14" s="43">
        <f>SUM(開始データ:未定!I14:I14)</f>
        <v>0</v>
      </c>
      <c r="J14" s="43">
        <f>SUM(開始データ:未定!J14:J14)</f>
        <v>0</v>
      </c>
      <c r="K14" s="43">
        <f>SUM(開始データ:未定!K14:K14)</f>
        <v>0</v>
      </c>
      <c r="L14" s="43">
        <f>SUM(開始データ:未定!L14:L14)</f>
        <v>0</v>
      </c>
      <c r="M14" s="292"/>
      <c r="N14" s="292"/>
      <c r="O14" s="292"/>
    </row>
    <row r="15" spans="1:15" ht="23.25" customHeight="1">
      <c r="A15" s="14" t="e">
        <f>#REF!</f>
        <v>#REF!</v>
      </c>
      <c r="B15" s="15" t="e">
        <f>#REF!</f>
        <v>#REF!</v>
      </c>
      <c r="C15" s="16">
        <f t="shared" si="0"/>
        <v>0</v>
      </c>
      <c r="D15" s="43">
        <f>SUM(開始データ:未定!D15:D15)</f>
        <v>0</v>
      </c>
      <c r="E15" s="43">
        <f>SUM(開始データ:未定!E15:E15)</f>
        <v>0</v>
      </c>
      <c r="F15" s="43">
        <f>SUM(開始データ:未定!F15:F15)</f>
        <v>0</v>
      </c>
      <c r="G15" s="43">
        <f>SUM(開始データ:未定!G15:G15)</f>
        <v>0</v>
      </c>
      <c r="H15" s="43">
        <f>SUM(開始データ:未定!H15:H15)</f>
        <v>0</v>
      </c>
      <c r="I15" s="43">
        <f>SUM(開始データ:未定!I15:I15)</f>
        <v>0</v>
      </c>
      <c r="J15" s="43">
        <f>SUM(開始データ:未定!J15:J15)</f>
        <v>0</v>
      </c>
      <c r="K15" s="43">
        <f>SUM(開始データ:未定!K15:K15)</f>
        <v>0</v>
      </c>
      <c r="L15" s="43">
        <f>SUM(開始データ:未定!L15:L15)</f>
        <v>0</v>
      </c>
      <c r="M15" s="292"/>
      <c r="N15" s="292"/>
      <c r="O15" s="292"/>
    </row>
    <row r="16" spans="1:15" ht="23.25" customHeight="1">
      <c r="A16" s="14" t="e">
        <f>#REF!</f>
        <v>#REF!</v>
      </c>
      <c r="B16" s="15" t="e">
        <f>#REF!</f>
        <v>#REF!</v>
      </c>
      <c r="C16" s="16">
        <f t="shared" si="0"/>
        <v>0</v>
      </c>
      <c r="D16" s="43">
        <f>SUM(開始データ:未定!D16:D16)</f>
        <v>0</v>
      </c>
      <c r="E16" s="43">
        <f>SUM(開始データ:未定!E16:E16)</f>
        <v>0</v>
      </c>
      <c r="F16" s="43">
        <f>SUM(開始データ:未定!F16:F16)</f>
        <v>0</v>
      </c>
      <c r="G16" s="43">
        <f>SUM(開始データ:未定!G16:G16)</f>
        <v>0</v>
      </c>
      <c r="H16" s="43">
        <f>SUM(開始データ:未定!H16:H16)</f>
        <v>0</v>
      </c>
      <c r="I16" s="43">
        <f>SUM(開始データ:未定!I16:I16)</f>
        <v>0</v>
      </c>
      <c r="J16" s="43">
        <f>SUM(開始データ:未定!J16:J16)</f>
        <v>0</v>
      </c>
      <c r="K16" s="43">
        <f>SUM(開始データ:未定!K16:K16)</f>
        <v>0</v>
      </c>
      <c r="L16" s="43">
        <f>SUM(開始データ:未定!L16:L16)</f>
        <v>0</v>
      </c>
      <c r="M16" s="292"/>
      <c r="N16" s="292"/>
      <c r="O16" s="292"/>
    </row>
    <row r="17" spans="1:15" ht="23.25" customHeight="1">
      <c r="A17" s="14" t="e">
        <f>#REF!</f>
        <v>#REF!</v>
      </c>
      <c r="B17" s="15" t="e">
        <f>#REF!</f>
        <v>#REF!</v>
      </c>
      <c r="C17" s="16">
        <f t="shared" si="0"/>
        <v>0</v>
      </c>
      <c r="D17" s="43">
        <f>SUM(開始データ:未定!D17:D17)</f>
        <v>0</v>
      </c>
      <c r="E17" s="43">
        <f>SUM(開始データ:未定!E17:E17)</f>
        <v>0</v>
      </c>
      <c r="F17" s="43">
        <f>SUM(開始データ:未定!F17:F17)</f>
        <v>0</v>
      </c>
      <c r="G17" s="43">
        <f>SUM(開始データ:未定!G17:G17)</f>
        <v>0</v>
      </c>
      <c r="H17" s="43">
        <f>SUM(開始データ:未定!H17:H17)</f>
        <v>0</v>
      </c>
      <c r="I17" s="43">
        <f>SUM(開始データ:未定!I17:I17)</f>
        <v>0</v>
      </c>
      <c r="J17" s="43">
        <f>SUM(開始データ:未定!J17:J17)</f>
        <v>0</v>
      </c>
      <c r="K17" s="43">
        <f>SUM(開始データ:未定!K17:K17)</f>
        <v>0</v>
      </c>
      <c r="L17" s="43">
        <f>SUM(開始データ:未定!L17:L17)</f>
        <v>0</v>
      </c>
      <c r="M17" s="292"/>
      <c r="N17" s="292"/>
      <c r="O17" s="292"/>
    </row>
    <row r="18" spans="1:15" ht="23.25" customHeight="1">
      <c r="A18" s="14" t="e">
        <f>#REF!</f>
        <v>#REF!</v>
      </c>
      <c r="B18" s="15" t="e">
        <f>#REF!</f>
        <v>#REF!</v>
      </c>
      <c r="C18" s="16">
        <f t="shared" si="0"/>
        <v>0</v>
      </c>
      <c r="D18" s="43">
        <f>SUM(開始データ:未定!D18:D18)</f>
        <v>0</v>
      </c>
      <c r="E18" s="43">
        <f>SUM(開始データ:未定!E18:E18)</f>
        <v>0</v>
      </c>
      <c r="F18" s="43">
        <f>SUM(開始データ:未定!F18:F18)</f>
        <v>0</v>
      </c>
      <c r="G18" s="43">
        <f>SUM(開始データ:未定!G18:G18)</f>
        <v>0</v>
      </c>
      <c r="H18" s="43">
        <f>SUM(開始データ:未定!H18:H18)</f>
        <v>0</v>
      </c>
      <c r="I18" s="43">
        <f>SUM(開始データ:未定!I18:I18)</f>
        <v>0</v>
      </c>
      <c r="J18" s="43">
        <f>SUM(開始データ:未定!J18:J18)</f>
        <v>0</v>
      </c>
      <c r="K18" s="43">
        <f>SUM(開始データ:未定!K18:K18)</f>
        <v>0</v>
      </c>
      <c r="L18" s="43">
        <f>SUM(開始データ:未定!L18:L18)</f>
        <v>0</v>
      </c>
      <c r="M18" s="292"/>
      <c r="N18" s="292"/>
      <c r="O18" s="292"/>
    </row>
    <row r="19" spans="1:15" ht="23.25" customHeight="1">
      <c r="A19" s="14" t="e">
        <f>#REF!</f>
        <v>#REF!</v>
      </c>
      <c r="B19" s="15" t="e">
        <f>#REF!</f>
        <v>#REF!</v>
      </c>
      <c r="C19" s="16">
        <f t="shared" si="0"/>
        <v>0</v>
      </c>
      <c r="D19" s="43">
        <f>SUM(開始データ:未定!D19:D19)</f>
        <v>0</v>
      </c>
      <c r="E19" s="43">
        <f>SUM(開始データ:未定!E19:E19)</f>
        <v>0</v>
      </c>
      <c r="F19" s="43">
        <f>SUM(開始データ:未定!F19:F19)</f>
        <v>0</v>
      </c>
      <c r="G19" s="43">
        <f>SUM(開始データ:未定!G19:G19)</f>
        <v>0</v>
      </c>
      <c r="H19" s="43">
        <f>SUM(開始データ:未定!H19:H19)</f>
        <v>0</v>
      </c>
      <c r="I19" s="43">
        <f>SUM(開始データ:未定!I19:I19)</f>
        <v>0</v>
      </c>
      <c r="J19" s="43">
        <f>SUM(開始データ:未定!J19:J19)</f>
        <v>0</v>
      </c>
      <c r="K19" s="43">
        <f>SUM(開始データ:未定!K19:K19)</f>
        <v>0</v>
      </c>
      <c r="L19" s="43">
        <f>SUM(開始データ:未定!L19:L19)</f>
        <v>0</v>
      </c>
      <c r="M19" s="292"/>
      <c r="N19" s="292"/>
      <c r="O19" s="292"/>
    </row>
    <row r="20" spans="1:15" ht="23.25" customHeight="1">
      <c r="A20" s="14" t="e">
        <f>#REF!</f>
        <v>#REF!</v>
      </c>
      <c r="B20" s="15" t="e">
        <f>#REF!</f>
        <v>#REF!</v>
      </c>
      <c r="C20" s="16">
        <f t="shared" si="0"/>
        <v>0</v>
      </c>
      <c r="D20" s="43">
        <f>SUM(開始データ:未定!D20:D20)</f>
        <v>0</v>
      </c>
      <c r="E20" s="43">
        <f>SUM(開始データ:未定!E20:E20)</f>
        <v>0</v>
      </c>
      <c r="F20" s="43">
        <f>SUM(開始データ:未定!F20:F20)</f>
        <v>0</v>
      </c>
      <c r="G20" s="43">
        <f>SUM(開始データ:未定!G20:G20)</f>
        <v>0</v>
      </c>
      <c r="H20" s="43">
        <f>SUM(開始データ:未定!H20:H20)</f>
        <v>0</v>
      </c>
      <c r="I20" s="43">
        <f>SUM(開始データ:未定!I20:I20)</f>
        <v>0</v>
      </c>
      <c r="J20" s="43">
        <f>SUM(開始データ:未定!J20:J20)</f>
        <v>0</v>
      </c>
      <c r="K20" s="43">
        <f>SUM(開始データ:未定!K20:K20)</f>
        <v>0</v>
      </c>
      <c r="L20" s="43">
        <f>SUM(開始データ:未定!L20:L20)</f>
        <v>0</v>
      </c>
      <c r="M20" s="292"/>
      <c r="N20" s="292"/>
      <c r="O20" s="292"/>
    </row>
    <row r="21" spans="1:15" ht="23.25" customHeight="1">
      <c r="A21" s="14" t="e">
        <f>#REF!</f>
        <v>#REF!</v>
      </c>
      <c r="B21" s="15" t="e">
        <f>#REF!</f>
        <v>#REF!</v>
      </c>
      <c r="C21" s="16">
        <f t="shared" si="0"/>
        <v>0</v>
      </c>
      <c r="D21" s="43">
        <f>SUM(開始データ:未定!D21:D21)</f>
        <v>0</v>
      </c>
      <c r="E21" s="43">
        <f>SUM(開始データ:未定!E21:E21)</f>
        <v>0</v>
      </c>
      <c r="F21" s="43">
        <f>SUM(開始データ:未定!F21:F21)</f>
        <v>0</v>
      </c>
      <c r="G21" s="43">
        <f>SUM(開始データ:未定!G21:G21)</f>
        <v>0</v>
      </c>
      <c r="H21" s="43">
        <f>SUM(開始データ:未定!H21:H21)</f>
        <v>0</v>
      </c>
      <c r="I21" s="43">
        <f>SUM(開始データ:未定!I21:I21)</f>
        <v>0</v>
      </c>
      <c r="J21" s="43">
        <f>SUM(開始データ:未定!J21:J21)</f>
        <v>0</v>
      </c>
      <c r="K21" s="43">
        <f>SUM(開始データ:未定!K21:K21)</f>
        <v>0</v>
      </c>
      <c r="L21" s="43">
        <f>SUM(開始データ:未定!L21:L21)</f>
        <v>0</v>
      </c>
      <c r="M21" s="292"/>
      <c r="N21" s="292"/>
      <c r="O21" s="292"/>
    </row>
    <row r="22" spans="1:15" ht="23.25" customHeight="1">
      <c r="A22" s="14" t="e">
        <f>#REF!</f>
        <v>#REF!</v>
      </c>
      <c r="B22" s="15" t="e">
        <f>#REF!</f>
        <v>#REF!</v>
      </c>
      <c r="C22" s="16">
        <f t="shared" si="0"/>
        <v>0</v>
      </c>
      <c r="D22" s="43">
        <f>SUM(開始データ:未定!D22:D22)</f>
        <v>0</v>
      </c>
      <c r="E22" s="43">
        <f>SUM(開始データ:未定!E22:E22)</f>
        <v>0</v>
      </c>
      <c r="F22" s="43">
        <f>SUM(開始データ:未定!F22:F22)</f>
        <v>0</v>
      </c>
      <c r="G22" s="43">
        <f>SUM(開始データ:未定!G22:G22)</f>
        <v>0</v>
      </c>
      <c r="H22" s="43">
        <f>SUM(開始データ:未定!H22:H22)</f>
        <v>0</v>
      </c>
      <c r="I22" s="43">
        <f>SUM(開始データ:未定!I22:I22)</f>
        <v>0</v>
      </c>
      <c r="J22" s="43">
        <f>SUM(開始データ:未定!J22:J22)</f>
        <v>0</v>
      </c>
      <c r="K22" s="43">
        <f>SUM(開始データ:未定!K22:K22)</f>
        <v>0</v>
      </c>
      <c r="L22" s="43">
        <f>SUM(開始データ:未定!L22:L22)</f>
        <v>0</v>
      </c>
      <c r="M22" s="292"/>
      <c r="N22" s="292"/>
      <c r="O22" s="292"/>
    </row>
    <row r="23" spans="1:15" ht="23.25" customHeight="1">
      <c r="A23" s="14" t="e">
        <f>#REF!</f>
        <v>#REF!</v>
      </c>
      <c r="B23" s="15" t="e">
        <f>#REF!</f>
        <v>#REF!</v>
      </c>
      <c r="C23" s="16">
        <f t="shared" si="0"/>
        <v>0</v>
      </c>
      <c r="D23" s="43">
        <f>SUM(開始データ:未定!D23:D23)</f>
        <v>0</v>
      </c>
      <c r="E23" s="43">
        <f>SUM(開始データ:未定!E23:E23)</f>
        <v>0</v>
      </c>
      <c r="F23" s="43">
        <f>SUM(開始データ:未定!F23:F23)</f>
        <v>0</v>
      </c>
      <c r="G23" s="43">
        <f>SUM(開始データ:未定!G23:G23)</f>
        <v>0</v>
      </c>
      <c r="H23" s="43">
        <f>SUM(開始データ:未定!H23:H23)</f>
        <v>0</v>
      </c>
      <c r="I23" s="43">
        <f>SUM(開始データ:未定!I23:I23)</f>
        <v>0</v>
      </c>
      <c r="J23" s="43">
        <f>SUM(開始データ:未定!J23:J23)</f>
        <v>0</v>
      </c>
      <c r="K23" s="43">
        <f>SUM(開始データ:未定!K23:K23)</f>
        <v>0</v>
      </c>
      <c r="L23" s="43">
        <f>SUM(開始データ:未定!L23:L23)</f>
        <v>0</v>
      </c>
      <c r="M23" s="292"/>
      <c r="N23" s="292"/>
      <c r="O23" s="292"/>
    </row>
    <row r="24" spans="1:15" ht="23.25" customHeight="1">
      <c r="A24" s="14" t="e">
        <f>#REF!</f>
        <v>#REF!</v>
      </c>
      <c r="B24" s="15" t="e">
        <f>#REF!</f>
        <v>#REF!</v>
      </c>
      <c r="C24" s="16">
        <f t="shared" si="0"/>
        <v>0</v>
      </c>
      <c r="D24" s="43">
        <f>SUM(開始データ:未定!D24:D24)</f>
        <v>0</v>
      </c>
      <c r="E24" s="43">
        <f>SUM(開始データ:未定!E24:E24)</f>
        <v>0</v>
      </c>
      <c r="F24" s="43">
        <f>SUM(開始データ:未定!F24:F24)</f>
        <v>0</v>
      </c>
      <c r="G24" s="43">
        <f>SUM(開始データ:未定!G24:G24)</f>
        <v>0</v>
      </c>
      <c r="H24" s="43">
        <f>SUM(開始データ:未定!H24:H24)</f>
        <v>0</v>
      </c>
      <c r="I24" s="43">
        <f>SUM(開始データ:未定!I24:I24)</f>
        <v>0</v>
      </c>
      <c r="J24" s="43">
        <f>SUM(開始データ:未定!J24:J24)</f>
        <v>0</v>
      </c>
      <c r="K24" s="43">
        <f>SUM(開始データ:未定!K24:K24)</f>
        <v>0</v>
      </c>
      <c r="L24" s="43">
        <f>SUM(開始データ:未定!L24:L24)</f>
        <v>0</v>
      </c>
      <c r="M24" s="292"/>
      <c r="N24" s="292"/>
      <c r="O24" s="292"/>
    </row>
    <row r="25" spans="1:15" ht="23.25" customHeight="1">
      <c r="A25" s="14" t="e">
        <f>#REF!</f>
        <v>#REF!</v>
      </c>
      <c r="B25" s="15" t="e">
        <f>#REF!</f>
        <v>#REF!</v>
      </c>
      <c r="C25" s="16">
        <f t="shared" si="0"/>
        <v>0</v>
      </c>
      <c r="D25" s="43">
        <f>SUM(開始データ:未定!D25:D25)</f>
        <v>0</v>
      </c>
      <c r="E25" s="43">
        <f>SUM(開始データ:未定!E25:E25)</f>
        <v>0</v>
      </c>
      <c r="F25" s="43">
        <f>SUM(開始データ:未定!F25:F25)</f>
        <v>0</v>
      </c>
      <c r="G25" s="43">
        <f>SUM(開始データ:未定!G25:G25)</f>
        <v>0</v>
      </c>
      <c r="H25" s="43">
        <f>SUM(開始データ:未定!H25:H25)</f>
        <v>0</v>
      </c>
      <c r="I25" s="43">
        <f>SUM(開始データ:未定!I25:I25)</f>
        <v>0</v>
      </c>
      <c r="J25" s="43">
        <f>SUM(開始データ:未定!J25:J25)</f>
        <v>0</v>
      </c>
      <c r="K25" s="43">
        <f>SUM(開始データ:未定!K25:K25)</f>
        <v>0</v>
      </c>
      <c r="L25" s="43">
        <f>SUM(開始データ:未定!L25:L25)</f>
        <v>0</v>
      </c>
      <c r="M25" s="292"/>
      <c r="N25" s="292"/>
      <c r="O25" s="292"/>
    </row>
    <row r="26" spans="1:15" ht="23.25" customHeight="1">
      <c r="A26" s="14" t="e">
        <f>#REF!</f>
        <v>#REF!</v>
      </c>
      <c r="B26" s="15" t="e">
        <f>#REF!</f>
        <v>#REF!</v>
      </c>
      <c r="C26" s="16">
        <f t="shared" si="0"/>
        <v>0</v>
      </c>
      <c r="D26" s="43">
        <f>SUM(開始データ:未定!D26:D26)</f>
        <v>0</v>
      </c>
      <c r="E26" s="43">
        <f>SUM(開始データ:未定!E26:E26)</f>
        <v>0</v>
      </c>
      <c r="F26" s="43">
        <f>SUM(開始データ:未定!F26:F26)</f>
        <v>0</v>
      </c>
      <c r="G26" s="43">
        <f>SUM(開始データ:未定!G26:G26)</f>
        <v>0</v>
      </c>
      <c r="H26" s="43">
        <f>SUM(開始データ:未定!H26:H26)</f>
        <v>0</v>
      </c>
      <c r="I26" s="43">
        <f>SUM(開始データ:未定!I26:I26)</f>
        <v>0</v>
      </c>
      <c r="J26" s="43">
        <f>SUM(開始データ:未定!J26:J26)</f>
        <v>0</v>
      </c>
      <c r="K26" s="43">
        <f>SUM(開始データ:未定!K26:K26)</f>
        <v>0</v>
      </c>
      <c r="L26" s="43">
        <f>SUM(開始データ:未定!L26:L26)</f>
        <v>0</v>
      </c>
      <c r="M26" s="292"/>
      <c r="N26" s="292"/>
      <c r="O26" s="292"/>
    </row>
    <row r="27" spans="1:15" ht="23.25" customHeight="1">
      <c r="A27" s="14" t="e">
        <f>#REF!</f>
        <v>#REF!</v>
      </c>
      <c r="B27" s="15" t="e">
        <f>#REF!</f>
        <v>#REF!</v>
      </c>
      <c r="C27" s="16">
        <f t="shared" si="0"/>
        <v>0</v>
      </c>
      <c r="D27" s="43">
        <f>SUM(開始データ:未定!D27:D27)</f>
        <v>0</v>
      </c>
      <c r="E27" s="43">
        <f>SUM(開始データ:未定!E27:E27)</f>
        <v>0</v>
      </c>
      <c r="F27" s="43">
        <f>SUM(開始データ:未定!F27:F27)</f>
        <v>0</v>
      </c>
      <c r="G27" s="43">
        <f>SUM(開始データ:未定!G27:G27)</f>
        <v>0</v>
      </c>
      <c r="H27" s="43">
        <f>SUM(開始データ:未定!H27:H27)</f>
        <v>0</v>
      </c>
      <c r="I27" s="43">
        <f>SUM(開始データ:未定!I27:I27)</f>
        <v>0</v>
      </c>
      <c r="J27" s="43">
        <f>SUM(開始データ:未定!J27:J27)</f>
        <v>0</v>
      </c>
      <c r="K27" s="43">
        <f>SUM(開始データ:未定!K27:K27)</f>
        <v>0</v>
      </c>
      <c r="L27" s="43">
        <f>SUM(開始データ:未定!L27:L27)</f>
        <v>0</v>
      </c>
      <c r="M27" s="292"/>
      <c r="N27" s="292"/>
      <c r="O27" s="292"/>
    </row>
    <row r="28" spans="1:15" ht="23.25" customHeight="1">
      <c r="A28" s="14" t="e">
        <f>#REF!</f>
        <v>#REF!</v>
      </c>
      <c r="B28" s="15" t="e">
        <f>#REF!</f>
        <v>#REF!</v>
      </c>
      <c r="C28" s="16">
        <f t="shared" si="0"/>
        <v>0</v>
      </c>
      <c r="D28" s="43">
        <f>SUM(開始データ:未定!D28:D28)</f>
        <v>0</v>
      </c>
      <c r="E28" s="43">
        <f>SUM(開始データ:未定!E28:E28)</f>
        <v>0</v>
      </c>
      <c r="F28" s="43">
        <f>SUM(開始データ:未定!F28:F28)</f>
        <v>0</v>
      </c>
      <c r="G28" s="43">
        <f>SUM(開始データ:未定!G28:G28)</f>
        <v>0</v>
      </c>
      <c r="H28" s="43">
        <f>SUM(開始データ:未定!H28:H28)</f>
        <v>0</v>
      </c>
      <c r="I28" s="43">
        <f>SUM(開始データ:未定!I28:I28)</f>
        <v>0</v>
      </c>
      <c r="J28" s="43">
        <f>SUM(開始データ:未定!J28:J28)</f>
        <v>0</v>
      </c>
      <c r="K28" s="43">
        <f>SUM(開始データ:未定!K28:K28)</f>
        <v>0</v>
      </c>
      <c r="L28" s="43">
        <f>SUM(開始データ:未定!L28:L28)</f>
        <v>0</v>
      </c>
      <c r="M28" s="292"/>
      <c r="N28" s="292"/>
      <c r="O28" s="292"/>
    </row>
    <row r="29" spans="1:15" ht="23.25" customHeight="1">
      <c r="A29" s="14" t="e">
        <f>#REF!</f>
        <v>#REF!</v>
      </c>
      <c r="B29" s="15" t="e">
        <f>#REF!</f>
        <v>#REF!</v>
      </c>
      <c r="C29" s="16">
        <f t="shared" si="0"/>
        <v>0</v>
      </c>
      <c r="D29" s="43">
        <f>SUM(開始データ:未定!D29:D29)</f>
        <v>0</v>
      </c>
      <c r="E29" s="43">
        <f>SUM(開始データ:未定!E29:E29)</f>
        <v>0</v>
      </c>
      <c r="F29" s="43">
        <f>SUM(開始データ:未定!F29:F29)</f>
        <v>0</v>
      </c>
      <c r="G29" s="43">
        <f>SUM(開始データ:未定!G29:G29)</f>
        <v>0</v>
      </c>
      <c r="H29" s="43">
        <f>SUM(開始データ:未定!H29:H29)</f>
        <v>0</v>
      </c>
      <c r="I29" s="43">
        <f>SUM(開始データ:未定!I29:I29)</f>
        <v>0</v>
      </c>
      <c r="J29" s="43">
        <f>SUM(開始データ:未定!J29:J29)</f>
        <v>0</v>
      </c>
      <c r="K29" s="43">
        <f>SUM(開始データ:未定!K29:K29)</f>
        <v>0</v>
      </c>
      <c r="L29" s="43">
        <f>SUM(開始データ:未定!L29:L29)</f>
        <v>0</v>
      </c>
      <c r="M29" s="292"/>
      <c r="N29" s="292"/>
      <c r="O29" s="292"/>
    </row>
    <row r="30" spans="1:15" ht="23.25" customHeight="1">
      <c r="A30" s="14" t="e">
        <f>#REF!</f>
        <v>#REF!</v>
      </c>
      <c r="B30" s="15" t="e">
        <f>#REF!</f>
        <v>#REF!</v>
      </c>
      <c r="C30" s="16">
        <f t="shared" si="0"/>
        <v>0</v>
      </c>
      <c r="D30" s="43">
        <f>SUM(開始データ:未定!D30:D30)</f>
        <v>0</v>
      </c>
      <c r="E30" s="43">
        <f>SUM(開始データ:未定!E30:E30)</f>
        <v>0</v>
      </c>
      <c r="F30" s="43">
        <f>SUM(開始データ:未定!F30:F30)</f>
        <v>0</v>
      </c>
      <c r="G30" s="43">
        <f>SUM(開始データ:未定!G30:G30)</f>
        <v>0</v>
      </c>
      <c r="H30" s="43">
        <f>SUM(開始データ:未定!H30:H30)</f>
        <v>0</v>
      </c>
      <c r="I30" s="43">
        <f>SUM(開始データ:未定!I30:I30)</f>
        <v>0</v>
      </c>
      <c r="J30" s="43">
        <f>SUM(開始データ:未定!J30:J30)</f>
        <v>0</v>
      </c>
      <c r="K30" s="43">
        <f>SUM(開始データ:未定!K30:K30)</f>
        <v>0</v>
      </c>
      <c r="L30" s="43">
        <f>SUM(開始データ:未定!L30:L30)</f>
        <v>0</v>
      </c>
      <c r="M30" s="292"/>
      <c r="N30" s="292"/>
      <c r="O30" s="292"/>
    </row>
    <row r="31" spans="1:15" ht="23.25" customHeight="1">
      <c r="A31" s="14" t="e">
        <f>#REF!</f>
        <v>#REF!</v>
      </c>
      <c r="B31" s="15" t="e">
        <f>#REF!</f>
        <v>#REF!</v>
      </c>
      <c r="C31" s="16">
        <f t="shared" si="0"/>
        <v>0</v>
      </c>
      <c r="D31" s="43">
        <f>SUM(開始データ:未定!D31:D31)</f>
        <v>0</v>
      </c>
      <c r="E31" s="43">
        <f>SUM(開始データ:未定!E31:E31)</f>
        <v>0</v>
      </c>
      <c r="F31" s="43">
        <f>SUM(開始データ:未定!F31:F31)</f>
        <v>0</v>
      </c>
      <c r="G31" s="43">
        <f>SUM(開始データ:未定!G31:G31)</f>
        <v>0</v>
      </c>
      <c r="H31" s="43">
        <f>SUM(開始データ:未定!H31:H31)</f>
        <v>0</v>
      </c>
      <c r="I31" s="43">
        <f>SUM(開始データ:未定!I31:I31)</f>
        <v>0</v>
      </c>
      <c r="J31" s="43">
        <f>SUM(開始データ:未定!J31:J31)</f>
        <v>0</v>
      </c>
      <c r="K31" s="43">
        <f>SUM(開始データ:未定!K31:K31)</f>
        <v>0</v>
      </c>
      <c r="L31" s="43">
        <f>SUM(開始データ:未定!L31:L31)</f>
        <v>0</v>
      </c>
      <c r="M31" s="292"/>
      <c r="N31" s="292"/>
      <c r="O31" s="292"/>
    </row>
    <row r="32" spans="1:15" ht="23.25" customHeight="1">
      <c r="A32" s="14" t="e">
        <f>#REF!</f>
        <v>#REF!</v>
      </c>
      <c r="B32" s="15" t="e">
        <f>#REF!</f>
        <v>#REF!</v>
      </c>
      <c r="C32" s="16">
        <f t="shared" si="0"/>
        <v>0</v>
      </c>
      <c r="D32" s="43">
        <f>SUM(開始データ:未定!D32:D32)</f>
        <v>0</v>
      </c>
      <c r="E32" s="43">
        <f>SUM(開始データ:未定!E32:E32)</f>
        <v>0</v>
      </c>
      <c r="F32" s="43">
        <f>SUM(開始データ:未定!F32:F32)</f>
        <v>0</v>
      </c>
      <c r="G32" s="43">
        <f>SUM(開始データ:未定!G32:G32)</f>
        <v>0</v>
      </c>
      <c r="H32" s="43">
        <f>SUM(開始データ:未定!H32:H32)</f>
        <v>0</v>
      </c>
      <c r="I32" s="43">
        <f>SUM(開始データ:未定!I32:I32)</f>
        <v>0</v>
      </c>
      <c r="J32" s="43">
        <f>SUM(開始データ:未定!J32:J32)</f>
        <v>0</v>
      </c>
      <c r="K32" s="43">
        <f>SUM(開始データ:未定!K32:K32)</f>
        <v>0</v>
      </c>
      <c r="L32" s="43">
        <f>SUM(開始データ:未定!L32:L32)</f>
        <v>0</v>
      </c>
      <c r="M32" s="292"/>
      <c r="N32" s="292"/>
      <c r="O32" s="292"/>
    </row>
    <row r="33" spans="1:15" ht="23.25" customHeight="1">
      <c r="A33" s="14" t="e">
        <f>#REF!</f>
        <v>#REF!</v>
      </c>
      <c r="B33" s="15" t="e">
        <f>#REF!</f>
        <v>#REF!</v>
      </c>
      <c r="C33" s="16">
        <f t="shared" si="0"/>
        <v>0</v>
      </c>
      <c r="D33" s="43">
        <f>SUM(開始データ:未定!D33:D33)</f>
        <v>0</v>
      </c>
      <c r="E33" s="43">
        <f>SUM(開始データ:未定!E33:E33)</f>
        <v>0</v>
      </c>
      <c r="F33" s="43">
        <f>SUM(開始データ:未定!F33:F33)</f>
        <v>0</v>
      </c>
      <c r="G33" s="43">
        <f>SUM(開始データ:未定!G33:G33)</f>
        <v>0</v>
      </c>
      <c r="H33" s="43">
        <f>SUM(開始データ:未定!H33:H33)</f>
        <v>0</v>
      </c>
      <c r="I33" s="43">
        <f>SUM(開始データ:未定!I33:I33)</f>
        <v>0</v>
      </c>
      <c r="J33" s="43">
        <f>SUM(開始データ:未定!J33:J33)</f>
        <v>0</v>
      </c>
      <c r="K33" s="43">
        <f>SUM(開始データ:未定!K33:K33)</f>
        <v>0</v>
      </c>
      <c r="L33" s="43">
        <f>SUM(開始データ:未定!L33:L33)</f>
        <v>0</v>
      </c>
      <c r="M33" s="292"/>
      <c r="N33" s="292"/>
      <c r="O33" s="292"/>
    </row>
    <row r="34" spans="1:15" ht="23.25" customHeight="1">
      <c r="A34" s="14" t="e">
        <f>#REF!</f>
        <v>#REF!</v>
      </c>
      <c r="B34" s="15" t="e">
        <f>#REF!</f>
        <v>#REF!</v>
      </c>
      <c r="C34" s="27">
        <f>SUM(D34:L34)</f>
        <v>0</v>
      </c>
      <c r="D34" s="43">
        <f>SUM(開始データ:未定!D34:D34)</f>
        <v>0</v>
      </c>
      <c r="E34" s="43">
        <f>SUM(開始データ:未定!E34:E34)</f>
        <v>0</v>
      </c>
      <c r="F34" s="43">
        <f>SUM(開始データ:未定!F34:F34)</f>
        <v>0</v>
      </c>
      <c r="G34" s="43">
        <f>SUM(開始データ:未定!G34:G34)</f>
        <v>0</v>
      </c>
      <c r="H34" s="43">
        <f>SUM(開始データ:未定!H34:H34)</f>
        <v>0</v>
      </c>
      <c r="I34" s="43">
        <f>SUM(開始データ:未定!I34:I34)</f>
        <v>0</v>
      </c>
      <c r="J34" s="43">
        <f>SUM(開始データ:未定!J34:J34)</f>
        <v>0</v>
      </c>
      <c r="K34" s="43">
        <f>SUM(開始データ:未定!K34:K34)</f>
        <v>0</v>
      </c>
      <c r="L34" s="43">
        <f>SUM(開始データ:未定!L34:L34)</f>
        <v>0</v>
      </c>
      <c r="M34" s="292"/>
      <c r="N34" s="292"/>
      <c r="O34" s="292"/>
    </row>
    <row r="35" spans="1:15" ht="23.25" customHeight="1" thickBot="1">
      <c r="A35" s="14" t="e">
        <f>#REF!</f>
        <v>#REF!</v>
      </c>
      <c r="B35" s="15" t="e">
        <f>#REF!</f>
        <v>#REF!</v>
      </c>
      <c r="C35" s="27">
        <f>SUM(D35:L35)</f>
        <v>0</v>
      </c>
      <c r="D35" s="43">
        <f>SUM(開始データ:未定!D35:D35)</f>
        <v>0</v>
      </c>
      <c r="E35" s="43">
        <f>SUM(開始データ:未定!E35:E35)</f>
        <v>0</v>
      </c>
      <c r="F35" s="43">
        <f>SUM(開始データ:未定!F35:F35)</f>
        <v>0</v>
      </c>
      <c r="G35" s="43">
        <f>SUM(開始データ:未定!G35:G35)</f>
        <v>0</v>
      </c>
      <c r="H35" s="43">
        <f>SUM(開始データ:未定!H35:H35)</f>
        <v>0</v>
      </c>
      <c r="I35" s="43">
        <f>SUM(開始データ:未定!I35:I35)</f>
        <v>0</v>
      </c>
      <c r="J35" s="43">
        <f>SUM(開始データ:未定!J35:J35)</f>
        <v>0</v>
      </c>
      <c r="K35" s="43">
        <f>SUM(開始データ:未定!K35:K35)</f>
        <v>0</v>
      </c>
      <c r="L35" s="43">
        <f>SUM(開始データ:未定!L35:L35)</f>
        <v>0</v>
      </c>
      <c r="M35" s="291"/>
      <c r="N35" s="291"/>
      <c r="O35" s="291"/>
    </row>
    <row r="36" spans="1:15" ht="23.25" customHeight="1" thickBot="1">
      <c r="A36" s="32" t="s">
        <v>12</v>
      </c>
      <c r="B36" s="33"/>
      <c r="C36" s="44">
        <f t="shared" ref="C36:L36" si="1">SUM(C5:C35)</f>
        <v>0</v>
      </c>
      <c r="D36" s="35">
        <f t="shared" si="1"/>
        <v>0</v>
      </c>
      <c r="E36" s="37">
        <f t="shared" si="1"/>
        <v>0</v>
      </c>
      <c r="F36" s="37">
        <f t="shared" si="1"/>
        <v>0</v>
      </c>
      <c r="G36" s="37">
        <f t="shared" si="1"/>
        <v>0</v>
      </c>
      <c r="H36" s="37">
        <f t="shared" si="1"/>
        <v>0</v>
      </c>
      <c r="I36" s="37">
        <f t="shared" si="1"/>
        <v>0</v>
      </c>
      <c r="J36" s="37">
        <f t="shared" si="1"/>
        <v>0</v>
      </c>
      <c r="K36" s="37">
        <f t="shared" si="1"/>
        <v>0</v>
      </c>
      <c r="L36" s="38">
        <f t="shared" si="1"/>
        <v>0</v>
      </c>
    </row>
    <row r="37" spans="1:15">
      <c r="C37" s="45" t="str">
        <f>IF(C36=SUM(開始データ:未定!C36:C36),"OK","ちがう")</f>
        <v>OK</v>
      </c>
      <c r="D37" s="45" t="str">
        <f>IF(D36=SUM(開始データ:未定!D36:D36),"OK","ちがう")</f>
        <v>OK</v>
      </c>
      <c r="E37" s="45" t="str">
        <f>IF(E36=SUM(開始データ:未定!E36:E36),"OK","ちがう")</f>
        <v>OK</v>
      </c>
      <c r="F37" s="45" t="str">
        <f>IF(F36=SUM(開始データ:未定!F36:F36),"OK","ちがう")</f>
        <v>OK</v>
      </c>
      <c r="G37" s="45" t="str">
        <f>IF(G36=SUM(開始データ:未定!G36:G36),"OK","ちがう")</f>
        <v>OK</v>
      </c>
      <c r="H37" s="45" t="str">
        <f>IF(H36=SUM(開始データ:未定!H36:H36),"OK","ちがう")</f>
        <v>OK</v>
      </c>
      <c r="I37" s="45" t="str">
        <f>IF(I36=SUM(開始データ:未定!I36:I36),"OK","ちがう")</f>
        <v>OK</v>
      </c>
      <c r="J37" s="45" t="str">
        <f>IF(J36=SUM(開始データ:未定!J36:J36),"OK","ちがう")</f>
        <v>OK</v>
      </c>
      <c r="K37" s="45" t="str">
        <f>IF(K36=SUM(開始データ:未定!K36:K36),"OK","ちがう")</f>
        <v>OK</v>
      </c>
      <c r="L37" s="45" t="str">
        <f>IF(L36=SUM(開始データ:未定!L36:L36),"OK","ちがう")</f>
        <v>OK</v>
      </c>
    </row>
  </sheetData>
  <mergeCells count="37">
    <mergeCell ref="M3:O4"/>
    <mergeCell ref="A1:L1"/>
    <mergeCell ref="A3:A4"/>
    <mergeCell ref="B3:B4"/>
    <mergeCell ref="C3:C4"/>
    <mergeCell ref="D3:L3"/>
    <mergeCell ref="M16:O16"/>
    <mergeCell ref="M5:O5"/>
    <mergeCell ref="M6:O6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28:O28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  <mergeCell ref="M27:O27"/>
    <mergeCell ref="M35:O35"/>
    <mergeCell ref="M29:O29"/>
    <mergeCell ref="M30:O30"/>
    <mergeCell ref="M31:O31"/>
    <mergeCell ref="M32:O32"/>
    <mergeCell ref="M33:O33"/>
    <mergeCell ref="M34:O34"/>
  </mergeCells>
  <phoneticPr fontId="28"/>
  <conditionalFormatting sqref="B5:B35">
    <cfRule type="cellIs" dxfId="8" priority="4" stopIfTrue="1" operator="equal">
      <formula>"土"</formula>
    </cfRule>
    <cfRule type="cellIs" dxfId="7" priority="5" stopIfTrue="1" operator="equal">
      <formula>"日"</formula>
    </cfRule>
    <cfRule type="cellIs" dxfId="6" priority="6" stopIfTrue="1" operator="equal">
      <formula>"祝日"</formula>
    </cfRule>
  </conditionalFormatting>
  <conditionalFormatting sqref="E2:G2">
    <cfRule type="cellIs" dxfId="5" priority="1" stopIfTrue="1" operator="equal">
      <formula>"土"</formula>
    </cfRule>
    <cfRule type="cellIs" dxfId="4" priority="2" stopIfTrue="1" operator="equal">
      <formula>"日"</formula>
    </cfRule>
    <cfRule type="cellIs" dxfId="3" priority="3" stopIfTrue="1" operator="equal">
      <formula>"祝日"</formula>
    </cfRule>
  </conditionalFormatting>
  <pageMargins left="0.39370078740157483" right="0.39370078740157483" top="0.47244094488188981" bottom="0.31496062992125984" header="0.23622047244094491" footer="0.51181102362204722"/>
  <pageSetup paperSize="9" scale="80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showGridLines="0" zoomScale="85" zoomScaleNormal="85" workbookViewId="0">
      <pane xSplit="2" ySplit="4" topLeftCell="C5" activePane="bottomRight" state="frozen"/>
      <selection pane="topRight" activeCell="C1" sqref="C1"/>
      <selection pane="bottomLeft" activeCell="A14" sqref="A14"/>
      <selection pane="bottomRight" activeCell="A3" sqref="A3:A4"/>
    </sheetView>
  </sheetViews>
  <sheetFormatPr defaultColWidth="9" defaultRowHeight="13.2"/>
  <cols>
    <col min="1" max="1" width="11.88671875" style="1" customWidth="1"/>
    <col min="2" max="2" width="9.33203125" style="3" customWidth="1"/>
    <col min="3" max="11" width="9.77734375" style="3" customWidth="1"/>
    <col min="12" max="19" width="9.77734375" style="1" customWidth="1"/>
    <col min="20" max="21" width="9.77734375" style="3" customWidth="1"/>
    <col min="22" max="16384" width="9" style="3"/>
  </cols>
  <sheetData>
    <row r="1" spans="1:23" ht="22.5" customHeight="1">
      <c r="A1" s="270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</row>
    <row r="2" spans="1:23" ht="30" customHeight="1" thickBot="1">
      <c r="B2" s="42" t="s">
        <v>5</v>
      </c>
      <c r="C2" s="42"/>
      <c r="D2" s="46"/>
      <c r="E2" s="46"/>
      <c r="F2" s="46"/>
      <c r="G2" s="114" t="e">
        <f ca="1">INDIRECT("'" &amp; $V6 &amp; "'" &amp; "!" &amp; ADDRESS(2,5))</f>
        <v>#REF!</v>
      </c>
      <c r="H2" s="115" t="e">
        <f ca="1">INDIRECT("'" &amp; $V6 &amp; "'" &amp; "!" &amp; ADDRESS(2,6))</f>
        <v>#REF!</v>
      </c>
      <c r="I2" s="115" t="e">
        <f ca="1">INDIRECT("'" &amp; $V6 &amp; "'" &amp; "!" &amp; ADDRESS(2,7))</f>
        <v>#REF!</v>
      </c>
      <c r="J2" s="115"/>
      <c r="K2" s="10" t="s">
        <v>18</v>
      </c>
      <c r="T2" s="42" t="s">
        <v>5</v>
      </c>
    </row>
    <row r="3" spans="1:23" ht="22.5" customHeight="1" thickBot="1">
      <c r="A3" s="285" t="s">
        <v>13</v>
      </c>
      <c r="B3" s="287" t="s">
        <v>8</v>
      </c>
      <c r="C3" s="297" t="s">
        <v>9</v>
      </c>
      <c r="D3" s="297"/>
      <c r="E3" s="297"/>
      <c r="F3" s="297"/>
      <c r="G3" s="297"/>
      <c r="H3" s="297"/>
      <c r="I3" s="297"/>
      <c r="J3" s="297"/>
      <c r="K3" s="297"/>
      <c r="L3" s="298" t="s">
        <v>14</v>
      </c>
      <c r="M3" s="298"/>
      <c r="N3" s="298"/>
      <c r="O3" s="298"/>
      <c r="P3" s="298"/>
      <c r="Q3" s="298"/>
      <c r="R3" s="298"/>
      <c r="S3" s="298"/>
      <c r="T3" s="298"/>
    </row>
    <row r="4" spans="1:23" ht="27" customHeight="1" thickTop="1" thickBot="1">
      <c r="A4" s="285"/>
      <c r="B4" s="287"/>
      <c r="C4" s="111">
        <f ca="1">INDIRECT("'" &amp; $V6 &amp; "'" &amp; "!" &amp; ADDRESS(4,4))</f>
        <v>0</v>
      </c>
      <c r="D4" s="112">
        <f ca="1">INDIRECT("'" &amp; $V6 &amp; "'" &amp; "!" &amp; ADDRESS(4,5))</f>
        <v>0</v>
      </c>
      <c r="E4" s="112">
        <f ca="1">INDIRECT("'" &amp; $V6 &amp; "'" &amp; "!" &amp; ADDRESS(4,6))</f>
        <v>0</v>
      </c>
      <c r="F4" s="112">
        <f ca="1">INDIRECT("'" &amp; $V6 &amp; "'" &amp; "!" &amp; ADDRESS(4,7))</f>
        <v>0</v>
      </c>
      <c r="G4" s="112">
        <f ca="1">INDIRECT("'" &amp; $V6 &amp; "'" &amp; "!" &amp; ADDRESS(4,8))</f>
        <v>0</v>
      </c>
      <c r="H4" s="112">
        <f ca="1">INDIRECT("'" &amp; $V6 &amp; "'" &amp; "!" &amp; ADDRESS(4,9))</f>
        <v>0</v>
      </c>
      <c r="I4" s="112">
        <f ca="1">INDIRECT("'" &amp; $V6 &amp; "'" &amp; "!" &amp; ADDRESS(4,10))</f>
        <v>0</v>
      </c>
      <c r="J4" s="112">
        <f ca="1">INDIRECT("'" &amp; $V6 &amp; "'" &amp; "!" &amp; ADDRESS(4,11))</f>
        <v>0</v>
      </c>
      <c r="K4" s="113">
        <f ca="1">INDIRECT("'" &amp; $V6 &amp; "'" &amp; "!" &amp; ADDRESS(4,12))</f>
        <v>0</v>
      </c>
      <c r="L4" s="191">
        <f t="shared" ref="L4:S4" ca="1" si="0">C4</f>
        <v>0</v>
      </c>
      <c r="M4" s="47">
        <f t="shared" ca="1" si="0"/>
        <v>0</v>
      </c>
      <c r="N4" s="47">
        <f t="shared" ca="1" si="0"/>
        <v>0</v>
      </c>
      <c r="O4" s="47">
        <f t="shared" ca="1" si="0"/>
        <v>0</v>
      </c>
      <c r="P4" s="47">
        <f t="shared" ca="1" si="0"/>
        <v>0</v>
      </c>
      <c r="Q4" s="47">
        <f t="shared" ca="1" si="0"/>
        <v>0</v>
      </c>
      <c r="R4" s="47">
        <f t="shared" ca="1" si="0"/>
        <v>0</v>
      </c>
      <c r="S4" s="47">
        <f t="shared" ca="1" si="0"/>
        <v>0</v>
      </c>
      <c r="T4" s="192">
        <f ca="1">K4</f>
        <v>0</v>
      </c>
    </row>
    <row r="5" spans="1:23" s="80" customFormat="1" ht="24" customHeight="1" thickTop="1">
      <c r="A5" s="78" t="str">
        <f ca="1">INDIRECT("'" &amp; $V5 &amp; "'" &amp; "!" &amp; ADDRESS(2,10+W5))</f>
        <v>開始データ</v>
      </c>
      <c r="B5" s="48">
        <f ca="1">SUM(C5:K5)</f>
        <v>0</v>
      </c>
      <c r="C5" s="81">
        <f ca="1">INDIRECT("'" &amp; $V5 &amp; "'" &amp; "!" &amp; ADDRESS(36,4+W5))</f>
        <v>0</v>
      </c>
      <c r="D5" s="82">
        <f ca="1">INDIRECT("'" &amp; $V5 &amp; "'" &amp; "!" &amp; ADDRESS(36,5+W5))</f>
        <v>0</v>
      </c>
      <c r="E5" s="82">
        <f ca="1">INDIRECT("'" &amp; $V5 &amp; "'" &amp; "!" &amp; ADDRESS(36,6+W5))</f>
        <v>0</v>
      </c>
      <c r="F5" s="82">
        <f ca="1">INDIRECT("'" &amp; $V5 &amp; "'" &amp; "!" &amp; ADDRESS(36,7+W5))</f>
        <v>0</v>
      </c>
      <c r="G5" s="82">
        <f ca="1">INDIRECT("'" &amp; $V5 &amp; "'" &amp; "!" &amp; ADDRESS(36,8+W5))</f>
        <v>0</v>
      </c>
      <c r="H5" s="82">
        <f ca="1">INDIRECT("'" &amp; $V5 &amp; "'" &amp; "!" &amp; ADDRESS(36,9+W5))</f>
        <v>0</v>
      </c>
      <c r="I5" s="82">
        <f ca="1">INDIRECT("'" &amp; $V5 &amp; "'" &amp; "!" &amp; ADDRESS(36,10+W5))</f>
        <v>0</v>
      </c>
      <c r="J5" s="82">
        <f ca="1">INDIRECT("'" &amp; $V5 &amp; "'" &amp; "!" &amp; ADDRESS(36,11+W5))</f>
        <v>0</v>
      </c>
      <c r="K5" s="83">
        <f ca="1">INDIRECT("'" &amp; $V5 &amp; "'" &amp; "!" &amp; ADDRESS(36,12+W5))</f>
        <v>0</v>
      </c>
      <c r="L5" s="49">
        <f t="shared" ref="L5" ca="1" si="1">IF($B5=0,0,ROUND(C5/$B5,4))</f>
        <v>0</v>
      </c>
      <c r="M5" s="50">
        <f ca="1">IF($B5=0,0,ROUND(D5/$B5,4))</f>
        <v>0</v>
      </c>
      <c r="N5" s="50">
        <f ca="1">IF($B5=0,0,ROUND(E5/$B5,4))</f>
        <v>0</v>
      </c>
      <c r="O5" s="50">
        <f t="shared" ref="O5" ca="1" si="2">IF($B5=0,0,ROUND(F5/$B5,4))</f>
        <v>0</v>
      </c>
      <c r="P5" s="50">
        <f ca="1">IF($B5=0,0,ROUND(G5/$B5,4))</f>
        <v>0</v>
      </c>
      <c r="Q5" s="50">
        <f t="shared" ref="Q5" ca="1" si="3">IF($B5=0,0,ROUND(H5/$B5,4))</f>
        <v>0</v>
      </c>
      <c r="R5" s="50">
        <f t="shared" ref="R5" ca="1" si="4">IF($B5=0,0,ROUND(I5/$B5,4))</f>
        <v>0</v>
      </c>
      <c r="S5" s="50">
        <f t="shared" ref="S5" ca="1" si="5">IF($B5=0,0,ROUND(J5/$B5,4))</f>
        <v>0</v>
      </c>
      <c r="T5" s="51">
        <f t="shared" ref="T5" ca="1" si="6">IF($B5=0,0,ROUND(K5/$B5,4))</f>
        <v>0</v>
      </c>
      <c r="U5" s="79">
        <f ca="1">SUM(L5:T5)</f>
        <v>0</v>
      </c>
      <c r="V5" s="80" t="s">
        <v>38</v>
      </c>
      <c r="W5" s="80">
        <v>0</v>
      </c>
    </row>
    <row r="6" spans="1:23" ht="24" customHeight="1" thickBot="1">
      <c r="A6" s="53" t="str">
        <f ca="1">INDIRECT( "'" &amp; $V6 &amp; "'" &amp; "!$J$2")</f>
        <v>未定</v>
      </c>
      <c r="B6" s="48">
        <f ca="1">SUM(C6:K6)</f>
        <v>0</v>
      </c>
      <c r="C6" s="81">
        <f ca="1">INDIRECT( "'" &amp; $V6 &amp; "'" &amp; "!D$36")</f>
        <v>0</v>
      </c>
      <c r="D6" s="82">
        <f ca="1">INDIRECT("'" &amp; $V6 &amp; "'" &amp; "!E$36")</f>
        <v>0</v>
      </c>
      <c r="E6" s="82">
        <f ca="1">INDIRECT("'" &amp; $V6 &amp; "'" &amp; "!F$36")</f>
        <v>0</v>
      </c>
      <c r="F6" s="82">
        <f ca="1">INDIRECT("'" &amp; $V6 &amp; "'" &amp; "!G$36")</f>
        <v>0</v>
      </c>
      <c r="G6" s="82">
        <f ca="1">INDIRECT("'" &amp; $V6 &amp; "'" &amp; "!H$36")</f>
        <v>0</v>
      </c>
      <c r="H6" s="82">
        <f ca="1">INDIRECT("'" &amp; $V6 &amp; "'" &amp; "!I$36")</f>
        <v>0</v>
      </c>
      <c r="I6" s="82">
        <f ca="1">INDIRECT("'" &amp; $V6 &amp; "'" &amp; "!J$36")</f>
        <v>0</v>
      </c>
      <c r="J6" s="82">
        <f ca="1">INDIRECT("'" &amp; $V6 &amp; "'" &amp; "!K$36")</f>
        <v>0</v>
      </c>
      <c r="K6" s="83">
        <f ca="1">INDIRECT("'" &amp; $V6 &amp; "'" &amp; "!L$36")</f>
        <v>0</v>
      </c>
      <c r="L6" s="49">
        <f t="shared" ref="L6" ca="1" si="7">IF($B6=0,0,ROUND(C6/$B6,4))</f>
        <v>0</v>
      </c>
      <c r="M6" s="50">
        <f ca="1">IF($B6=0,0,ROUND(D6/$B6,4))</f>
        <v>0</v>
      </c>
      <c r="N6" s="50">
        <f ca="1">IF($B6=0,0,ROUND(E6/$B6,4))</f>
        <v>0</v>
      </c>
      <c r="O6" s="50">
        <f t="shared" ref="O6" ca="1" si="8">IF($B6=0,0,ROUND(F6/$B6,4))</f>
        <v>0</v>
      </c>
      <c r="P6" s="50">
        <f ca="1">IF($B6=0,0,ROUND(G6/$B6,4))</f>
        <v>0</v>
      </c>
      <c r="Q6" s="50">
        <f t="shared" ref="Q6:T6" ca="1" si="9">IF($B6=0,0,ROUND(H6/$B6,4))</f>
        <v>0</v>
      </c>
      <c r="R6" s="50">
        <f t="shared" ca="1" si="9"/>
        <v>0</v>
      </c>
      <c r="S6" s="50">
        <f t="shared" ca="1" si="9"/>
        <v>0</v>
      </c>
      <c r="T6" s="51">
        <f t="shared" ca="1" si="9"/>
        <v>0</v>
      </c>
      <c r="U6" s="52">
        <f ca="1">SUM(L6:T6)</f>
        <v>0</v>
      </c>
      <c r="V6" s="3" t="s">
        <v>19</v>
      </c>
      <c r="W6" s="3">
        <v>0</v>
      </c>
    </row>
    <row r="7" spans="1:23" ht="26.25" customHeight="1" thickBot="1">
      <c r="A7" s="54" t="s">
        <v>12</v>
      </c>
      <c r="B7" s="44">
        <f ca="1">SUM(B$5:B6)</f>
        <v>0</v>
      </c>
      <c r="C7" s="35">
        <f ca="1">SUM(C$5:C6)</f>
        <v>0</v>
      </c>
      <c r="D7" s="37">
        <f ca="1">SUM(D$5:D6)</f>
        <v>0</v>
      </c>
      <c r="E7" s="37">
        <f ca="1">SUM(E$5:E6)</f>
        <v>0</v>
      </c>
      <c r="F7" s="37">
        <f ca="1">SUM(F$5:F6)</f>
        <v>0</v>
      </c>
      <c r="G7" s="37">
        <f ca="1">SUM(G$5:G6)</f>
        <v>0</v>
      </c>
      <c r="H7" s="37">
        <f ca="1">SUM(H$5:H6)</f>
        <v>0</v>
      </c>
      <c r="I7" s="37">
        <f ca="1">SUM(I$5:I6)</f>
        <v>0</v>
      </c>
      <c r="J7" s="37">
        <f ca="1">SUM(J$5:J6)</f>
        <v>0</v>
      </c>
      <c r="K7" s="55">
        <f ca="1">SUM(K$5:K6)</f>
        <v>0</v>
      </c>
      <c r="L7" s="56">
        <f ca="1">SUM($L5:L6)</f>
        <v>0</v>
      </c>
      <c r="M7" s="57">
        <f ca="1">SUM($M5:M6)</f>
        <v>0</v>
      </c>
      <c r="N7" s="57">
        <f ca="1">SUM($N5:N6)</f>
        <v>0</v>
      </c>
      <c r="O7" s="57">
        <f ca="1">SUM($O5:O6)</f>
        <v>0</v>
      </c>
      <c r="P7" s="57">
        <f ca="1">SUM($P5:P6)</f>
        <v>0</v>
      </c>
      <c r="Q7" s="57">
        <f ca="1">SUM($Q5:Q6)</f>
        <v>0</v>
      </c>
      <c r="R7" s="57">
        <f ca="1">SUM($R5:R6)</f>
        <v>0</v>
      </c>
      <c r="S7" s="57">
        <f ca="1">SUM($S5:S6)</f>
        <v>0</v>
      </c>
      <c r="T7" s="58">
        <f ca="1">SUM($T5:T6)</f>
        <v>0</v>
      </c>
      <c r="U7" s="52">
        <f ca="1">SUM(L7:T7)</f>
        <v>0</v>
      </c>
    </row>
    <row r="8" spans="1:23" ht="23.25" customHeight="1"/>
    <row r="9" spans="1:23" ht="12.75" customHeight="1"/>
  </sheetData>
  <mergeCells count="5">
    <mergeCell ref="A1:T1"/>
    <mergeCell ref="A3:A4"/>
    <mergeCell ref="B3:B4"/>
    <mergeCell ref="C3:K3"/>
    <mergeCell ref="L3:T3"/>
  </mergeCells>
  <phoneticPr fontId="28"/>
  <conditionalFormatting sqref="G2">
    <cfRule type="cellIs" dxfId="2" priority="1" stopIfTrue="1" operator="equal">
      <formula>"土"</formula>
    </cfRule>
    <cfRule type="cellIs" dxfId="1" priority="2" stopIfTrue="1" operator="equal">
      <formula>"日"</formula>
    </cfRule>
    <cfRule type="cellIs" dxfId="0" priority="3" stopIfTrue="1" operator="equal">
      <formula>"祝日"</formula>
    </cfRule>
  </conditionalFormatting>
  <pageMargins left="0.39370078740157483" right="0.19685039370078741" top="0.59055118110236227" bottom="0.31496062992125984" header="0.59055118110236227" footer="0.51181102362204722"/>
  <pageSetup paperSize="9" scale="70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注意</vt:lpstr>
      <vt:lpstr>開始データ</vt:lpstr>
      <vt:lpstr>未定</vt:lpstr>
      <vt:lpstr>チェックシートの使い方</vt:lpstr>
      <vt:lpstr>届書チェック</vt:lpstr>
      <vt:lpstr>業務別月報</vt:lpstr>
      <vt:lpstr>区分別按分表</vt:lpstr>
      <vt:lpstr>開始データ!Print_Area</vt:lpstr>
      <vt:lpstr>業務別月報!Print_Area</vt:lpstr>
      <vt:lpstr>区分別按分表!Print_Area</vt:lpstr>
      <vt:lpstr>未定!Print_Area</vt:lpstr>
      <vt:lpstr>区分別按分表!Print_Titles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村山 早紀</dc:creator>
  <cp:lastModifiedBy>hal</cp:lastModifiedBy>
  <cp:lastPrinted>2013-09-11T08:21:47Z</cp:lastPrinted>
  <dcterms:created xsi:type="dcterms:W3CDTF">2009-05-08T01:11:34Z</dcterms:created>
  <dcterms:modified xsi:type="dcterms:W3CDTF">2015-10-20T14:17:23Z</dcterms:modified>
</cp:coreProperties>
</file>