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MUMBIDFC2002\X221803$\Desktop\Reports\Compliance Reporting\"/>
    </mc:Choice>
  </mc:AlternateContent>
  <xr:revisionPtr revIDLastSave="0" documentId="13_ncr:1_{7032BB3F-B4AE-495B-82B3-ED79AD8398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DBPDF" sheetId="1" r:id="rId1"/>
    <sheet name="DDMMTF" sheetId="2" r:id="rId2"/>
    <sheet name="DDPCOF" sheetId="3" r:id="rId3"/>
    <sheet name="DDPDBF" sheetId="4" r:id="rId4"/>
    <sheet name="DDPGFF" sheetId="5" r:id="rId5"/>
    <sheet name="DDPLDF" sheetId="6" r:id="rId6"/>
    <sheet name="DDPPBF" sheetId="7" r:id="rId7"/>
    <sheet name="DDPSMF" sheetId="8" r:id="rId8"/>
    <sheet name="DDUSTF" sheetId="9" r:id="rId9"/>
    <sheet name="DEARBF" sheetId="10" r:id="rId10"/>
    <sheet name="DEMCOF" sheetId="11" r:id="rId11"/>
    <sheet name="DEPBAF" sheetId="12" r:id="rId12"/>
    <sheet name="DEPDEF" sheetId="13" r:id="rId13"/>
    <sheet name="DEPEIF" sheetId="14" r:id="rId14"/>
    <sheet name="DEPLCF" sheetId="15" r:id="rId15"/>
    <sheet name="DETXSF" sheetId="16" r:id="rId16"/>
    <sheet name="DFDA01" sheetId="17" r:id="rId17"/>
    <sheet name="DFDFAP" sheetId="18" r:id="rId18"/>
    <sheet name="DFDFAQ" sheetId="19" r:id="rId19"/>
    <sheet name="DFDFAR" sheetId="20" r:id="rId20"/>
    <sheet name="DFDFAT" sheetId="21" r:id="rId21"/>
    <sheet name="DFDFAU" sheetId="22" r:id="rId22"/>
    <sheet name="DFDFAY" sheetId="23" r:id="rId23"/>
    <sheet name="DFDFAZ" sheetId="24" r:id="rId24"/>
    <sheet name="DFDFBA" sheetId="25" r:id="rId25"/>
    <sheet name="DFDFBB" sheetId="26" r:id="rId26"/>
    <sheet name="DFDFBC" sheetId="27" r:id="rId27"/>
    <sheet name="DFDFBE" sheetId="28" r:id="rId28"/>
    <sheet name="DLCASH" sheetId="29" r:id="rId29"/>
    <sheet name="DLONTF" sheetId="30" r:id="rId30"/>
    <sheet name="DOPGAF" sheetId="31" r:id="rId31"/>
    <sheet name="DOPTEF" sheetId="32" r:id="rId32"/>
  </sheets>
  <definedNames>
    <definedName name="_xlnm._FilterDatabase" localSheetId="0" hidden="1">DDBPDF!$B$5:$H$57</definedName>
    <definedName name="_xlnm._FilterDatabase" localSheetId="1" hidden="1">DDMMTF!$B$5:$H$38</definedName>
    <definedName name="_xlnm._FilterDatabase" localSheetId="2" hidden="1">DDPCOF!$B$5:$H$44</definedName>
    <definedName name="_xlnm._FilterDatabase" localSheetId="3" hidden="1">DDPDBF!$B$5:$H$37</definedName>
    <definedName name="_xlnm._FilterDatabase" localSheetId="4" hidden="1">DDPGFF!$B$5:$H$40</definedName>
    <definedName name="_xlnm._FilterDatabase" localSheetId="5" hidden="1">DDPLDF!$B$5:$H$52</definedName>
    <definedName name="_xlnm._FilterDatabase" localSheetId="6" hidden="1">DDPPBF!$B$5:$H$50</definedName>
    <definedName name="_xlnm._FilterDatabase" localSheetId="7" hidden="1">DDPSMF!$B$5:$H$46</definedName>
    <definedName name="_xlnm._FilterDatabase" localSheetId="8" hidden="1">DDUSTF!$B$5:$H$55</definedName>
    <definedName name="_xlnm._FilterDatabase" localSheetId="9" hidden="1">DEARBF!$B$5:$G$101</definedName>
    <definedName name="_xlnm._FilterDatabase" localSheetId="10" hidden="1">DEMCOF!$B$5:$G$61</definedName>
    <definedName name="_xlnm._FilterDatabase" localSheetId="11" hidden="1">DEPBAF!$B$5:$H$79</definedName>
    <definedName name="_xlnm._FilterDatabase" localSheetId="12" hidden="1">DEPDEF!$B$5:$G$63</definedName>
    <definedName name="_xlnm._FilterDatabase" localSheetId="13" hidden="1">DEPEIF!$B$5:$H$99</definedName>
    <definedName name="_xlnm._FilterDatabase" localSheetId="14" hidden="1">DEPLCF!$B$5:$G$67</definedName>
    <definedName name="_xlnm._FilterDatabase" localSheetId="15" hidden="1">DETXSF!$B$5:$G$57</definedName>
    <definedName name="_xlnm._FilterDatabase" localSheetId="16" hidden="1">DFDA01!$B$5:$H$55</definedName>
    <definedName name="_xlnm._FilterDatabase" localSheetId="17" hidden="1">DFDFAP!$B$5:$H$42</definedName>
    <definedName name="_xlnm._FilterDatabase" localSheetId="18" hidden="1">DFDFAQ!$B$5:$H$45</definedName>
    <definedName name="_xlnm._FilterDatabase" localSheetId="19" hidden="1">DFDFAR!$B$5:$H$41</definedName>
    <definedName name="_xlnm._FilterDatabase" localSheetId="20" hidden="1">DFDFAT!$B$5:$H$38</definedName>
    <definedName name="_xlnm._FilterDatabase" localSheetId="21" hidden="1">DFDFAU!$B$5:$H$46</definedName>
    <definedName name="_xlnm._FilterDatabase" localSheetId="22" hidden="1">DFDFAY!$B$5:$H$50</definedName>
    <definedName name="_xlnm._FilterDatabase" localSheetId="23" hidden="1">DFDFAZ!$B$5:$H$41</definedName>
    <definedName name="_xlnm._FilterDatabase" localSheetId="24" hidden="1">DFDFBA!$B$5:$H$40</definedName>
    <definedName name="_xlnm._FilterDatabase" localSheetId="25" hidden="1">DFDFBB!$B$5:$H$45</definedName>
    <definedName name="_xlnm._FilterDatabase" localSheetId="26" hidden="1">DFDFBC!$B$5:$H$39</definedName>
    <definedName name="_xlnm._FilterDatabase" localSheetId="27" hidden="1">DFDFBE!$B$5:$H$41</definedName>
    <definedName name="_xlnm._FilterDatabase" localSheetId="28" hidden="1">DLCASH!$B$5:$H$65</definedName>
    <definedName name="_xlnm._FilterDatabase" localSheetId="29" hidden="1">DLONTF!$B$5:$G$14</definedName>
    <definedName name="_xlnm._FilterDatabase" localSheetId="30" hidden="1">DOPGAF!$B$5:$G$20</definedName>
    <definedName name="_xlnm._FilterDatabase" localSheetId="31" hidden="1">DOPTEF!$B$5:$G$20</definedName>
    <definedName name="Hedging_Positions_through_Futures_AS_ON_MMMM_DD__YYYY___NIL" localSheetId="1">DDMMTF!#REF!</definedName>
    <definedName name="Hedging_Positions_through_Futures_AS_ON_MMMM_DD__YYYY___NIL" localSheetId="2">DDPCOF!#REF!</definedName>
    <definedName name="Hedging_Positions_through_Futures_AS_ON_MMMM_DD__YYYY___NIL" localSheetId="3">DDPDBF!#REF!</definedName>
    <definedName name="Hedging_Positions_through_Futures_AS_ON_MMMM_DD__YYYY___NIL" localSheetId="4">DDPGFF!#REF!</definedName>
    <definedName name="Hedging_Positions_through_Futures_AS_ON_MMMM_DD__YYYY___NIL" localSheetId="5">DDPLDF!#REF!</definedName>
    <definedName name="Hedging_Positions_through_Futures_AS_ON_MMMM_DD__YYYY___NIL" localSheetId="6">DDPPBF!#REF!</definedName>
    <definedName name="Hedging_Positions_through_Futures_AS_ON_MMMM_DD__YYYY___NIL" localSheetId="7">DDPSMF!#REF!</definedName>
    <definedName name="Hedging_Positions_through_Futures_AS_ON_MMMM_DD__YYYY___NIL" localSheetId="8">DDUSTF!#REF!</definedName>
    <definedName name="Hedging_Positions_through_Futures_AS_ON_MMMM_DD__YYYY___NIL" localSheetId="9">DEARBF!#REF!</definedName>
    <definedName name="Hedging_Positions_through_Futures_AS_ON_MMMM_DD__YYYY___NIL" localSheetId="10">DEMCOF!#REF!</definedName>
    <definedName name="Hedging_Positions_through_Futures_AS_ON_MMMM_DD__YYYY___NIL" localSheetId="11">DEPBAF!#REF!</definedName>
    <definedName name="Hedging_Positions_through_Futures_AS_ON_MMMM_DD__YYYY___NIL" localSheetId="12">DEPDEF!#REF!</definedName>
    <definedName name="Hedging_Positions_through_Futures_AS_ON_MMMM_DD__YYYY___NIL" localSheetId="13">DEPEIF!#REF!</definedName>
    <definedName name="Hedging_Positions_through_Futures_AS_ON_MMMM_DD__YYYY___NIL" localSheetId="14">DEPLCF!#REF!</definedName>
    <definedName name="Hedging_Positions_through_Futures_AS_ON_MMMM_DD__YYYY___NIL" localSheetId="15">DETXSF!#REF!</definedName>
    <definedName name="Hedging_Positions_through_Futures_AS_ON_MMMM_DD__YYYY___NIL" localSheetId="16">DFDA01!#REF!</definedName>
    <definedName name="Hedging_Positions_through_Futures_AS_ON_MMMM_DD__YYYY___NIL" localSheetId="17">DFDFAP!#REF!</definedName>
    <definedName name="Hedging_Positions_through_Futures_AS_ON_MMMM_DD__YYYY___NIL" localSheetId="18">DFDFAQ!#REF!</definedName>
    <definedName name="Hedging_Positions_through_Futures_AS_ON_MMMM_DD__YYYY___NIL" localSheetId="19">DFDFAR!#REF!</definedName>
    <definedName name="Hedging_Positions_through_Futures_AS_ON_MMMM_DD__YYYY___NIL" localSheetId="20">DFDFAT!#REF!</definedName>
    <definedName name="Hedging_Positions_through_Futures_AS_ON_MMMM_DD__YYYY___NIL" localSheetId="21">DFDFAU!#REF!</definedName>
    <definedName name="Hedging_Positions_through_Futures_AS_ON_MMMM_DD__YYYY___NIL" localSheetId="22">DFDFAY!#REF!</definedName>
    <definedName name="Hedging_Positions_through_Futures_AS_ON_MMMM_DD__YYYY___NIL" localSheetId="23">DFDFAZ!#REF!</definedName>
    <definedName name="Hedging_Positions_through_Futures_AS_ON_MMMM_DD__YYYY___NIL" localSheetId="24">DFDFBA!#REF!</definedName>
    <definedName name="Hedging_Positions_through_Futures_AS_ON_MMMM_DD__YYYY___NIL" localSheetId="25">DFDFBB!#REF!</definedName>
    <definedName name="Hedging_Positions_through_Futures_AS_ON_MMMM_DD__YYYY___NIL" localSheetId="26">DFDFBC!#REF!</definedName>
    <definedName name="Hedging_Positions_through_Futures_AS_ON_MMMM_DD__YYYY___NIL" localSheetId="27">DFDFBE!#REF!</definedName>
    <definedName name="Hedging_Positions_through_Futures_AS_ON_MMMM_DD__YYYY___NIL" localSheetId="28">DLCASH!#REF!</definedName>
    <definedName name="Hedging_Positions_through_Futures_AS_ON_MMMM_DD__YYYY___NIL" localSheetId="29">DLONTF!#REF!</definedName>
    <definedName name="Hedging_Positions_through_Futures_AS_ON_MMMM_DD__YYYY___NIL" localSheetId="30">DOPGAF!#REF!</definedName>
    <definedName name="Hedging_Positions_through_Futures_AS_ON_MMMM_DD__YYYY___NIL" localSheetId="31">DOPTEF!#REF!</definedName>
    <definedName name="Hedging_Positions_through_Futures_AS_ON_MMMM_DD__YYYY___NIL">DDBPDF!#REF!</definedName>
    <definedName name="JPM_Footer_disp" localSheetId="1">DDMMTF!#REF!</definedName>
    <definedName name="JPM_Footer_disp" localSheetId="2">DDPCOF!#REF!</definedName>
    <definedName name="JPM_Footer_disp" localSheetId="3">DDPDBF!#REF!</definedName>
    <definedName name="JPM_Footer_disp" localSheetId="4">DDPGFF!#REF!</definedName>
    <definedName name="JPM_Footer_disp" localSheetId="5">DDPLDF!#REF!</definedName>
    <definedName name="JPM_Footer_disp" localSheetId="6">DDPPBF!#REF!</definedName>
    <definedName name="JPM_Footer_disp" localSheetId="7">DDPSMF!#REF!</definedName>
    <definedName name="JPM_Footer_disp" localSheetId="8">DDUSTF!#REF!</definedName>
    <definedName name="JPM_Footer_disp" localSheetId="9">DEARBF!#REF!</definedName>
    <definedName name="JPM_Footer_disp" localSheetId="10">DEMCOF!#REF!</definedName>
    <definedName name="JPM_Footer_disp" localSheetId="11">DEPBAF!#REF!</definedName>
    <definedName name="JPM_Footer_disp" localSheetId="12">DEPDEF!#REF!</definedName>
    <definedName name="JPM_Footer_disp" localSheetId="13">DEPEIF!#REF!</definedName>
    <definedName name="JPM_Footer_disp" localSheetId="14">DEPLCF!#REF!</definedName>
    <definedName name="JPM_Footer_disp" localSheetId="15">DETXSF!#REF!</definedName>
    <definedName name="JPM_Footer_disp" localSheetId="16">DFDA01!#REF!</definedName>
    <definedName name="JPM_Footer_disp" localSheetId="17">DFDFAP!#REF!</definedName>
    <definedName name="JPM_Footer_disp" localSheetId="18">DFDFAQ!#REF!</definedName>
    <definedName name="JPM_Footer_disp" localSheetId="19">DFDFAR!#REF!</definedName>
    <definedName name="JPM_Footer_disp" localSheetId="20">DFDFAT!#REF!</definedName>
    <definedName name="JPM_Footer_disp" localSheetId="21">DFDFAU!#REF!</definedName>
    <definedName name="JPM_Footer_disp" localSheetId="22">DFDFAY!#REF!</definedName>
    <definedName name="JPM_Footer_disp" localSheetId="23">DFDFAZ!#REF!</definedName>
    <definedName name="JPM_Footer_disp" localSheetId="24">DFDFBA!#REF!</definedName>
    <definedName name="JPM_Footer_disp" localSheetId="25">DFDFBB!#REF!</definedName>
    <definedName name="JPM_Footer_disp" localSheetId="26">DFDFBC!#REF!</definedName>
    <definedName name="JPM_Footer_disp" localSheetId="27">DFDFBE!#REF!</definedName>
    <definedName name="JPM_Footer_disp" localSheetId="28">DLCASH!#REF!</definedName>
    <definedName name="JPM_Footer_disp" localSheetId="29">DLONTF!#REF!</definedName>
    <definedName name="JPM_Footer_disp" localSheetId="30">DOPGAF!#REF!</definedName>
    <definedName name="JPM_Footer_disp" localSheetId="31">DOPTEF!#REF!</definedName>
    <definedName name="JPM_Footer_disp">DDBPDF!#REF!</definedName>
    <definedName name="JPM_Footer_disp12" localSheetId="1">DDMMTF!#REF!</definedName>
    <definedName name="JPM_Footer_disp12" localSheetId="2">DDPCOF!#REF!</definedName>
    <definedName name="JPM_Footer_disp12" localSheetId="3">DDPDBF!#REF!</definedName>
    <definedName name="JPM_Footer_disp12" localSheetId="4">DDPGFF!#REF!</definedName>
    <definedName name="JPM_Footer_disp12" localSheetId="5">DDPLDF!#REF!</definedName>
    <definedName name="JPM_Footer_disp12" localSheetId="6">DDPPBF!#REF!</definedName>
    <definedName name="JPM_Footer_disp12" localSheetId="7">DDPSMF!#REF!</definedName>
    <definedName name="JPM_Footer_disp12" localSheetId="8">DDUSTF!#REF!</definedName>
    <definedName name="JPM_Footer_disp12" localSheetId="9">DEARBF!#REF!</definedName>
    <definedName name="JPM_Footer_disp12" localSheetId="10">DEMCOF!#REF!</definedName>
    <definedName name="JPM_Footer_disp12" localSheetId="11">DEPBAF!#REF!</definedName>
    <definedName name="JPM_Footer_disp12" localSheetId="12">DEPDEF!#REF!</definedName>
    <definedName name="JPM_Footer_disp12" localSheetId="13">DEPEIF!#REF!</definedName>
    <definedName name="JPM_Footer_disp12" localSheetId="14">DEPLCF!#REF!</definedName>
    <definedName name="JPM_Footer_disp12" localSheetId="15">DETXSF!#REF!</definedName>
    <definedName name="JPM_Footer_disp12" localSheetId="16">DFDA01!#REF!</definedName>
    <definedName name="JPM_Footer_disp12" localSheetId="17">DFDFAP!#REF!</definedName>
    <definedName name="JPM_Footer_disp12" localSheetId="18">DFDFAQ!#REF!</definedName>
    <definedName name="JPM_Footer_disp12" localSheetId="19">DFDFAR!#REF!</definedName>
    <definedName name="JPM_Footer_disp12" localSheetId="20">DFDFAT!#REF!</definedName>
    <definedName name="JPM_Footer_disp12" localSheetId="21">DFDFAU!#REF!</definedName>
    <definedName name="JPM_Footer_disp12" localSheetId="22">DFDFAY!#REF!</definedName>
    <definedName name="JPM_Footer_disp12" localSheetId="23">DFDFAZ!#REF!</definedName>
    <definedName name="JPM_Footer_disp12" localSheetId="24">DFDFBA!#REF!</definedName>
    <definedName name="JPM_Footer_disp12" localSheetId="25">DFDFBB!#REF!</definedName>
    <definedName name="JPM_Footer_disp12" localSheetId="26">DFDFBC!#REF!</definedName>
    <definedName name="JPM_Footer_disp12" localSheetId="27">DFDFBE!#REF!</definedName>
    <definedName name="JPM_Footer_disp12" localSheetId="28">DLCASH!#REF!</definedName>
    <definedName name="JPM_Footer_disp12" localSheetId="29">DLONTF!#REF!</definedName>
    <definedName name="JPM_Footer_disp12" localSheetId="30">DOPGAF!#REF!</definedName>
    <definedName name="JPM_Footer_disp12" localSheetId="31">DOPTEF!#REF!</definedName>
    <definedName name="JPM_Footer_disp12">DDBPDF!#REF!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1" i="14" l="1"/>
  <c r="G98" i="14" s="1"/>
  <c r="F91" i="14"/>
  <c r="G54" i="17"/>
  <c r="G78" i="12"/>
  <c r="G60" i="11"/>
  <c r="G62" i="13"/>
  <c r="G41" i="23" l="1"/>
  <c r="G42" i="23" s="1"/>
  <c r="G49" i="23" s="1"/>
  <c r="G32" i="28"/>
  <c r="G33" i="28" s="1"/>
  <c r="G40" i="28" s="1"/>
  <c r="G36" i="26"/>
  <c r="G37" i="26" s="1"/>
  <c r="G44" i="26" s="1"/>
  <c r="G37" i="22"/>
  <c r="G38" i="22" s="1"/>
  <c r="G45" i="22" s="1"/>
  <c r="G29" i="21"/>
  <c r="G30" i="21" s="1"/>
  <c r="G37" i="21" s="1"/>
  <c r="F29" i="21"/>
  <c r="F30" i="21" s="1"/>
  <c r="F33" i="18"/>
  <c r="F34" i="18" s="1"/>
  <c r="F30" i="27"/>
  <c r="F31" i="27" s="1"/>
  <c r="F41" i="23"/>
  <c r="F42" i="23" s="1"/>
  <c r="F32" i="28"/>
  <c r="F33" i="28" s="1"/>
  <c r="F36" i="26"/>
  <c r="F37" i="26" s="1"/>
  <c r="F37" i="22"/>
  <c r="F38" i="22" s="1"/>
  <c r="F32" i="20"/>
  <c r="F33" i="20" s="1"/>
  <c r="F36" i="19"/>
  <c r="F37" i="19" s="1"/>
  <c r="G30" i="27"/>
  <c r="G31" i="27" s="1"/>
  <c r="G38" i="27" s="1"/>
  <c r="G32" i="20"/>
  <c r="G33" i="20" s="1"/>
  <c r="G40" i="20" s="1"/>
  <c r="G32" i="24"/>
  <c r="G33" i="24" s="1"/>
  <c r="G40" i="24" s="1"/>
  <c r="G33" i="18"/>
  <c r="G34" i="18" s="1"/>
  <c r="G41" i="18" s="1"/>
  <c r="G36" i="19"/>
  <c r="G37" i="19" s="1"/>
  <c r="G44" i="19" s="1"/>
  <c r="G31" i="25"/>
  <c r="G32" i="25" s="1"/>
  <c r="G39" i="25" s="1"/>
  <c r="F32" i="24"/>
  <c r="F33" i="24" s="1"/>
  <c r="F31" i="25"/>
  <c r="F32" i="25" s="1"/>
  <c r="F92" i="10"/>
  <c r="F93" i="10" s="1"/>
  <c r="G92" i="10"/>
  <c r="G93" i="10" s="1"/>
  <c r="G100" i="10" s="1"/>
  <c r="F100" i="10" l="1"/>
  <c r="F40" i="24"/>
  <c r="F45" i="22"/>
  <c r="F38" i="27"/>
  <c r="F44" i="26"/>
  <c r="F41" i="18"/>
  <c r="F39" i="25"/>
  <c r="F44" i="19"/>
  <c r="F40" i="28"/>
  <c r="F37" i="21"/>
  <c r="F40" i="20"/>
  <c r="F49" i="23"/>
</calcChain>
</file>

<file path=xl/sharedStrings.xml><?xml version="1.0" encoding="utf-8"?>
<sst xmlns="http://schemas.openxmlformats.org/spreadsheetml/2006/main" count="4474" uniqueCount="917">
  <si>
    <t>ISIN</t>
  </si>
  <si>
    <t>Quantity</t>
  </si>
  <si>
    <t>PGIM INDIA BANKING &amp; PSU DEBT FUND</t>
  </si>
  <si>
    <t>(AN OPEN ENDED DEBT SCHEME PREDOMINANTLY INVESTING IN DEBT INSTRUMENTS OF BANKS, PUBLIC SECTOR UNDERTAKINGS, PUBLIC FINANCIAL INSTITUTIONS 
AND MUNICIPAL BONDS)</t>
  </si>
  <si>
    <t>PGIM INDIA MONEY MARKET FUND</t>
  </si>
  <si>
    <t>(AN OPEN ENDED DEBT SCHEME PREDOMINANTLY INVESTING IN AA+ AND ABOVE RATED CORPORATE BONDS)</t>
  </si>
  <si>
    <t>(AN OPEN ENDED DEBT SCHEME PREDOMINANTLY INVESTING IN AA AND BELOW RATED CORPORATE BONDS (EXCLUDING AA+ RATED CORPORATE BONDS))</t>
  </si>
  <si>
    <t>PGIM INDIA DYNAMIC BOND FUND</t>
  </si>
  <si>
    <t>(AN OPEN ENDED DYNAMIC DEBT SCHEME INVESTING ACROSS DURATION)</t>
  </si>
  <si>
    <t>PGIM INDIA GILT FUND</t>
  </si>
  <si>
    <t>(AN OPEN ENDED DEBT SCHEME INVESTING IN GOVERNMENT SECURITIES ACROSS MATURITIES)</t>
  </si>
  <si>
    <t>PGIM INDIA LOW DURATION FUND</t>
  </si>
  <si>
    <t>(AN OPEN ENDED LOW DURATION DEBT SCHEME INVESTING IN INSTRUMENTS SUCH THAT THE MACAULAY DURATION OF THE PORTFOLIO IS BETWEEN 6 MONTHS
 TO 12 MONTHS)</t>
  </si>
  <si>
    <t>PGIM INDIA PREMIER BOND FUND</t>
  </si>
  <si>
    <t>PGIM INDIA SHORT MATURITY FUND</t>
  </si>
  <si>
    <t>(AN OPEN ENDED SHORT TERM DEBT SCHEME INVESTING IN INSTRUMENTS SUCH THAT THE MACAULAY DURATION OF THE PORTFOLIO IS BETWEEN 1 YEAR TO 3 YEARS)</t>
  </si>
  <si>
    <t>PGIM INDIA ULTRA SHORT TERM FUND</t>
  </si>
  <si>
    <t>(AN OPEN ENDED ULTRA SHORT TERM  DEBT SCHEME INVESTING IN INSTRUMENTS SUCH THAT THE MACAULAY DURATION OF THE PORTFOLIO IS BETWEEN 3 MONTHS TO 6 MONTHS)</t>
  </si>
  <si>
    <t>PGIM INDIA ARBITRAGE FUND</t>
  </si>
  <si>
    <t>(AN OPEN ENDED SCHEME INVESTING IN ARBITRAGE OPPORTUNITIES)</t>
  </si>
  <si>
    <t>PGIM INDIA MIDCAP OPPORTUNITIES FUND</t>
  </si>
  <si>
    <t>(AN OPEN ENDED EQUITY SCHEME PREDOMINANTLY INVESTING IN MID CAP STOCKS)</t>
  </si>
  <si>
    <t>PGIM INDIA HYBRID EQUITY FUND</t>
  </si>
  <si>
    <t>PGIM INDIA DIVERSIFIED EQUITY FUND</t>
  </si>
  <si>
    <t>(AN OPEN ENDED EQUITY SCHEME INVESTING ACROSS LARGE CAP, MID CAP , SMALL CAP STOCKS)</t>
  </si>
  <si>
    <t>PGIM INDIA EQUITY SAVINGS FUND</t>
  </si>
  <si>
    <t>(AN OPEN ENDED SCHEME INVESTING IN EQUITY, ARBITRAGE AND DEBT)</t>
  </si>
  <si>
    <t>PGIM INDIA LARGE CAP FUND</t>
  </si>
  <si>
    <t>(AN OPEN ENDED EQUITY SCHEME PREDOMINANTLY INVESTING IN LARGE CAP STOCKS)</t>
  </si>
  <si>
    <t>PGIM INDIA LONG TERM EQUITY FUND</t>
  </si>
  <si>
    <t>(AN OPEN ENDED EQUITY LINKED SAVINGS SCHEME WITH A STATUTORY LOCK-IN OF 3 YEARS AND TAX BENEFIT)</t>
  </si>
  <si>
    <t>PGIM INDIA DUAL ADVANTAGE FUND-SR 1</t>
  </si>
  <si>
    <t>(A CLOSE ENDED DEBT SCHEME)</t>
  </si>
  <si>
    <t>PGIM INDIA FIXED DURATION FUND-SR AP</t>
  </si>
  <si>
    <t>PGIM INDIA FIXED DURATION FUND-SR AQ</t>
  </si>
  <si>
    <t>PGIM INDIA FIXED DURATION FUND-SR AR</t>
  </si>
  <si>
    <t>PGIM INDIA FIXED DURATION FUND-SR AT</t>
  </si>
  <si>
    <t>PGIM INDIA FIXED DURATION FUND-SR AU</t>
  </si>
  <si>
    <t>PGIM INDIA FIXED DURATION FUND-SR AY</t>
  </si>
  <si>
    <t>PGIM INDIA FIXED DURATION FUND-SR AZ</t>
  </si>
  <si>
    <t>PGIM INDIA FIXED DURATION FUND-SR BA</t>
  </si>
  <si>
    <t>PGIM INDIA FIXED DURATION FUND-SR BB</t>
  </si>
  <si>
    <t>PGIM INDIA FIXED DURATION FUND-SR BC</t>
  </si>
  <si>
    <t>PGIM INDIA FIXED DURATION FUND-SR BE</t>
  </si>
  <si>
    <t>PGIM INDIA INSTA CASH FUND</t>
  </si>
  <si>
    <t>(AN OPEN ENDED LIQUID SCHEME)</t>
  </si>
  <si>
    <t>PGIM INDIA OVERNIGHT FUND</t>
  </si>
  <si>
    <t>(AN OPEN ENDED DEBT SCHEME INVESTING IN OVERNIGHT SECURITIES)</t>
  </si>
  <si>
    <t>PGIM INDIA GLOBAL EQUITY OPP. FUND</t>
  </si>
  <si>
    <t>(AN OPEN ENDED FUND OF FUNDS SCHEME INVESTING IN PGIM JENNISON GLOBAL EQUITY OPPORTUNITIES FUND)</t>
  </si>
  <si>
    <t>PGIM INDIA EURO EQUITY FUND</t>
  </si>
  <si>
    <t>(AN OPEN ENDED FUND OF FUNDS SCHEME INVESTING IN PRAMERICA SICAV EURO EQUITY)</t>
  </si>
  <si>
    <t>Debt Instruments</t>
  </si>
  <si>
    <t>5.05% Indian Oil Corporation Ltd. **</t>
  </si>
  <si>
    <t>INE242A08460</t>
  </si>
  <si>
    <t>CRISIL AAA</t>
  </si>
  <si>
    <t>6.18% Government of India</t>
  </si>
  <si>
    <t>IN0020190396</t>
  </si>
  <si>
    <t>SOVEREIGN</t>
  </si>
  <si>
    <t>6.5% National Bank for Agriculture &amp; Rural Development</t>
  </si>
  <si>
    <t>INE261F08CD4</t>
  </si>
  <si>
    <t>ICRA AAA</t>
  </si>
  <si>
    <t>6.19% Indian Railway Finance Corporation Ltd. **</t>
  </si>
  <si>
    <t>INE053F07CC9</t>
  </si>
  <si>
    <t>8.93% Power Grid Corporation of India Ltd. **</t>
  </si>
  <si>
    <t>INE752E07LU2</t>
  </si>
  <si>
    <t>5.47% Power Finance Corporation Ltd. **</t>
  </si>
  <si>
    <t>INE134E08LB1</t>
  </si>
  <si>
    <t>6.6% REC Ltd.</t>
  </si>
  <si>
    <t>INE020B08CV5</t>
  </si>
  <si>
    <t>7.34% Housing &amp; Urban Development Corp Ltd. **</t>
  </si>
  <si>
    <t>INE031A08731</t>
  </si>
  <si>
    <t>CARE AAA</t>
  </si>
  <si>
    <t>7.29% Small Industries Development Bank of India **</t>
  </si>
  <si>
    <t>INE556F08JM3</t>
  </si>
  <si>
    <t>7.09% REC Ltd.</t>
  </si>
  <si>
    <t>INE020B08CD3</t>
  </si>
  <si>
    <t>5.85% Export Import Bank of India</t>
  </si>
  <si>
    <t>INE514E08FV4</t>
  </si>
  <si>
    <t>6.7% National Bank for Agriculture &amp; Rural Development **</t>
  </si>
  <si>
    <t>INE261F08BQ8</t>
  </si>
  <si>
    <t>INE540P07111</t>
  </si>
  <si>
    <t>BRICKWORK AA(CE)</t>
  </si>
  <si>
    <t>7.7% National Highways Authority of India **</t>
  </si>
  <si>
    <t>INE906B07HH5</t>
  </si>
  <si>
    <t>5.8% National Housing Bank **</t>
  </si>
  <si>
    <t>INE557F08FJ5</t>
  </si>
  <si>
    <t>5.95% Housing &amp; Urban Development Corp Ltd. **</t>
  </si>
  <si>
    <t>INE031A08798</t>
  </si>
  <si>
    <t>INE153A08048</t>
  </si>
  <si>
    <t>CRISIL AAA(CE)</t>
  </si>
  <si>
    <t>8.9% State Bank of India</t>
  </si>
  <si>
    <t>INE062A08165</t>
  </si>
  <si>
    <t>Sub Total</t>
  </si>
  <si>
    <t>NIL</t>
  </si>
  <si>
    <t>TOTAL</t>
  </si>
  <si>
    <t>Money Market Instruments</t>
  </si>
  <si>
    <t>Certificate of Deposit</t>
  </si>
  <si>
    <t>Axis Bank Ltd. ** #</t>
  </si>
  <si>
    <t>INE238A164R4</t>
  </si>
  <si>
    <t>CRISIL A1+</t>
  </si>
  <si>
    <t>Treasury Bill</t>
  </si>
  <si>
    <t>364 DAYS TBILL RED 08-10-2020</t>
  </si>
  <si>
    <t>IN002019Z297</t>
  </si>
  <si>
    <t>91 DAYS TBILL RED 08-10-2020</t>
  </si>
  <si>
    <t>IN002020X167</t>
  </si>
  <si>
    <t>Treps / Reverse Repo</t>
  </si>
  <si>
    <t>Clearing Corporation of India Ltd.</t>
  </si>
  <si>
    <t>Net Receivables / (Payables)</t>
  </si>
  <si>
    <t>GRAND TOTAL</t>
  </si>
  <si>
    <t>#  Unlisted Security</t>
  </si>
  <si>
    <t>Small Industries Development Bank of India ** #</t>
  </si>
  <si>
    <t>INE556F16770</t>
  </si>
  <si>
    <t>INE238A167T3</t>
  </si>
  <si>
    <t>Union Bank of India ** #</t>
  </si>
  <si>
    <t>INE434A16RB3</t>
  </si>
  <si>
    <t>ICRA A1+</t>
  </si>
  <si>
    <t>Bank of Baroda ** #</t>
  </si>
  <si>
    <t>INE028A16CG4</t>
  </si>
  <si>
    <t>Commercial Paper</t>
  </si>
  <si>
    <t>L&amp;T Infrastructure Finance Co. Ltd. **</t>
  </si>
  <si>
    <t>INE691I14JK4</t>
  </si>
  <si>
    <t>Network18 Media &amp; Investments Ltd. **</t>
  </si>
  <si>
    <t>INE870H14KW9</t>
  </si>
  <si>
    <t>National Bank for Agriculture &amp; Rural Development **</t>
  </si>
  <si>
    <t>INE261F14GW3</t>
  </si>
  <si>
    <t>Tata Capital Financial Services Ltd. **</t>
  </si>
  <si>
    <t>INE306N14SD5</t>
  </si>
  <si>
    <t>Larsen &amp; Toubro Ltd. **</t>
  </si>
  <si>
    <t>INE018A14HQ8</t>
  </si>
  <si>
    <t>Housing Development Finance Corporation Ltd. **</t>
  </si>
  <si>
    <t>INE001A14WI0</t>
  </si>
  <si>
    <t>182 DAYS TBILL RED 31-12-2020</t>
  </si>
  <si>
    <t>IN002020Y132</t>
  </si>
  <si>
    <t>9.5% Nirma Ltd. **</t>
  </si>
  <si>
    <t>INE091A08149</t>
  </si>
  <si>
    <t>CRISIL AA-</t>
  </si>
  <si>
    <t>8.28% Oriental Nagpur Betul Highway Ltd. **</t>
  </si>
  <si>
    <t>INE105N07100</t>
  </si>
  <si>
    <t>9.35% REC Ltd. **</t>
  </si>
  <si>
    <t>INE020B08740</t>
  </si>
  <si>
    <t>9.47% Shriram Transport Finance Company Ltd. **</t>
  </si>
  <si>
    <t>INE721A07PQ4</t>
  </si>
  <si>
    <t>CRISIL AA+</t>
  </si>
  <si>
    <t>7.6653% L&amp;T Infrastructure Finance Co. Ltd. **</t>
  </si>
  <si>
    <t>INE691I07EQ6</t>
  </si>
  <si>
    <t>9.8% Canara Bank **</t>
  </si>
  <si>
    <t>INE667A08104</t>
  </si>
  <si>
    <t>CARE AA</t>
  </si>
  <si>
    <t>11.5% Hansdeep Industries &amp; Trading Co Ltd. **</t>
  </si>
  <si>
    <t>INE298T07050</t>
  </si>
  <si>
    <t>CARE AA-(CE)</t>
  </si>
  <si>
    <t>INE202B08785</t>
  </si>
  <si>
    <t>CRISIL D</t>
  </si>
  <si>
    <t>11.75% S.D. Corporation Pvt Ltd. ** #</t>
  </si>
  <si>
    <t>INE660N08151</t>
  </si>
  <si>
    <t>CARE A+(CE)</t>
  </si>
  <si>
    <t>11.25% Sunny View Estates Pvt Ltd. ** #</t>
  </si>
  <si>
    <t>INE195S08025</t>
  </si>
  <si>
    <t>ICRA A(CE)</t>
  </si>
  <si>
    <t>91 DAYS TBILL RED 01-10-2020</t>
  </si>
  <si>
    <t>IN002020X159</t>
  </si>
  <si>
    <t>6.45% Government of India</t>
  </si>
  <si>
    <t>IN0020190362</t>
  </si>
  <si>
    <t>6.79% Government of India</t>
  </si>
  <si>
    <t>IN0020170026</t>
  </si>
  <si>
    <t>5.22% Government of India</t>
  </si>
  <si>
    <t>IN0020200112</t>
  </si>
  <si>
    <t>5.77% Government of India</t>
  </si>
  <si>
    <t>IN0020200153</t>
  </si>
  <si>
    <t>7.57% Government of India</t>
  </si>
  <si>
    <t>IN0020190065</t>
  </si>
  <si>
    <t>6.43% Housing Development Finance Corporation Ltd.</t>
  </si>
  <si>
    <t>INE001A07SR3</t>
  </si>
  <si>
    <t>7.17% Government of India</t>
  </si>
  <si>
    <t>IN0020170174</t>
  </si>
  <si>
    <t>6.19% Government of India</t>
  </si>
  <si>
    <t>IN0020200096</t>
  </si>
  <si>
    <t>8.27% State Government of Rajasthan</t>
  </si>
  <si>
    <t>IN2920160099</t>
  </si>
  <si>
    <t>7.07% Reliance Industries Ltd. **</t>
  </si>
  <si>
    <t>INE002A08526</t>
  </si>
  <si>
    <t>8.1352% Bajaj Housing Finance **</t>
  </si>
  <si>
    <t>INE377Y07045</t>
  </si>
  <si>
    <t>JM Financial Products Ltd. (ZCB) **</t>
  </si>
  <si>
    <t>INE523H07AB3</t>
  </si>
  <si>
    <t>ICRA AA</t>
  </si>
  <si>
    <t>9.02% LIC Housing Finance Ltd. **</t>
  </si>
  <si>
    <t>INE115A07NN1</t>
  </si>
  <si>
    <t>8.8% REC Ltd. **</t>
  </si>
  <si>
    <t>INE020B08468</t>
  </si>
  <si>
    <t>9.36% Power Finance Corporation Ltd. **</t>
  </si>
  <si>
    <t>INE134E08DR4</t>
  </si>
  <si>
    <t>91 DAYS TBILL RED 15-10-2020</t>
  </si>
  <si>
    <t>IN002020X175</t>
  </si>
  <si>
    <t>ZCB - Zero Coupon Bond</t>
  </si>
  <si>
    <t>8.3% Reliance Industries Ltd.</t>
  </si>
  <si>
    <t>INE002A08575</t>
  </si>
  <si>
    <t>8.0% Britannia Industries Ltd. **</t>
  </si>
  <si>
    <t>INE216A07052</t>
  </si>
  <si>
    <t>6.98% Power Finance Corporation Ltd.</t>
  </si>
  <si>
    <t>INE134E08KN8</t>
  </si>
  <si>
    <t>10.4% Sikka Ports and Terminals Ltd. **</t>
  </si>
  <si>
    <t>INE941D07125</t>
  </si>
  <si>
    <t>8.78% Power Finance Corporation Ltd. **</t>
  </si>
  <si>
    <t>INE134E08DG7</t>
  </si>
  <si>
    <t>8.711% HDB Financial Services Ltd. **</t>
  </si>
  <si>
    <t>INE756I07CM0</t>
  </si>
  <si>
    <t>8.7% Housing Development Finance Corporation Ltd. **</t>
  </si>
  <si>
    <t>INE001A07RN4</t>
  </si>
  <si>
    <t>Mangalore Refinery &amp; Petrochemicals Ltd. **</t>
  </si>
  <si>
    <t>INE103A14140</t>
  </si>
  <si>
    <t>Equity &amp; Equity related</t>
  </si>
  <si>
    <t>ICICI Bank Ltd.</t>
  </si>
  <si>
    <t>INE090A01021</t>
  </si>
  <si>
    <t>BANKS</t>
  </si>
  <si>
    <t>Cipla Ltd.</t>
  </si>
  <si>
    <t>INE059A01026</t>
  </si>
  <si>
    <t>PHARMACEUTICALS</t>
  </si>
  <si>
    <t>Axis Bank Ltd.</t>
  </si>
  <si>
    <t>INE238A01034</t>
  </si>
  <si>
    <t>Reliance Industries Ltd.</t>
  </si>
  <si>
    <t>INE002A01018</t>
  </si>
  <si>
    <t>PETROLEUM PRODUCTS</t>
  </si>
  <si>
    <t>Bharti Airtel Ltd.</t>
  </si>
  <si>
    <t>INE397D01024</t>
  </si>
  <si>
    <t>TELECOM - SERVICES</t>
  </si>
  <si>
    <t>Jindal Steel &amp; Power Ltd.</t>
  </si>
  <si>
    <t>INE749A01030</t>
  </si>
  <si>
    <t>FERROUS METALS</t>
  </si>
  <si>
    <t>ITC Ltd.</t>
  </si>
  <si>
    <t>INE154A01025</t>
  </si>
  <si>
    <t>CONSUMER NON DURABLES</t>
  </si>
  <si>
    <t>Bajaj Auto Ltd.</t>
  </si>
  <si>
    <t>INE917I01010</t>
  </si>
  <si>
    <t>AUTO</t>
  </si>
  <si>
    <t>Godrej Consumer Products Ltd.</t>
  </si>
  <si>
    <t>INE102D01028</t>
  </si>
  <si>
    <t>HCL Technologies Ltd.</t>
  </si>
  <si>
    <t>INE860A01027</t>
  </si>
  <si>
    <t>SOFTWARE</t>
  </si>
  <si>
    <t>Adani Enterprises Ltd.</t>
  </si>
  <si>
    <t>INE423A01024</t>
  </si>
  <si>
    <t>TRADING</t>
  </si>
  <si>
    <t>Bata India Ltd.</t>
  </si>
  <si>
    <t>INE176A01028</t>
  </si>
  <si>
    <t>CONSUMER DURABLES</t>
  </si>
  <si>
    <t>Biocon Ltd.</t>
  </si>
  <si>
    <t>INE376G01013</t>
  </si>
  <si>
    <t>Aurobindo Pharma Ltd.</t>
  </si>
  <si>
    <t>INE406A01037</t>
  </si>
  <si>
    <t>Muthoot Finance Ltd.</t>
  </si>
  <si>
    <t>INE414G01012</t>
  </si>
  <si>
    <t>FINANCE</t>
  </si>
  <si>
    <t>Petronet LNG Ltd.</t>
  </si>
  <si>
    <t>INE347G01014</t>
  </si>
  <si>
    <t>GAS</t>
  </si>
  <si>
    <t>Wipro Ltd.</t>
  </si>
  <si>
    <t>INE075A01022</t>
  </si>
  <si>
    <t>Tata Chemicals Ltd.</t>
  </si>
  <si>
    <t>INE092A01019</t>
  </si>
  <si>
    <t>CHEMICALS</t>
  </si>
  <si>
    <t>Exide Industries Ltd.</t>
  </si>
  <si>
    <t>INE302A01020</t>
  </si>
  <si>
    <t>AUTO ANCILLARIES</t>
  </si>
  <si>
    <t>Sun TV Network Ltd.</t>
  </si>
  <si>
    <t>INE424H01027</t>
  </si>
  <si>
    <t>MEDIA &amp; ENTERTAINMENT</t>
  </si>
  <si>
    <t>Titan Company Ltd.</t>
  </si>
  <si>
    <t>INE280A01028</t>
  </si>
  <si>
    <t>Tata Steel Ltd.</t>
  </si>
  <si>
    <t>INE081A01012</t>
  </si>
  <si>
    <t>Infosys Ltd.</t>
  </si>
  <si>
    <t>INE009A01021</t>
  </si>
  <si>
    <t>DLF Ltd.</t>
  </si>
  <si>
    <t>INE271C01023</t>
  </si>
  <si>
    <t>CONSTRUCTION</t>
  </si>
  <si>
    <t>Larsen &amp; Toubro Ltd.</t>
  </si>
  <si>
    <t>INE018A01030</t>
  </si>
  <si>
    <t>CONSTRUCTION PROJECT</t>
  </si>
  <si>
    <t>Vedanta Ltd.</t>
  </si>
  <si>
    <t>INE205A01025</t>
  </si>
  <si>
    <t>NON - FERROUS METALS</t>
  </si>
  <si>
    <t>Hero MotoCorp Ltd.</t>
  </si>
  <si>
    <t>INE158A01026</t>
  </si>
  <si>
    <t>Motherson Sumi Systems Ltd.</t>
  </si>
  <si>
    <t>INE775A01035</t>
  </si>
  <si>
    <t>SBI Life Insurance Company Ltd.</t>
  </si>
  <si>
    <t>INE123W01016</t>
  </si>
  <si>
    <t>United Spirits Ltd.</t>
  </si>
  <si>
    <t>INE854D01024</t>
  </si>
  <si>
    <t>Mahindra &amp; Mahindra Ltd.</t>
  </si>
  <si>
    <t>INE101A01026</t>
  </si>
  <si>
    <t>(b) Unlisted</t>
  </si>
  <si>
    <t>Derivatives</t>
  </si>
  <si>
    <t>Deposits</t>
  </si>
  <si>
    <t>Margin Deposits</t>
  </si>
  <si>
    <t>Duration (in Days)</t>
  </si>
  <si>
    <t>278 Days</t>
  </si>
  <si>
    <t>Natco Pharma Ltd.</t>
  </si>
  <si>
    <t>INE987B01026</t>
  </si>
  <si>
    <t>Coforge Ltd.</t>
  </si>
  <si>
    <t>INE591G01017</t>
  </si>
  <si>
    <t>Max Financial Services Ltd.</t>
  </si>
  <si>
    <t>INE180A01020</t>
  </si>
  <si>
    <t>Voltas Ltd.</t>
  </si>
  <si>
    <t>INE226A01021</t>
  </si>
  <si>
    <t>MindTree Ltd.</t>
  </si>
  <si>
    <t>INE018I01017</t>
  </si>
  <si>
    <t>Syngene International Ltd.</t>
  </si>
  <si>
    <t>INE398R01022</t>
  </si>
  <si>
    <t>Alembic Pharmaceuticals Ltd.</t>
  </si>
  <si>
    <t>INE901L01018</t>
  </si>
  <si>
    <t>Whirlpool of India Ltd.</t>
  </si>
  <si>
    <t>INE716A01013</t>
  </si>
  <si>
    <t>ACC Ltd.</t>
  </si>
  <si>
    <t>INE012A01025</t>
  </si>
  <si>
    <t>CEMENT</t>
  </si>
  <si>
    <t>P I INDUSTRIES LIMITED</t>
  </si>
  <si>
    <t>INE603J01030</t>
  </si>
  <si>
    <t>PESTICIDES</t>
  </si>
  <si>
    <t>Quess Corp Ltd.</t>
  </si>
  <si>
    <t>INE615P01015</t>
  </si>
  <si>
    <t>SERVICES</t>
  </si>
  <si>
    <t>Suven Pharmaceuticals Ltd.</t>
  </si>
  <si>
    <t>INE03QK01018</t>
  </si>
  <si>
    <t>Bharat Rasayan Ltd.</t>
  </si>
  <si>
    <t>INE838B01013</t>
  </si>
  <si>
    <t>Bayer Cropscience Ltd.</t>
  </si>
  <si>
    <t>INE462A01022</t>
  </si>
  <si>
    <t>Atul Ltd.</t>
  </si>
  <si>
    <t>INE100A01010</t>
  </si>
  <si>
    <t>NOCIL Ltd.</t>
  </si>
  <si>
    <t>INE163A01018</t>
  </si>
  <si>
    <t>Gujarat State Petronet Ltd.</t>
  </si>
  <si>
    <t>INE246F01010</t>
  </si>
  <si>
    <t>Kajaria Ceramics Ltd.</t>
  </si>
  <si>
    <t>INE217B01036</t>
  </si>
  <si>
    <t>Cholamandalam Investment &amp; Finance Company Ltd.</t>
  </si>
  <si>
    <t>INE121A01024</t>
  </si>
  <si>
    <t>Dixon Technologies (India) Ltd.</t>
  </si>
  <si>
    <t>INE935N01012</t>
  </si>
  <si>
    <t>The Ramco Cements Ltd.</t>
  </si>
  <si>
    <t>INE331A01037</t>
  </si>
  <si>
    <t>City Union Bank Ltd.</t>
  </si>
  <si>
    <t>INE491A01021</t>
  </si>
  <si>
    <t>The Federal Bank Ltd.</t>
  </si>
  <si>
    <t>INE171A01029</t>
  </si>
  <si>
    <t>Ashok Leyland Ltd.</t>
  </si>
  <si>
    <t>INE208A01029</t>
  </si>
  <si>
    <t>Balkrishna Industries Ltd.</t>
  </si>
  <si>
    <t>INE787D01026</t>
  </si>
  <si>
    <t>Minda Industries Ltd.</t>
  </si>
  <si>
    <t>INE405E01023</t>
  </si>
  <si>
    <t>Tata Elxsi Ltd.</t>
  </si>
  <si>
    <t>INE670A01012</t>
  </si>
  <si>
    <t>Sagar Cements Ltd.</t>
  </si>
  <si>
    <t>INE229C01013</t>
  </si>
  <si>
    <t>Graphite India Ltd.</t>
  </si>
  <si>
    <t>INE371A01025</t>
  </si>
  <si>
    <t>INDUSTRIAL PRODUCTS</t>
  </si>
  <si>
    <t>Maithan Alloys Ltd.</t>
  </si>
  <si>
    <t>INE683C01011</t>
  </si>
  <si>
    <t>Bharat Electronics Ltd.</t>
  </si>
  <si>
    <t>INE263A01024</t>
  </si>
  <si>
    <t>INDUSTRIAL CAPITAL GOODS</t>
  </si>
  <si>
    <t>L&amp;T Technology Services Ltd.</t>
  </si>
  <si>
    <t>INE010V01017</t>
  </si>
  <si>
    <t>Sharda Motor Industries Ltd.</t>
  </si>
  <si>
    <t>INE597I01010</t>
  </si>
  <si>
    <t>Dr. Lal Path Labs Ltd.</t>
  </si>
  <si>
    <t>INE600L01024</t>
  </si>
  <si>
    <t>HEALTHCARE SERVICES</t>
  </si>
  <si>
    <t>JOHN COCKERILL INDIA LIMITED</t>
  </si>
  <si>
    <t>INE515A01019</t>
  </si>
  <si>
    <t>Tata Power Company Ltd.</t>
  </si>
  <si>
    <t>INE245A01021</t>
  </si>
  <si>
    <t>POWER</t>
  </si>
  <si>
    <t>IndusInd Bank Ltd.</t>
  </si>
  <si>
    <t>INE095A01012</t>
  </si>
  <si>
    <t>Indiamart Intermesh Ltd.</t>
  </si>
  <si>
    <t>INE933S01016</t>
  </si>
  <si>
    <t>RETAILING</t>
  </si>
  <si>
    <t>Relaxo Footwears Ltd.</t>
  </si>
  <si>
    <t>INE131B01039</t>
  </si>
  <si>
    <t>Polycab India Ltd.</t>
  </si>
  <si>
    <t>INE455K01017</t>
  </si>
  <si>
    <t>Indian Railway Catering &amp;Tou. Corp. Ltd.</t>
  </si>
  <si>
    <t>INE335Y01012</t>
  </si>
  <si>
    <t>HDFC Bank Ltd.</t>
  </si>
  <si>
    <t>INE040A01034</t>
  </si>
  <si>
    <t>Tata Consultancy Services Ltd.</t>
  </si>
  <si>
    <t>INE467B01029</t>
  </si>
  <si>
    <t>Kotak Mahindra Bank Ltd.</t>
  </si>
  <si>
    <t>INE237A01028</t>
  </si>
  <si>
    <t>Hindustan Unilever Ltd.</t>
  </si>
  <si>
    <t>INE030A01027</t>
  </si>
  <si>
    <t>Maruti Suzuki India Ltd.</t>
  </si>
  <si>
    <t>INE585B01010</t>
  </si>
  <si>
    <t>Asian Paints Ltd.</t>
  </si>
  <si>
    <t>INE021A01026</t>
  </si>
  <si>
    <t>Nestle India Ltd.</t>
  </si>
  <si>
    <t>INE239A01016</t>
  </si>
  <si>
    <t>Bajaj Finance Ltd.</t>
  </si>
  <si>
    <t>INE296A01024</t>
  </si>
  <si>
    <t>3M India Ltd.</t>
  </si>
  <si>
    <t>INE470A01017</t>
  </si>
  <si>
    <t>COMMERCIAL SERVICES</t>
  </si>
  <si>
    <t>Shree Cement Ltd.</t>
  </si>
  <si>
    <t>INE070A01015</t>
  </si>
  <si>
    <t>Britannia Industries Ltd.</t>
  </si>
  <si>
    <t>INE216A01030</t>
  </si>
  <si>
    <t>Dabur India Ltd.</t>
  </si>
  <si>
    <t>INE016A01026</t>
  </si>
  <si>
    <t>Tata Consumer Products Ltd.</t>
  </si>
  <si>
    <t>INE192A01025</t>
  </si>
  <si>
    <t>Aarti Industries Ltd.</t>
  </si>
  <si>
    <t>INE769A01020</t>
  </si>
  <si>
    <t>Vinati Organics Ltd.</t>
  </si>
  <si>
    <t>INE410B01037</t>
  </si>
  <si>
    <t>Dr. Reddy's Laboratories Ltd.</t>
  </si>
  <si>
    <t>INE089A01023</t>
  </si>
  <si>
    <t>Lupin Ltd.</t>
  </si>
  <si>
    <t>INE326A01037</t>
  </si>
  <si>
    <t>Larsen &amp; Toubro Infotech Ltd.</t>
  </si>
  <si>
    <t>INE214T01019</t>
  </si>
  <si>
    <t>Torrent Pharmaceuticals Ltd.</t>
  </si>
  <si>
    <t>INE685A01028</t>
  </si>
  <si>
    <t>HDFC Life Insurance Company Ltd.</t>
  </si>
  <si>
    <t>INE795G01014</t>
  </si>
  <si>
    <t>United Breweries Ltd.</t>
  </si>
  <si>
    <t>INE686F01025</t>
  </si>
  <si>
    <t>ICICI Prudential Life Insurance Co Ltd.</t>
  </si>
  <si>
    <t>INE726G01019</t>
  </si>
  <si>
    <t>Sterlite Technologies Ltd.</t>
  </si>
  <si>
    <t>INE089C01029</t>
  </si>
  <si>
    <t>TELECOM -  EQUIPMENT &amp; ACCESSORIES</t>
  </si>
  <si>
    <t>JK Lakshmi Cement Ltd.</t>
  </si>
  <si>
    <t>INE786A01032</t>
  </si>
  <si>
    <t>FDC Ltd.</t>
  </si>
  <si>
    <t>INE258B01022</t>
  </si>
  <si>
    <t>Orient Electric Ltd.</t>
  </si>
  <si>
    <t>INE142Z01019</t>
  </si>
  <si>
    <t>Dhanuka Agritech Ltd.</t>
  </si>
  <si>
    <t>INE435G01025</t>
  </si>
  <si>
    <t>Ratnamani Metals &amp; Tubes Ltd.</t>
  </si>
  <si>
    <t>INE703B01027</t>
  </si>
  <si>
    <t>6.84% Government of India</t>
  </si>
  <si>
    <t>IN0020160050</t>
  </si>
  <si>
    <t>8.29% State Government of Andhra Pradesh</t>
  </si>
  <si>
    <t>IN1020150117</t>
  </si>
  <si>
    <t>JB Chemicals &amp; Pharmaceuticals Ltd.</t>
  </si>
  <si>
    <t>INE572A01028</t>
  </si>
  <si>
    <t>Can Fin Homes Ltd.</t>
  </si>
  <si>
    <t>INE477A01020</t>
  </si>
  <si>
    <t>ICICI Lombard General Insurance Co. Ltd.</t>
  </si>
  <si>
    <t>INE765G01017</t>
  </si>
  <si>
    <t>Alkem Laboratories Ltd.</t>
  </si>
  <si>
    <t>INE540L01014</t>
  </si>
  <si>
    <t>Phillips Carbon Black Ltd.</t>
  </si>
  <si>
    <t>INE602A01023</t>
  </si>
  <si>
    <t>Birla Corporation Ltd.</t>
  </si>
  <si>
    <t>INE340A01012</t>
  </si>
  <si>
    <t>SBI Cards &amp; Payment Services Ltd.</t>
  </si>
  <si>
    <t>INE018E01016</t>
  </si>
  <si>
    <t>Amara Raja Batteries Ltd.</t>
  </si>
  <si>
    <t>INE885A01032</t>
  </si>
  <si>
    <t>Subros Ltd.</t>
  </si>
  <si>
    <t>INE287B01021</t>
  </si>
  <si>
    <t>Indoco Remedies Ltd.</t>
  </si>
  <si>
    <t>INE873D01024</t>
  </si>
  <si>
    <t>MRF Ltd.</t>
  </si>
  <si>
    <t>INE883A01011</t>
  </si>
  <si>
    <t>SRF Ltd.</t>
  </si>
  <si>
    <t>INE647A01010</t>
  </si>
  <si>
    <t>Indraprastha Gas Ltd.</t>
  </si>
  <si>
    <t>INE203G01027</t>
  </si>
  <si>
    <t>Astrazeneca Pharma India Ltd.</t>
  </si>
  <si>
    <t>INE203A01020</t>
  </si>
  <si>
    <t>Orient Refractories Ltd.</t>
  </si>
  <si>
    <t>INE743M01012</t>
  </si>
  <si>
    <t>IN9081A01010</t>
  </si>
  <si>
    <t>Coromandel International Ltd.</t>
  </si>
  <si>
    <t>INE169A01031</t>
  </si>
  <si>
    <t>FERTILISERS</t>
  </si>
  <si>
    <t>Security &amp; Intelligence Ser (India) Ltd.</t>
  </si>
  <si>
    <t>INE285J01028</t>
  </si>
  <si>
    <t>Praj Industries Ltd.</t>
  </si>
  <si>
    <t>INE074A01025</t>
  </si>
  <si>
    <t>Glenmark Pharmaceuticals Ltd.</t>
  </si>
  <si>
    <t>INE935A01035</t>
  </si>
  <si>
    <t>Housing Development Finance Corporation Ltd.</t>
  </si>
  <si>
    <t>INE001A01036</t>
  </si>
  <si>
    <t>Cadila Healthcare Ltd.</t>
  </si>
  <si>
    <t>INE010B01027</t>
  </si>
  <si>
    <t>Edelweiss Rural And Corporate Serv Ltd. (ZCB) **</t>
  </si>
  <si>
    <t>INE657N07522</t>
  </si>
  <si>
    <t>ICRA A+</t>
  </si>
  <si>
    <t>4.7% RBL Bank Ltd.</t>
  </si>
  <si>
    <t>91 Days</t>
  </si>
  <si>
    <t>UPL Ltd.</t>
  </si>
  <si>
    <t>INE628A01036</t>
  </si>
  <si>
    <t>275 Days</t>
  </si>
  <si>
    <t>188 Days</t>
  </si>
  <si>
    <t>Sun Pharmaceutical Industries Ltd.</t>
  </si>
  <si>
    <t>INE044A01036</t>
  </si>
  <si>
    <t>Power Grid Corporation of India Ltd.</t>
  </si>
  <si>
    <t>INE752E01010</t>
  </si>
  <si>
    <t>Majesco Ltd.</t>
  </si>
  <si>
    <t>INE898S01029</t>
  </si>
  <si>
    <t>State Bank of India</t>
  </si>
  <si>
    <t>INE062A01020</t>
  </si>
  <si>
    <t>Century Plyboards (India) Ltd.</t>
  </si>
  <si>
    <t>INE348B01021</t>
  </si>
  <si>
    <t>NTPC Ltd.</t>
  </si>
  <si>
    <t>INE733E01010</t>
  </si>
  <si>
    <t>Hindustan Petroleum Corporation Ltd.</t>
  </si>
  <si>
    <t>INE094A01015</t>
  </si>
  <si>
    <t>GAIL (India) Ltd.</t>
  </si>
  <si>
    <t>INE129A01019</t>
  </si>
  <si>
    <t>Mangalore Refinery &amp; Petrochemicals Ltd.</t>
  </si>
  <si>
    <t>INE103A01014</t>
  </si>
  <si>
    <t>Vardhman Textiles Ltd.</t>
  </si>
  <si>
    <t>INE825A01012</t>
  </si>
  <si>
    <t>TEXTILES - COTTON</t>
  </si>
  <si>
    <t>Time Technoplast Ltd.</t>
  </si>
  <si>
    <t>INE508G01029</t>
  </si>
  <si>
    <t>Chambal Fertilizers &amp; Chemicals Ltd.</t>
  </si>
  <si>
    <t>INE085A01013</t>
  </si>
  <si>
    <t>INE804I07I48</t>
  </si>
  <si>
    <t>Shriram Transport Finance Company Ltd. (ZCB) **</t>
  </si>
  <si>
    <t>INE721A07KJ0</t>
  </si>
  <si>
    <t>8.85% Power Finance Corporation Ltd. **</t>
  </si>
  <si>
    <t>INE134E08925</t>
  </si>
  <si>
    <t>7.7% REC Ltd. **</t>
  </si>
  <si>
    <t>INE020B08AS5</t>
  </si>
  <si>
    <t>8.99% Power Finance Corporation Ltd. **</t>
  </si>
  <si>
    <t>INE134E08DL7</t>
  </si>
  <si>
    <t>Kotak Mahindra Prime Ltd. (ZCB) **</t>
  </si>
  <si>
    <t>INE916DA7PK1</t>
  </si>
  <si>
    <t>LIC Housing Finance Ltd. (ZCB) **</t>
  </si>
  <si>
    <t>INE115A07MX2</t>
  </si>
  <si>
    <t>HDB Financial Services Ltd. (ZCB) **</t>
  </si>
  <si>
    <t>INE756I07BW1</t>
  </si>
  <si>
    <t>7.73% Power Finance Corporation Ltd. **</t>
  </si>
  <si>
    <t>INE134E08JK6</t>
  </si>
  <si>
    <t>7.65% Small Industries Development Bank of India **</t>
  </si>
  <si>
    <t>INE556F08JD2</t>
  </si>
  <si>
    <t>7.4% National Bank for Agriculture &amp; Rural Development **</t>
  </si>
  <si>
    <t>INE261F08956</t>
  </si>
  <si>
    <t>Bajaj Finance Ltd. (ZCB) **</t>
  </si>
  <si>
    <t>INE296A07QJ0</t>
  </si>
  <si>
    <t>8.95% Housing Development Finance Corporation Ltd. **</t>
  </si>
  <si>
    <t>INE001A07FV2</t>
  </si>
  <si>
    <t>8.39% State Government of Rajasthan</t>
  </si>
  <si>
    <t>IN2920150306</t>
  </si>
  <si>
    <t>7.62% State Government of Maharashtra</t>
  </si>
  <si>
    <t>IN2220170186</t>
  </si>
  <si>
    <t>8.21% State Government of Rajasthan</t>
  </si>
  <si>
    <t>IN2920150405</t>
  </si>
  <si>
    <t>7.75% Power Finance Corporation Ltd. **</t>
  </si>
  <si>
    <t>INE134E08JM2</t>
  </si>
  <si>
    <t>7.77% State Government of Andhra Pradesh</t>
  </si>
  <si>
    <t>IN1020170222</t>
  </si>
  <si>
    <t>7.65% Indian Railway Finance Corporation Ltd. **</t>
  </si>
  <si>
    <t>INE053F07AK6</t>
  </si>
  <si>
    <t>9.18% Power Finance Corporation Ltd. **</t>
  </si>
  <si>
    <t>INE134E08DM5</t>
  </si>
  <si>
    <t>INE657N07464</t>
  </si>
  <si>
    <t>INE523H07916</t>
  </si>
  <si>
    <t>Edelweiss Housing Finance Ltd. (ZCB) **</t>
  </si>
  <si>
    <t>INE530L07319</t>
  </si>
  <si>
    <t>9.1899% Indostar Capital Finance Ltd. **</t>
  </si>
  <si>
    <t>INE896L07447</t>
  </si>
  <si>
    <t>CARE AA-</t>
  </si>
  <si>
    <t>9.3606% JM Financial Credit Solutions Ltd. **</t>
  </si>
  <si>
    <t>INE651J07572</t>
  </si>
  <si>
    <t>INE053F09EF4</t>
  </si>
  <si>
    <t>INE944Y07158</t>
  </si>
  <si>
    <t>CARE D</t>
  </si>
  <si>
    <t>Fullerton India Credit Co. Ltd. (ZCB) **</t>
  </si>
  <si>
    <t>INE535H07AG6</t>
  </si>
  <si>
    <t>8.25% L &amp; T Finance Ltd. **</t>
  </si>
  <si>
    <t>INE027E07634</t>
  </si>
  <si>
    <t>7.55% State Government of Maharashtra</t>
  </si>
  <si>
    <t>IN2220170194</t>
  </si>
  <si>
    <t>7.65% LIC Housing Finance Ltd. **</t>
  </si>
  <si>
    <t>INE115A07LF1</t>
  </si>
  <si>
    <t>9.843% IOT Utkal Energy Services Ltd. **</t>
  </si>
  <si>
    <t>INE310L07720</t>
  </si>
  <si>
    <t>INE310L07712</t>
  </si>
  <si>
    <t>INE310L07704</t>
  </si>
  <si>
    <t>INE310L07696</t>
  </si>
  <si>
    <t>INE310L07688</t>
  </si>
  <si>
    <t>INE310L07738</t>
  </si>
  <si>
    <t>IN2920150314</t>
  </si>
  <si>
    <t>8.21% State Government of Haryana</t>
  </si>
  <si>
    <t>IN1620150145</t>
  </si>
  <si>
    <t>Axis Finance Ltd. (ZCB) **</t>
  </si>
  <si>
    <t>INE891K07416</t>
  </si>
  <si>
    <t>FITCH AAA</t>
  </si>
  <si>
    <t>Bajaj Housing Finance (ZCB) **</t>
  </si>
  <si>
    <t>INE377Y07052</t>
  </si>
  <si>
    <t>7.38% State Government of Maharashtra</t>
  </si>
  <si>
    <t>IN2220160179</t>
  </si>
  <si>
    <t>9.3772% L&amp;T Housing Finance Ltd. **</t>
  </si>
  <si>
    <t>INE476M07BR8</t>
  </si>
  <si>
    <t>8.97% State Government of Kerala</t>
  </si>
  <si>
    <t>IN2020110101</t>
  </si>
  <si>
    <t>8.71% State Government of Andhra Pradesh</t>
  </si>
  <si>
    <t>IN1020110129</t>
  </si>
  <si>
    <t>8.49% State Government of Punjab</t>
  </si>
  <si>
    <t>IN2820150273</t>
  </si>
  <si>
    <t>7.35% Bharat Petroleum Corporation Ltd. **</t>
  </si>
  <si>
    <t>INE029A07075</t>
  </si>
  <si>
    <t>9.23% State Government of Gujarat</t>
  </si>
  <si>
    <t>IN1520110140</t>
  </si>
  <si>
    <t>8.8% L&amp;T Housing Finance Ltd. **</t>
  </si>
  <si>
    <t>INE476M07BM9</t>
  </si>
  <si>
    <t>6.7% Indian Railway Finance Corporation Ltd. **</t>
  </si>
  <si>
    <t>INE053F07942</t>
  </si>
  <si>
    <t>9.02% State Government of Uttarakhand</t>
  </si>
  <si>
    <t>IN3620110061</t>
  </si>
  <si>
    <t>8.3% GAIL (India) Ltd. **</t>
  </si>
  <si>
    <t>INE129A07198</t>
  </si>
  <si>
    <t>8.69% State Government of Kerala</t>
  </si>
  <si>
    <t>IN2020110085</t>
  </si>
  <si>
    <t>9.75% REC Ltd.</t>
  </si>
  <si>
    <t>INE020B08641</t>
  </si>
  <si>
    <t>8.44% REC Ltd.</t>
  </si>
  <si>
    <t>INE020B08872</t>
  </si>
  <si>
    <t>8.25% Tata Sons Pvt Ltd. ** #</t>
  </si>
  <si>
    <t>INE895D08790</t>
  </si>
  <si>
    <t>INE377Y07037</t>
  </si>
  <si>
    <t>INE891K07390</t>
  </si>
  <si>
    <t>Sundaram Finance Ltd. (ZCB) **</t>
  </si>
  <si>
    <t>INE660A07PN1</t>
  </si>
  <si>
    <t>8.12% Nabha Power Ltd. **</t>
  </si>
  <si>
    <t>INE445L08334</t>
  </si>
  <si>
    <t>ICRA AAA(CE)</t>
  </si>
  <si>
    <t>8.51% State Government of Andhra Pradesh</t>
  </si>
  <si>
    <t>IN1020100146</t>
  </si>
  <si>
    <t>8.15% State Government of Rajasthan</t>
  </si>
  <si>
    <t>IN2920160073</t>
  </si>
  <si>
    <t>8.25% Mahindra &amp; Mahindra Financial Services Ltd **</t>
  </si>
  <si>
    <t>INE774D07SC1</t>
  </si>
  <si>
    <t>8.92% L &amp; T Finance Ltd. **</t>
  </si>
  <si>
    <t>INE027E07683</t>
  </si>
  <si>
    <t>8.6% National Bank for Agriculture &amp; Rural Development **</t>
  </si>
  <si>
    <t>INE261F08AI7</t>
  </si>
  <si>
    <t>9.3% Export Import Bank of India **</t>
  </si>
  <si>
    <t>INE514E08AX1</t>
  </si>
  <si>
    <t>8.2% Indian Railway Finance Corporation Ltd. **</t>
  </si>
  <si>
    <t>INE053F09GL7</t>
  </si>
  <si>
    <t>INE891K07432</t>
  </si>
  <si>
    <t>8.39% National Bank for Agriculture &amp; Rural Development **</t>
  </si>
  <si>
    <t>INE261F08AL1</t>
  </si>
  <si>
    <t>8.1% Mahindra &amp; Mahindra Financial Services Ltd **</t>
  </si>
  <si>
    <t>INE774D07SB3</t>
  </si>
  <si>
    <t>9.7525% Indostar Capital Finance Ltd. **</t>
  </si>
  <si>
    <t>INE896L07652</t>
  </si>
  <si>
    <t>IIFL Home Finance Ltd. (ZCB) **</t>
  </si>
  <si>
    <t>INE477L07917</t>
  </si>
  <si>
    <t>CRISIL AA</t>
  </si>
  <si>
    <t>8.5% Vedanta Ltd. **</t>
  </si>
  <si>
    <t>INE205A07147</t>
  </si>
  <si>
    <t>9.45% ECL Finance Ltd.</t>
  </si>
  <si>
    <t>INE804I074Y7</t>
  </si>
  <si>
    <t>9.61% Power Finance Corporation Ltd. **</t>
  </si>
  <si>
    <t>INE134E08DQ6</t>
  </si>
  <si>
    <t>8.62% Housing Development Finance Corporation Ltd. **</t>
  </si>
  <si>
    <t>INE001A07RP9</t>
  </si>
  <si>
    <t>INE020B08450</t>
  </si>
  <si>
    <t>INE238A160S0</t>
  </si>
  <si>
    <t>ICICI Bank Ltd. ** #</t>
  </si>
  <si>
    <t>INE090A169V2</t>
  </si>
  <si>
    <t>Kotak Mahindra Bank Ltd. ** #</t>
  </si>
  <si>
    <t>INE237A168K1</t>
  </si>
  <si>
    <t>INDUMMY30091</t>
  </si>
  <si>
    <t>Indian Oil Corporation Ltd. **</t>
  </si>
  <si>
    <t>INDUMMY29094</t>
  </si>
  <si>
    <t>Power Grid Corporation of India Ltd. **</t>
  </si>
  <si>
    <t>INE752E14435</t>
  </si>
  <si>
    <t>TV18 Broadcast Ltd. **</t>
  </si>
  <si>
    <t>INE886H14FA1</t>
  </si>
  <si>
    <t>Kotak Mahindra Investments Ltd. **</t>
  </si>
  <si>
    <t>INE975F14TA7</t>
  </si>
  <si>
    <t>Reliance Jio Infocomm Ltd. **</t>
  </si>
  <si>
    <t>INE110L14OX2</t>
  </si>
  <si>
    <t>Reliance Industries Ltd. **</t>
  </si>
  <si>
    <t>INE002A14FV6</t>
  </si>
  <si>
    <t>INE242A14RV3</t>
  </si>
  <si>
    <t>182 DAYS TBILL RED 15-10-2020</t>
  </si>
  <si>
    <t>IN002020Y025</t>
  </si>
  <si>
    <t>182 DAYS TBILL RED 22-10-2020</t>
  </si>
  <si>
    <t>IN002020Y033</t>
  </si>
  <si>
    <t>182 DAYS TBILL RED 17-12-2020</t>
  </si>
  <si>
    <t>IN002020Y116</t>
  </si>
  <si>
    <t>182 DAYS TBILL RED 19-11-2020</t>
  </si>
  <si>
    <t>IN002020Y074</t>
  </si>
  <si>
    <t>364 DAYS TBILL RED 19-11-2020</t>
  </si>
  <si>
    <t>IN002019Z354</t>
  </si>
  <si>
    <t>Foreign Securities and/or Overseas ETFs</t>
  </si>
  <si>
    <t>PGIM JENNSN GLEQ OP-USD AC I</t>
  </si>
  <si>
    <t>IE00BYV6MS67</t>
  </si>
  <si>
    <t>PGIM SICAV EURO EQUITY E</t>
  </si>
  <si>
    <t>LU1589371159</t>
  </si>
  <si>
    <t xml:space="preserve">Mutual Fund </t>
  </si>
  <si>
    <t>PGIM INDIA IN CASH P FUND- DIR P-GR</t>
  </si>
  <si>
    <t>Yield</t>
  </si>
  <si>
    <t>(AN OPEN ENDED DEBT SCHEME INVESTING IN MONEY MARKET INSTRUMENTS)</t>
  </si>
  <si>
    <t>**  Non Traded Security</t>
  </si>
  <si>
    <t>PGIM INDIA CREDIT RISK FUND -SEGREGATED PORTFOILIO</t>
  </si>
  <si>
    <t>9.0% Yes Bank Ltd. ** ~</t>
  </si>
  <si>
    <t>INE528G08394</t>
  </si>
  <si>
    <t>ICRA D</t>
  </si>
  <si>
    <t>9.5% Yes Bank Ltd. ** ~</t>
  </si>
  <si>
    <t>INE528G08352</t>
  </si>
  <si>
    <t>~ Below Investment Grade or Default</t>
  </si>
  <si>
    <t>PGIM INDIA CREDIT RISK FUND (Number of Segregated Portfolio 1)</t>
  </si>
  <si>
    <t>10.75% Dewan Housing Finance Corporation Ltd. ** ~</t>
  </si>
  <si>
    <t>8.45% Jorabat Shillong Expressway Ltd. ** ~</t>
  </si>
  <si>
    <t>8.48% UP Power Corporation Ltd. **</t>
  </si>
  <si>
    <t>8.24% Mahanagar Telephone Nigam Ltd. **</t>
  </si>
  <si>
    <t>5.00% HDFC Bank Ltd.</t>
  </si>
  <si>
    <t>3.00% HDFC Bank Ltd.</t>
  </si>
  <si>
    <t>10.30% ECL Finance Ltd. **</t>
  </si>
  <si>
    <t>7.74% Indian Railway Finance Corporation Ltd. **</t>
  </si>
  <si>
    <t>^ Awaiting Listing</t>
  </si>
  <si>
    <t>Infina Finance Pvt Ltd. ** ^</t>
  </si>
  <si>
    <t>Indian Oil Corporation Ltd. ** ^</t>
  </si>
  <si>
    <t>Notes:</t>
  </si>
  <si>
    <t>(1) Securities in default beyond its maturity date are Nil.</t>
  </si>
  <si>
    <t>(2) Plan / option wise per unit Net Asset Values are as follows:</t>
  </si>
  <si>
    <t>Plan / Option (Face Value 10)</t>
  </si>
  <si>
    <t xml:space="preserve">As on </t>
  </si>
  <si>
    <t>Direct Plan</t>
  </si>
  <si>
    <t>Direct Plan - Growth Option</t>
  </si>
  <si>
    <t>Direct Plan - Weekly Dividend Option</t>
  </si>
  <si>
    <t>N.A.</t>
  </si>
  <si>
    <t>Direct Plan - Monthly Dividend Option</t>
  </si>
  <si>
    <t>Direct Plan - Quarterly Dividend Option</t>
  </si>
  <si>
    <t>Direct Plan - Annual Dividend Option</t>
  </si>
  <si>
    <t>Direct Plan - Bonus Option</t>
  </si>
  <si>
    <t>Direct Plan - Quarterly Bonus Option</t>
  </si>
  <si>
    <t>Regular Plan</t>
  </si>
  <si>
    <t>Growth Option</t>
  </si>
  <si>
    <t>Weekly Dividend Option</t>
  </si>
  <si>
    <t>Monthly Dividend Option</t>
  </si>
  <si>
    <t>Quarterly Dividend Option</t>
  </si>
  <si>
    <t>Annual Dividend Option</t>
  </si>
  <si>
    <t>Bonus Option</t>
  </si>
  <si>
    <t>Quarterly Bonus Option</t>
  </si>
  <si>
    <t>N.A. denotes Nil investor as on the reporting date.</t>
  </si>
  <si>
    <t>Plan / Option</t>
  </si>
  <si>
    <t>As on</t>
  </si>
  <si>
    <t>(4) Details of derivatives exposure and transactions for the half year ended September 30, 2020 is Nil.</t>
  </si>
  <si>
    <t>(5) The average maturity period of the portfolio has been 1.87 years.</t>
  </si>
  <si>
    <t>(6) No bonus was declared during the half year ended September 30, 2020.</t>
  </si>
  <si>
    <t>(7) During the half year additional instances of fair valuation / deviation from valuation price provided by the valuation agencies is Nil.</t>
  </si>
  <si>
    <t>Plan / Option (Face Value 1000)</t>
  </si>
  <si>
    <t>Direct Plan - Daily Dividend Option</t>
  </si>
  <si>
    <t>Regular Plan - Growth Option</t>
  </si>
  <si>
    <t>Regular Plan - Daily Dividend Option</t>
  </si>
  <si>
    <t>Regular Plan - Weekly Dividend Option</t>
  </si>
  <si>
    <t>Regular Plan - Monthly Dividend Option</t>
  </si>
  <si>
    <t>(5) The average maturity period of the portfolio has been 0.37 years.</t>
  </si>
  <si>
    <t>Direct Plan - Regular Dividend Option</t>
  </si>
  <si>
    <t>Regular Plan - Dividend Option</t>
  </si>
  <si>
    <t>Regular Plan - Quarterly Dividend Option</t>
  </si>
  <si>
    <t>Regular Plan - Annual Dividend Option</t>
  </si>
  <si>
    <t>(5) The average maturity period of the portfolio has been 1.31 years.</t>
  </si>
  <si>
    <t>(8) Additional disclosures - valuation policy</t>
  </si>
  <si>
    <t>Refer below link for rationale of devation under valuation policy</t>
  </si>
  <si>
    <t>https://www.pgimindiamf.com/statutory-disclosure/portfolio-related/valuation-policy</t>
  </si>
  <si>
    <t>(5) The average maturity period of the portfolio has been 6.62 years.</t>
  </si>
  <si>
    <t>Direct Plan - Dividend Option</t>
  </si>
  <si>
    <t>Direct Plan - Half Yearly Bonus Option</t>
  </si>
  <si>
    <t>Dividend Option</t>
  </si>
  <si>
    <t>Half Yearly Bonus Option</t>
  </si>
  <si>
    <t xml:space="preserve">Direct Plan - Dividend Option </t>
  </si>
  <si>
    <t>(5) The average maturity period of the portfolio has been 7.21 years.</t>
  </si>
  <si>
    <t>Direct Plan - Fortnightly Dividend Option</t>
  </si>
  <si>
    <t>Direct Plan - Monthly Bonus Option</t>
  </si>
  <si>
    <t>Direct Plan - Annual Bonus Option</t>
  </si>
  <si>
    <t>Daily Dividend Option</t>
  </si>
  <si>
    <t>Fortnightly Dividend Option</t>
  </si>
  <si>
    <t>Monthly Bonus Option</t>
  </si>
  <si>
    <t>Annual Bonus Option</t>
  </si>
  <si>
    <t>Institutional Plan</t>
  </si>
  <si>
    <t>Institutional Plan - Growth Option</t>
  </si>
  <si>
    <t>Institutional Plan - Daily Dividend Option</t>
  </si>
  <si>
    <t>Institutional Plan - Weekly Dividend Option</t>
  </si>
  <si>
    <t>Institutional Plan - Monthly Dividend Option</t>
  </si>
  <si>
    <t>(5) The average maturity period of the portfolio has been 0.40 years.</t>
  </si>
  <si>
    <t>Direct Plan - Half yearly Bonus Option</t>
  </si>
  <si>
    <t>Premium Plus Plan</t>
  </si>
  <si>
    <t>Premium Plus Plan - Growth Option</t>
  </si>
  <si>
    <t/>
  </si>
  <si>
    <t>(5) The average maturity period of the portfolio has been 1.98 years.</t>
  </si>
  <si>
    <t>Half yearly Bonus Option</t>
  </si>
  <si>
    <t>Premium Plus Plan - Monthly Dividend Option</t>
  </si>
  <si>
    <t>Premium Plus Plan - Quarterly Dividend Option</t>
  </si>
  <si>
    <t>(5) The average maturity period of the portfolio has been 1.76 years.</t>
  </si>
  <si>
    <t>Live Plan</t>
  </si>
  <si>
    <t>Regular Plan - Bonus Option</t>
  </si>
  <si>
    <t>(5) The average maturity period of the portfolio has been 0.41 years.</t>
  </si>
  <si>
    <t>(2) Aggregate value of illiquid equity shares of the fund is Nil.</t>
  </si>
  <si>
    <t>(3) Plan / option wise per unit Net Asset Values are as follows:</t>
  </si>
  <si>
    <t>Direct Plan - Half Yearly Dividend Option</t>
  </si>
  <si>
    <t>Regular Plan - Regular Dividend Option</t>
  </si>
  <si>
    <t>Regular Plan - Half Yearly Dividend Option</t>
  </si>
  <si>
    <t>(5) Details of derivatives exposure and transactions for the half year ended September 30, 2020 is as follows:</t>
  </si>
  <si>
    <t>(a) Hedging position through futures as on September 30, 2020 is as follows:</t>
  </si>
  <si>
    <t>Underlying</t>
  </si>
  <si>
    <t>Long / short</t>
  </si>
  <si>
    <t>Futures price when purchased</t>
  </si>
  <si>
    <t>Current price of the contract</t>
  </si>
  <si>
    <t>Margin maintained in Rs. Lakhs</t>
  </si>
  <si>
    <t>Short</t>
  </si>
  <si>
    <t>For the half year period ended September 30, 2020, following details specified for hedging transactions through futures which have been squared off / expired:</t>
  </si>
  <si>
    <t>Total number of contracts where futures were bought:</t>
  </si>
  <si>
    <t>Total number of contracts where futures were sold:</t>
  </si>
  <si>
    <t>Gross notional value of contracts where futures were bought:</t>
  </si>
  <si>
    <t>Gross notional value of contracts where futures were sold:</t>
  </si>
  <si>
    <t>Net profit / loss value on all contracts combined:</t>
  </si>
  <si>
    <t>(b) Other than hedging position through futures as on September 30, 2020 is Nil.</t>
  </si>
  <si>
    <t>For the half year period ended September 30, 2020, there were Nil non-hedging transactions through futures which have been squared off / expired.</t>
  </si>
  <si>
    <t>(c) Hedging position through options as on September 30, 2020 is Nil.</t>
  </si>
  <si>
    <t>For the half year period ended September 30, 2020, there were Nil hedging transactions through options which have been exercised / expired.</t>
  </si>
  <si>
    <t>(d) Other than hedging positions through options as on September 30, 2020 is Nil.</t>
  </si>
  <si>
    <t>For the half year period ended September 30, 2020, there were Nil non-hedging transactions through options which have been exercised / expired.</t>
  </si>
  <si>
    <t>(e) Hedging positions through swaps as on September 30, 2020 is Nil.</t>
  </si>
  <si>
    <t>(6) Total market value of Investments in American Depositary Receipts / Global Depositary Receipts as at September 30, 2020 is Nil.</t>
  </si>
  <si>
    <t>(7) During the current half year, the portfolio turnover ratio of the scheme is 3.67 times.</t>
  </si>
  <si>
    <t>(8) No bonus was declared during the half year ended September 30, 2020.</t>
  </si>
  <si>
    <t>(9) During the half year additional instances of fair valuation / deviation from valuation price provided by the valuation agencies is Nil.</t>
  </si>
  <si>
    <t>(a) Hedging position through futures as on September 30, 2020 is Nil.</t>
  </si>
  <si>
    <t>For the half year period ended September 30, 2020, following details specified for non-hedging transactions through futures which have been squared off / expired:</t>
  </si>
  <si>
    <t>For the half year period ended September 30, 2020, following details specified for non-hedging transactions through option which have been exercised / expired:</t>
  </si>
  <si>
    <t>Total number of contracts where options were bought:</t>
  </si>
  <si>
    <t>Total number of contracts where options were sold:</t>
  </si>
  <si>
    <t>Gross notional value of contracts where options were bought:</t>
  </si>
  <si>
    <t>Gross notional value of contracts where options were sold:</t>
  </si>
  <si>
    <t>(7) During the current half year, the portfolio turnover ratio of the scheme is 1.70 times.</t>
  </si>
  <si>
    <t>Half Yearly Dividend Option</t>
  </si>
  <si>
    <t>Wealth Plan</t>
  </si>
  <si>
    <t>Wealth Plan - Growth Option</t>
  </si>
  <si>
    <t>Wealth Plan - Dividend Option</t>
  </si>
  <si>
    <t>For the half year period ended September 30, 2020, following details specified for hedging transactions through options which have been exercised / expired:</t>
  </si>
  <si>
    <t>(7) During the current half year, the portfolio turnover ratio of the scheme is 1.55 times.</t>
  </si>
  <si>
    <t>(7) During the current half year, the portfolio turnover ratio of the scheme is 2.30 times.</t>
  </si>
  <si>
    <t xml:space="preserve">Direct Plan - Growth Option </t>
  </si>
  <si>
    <t>Housing Development Finance Corp Ltd.</t>
  </si>
  <si>
    <t>(7) During the current half year, the portfolio turnover ratio of the scheme is 1.16 times.</t>
  </si>
  <si>
    <t>(10) Additional disclosures - valuation policy</t>
  </si>
  <si>
    <t>(7) During the current half year, the portfolio turnover ratio of the scheme is 2.02 times.</t>
  </si>
  <si>
    <t>(5) Details of derivatives exposure and transactions for the half year ended September 30, 2020 is Nil.</t>
  </si>
  <si>
    <t>(7) During the current half year, the portfolio turnover ratio of the scheme is 0.75 times.</t>
  </si>
  <si>
    <t>(7) The average maturity period of the portfolio has been 0.18 years.</t>
  </si>
  <si>
    <t>Direct Plan - Standard Dividend Option</t>
  </si>
  <si>
    <t>Regular Plan - Standard Dividend Option</t>
  </si>
  <si>
    <t>(5) The average maturity period of the portfolio has been 0.42 years.</t>
  </si>
  <si>
    <t>(5) The average maturity period of the portfolio has been 0.45 years.</t>
  </si>
  <si>
    <t>(5) The average maturity period of the portfolio has been 0.46 years.</t>
  </si>
  <si>
    <t>(5) The average maturity period of the portfolio has been 0.49 years.</t>
  </si>
  <si>
    <t>(5) The average maturity period of the portfolio has been 0.35 years.</t>
  </si>
  <si>
    <t>(3) No dividend was declared during the half year ended September 30, 2020.</t>
  </si>
  <si>
    <t>(5) The average maturity period of the portfolio has been 1.42 years.</t>
  </si>
  <si>
    <t>(5) The average maturity period of the portfolio has been 0.55 years.</t>
  </si>
  <si>
    <t>(5) The average maturity period of the portfolio has been 1.26 years.</t>
  </si>
  <si>
    <t>(5) The average maturity period of the portfolio has been 0.52 years.</t>
  </si>
  <si>
    <t>(5) The average maturity period of the portfolio has been 0.59 years.</t>
  </si>
  <si>
    <t>(5) The average maturity period of the portfolio has been 0.57 years.</t>
  </si>
  <si>
    <t>Plan / Option (Face Value 100)</t>
  </si>
  <si>
    <t>Unclaimed Plan</t>
  </si>
  <si>
    <t>Unclaimed Redemption Plan Below 3 Years</t>
  </si>
  <si>
    <t>Unclaimed Redemption Plan Above 3 Years</t>
  </si>
  <si>
    <t>Unclaimed Dividend Plan Below 3 Years</t>
  </si>
  <si>
    <t>Unclaimed Dividend Plan Above 3 Years</t>
  </si>
  <si>
    <t>(5) The average maturity period of the portfolio has been 0.08 years.</t>
  </si>
  <si>
    <t>(7) Value of investment made by other schemes under same management is Rs.1,862.38 Lakhs.</t>
  </si>
  <si>
    <t>(8) During the half year additional instances of fair valuation / deviation from valuation price provided by the valuation agencies is Nil.</t>
  </si>
  <si>
    <t>(5) The average maturity period of the portfolio has been 1 day.</t>
  </si>
  <si>
    <t>(6) Total market value of Investments in foreign securities / American Depositary Receipts / Global Depositary Receipts as at September 30, 2020 is Rs.31,002.89 Lakhs &amp; its percentage to Net Asset Value is 96.68%.</t>
  </si>
  <si>
    <t>(7) During the current half year, the portfolio turnover ratio of the scheme is 0.</t>
  </si>
  <si>
    <t>(6) Total market value of Investments in foreign securities / American Depositary Receipts / Global Depositary Receipts as at September 30, 2020 is Rs.390.43 Lakhs &amp; its percentage to Net Asset Value is 99.65%</t>
  </si>
  <si>
    <t>(7) During the current half year, the portfolio turnover ratio of the scheme is 0.04.</t>
  </si>
  <si>
    <t>Name of the instrument</t>
  </si>
  <si>
    <t>Industry / rating</t>
  </si>
  <si>
    <t>Market / fair value (Rounded, Rs. In Lakhs)</t>
  </si>
  <si>
    <t>Rounded, % to net assets</t>
  </si>
  <si>
    <t>(a) Listed / Awaiting listing on Stock Exchanges</t>
  </si>
  <si>
    <t>(b) Privately Placed / Unlisted</t>
  </si>
  <si>
    <t>(c) Securitised Debt Instruments</t>
  </si>
  <si>
    <t>Segregated Portfolio1 - Direct Plan Annual Dividend Option</t>
  </si>
  <si>
    <t>Segregated Portfolio1 - Direct Plan Quarterly Dividend Option</t>
  </si>
  <si>
    <t>Segregated Portfolio1 - Direct Plan Growth Option</t>
  </si>
  <si>
    <t>Segregated Portfolio1 - Direct Plan Monthly Dividend Option</t>
  </si>
  <si>
    <t>Segregated Portfolio1 - Regular Plan Annual Dividend Option</t>
  </si>
  <si>
    <t>Segregated Portfolio1 - Regular Plan Quarterly Dividend Option</t>
  </si>
  <si>
    <t>Segregated Portfolio1 - Regular Plan Growth Option</t>
  </si>
  <si>
    <t>Segregated Portfolio1 - Regular Plan Monthly Dividend Option</t>
  </si>
  <si>
    <t>(5) No bonus was declared during the half year ended September 30, 2020.</t>
  </si>
  <si>
    <t>(a) Index / Stock Future</t>
  </si>
  <si>
    <t>Total %age of existing assets hedged through futures: 67.28%</t>
  </si>
  <si>
    <t>(AN OPEN ENDED HYBRID SCHEME INVESTING PREDOMINANTLY IN EQUITY RELATED INSTRUMENTS)</t>
  </si>
  <si>
    <t>Total %age in of existing assets hedged through futures: 29.53%</t>
  </si>
  <si>
    <t>International Mutual Fund Units</t>
  </si>
  <si>
    <t>(8) Debt instruments having structured obligations or credit enhancement features have been denoted with suffix as (SO) or (CE) respectively against the ratings of the instrument</t>
  </si>
  <si>
    <t>(9) Additional disclosures - valuation policy</t>
  </si>
  <si>
    <t>(6) The Segregated security prior to segregation was 4.34% of the Scheme AUM.</t>
  </si>
  <si>
    <t>(3) Gross dividend declared during the half year ended September 30, 2020.</t>
  </si>
  <si>
    <t>(4) Gross dividend declared during the half year ended September 30, 2020.</t>
  </si>
  <si>
    <t>(3) Gross dividend declared during the half year ended September 30, 2020 is Nil.</t>
  </si>
  <si>
    <t>INF223J01NS5</t>
  </si>
  <si>
    <t>Monthly Portfolio Statement as on September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</si>
</sst>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##,###,##0"/>
    <numFmt numFmtId="166" formatCode="#,##0.00_);\(##,##0\)"/>
    <numFmt numFmtId="167" formatCode="#,##0.00_);\(##,##0.00\)"/>
    <numFmt numFmtId="168" formatCode="0.00%_);\(0.00%\)"/>
    <numFmt numFmtId="169" formatCode="[$-1009]mmmm\ d\,\ yyyy;@"/>
    <numFmt numFmtId="170" formatCode="_(* #,##0.0000_);_(* \(#,##0.0000\);_(* &quot;-&quot;??_);_(@_)"/>
    <numFmt numFmtId="171" formatCode="_(* #,##0.0000_);_(* \(#,##0.0000\);_(* &quot;-&quot;????_);_(@_)"/>
    <numFmt numFmtId="172" formatCode="#,##0.0000"/>
    <numFmt numFmtId="173" formatCode="mmmm\ d\,\ yyyy"/>
    <numFmt numFmtId="174" formatCode="0.0000"/>
    <numFmt numFmtId="175" formatCode="_(* #,##0_);_(* \(#,##0\);_(* &quot;-&quot;??_);_(@_)"/>
    <numFmt numFmtId="176" formatCode="_([$₹-44E]\ #,##0_);_(* \(#,##0\);_([$₹-44E]\ &quot;-&quot;??_);_(@_)"/>
    <numFmt numFmtId="177" formatCode="_([$₹-44E]\ #,##0_);_([$₹-44E]\ \(#,##0\);_([$₹-44E]\ &quot;-&quot;??_);_(@_)"/>
    <numFmt numFmtId="178" formatCode="#,##0_ ;\-#,##0\ "/>
  </numFmts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7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name val="SansSerif"/>
    </font>
    <font>
      <b/>
      <u/>
      <sz val="9"/>
      <color theme="10"/>
      <name val="Arial"/>
      <family val="2"/>
    </font>
    <font>
      <sz val="10"/>
      <name val="MS Sans Serif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39" fontId="15" fillId="0" borderId="0"/>
    <xf numFmtId="0" fontId="17" fillId="0" borderId="0" applyNumberFormat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5" fontId="3" fillId="0" borderId="0" xfId="0" applyNumberFormat="1" applyFont="1"/>
    <xf numFmtId="10" fontId="4" fillId="0" borderId="1" xfId="0" applyNumberFormat="1" applyFont="1" applyBorder="1" applyAlignment="1">
      <alignment horizontal="right"/>
    </xf>
    <xf numFmtId="0" fontId="3" fillId="0" borderId="2" xfId="0" applyFont="1" applyBorder="1"/>
    <xf numFmtId="10" fontId="3" fillId="0" borderId="2" xfId="2" applyNumberFormat="1" applyFont="1" applyBorder="1"/>
    <xf numFmtId="0" fontId="3" fillId="0" borderId="3" xfId="0" applyFont="1" applyBorder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left"/>
    </xf>
    <xf numFmtId="165" fontId="3" fillId="0" borderId="2" xfId="0" applyNumberFormat="1" applyFont="1" applyBorder="1"/>
    <xf numFmtId="4" fontId="3" fillId="0" borderId="2" xfId="0" applyNumberFormat="1" applyFont="1" applyBorder="1"/>
    <xf numFmtId="10" fontId="3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10" fontId="3" fillId="0" borderId="2" xfId="0" applyNumberFormat="1" applyFont="1" applyBorder="1"/>
    <xf numFmtId="4" fontId="4" fillId="0" borderId="5" xfId="0" applyNumberFormat="1" applyFont="1" applyBorder="1"/>
    <xf numFmtId="10" fontId="4" fillId="0" borderId="6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165" fontId="4" fillId="0" borderId="5" xfId="0" applyNumberFormat="1" applyFont="1" applyBorder="1"/>
    <xf numFmtId="0" fontId="3" fillId="0" borderId="0" xfId="0" applyFont="1" applyAlignment="1">
      <alignment vertical="top"/>
    </xf>
    <xf numFmtId="0" fontId="7" fillId="0" borderId="4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8" xfId="0" applyFont="1" applyBorder="1" applyAlignment="1">
      <alignment horizontal="right" vertical="top"/>
    </xf>
    <xf numFmtId="0" fontId="8" fillId="0" borderId="3" xfId="0" applyFont="1" applyBorder="1" applyAlignment="1">
      <alignment vertical="top"/>
    </xf>
    <xf numFmtId="169" fontId="8" fillId="0" borderId="3" xfId="0" quotePrefix="1" applyNumberFormat="1" applyFont="1" applyBorder="1" applyAlignment="1">
      <alignment horizontal="right" vertical="top"/>
    </xf>
    <xf numFmtId="0" fontId="9" fillId="0" borderId="5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170" fontId="8" fillId="0" borderId="5" xfId="0" applyNumberFormat="1" applyFont="1" applyBorder="1" applyAlignment="1">
      <alignment horizontal="right" vertical="top"/>
    </xf>
    <xf numFmtId="170" fontId="8" fillId="0" borderId="5" xfId="0" applyNumberFormat="1" applyFont="1" applyBorder="1" applyAlignment="1">
      <alignment vertical="top"/>
    </xf>
    <xf numFmtId="15" fontId="8" fillId="0" borderId="3" xfId="0" applyNumberFormat="1" applyFont="1" applyBorder="1" applyAlignment="1">
      <alignment vertical="top"/>
    </xf>
    <xf numFmtId="0" fontId="8" fillId="0" borderId="4" xfId="3" applyFont="1" applyBorder="1" applyAlignment="1">
      <alignment vertical="top"/>
    </xf>
    <xf numFmtId="0" fontId="11" fillId="0" borderId="4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8" fillId="0" borderId="7" xfId="0" applyFont="1" applyBorder="1" applyAlignment="1">
      <alignment vertical="top"/>
    </xf>
    <xf numFmtId="172" fontId="8" fillId="0" borderId="5" xfId="0" applyNumberFormat="1" applyFont="1" applyBorder="1" applyAlignment="1">
      <alignment vertical="top"/>
    </xf>
    <xf numFmtId="173" fontId="3" fillId="0" borderId="3" xfId="0" applyNumberFormat="1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14" fillId="0" borderId="1" xfId="4" applyFont="1" applyBorder="1" applyAlignment="1">
      <alignment vertical="top"/>
    </xf>
    <xf numFmtId="0" fontId="9" fillId="0" borderId="4" xfId="0" applyFont="1" applyBorder="1" applyAlignment="1">
      <alignment vertical="top"/>
    </xf>
    <xf numFmtId="172" fontId="8" fillId="0" borderId="8" xfId="0" applyNumberFormat="1" applyFont="1" applyBorder="1" applyAlignment="1">
      <alignment vertical="top"/>
    </xf>
    <xf numFmtId="39" fontId="8" fillId="0" borderId="9" xfId="5" applyFont="1" applyBorder="1" applyAlignment="1">
      <alignment vertical="top"/>
    </xf>
    <xf numFmtId="0" fontId="8" fillId="0" borderId="5" xfId="3" applyFont="1" applyBorder="1" applyAlignment="1">
      <alignment vertical="top"/>
    </xf>
    <xf numFmtId="4" fontId="8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174" fontId="3" fillId="0" borderId="5" xfId="0" applyNumberFormat="1" applyFont="1" applyBorder="1" applyAlignment="1">
      <alignment vertical="top"/>
    </xf>
    <xf numFmtId="0" fontId="3" fillId="0" borderId="8" xfId="0" applyFont="1" applyBorder="1" applyAlignment="1">
      <alignment horizontal="right" vertical="top"/>
    </xf>
    <xf numFmtId="0" fontId="4" fillId="0" borderId="0" xfId="0" applyFont="1" applyAlignment="1">
      <alignment vertical="top" wrapText="1"/>
    </xf>
    <xf numFmtId="0" fontId="3" fillId="0" borderId="4" xfId="3" applyFont="1" applyBorder="1" applyAlignment="1">
      <alignment vertical="top"/>
    </xf>
    <xf numFmtId="4" fontId="3" fillId="0" borderId="5" xfId="0" applyNumberFormat="1" applyFont="1" applyBorder="1" applyAlignment="1">
      <alignment vertical="top"/>
    </xf>
    <xf numFmtId="164" fontId="8" fillId="0" borderId="5" xfId="0" applyNumberFormat="1" applyFont="1" applyBorder="1" applyAlignment="1">
      <alignment vertical="top"/>
    </xf>
    <xf numFmtId="0" fontId="3" fillId="0" borderId="5" xfId="3" applyFont="1" applyBorder="1" applyAlignment="1">
      <alignment vertical="top"/>
    </xf>
    <xf numFmtId="175" fontId="8" fillId="0" borderId="5" xfId="0" applyNumberFormat="1" applyFont="1" applyBorder="1" applyAlignment="1">
      <alignment vertical="top"/>
    </xf>
    <xf numFmtId="176" fontId="8" fillId="0" borderId="5" xfId="0" applyNumberFormat="1" applyFont="1" applyBorder="1" applyAlignment="1">
      <alignment vertical="top"/>
    </xf>
    <xf numFmtId="177" fontId="8" fillId="0" borderId="5" xfId="0" applyNumberFormat="1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3" fillId="0" borderId="4" xfId="6" applyFont="1" applyBorder="1" applyAlignment="1">
      <alignment vertical="top"/>
    </xf>
    <xf numFmtId="164" fontId="8" fillId="0" borderId="5" xfId="0" applyNumberFormat="1" applyFont="1" applyBorder="1" applyAlignment="1">
      <alignment horizontal="right" vertical="top"/>
    </xf>
    <xf numFmtId="2" fontId="8" fillId="0" borderId="5" xfId="0" applyNumberFormat="1" applyFont="1" applyBorder="1" applyAlignment="1">
      <alignment vertical="top"/>
    </xf>
    <xf numFmtId="4" fontId="8" fillId="0" borderId="5" xfId="0" applyNumberFormat="1" applyFont="1" applyBorder="1" applyAlignment="1">
      <alignment vertical="top"/>
    </xf>
    <xf numFmtId="0" fontId="18" fillId="0" borderId="1" xfId="4" applyFont="1" applyBorder="1" applyAlignment="1">
      <alignment vertical="top"/>
    </xf>
    <xf numFmtId="169" fontId="8" fillId="0" borderId="3" xfId="0" quotePrefix="1" applyNumberFormat="1" applyFont="1" applyBorder="1" applyAlignment="1">
      <alignment vertical="top"/>
    </xf>
    <xf numFmtId="0" fontId="9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right" vertical="top"/>
    </xf>
    <xf numFmtId="172" fontId="8" fillId="0" borderId="5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165" fontId="4" fillId="0" borderId="2" xfId="0" applyNumberFormat="1" applyFont="1" applyBorder="1"/>
    <xf numFmtId="0" fontId="4" fillId="0" borderId="3" xfId="0" applyFont="1" applyBorder="1" applyAlignment="1">
      <alignment horizontal="left"/>
    </xf>
    <xf numFmtId="165" fontId="4" fillId="0" borderId="3" xfId="0" applyNumberFormat="1" applyFont="1" applyBorder="1"/>
    <xf numFmtId="4" fontId="4" fillId="0" borderId="3" xfId="0" applyNumberFormat="1" applyFont="1" applyBorder="1"/>
    <xf numFmtId="0" fontId="3" fillId="0" borderId="4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7" xfId="0" applyFont="1" applyBorder="1"/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171" fontId="3" fillId="0" borderId="0" xfId="0" applyNumberFormat="1" applyFont="1" applyBorder="1" applyAlignment="1">
      <alignment vertical="top"/>
    </xf>
    <xf numFmtId="172" fontId="8" fillId="0" borderId="0" xfId="0" applyNumberFormat="1" applyFont="1" applyBorder="1" applyAlignment="1">
      <alignment vertical="top"/>
    </xf>
    <xf numFmtId="0" fontId="3" fillId="0" borderId="10" xfId="0" applyFont="1" applyBorder="1"/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" fontId="4" fillId="0" borderId="2" xfId="0" applyNumberFormat="1" applyFont="1" applyBorder="1"/>
    <xf numFmtId="10" fontId="4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13" fillId="0" borderId="0" xfId="0" applyFont="1" applyBorder="1" applyAlignment="1">
      <alignment vertical="top" wrapText="1"/>
    </xf>
    <xf numFmtId="0" fontId="3" fillId="0" borderId="11" xfId="0" applyFont="1" applyBorder="1"/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0" applyFont="1" applyBorder="1" applyAlignment="1">
      <alignment horizontal="right"/>
    </xf>
    <xf numFmtId="0" fontId="3" fillId="0" borderId="13" xfId="0" applyFont="1" applyBorder="1"/>
    <xf numFmtId="178" fontId="8" fillId="0" borderId="5" xfId="0" applyNumberFormat="1" applyFont="1" applyBorder="1" applyAlignment="1">
      <alignment horizontal="right" vertical="top"/>
    </xf>
    <xf numFmtId="178" fontId="8" fillId="0" borderId="5" xfId="0" applyNumberFormat="1" applyFont="1" applyBorder="1" applyAlignment="1">
      <alignment vertical="top"/>
    </xf>
    <xf numFmtId="174" fontId="8" fillId="0" borderId="0" xfId="0" applyNumberFormat="1" applyFont="1" applyBorder="1" applyAlignment="1">
      <alignment vertical="top"/>
    </xf>
    <xf numFmtId="39" fontId="8" fillId="0" borderId="0" xfId="5" applyFont="1" applyBorder="1" applyAlignment="1">
      <alignment vertical="top"/>
    </xf>
    <xf numFmtId="167" fontId="3" fillId="0" borderId="2" xfId="0" applyNumberFormat="1" applyFont="1" applyBorder="1"/>
    <xf numFmtId="168" fontId="3" fillId="0" borderId="4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 vertical="center" wrapText="1"/>
    </xf>
    <xf numFmtId="10" fontId="3" fillId="0" borderId="7" xfId="2" applyNumberFormat="1" applyFont="1" applyBorder="1"/>
    <xf numFmtId="168" fontId="2" fillId="0" borderId="5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right"/>
    </xf>
    <xf numFmtId="10" fontId="4" fillId="0" borderId="5" xfId="0" applyNumberFormat="1" applyFont="1" applyBorder="1" applyAlignment="1">
      <alignment horizontal="right"/>
    </xf>
    <xf numFmtId="10" fontId="3" fillId="0" borderId="5" xfId="0" applyNumberFormat="1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6" fontId="3" fillId="0" borderId="2" xfId="0" applyNumberFormat="1" applyFont="1" applyBorder="1"/>
    <xf numFmtId="168" fontId="3" fillId="0" borderId="2" xfId="0" applyNumberFormat="1" applyFont="1" applyBorder="1" applyAlignment="1">
      <alignment horizontal="right"/>
    </xf>
    <xf numFmtId="167" fontId="4" fillId="0" borderId="5" xfId="0" applyNumberFormat="1" applyFont="1" applyBorder="1"/>
    <xf numFmtId="168" fontId="4" fillId="0" borderId="5" xfId="0" applyNumberFormat="1" applyFont="1" applyBorder="1" applyAlignment="1">
      <alignment horizontal="right"/>
    </xf>
    <xf numFmtId="10" fontId="4" fillId="0" borderId="2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vertical="top"/>
    </xf>
    <xf numFmtId="39" fontId="16" fillId="0" borderId="0" xfId="5" applyFont="1" applyBorder="1" applyAlignment="1">
      <alignment vertical="top"/>
    </xf>
    <xf numFmtId="0" fontId="16" fillId="0" borderId="0" xfId="3" applyFont="1" applyBorder="1" applyAlignment="1">
      <alignment vertical="top"/>
    </xf>
    <xf numFmtId="0" fontId="3" fillId="0" borderId="0" xfId="3" applyFont="1" applyBorder="1" applyAlignment="1">
      <alignment vertical="top"/>
    </xf>
    <xf numFmtId="4" fontId="3" fillId="0" borderId="0" xfId="3" applyNumberFormat="1" applyFont="1" applyBorder="1" applyAlignment="1">
      <alignment vertical="top"/>
    </xf>
    <xf numFmtId="4" fontId="16" fillId="0" borderId="0" xfId="3" applyNumberFormat="1" applyFont="1" applyBorder="1" applyAlignment="1">
      <alignment vertical="top"/>
    </xf>
    <xf numFmtId="0" fontId="8" fillId="0" borderId="0" xfId="3" applyFont="1" applyBorder="1" applyAlignment="1">
      <alignment vertical="top"/>
    </xf>
    <xf numFmtId="3" fontId="8" fillId="0" borderId="0" xfId="3" applyNumberFormat="1" applyFont="1" applyBorder="1" applyAlignment="1">
      <alignment vertical="top"/>
    </xf>
    <xf numFmtId="4" fontId="8" fillId="0" borderId="0" xfId="3" applyNumberFormat="1" applyFont="1" applyBorder="1" applyAlignment="1">
      <alignment vertical="top"/>
    </xf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13" xfId="0" applyFont="1" applyBorder="1" applyAlignment="1">
      <alignment horizontal="right"/>
    </xf>
    <xf numFmtId="3" fontId="3" fillId="0" borderId="0" xfId="3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168" fontId="4" fillId="0" borderId="6" xfId="0" applyNumberFormat="1" applyFont="1" applyBorder="1" applyAlignment="1">
      <alignment horizontal="right"/>
    </xf>
    <xf numFmtId="164" fontId="3" fillId="0" borderId="0" xfId="1" applyFont="1" applyBorder="1"/>
    <xf numFmtId="39" fontId="3" fillId="0" borderId="0" xfId="5" applyFont="1" applyBorder="1" applyAlignment="1">
      <alignment vertical="top"/>
    </xf>
    <xf numFmtId="0" fontId="3" fillId="0" borderId="5" xfId="0" applyNumberFormat="1" applyFont="1" applyBorder="1" applyAlignment="1">
      <alignment vertical="top" wrapText="1"/>
    </xf>
    <xf numFmtId="0" fontId="3" fillId="0" borderId="5" xfId="0" applyNumberFormat="1" applyFont="1" applyBorder="1" applyAlignment="1">
      <alignment horizontal="right" vertical="top" wrapText="1"/>
    </xf>
    <xf numFmtId="164" fontId="8" fillId="0" borderId="0" xfId="0" applyNumberFormat="1" applyFont="1" applyBorder="1" applyAlignment="1">
      <alignment vertical="top"/>
    </xf>
    <xf numFmtId="170" fontId="8" fillId="0" borderId="0" xfId="0" applyNumberFormat="1" applyFont="1" applyBorder="1" applyAlignment="1">
      <alignment vertical="top"/>
    </xf>
    <xf numFmtId="169" fontId="8" fillId="0" borderId="0" xfId="0" quotePrefix="1" applyNumberFormat="1" applyFont="1" applyBorder="1" applyAlignment="1">
      <alignment vertical="top"/>
    </xf>
    <xf numFmtId="10" fontId="3" fillId="0" borderId="0" xfId="1" applyNumberFormat="1" applyFont="1" applyBorder="1"/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4" fillId="0" borderId="7" xfId="0" applyFont="1" applyBorder="1"/>
    <xf numFmtId="0" fontId="4" fillId="0" borderId="0" xfId="0" applyFont="1"/>
    <xf numFmtId="0" fontId="1" fillId="0" borderId="1" xfId="4" applyFont="1" applyBorder="1" applyAlignment="1">
      <alignment vertical="top"/>
    </xf>
    <xf numFmtId="0" fontId="3" fillId="0" borderId="1" xfId="4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</cellXfs>
  <cellStyles count="7">
    <cellStyle name="Comma" xfId="1" builtinId="3"/>
    <cellStyle name="Hyperlink" xfId="4" builtinId="8"/>
    <cellStyle name="Normal" xfId="0" builtinId="0"/>
    <cellStyle name="Normal 2" xfId="6" xr:uid="{0566A427-B7E1-46CC-89A5-B282C7879107}"/>
    <cellStyle name="Normal 3" xfId="3" xr:uid="{C140A9CA-661D-4A8E-B565-A993EA99BC51}"/>
    <cellStyle name="Normal_Unaudited Half Yrly - MSIM Copy" xfId="5" xr:uid="{4A264B9A-F152-4272-8715-806C544D0177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gimindiamf.com/statutory-disclosure/portfolio-related/valuation-policy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2</v>
      </c>
      <c r="C1" s="1"/>
      <c r="D1" s="1"/>
      <c r="E1" s="1"/>
      <c r="F1" s="1"/>
      <c r="G1" s="1"/>
    </row>
    <row r="2" spans="2:8" ht="15.75" customHeight="1">
      <c r="B2" s="3" t="s">
        <v>3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53</v>
      </c>
      <c r="C9" s="15" t="s">
        <v>54</v>
      </c>
      <c r="D9" s="15" t="s">
        <v>55</v>
      </c>
      <c r="E9" s="16">
        <v>750000</v>
      </c>
      <c r="F9" s="17">
        <v>755.33</v>
      </c>
      <c r="G9" s="18">
        <v>8.7999999999999995E-2</v>
      </c>
      <c r="H9" s="12">
        <v>4.6949999999999999E-2</v>
      </c>
    </row>
    <row r="10" spans="2:8" ht="15.75" customHeight="1">
      <c r="B10" s="15" t="s">
        <v>56</v>
      </c>
      <c r="C10" s="15" t="s">
        <v>57</v>
      </c>
      <c r="D10" s="15" t="s">
        <v>58</v>
      </c>
      <c r="E10" s="16">
        <v>500000</v>
      </c>
      <c r="F10" s="17">
        <v>516.49</v>
      </c>
      <c r="G10" s="18">
        <v>6.0199999999999997E-2</v>
      </c>
      <c r="H10" s="12">
        <v>5.2719000000000002E-2</v>
      </c>
    </row>
    <row r="11" spans="2:8" ht="15.75" customHeight="1">
      <c r="B11" s="15" t="s">
        <v>59</v>
      </c>
      <c r="C11" s="15" t="s">
        <v>60</v>
      </c>
      <c r="D11" s="15" t="s">
        <v>61</v>
      </c>
      <c r="E11" s="16">
        <v>500000</v>
      </c>
      <c r="F11" s="17">
        <v>515.87</v>
      </c>
      <c r="G11" s="18">
        <v>6.0100000000000001E-2</v>
      </c>
      <c r="H11" s="12">
        <v>5.1200000000000002E-2</v>
      </c>
    </row>
    <row r="12" spans="2:8" ht="15.75" customHeight="1">
      <c r="B12" s="15" t="s">
        <v>62</v>
      </c>
      <c r="C12" s="15" t="s">
        <v>63</v>
      </c>
      <c r="D12" s="15" t="s">
        <v>55</v>
      </c>
      <c r="E12" s="16">
        <v>500000</v>
      </c>
      <c r="F12" s="17">
        <v>514.26</v>
      </c>
      <c r="G12" s="18">
        <v>5.9900000000000002E-2</v>
      </c>
      <c r="H12" s="12">
        <v>4.9700000000000001E-2</v>
      </c>
    </row>
    <row r="13" spans="2:8" ht="15.75" customHeight="1">
      <c r="B13" s="15" t="s">
        <v>64</v>
      </c>
      <c r="C13" s="15" t="s">
        <v>65</v>
      </c>
      <c r="D13" s="15" t="s">
        <v>55</v>
      </c>
      <c r="E13" s="16">
        <v>500000</v>
      </c>
      <c r="F13" s="17">
        <v>501.38</v>
      </c>
      <c r="G13" s="18">
        <v>5.8400000000000001E-2</v>
      </c>
      <c r="H13" s="12">
        <v>3.3404999999999997E-2</v>
      </c>
    </row>
    <row r="14" spans="2:8" ht="15.75" customHeight="1">
      <c r="B14" s="15" t="s">
        <v>66</v>
      </c>
      <c r="C14" s="15" t="s">
        <v>67</v>
      </c>
      <c r="D14" s="15" t="s">
        <v>55</v>
      </c>
      <c r="E14" s="16">
        <v>500000</v>
      </c>
      <c r="F14" s="17">
        <v>499.6</v>
      </c>
      <c r="G14" s="18">
        <v>5.8200000000000002E-2</v>
      </c>
      <c r="H14" s="12">
        <v>5.4949999999999999E-2</v>
      </c>
    </row>
    <row r="15" spans="2:8" ht="15.75" customHeight="1">
      <c r="B15" s="15" t="s">
        <v>68</v>
      </c>
      <c r="C15" s="15" t="s">
        <v>69</v>
      </c>
      <c r="D15" s="15" t="s">
        <v>55</v>
      </c>
      <c r="E15" s="16">
        <v>400000</v>
      </c>
      <c r="F15" s="17">
        <v>410.99</v>
      </c>
      <c r="G15" s="18">
        <v>4.7899999999999998E-2</v>
      </c>
      <c r="H15" s="12">
        <v>4.6115999999999997E-2</v>
      </c>
    </row>
    <row r="16" spans="2:8" ht="15.75" customHeight="1">
      <c r="B16" s="15" t="s">
        <v>70</v>
      </c>
      <c r="C16" s="15" t="s">
        <v>71</v>
      </c>
      <c r="D16" s="15" t="s">
        <v>72</v>
      </c>
      <c r="E16" s="16">
        <v>300000</v>
      </c>
      <c r="F16" s="17">
        <v>313.91000000000003</v>
      </c>
      <c r="G16" s="18">
        <v>3.6600000000000001E-2</v>
      </c>
      <c r="H16" s="12">
        <v>4.8000000000000001E-2</v>
      </c>
    </row>
    <row r="17" spans="2:8" ht="15.75" customHeight="1">
      <c r="B17" s="15" t="s">
        <v>73</v>
      </c>
      <c r="C17" s="15" t="s">
        <v>74</v>
      </c>
      <c r="D17" s="15" t="s">
        <v>72</v>
      </c>
      <c r="E17" s="16">
        <v>300000</v>
      </c>
      <c r="F17" s="17">
        <v>313.79000000000002</v>
      </c>
      <c r="G17" s="18">
        <v>3.6600000000000001E-2</v>
      </c>
      <c r="H17" s="12">
        <v>4.6050000000000001E-2</v>
      </c>
    </row>
    <row r="18" spans="2:8" ht="15.75" customHeight="1">
      <c r="B18" s="15" t="s">
        <v>75</v>
      </c>
      <c r="C18" s="15" t="s">
        <v>76</v>
      </c>
      <c r="D18" s="15" t="s">
        <v>55</v>
      </c>
      <c r="E18" s="16">
        <v>300000</v>
      </c>
      <c r="F18" s="17">
        <v>312.05</v>
      </c>
      <c r="G18" s="18">
        <v>3.6400000000000002E-2</v>
      </c>
      <c r="H18" s="12">
        <v>5.0999999999999997E-2</v>
      </c>
    </row>
    <row r="19" spans="2:8" ht="15.75" customHeight="1">
      <c r="B19" s="15" t="s">
        <v>77</v>
      </c>
      <c r="C19" s="15" t="s">
        <v>78</v>
      </c>
      <c r="D19" s="15" t="s">
        <v>55</v>
      </c>
      <c r="E19" s="16">
        <v>250000</v>
      </c>
      <c r="F19" s="17">
        <v>249.98</v>
      </c>
      <c r="G19" s="18">
        <v>2.9100000000000001E-2</v>
      </c>
      <c r="H19" s="12">
        <v>5.8500000000000003E-2</v>
      </c>
    </row>
    <row r="20" spans="2:8" ht="15.75" customHeight="1">
      <c r="B20" s="15" t="s">
        <v>79</v>
      </c>
      <c r="C20" s="15" t="s">
        <v>80</v>
      </c>
      <c r="D20" s="15" t="s">
        <v>55</v>
      </c>
      <c r="E20" s="16">
        <v>240000</v>
      </c>
      <c r="F20" s="17">
        <v>249.16</v>
      </c>
      <c r="G20" s="18">
        <v>2.9000000000000001E-2</v>
      </c>
      <c r="H20" s="12">
        <v>4.7500000000000001E-2</v>
      </c>
    </row>
    <row r="21" spans="2:8" ht="15.75" customHeight="1">
      <c r="B21" s="15" t="s">
        <v>722</v>
      </c>
      <c r="C21" s="15" t="s">
        <v>81</v>
      </c>
      <c r="D21" s="15" t="s">
        <v>82</v>
      </c>
      <c r="E21" s="16">
        <v>420000</v>
      </c>
      <c r="F21" s="17">
        <v>210.71</v>
      </c>
      <c r="G21" s="18">
        <v>2.4500000000000001E-2</v>
      </c>
      <c r="H21" s="12">
        <v>7.7156000000000002E-2</v>
      </c>
    </row>
    <row r="22" spans="2:8" ht="15.75" customHeight="1">
      <c r="B22" s="15" t="s">
        <v>83</v>
      </c>
      <c r="C22" s="15" t="s">
        <v>84</v>
      </c>
      <c r="D22" s="15" t="s">
        <v>55</v>
      </c>
      <c r="E22" s="16">
        <v>200000</v>
      </c>
      <c r="F22" s="17">
        <v>210.54</v>
      </c>
      <c r="G22" s="18">
        <v>2.4500000000000001E-2</v>
      </c>
      <c r="H22" s="12">
        <v>6.8900000000000003E-2</v>
      </c>
    </row>
    <row r="23" spans="2:8" ht="15.75" customHeight="1">
      <c r="B23" s="15" t="s">
        <v>85</v>
      </c>
      <c r="C23" s="15" t="s">
        <v>86</v>
      </c>
      <c r="D23" s="15" t="s">
        <v>55</v>
      </c>
      <c r="E23" s="16">
        <v>190000</v>
      </c>
      <c r="F23" s="17">
        <v>193.54</v>
      </c>
      <c r="G23" s="18">
        <v>2.2499999999999999E-2</v>
      </c>
      <c r="H23" s="12">
        <v>5.0099999999999999E-2</v>
      </c>
    </row>
    <row r="24" spans="2:8" ht="15.75" customHeight="1">
      <c r="B24" s="15" t="s">
        <v>87</v>
      </c>
      <c r="C24" s="15" t="s">
        <v>88</v>
      </c>
      <c r="D24" s="15" t="s">
        <v>61</v>
      </c>
      <c r="E24" s="16">
        <v>150000</v>
      </c>
      <c r="F24" s="17">
        <v>152.93</v>
      </c>
      <c r="G24" s="18">
        <v>1.78E-2</v>
      </c>
      <c r="H24" s="12">
        <v>5.1900000000000002E-2</v>
      </c>
    </row>
    <row r="25" spans="2:8" ht="15.75" customHeight="1">
      <c r="B25" s="15" t="s">
        <v>723</v>
      </c>
      <c r="C25" s="15" t="s">
        <v>89</v>
      </c>
      <c r="D25" s="15" t="s">
        <v>90</v>
      </c>
      <c r="E25" s="16">
        <v>130000</v>
      </c>
      <c r="F25" s="17">
        <v>141.91999999999999</v>
      </c>
      <c r="G25" s="18">
        <v>1.6500000000000001E-2</v>
      </c>
      <c r="H25" s="12">
        <v>5.7981999999999999E-2</v>
      </c>
    </row>
    <row r="26" spans="2:8" ht="15.75" customHeight="1">
      <c r="B26" s="15" t="s">
        <v>91</v>
      </c>
      <c r="C26" s="15" t="s">
        <v>92</v>
      </c>
      <c r="D26" s="15" t="s">
        <v>55</v>
      </c>
      <c r="E26" s="16">
        <v>50000</v>
      </c>
      <c r="F26" s="17">
        <v>54.7</v>
      </c>
      <c r="G26" s="18">
        <v>6.4000000000000003E-3</v>
      </c>
      <c r="H26" s="12">
        <v>5.5E-2</v>
      </c>
    </row>
    <row r="27" spans="2:8" ht="15.75" customHeight="1">
      <c r="B27" s="19" t="s">
        <v>93</v>
      </c>
      <c r="C27" s="19"/>
      <c r="D27" s="19"/>
      <c r="E27" s="86"/>
      <c r="F27" s="21">
        <v>6117.15</v>
      </c>
      <c r="G27" s="22">
        <v>0.71260000000000001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893</v>
      </c>
      <c r="C29" s="15"/>
      <c r="D29" s="15"/>
      <c r="E29" s="16"/>
      <c r="F29" s="17"/>
      <c r="G29" s="18"/>
      <c r="H29" s="11"/>
    </row>
    <row r="30" spans="2:8" ht="15.75" customHeight="1">
      <c r="B30" s="19" t="s">
        <v>93</v>
      </c>
      <c r="C30" s="15"/>
      <c r="D30" s="15"/>
      <c r="E30" s="16"/>
      <c r="F30" s="23" t="s">
        <v>94</v>
      </c>
      <c r="G30" s="24" t="s">
        <v>94</v>
      </c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19" t="s">
        <v>894</v>
      </c>
      <c r="C32" s="15"/>
      <c r="D32" s="15"/>
      <c r="E32" s="16"/>
      <c r="F32" s="17"/>
      <c r="G32" s="18"/>
      <c r="H32" s="11"/>
    </row>
    <row r="33" spans="2:8" ht="15.75" customHeight="1">
      <c r="B33" s="19" t="s">
        <v>93</v>
      </c>
      <c r="C33" s="15"/>
      <c r="D33" s="15"/>
      <c r="E33" s="16"/>
      <c r="F33" s="23" t="s">
        <v>94</v>
      </c>
      <c r="G33" s="24" t="s">
        <v>94</v>
      </c>
      <c r="H33" s="11"/>
    </row>
    <row r="34" spans="2:8" ht="15.75" customHeight="1">
      <c r="B34" s="15"/>
      <c r="C34" s="15"/>
      <c r="D34" s="15"/>
      <c r="E34" s="16"/>
      <c r="F34" s="17"/>
      <c r="G34" s="18"/>
      <c r="H34" s="11"/>
    </row>
    <row r="35" spans="2:8" ht="15.75" customHeight="1">
      <c r="B35" s="26" t="s">
        <v>95</v>
      </c>
      <c r="C35" s="26"/>
      <c r="D35" s="26"/>
      <c r="E35" s="27"/>
      <c r="F35" s="21">
        <v>6117.15</v>
      </c>
      <c r="G35" s="22">
        <v>0.71260000000000001</v>
      </c>
      <c r="H35" s="11"/>
    </row>
    <row r="36" spans="2:8" ht="15.75" customHeight="1">
      <c r="B36" s="15"/>
      <c r="C36" s="15"/>
      <c r="D36" s="15"/>
      <c r="E36" s="16"/>
      <c r="F36" s="17"/>
      <c r="G36" s="18"/>
      <c r="H36" s="11"/>
    </row>
    <row r="37" spans="2:8" ht="15.75" customHeight="1">
      <c r="B37" s="19" t="s">
        <v>96</v>
      </c>
      <c r="C37" s="15"/>
      <c r="D37" s="15"/>
      <c r="E37" s="16"/>
      <c r="F37" s="17"/>
      <c r="G37" s="18"/>
      <c r="H37" s="11"/>
    </row>
    <row r="38" spans="2:8" ht="15.75" customHeight="1">
      <c r="B38" s="15"/>
      <c r="C38" s="15"/>
      <c r="D38" s="15"/>
      <c r="E38" s="16"/>
      <c r="F38" s="17"/>
      <c r="G38" s="18"/>
      <c r="H38" s="11"/>
    </row>
    <row r="39" spans="2:8" ht="15.75" customHeight="1">
      <c r="B39" s="19" t="s">
        <v>97</v>
      </c>
      <c r="C39" s="15"/>
      <c r="D39" s="15"/>
      <c r="E39" s="16"/>
      <c r="F39" s="17"/>
      <c r="G39" s="18"/>
      <c r="H39" s="11"/>
    </row>
    <row r="40" spans="2:8" ht="15.75" customHeight="1">
      <c r="B40" s="15" t="s">
        <v>98</v>
      </c>
      <c r="C40" s="15" t="s">
        <v>99</v>
      </c>
      <c r="D40" s="15" t="s">
        <v>100</v>
      </c>
      <c r="E40" s="16">
        <v>400000</v>
      </c>
      <c r="F40" s="17">
        <v>398.97</v>
      </c>
      <c r="G40" s="18">
        <v>4.65E-2</v>
      </c>
      <c r="H40" s="12">
        <v>3.2506E-2</v>
      </c>
    </row>
    <row r="41" spans="2:8" ht="15.75" customHeight="1">
      <c r="B41" s="19" t="s">
        <v>93</v>
      </c>
      <c r="C41" s="19"/>
      <c r="D41" s="19"/>
      <c r="E41" s="86"/>
      <c r="F41" s="21">
        <v>398.97</v>
      </c>
      <c r="G41" s="22">
        <v>4.65E-2</v>
      </c>
      <c r="H41" s="11"/>
    </row>
    <row r="42" spans="2:8" ht="15.75" customHeight="1">
      <c r="B42" s="15"/>
      <c r="C42" s="15"/>
      <c r="D42" s="15"/>
      <c r="E42" s="16"/>
      <c r="F42" s="17"/>
      <c r="G42" s="18"/>
      <c r="H42" s="11"/>
    </row>
    <row r="43" spans="2:8" ht="15.75" customHeight="1">
      <c r="B43" s="19" t="s">
        <v>101</v>
      </c>
      <c r="C43" s="15"/>
      <c r="D43" s="15"/>
      <c r="E43" s="16"/>
      <c r="F43" s="17"/>
      <c r="G43" s="18"/>
      <c r="H43" s="11"/>
    </row>
    <row r="44" spans="2:8" ht="15.75" customHeight="1">
      <c r="B44" s="15" t="s">
        <v>102</v>
      </c>
      <c r="C44" s="15" t="s">
        <v>103</v>
      </c>
      <c r="D44" s="15" t="s">
        <v>58</v>
      </c>
      <c r="E44" s="16">
        <v>1000000</v>
      </c>
      <c r="F44" s="17">
        <v>999.4</v>
      </c>
      <c r="G44" s="18">
        <v>0.1164</v>
      </c>
      <c r="H44" s="12">
        <v>3.1461000000000003E-2</v>
      </c>
    </row>
    <row r="45" spans="2:8" ht="15.75" customHeight="1">
      <c r="B45" s="15" t="s">
        <v>104</v>
      </c>
      <c r="C45" s="15" t="s">
        <v>105</v>
      </c>
      <c r="D45" s="15" t="s">
        <v>58</v>
      </c>
      <c r="E45" s="16">
        <v>500000</v>
      </c>
      <c r="F45" s="17">
        <v>499.7</v>
      </c>
      <c r="G45" s="18">
        <v>5.8200000000000002E-2</v>
      </c>
      <c r="H45" s="12">
        <v>3.107E-2</v>
      </c>
    </row>
    <row r="46" spans="2:8" ht="15.75" customHeight="1">
      <c r="B46" s="19" t="s">
        <v>93</v>
      </c>
      <c r="C46" s="19"/>
      <c r="D46" s="19"/>
      <c r="E46" s="86"/>
      <c r="F46" s="21">
        <v>1499.1</v>
      </c>
      <c r="G46" s="22">
        <v>0.17460000000000001</v>
      </c>
      <c r="H46" s="11"/>
    </row>
    <row r="47" spans="2:8" ht="15.75" customHeight="1">
      <c r="B47" s="15"/>
      <c r="C47" s="15"/>
      <c r="D47" s="15"/>
      <c r="E47" s="16"/>
      <c r="F47" s="17"/>
      <c r="G47" s="18"/>
      <c r="H47" s="11"/>
    </row>
    <row r="48" spans="2:8" ht="15.75" customHeight="1">
      <c r="B48" s="26" t="s">
        <v>95</v>
      </c>
      <c r="C48" s="26"/>
      <c r="D48" s="26"/>
      <c r="E48" s="27"/>
      <c r="F48" s="21">
        <v>1898.07</v>
      </c>
      <c r="G48" s="22">
        <v>0.22109999999999999</v>
      </c>
      <c r="H48" s="11"/>
    </row>
    <row r="49" spans="1:8" ht="15.75" customHeight="1">
      <c r="B49" s="15"/>
      <c r="C49" s="15"/>
      <c r="D49" s="15"/>
      <c r="E49" s="16"/>
      <c r="F49" s="17"/>
      <c r="G49" s="18"/>
      <c r="H49" s="11"/>
    </row>
    <row r="50" spans="1:8" ht="15.75" customHeight="1">
      <c r="B50" s="15"/>
      <c r="C50" s="15"/>
      <c r="D50" s="15"/>
      <c r="E50" s="16"/>
      <c r="F50" s="17"/>
      <c r="G50" s="18"/>
      <c r="H50" s="11"/>
    </row>
    <row r="51" spans="1:8" ht="15.75" customHeight="1">
      <c r="B51" s="19" t="s">
        <v>106</v>
      </c>
      <c r="C51" s="15"/>
      <c r="D51" s="15"/>
      <c r="E51" s="16"/>
      <c r="F51" s="17"/>
      <c r="G51" s="18"/>
      <c r="H51" s="11"/>
    </row>
    <row r="52" spans="1:8" ht="15.75" customHeight="1">
      <c r="B52" s="15" t="s">
        <v>107</v>
      </c>
      <c r="C52" s="15"/>
      <c r="D52" s="15"/>
      <c r="E52" s="16"/>
      <c r="F52" s="17">
        <v>269.11</v>
      </c>
      <c r="G52" s="18">
        <v>3.1399999999999997E-2</v>
      </c>
      <c r="H52" s="12"/>
    </row>
    <row r="53" spans="1:8" ht="15.75" customHeight="1">
      <c r="B53" s="19" t="s">
        <v>93</v>
      </c>
      <c r="C53" s="19"/>
      <c r="D53" s="19"/>
      <c r="E53" s="86"/>
      <c r="F53" s="21">
        <v>269.11</v>
      </c>
      <c r="G53" s="22">
        <v>3.1399999999999997E-2</v>
      </c>
      <c r="H53" s="11"/>
    </row>
    <row r="54" spans="1:8" ht="15.75" customHeight="1">
      <c r="B54" s="15"/>
      <c r="C54" s="15"/>
      <c r="D54" s="15"/>
      <c r="E54" s="16"/>
      <c r="F54" s="17"/>
      <c r="G54" s="18"/>
      <c r="H54" s="11"/>
    </row>
    <row r="55" spans="1:8" ht="15.75" customHeight="1">
      <c r="B55" s="26" t="s">
        <v>95</v>
      </c>
      <c r="C55" s="26"/>
      <c r="D55" s="26"/>
      <c r="E55" s="27"/>
      <c r="F55" s="21">
        <v>269.11</v>
      </c>
      <c r="G55" s="22">
        <v>3.1399999999999997E-2</v>
      </c>
      <c r="H55" s="11"/>
    </row>
    <row r="56" spans="1:8" ht="15.75" customHeight="1">
      <c r="B56" s="15" t="s">
        <v>108</v>
      </c>
      <c r="C56" s="15"/>
      <c r="D56" s="15"/>
      <c r="E56" s="16"/>
      <c r="F56" s="17">
        <v>299.51</v>
      </c>
      <c r="G56" s="18">
        <v>3.4900000000000042E-2</v>
      </c>
      <c r="H56" s="11"/>
    </row>
    <row r="57" spans="1:8" ht="15.75" customHeight="1">
      <c r="B57" s="87" t="s">
        <v>109</v>
      </c>
      <c r="C57" s="87"/>
      <c r="D57" s="87"/>
      <c r="E57" s="88"/>
      <c r="F57" s="89">
        <v>8583.84</v>
      </c>
      <c r="G57" s="10">
        <v>1</v>
      </c>
      <c r="H57" s="13"/>
    </row>
    <row r="58" spans="1:8" ht="15.75" customHeight="1">
      <c r="B58" s="90"/>
      <c r="C58" s="91"/>
      <c r="D58" s="91"/>
      <c r="E58" s="4"/>
      <c r="F58" s="4"/>
      <c r="G58" s="92"/>
      <c r="H58" s="93"/>
    </row>
    <row r="59" spans="1:8" ht="15.75" customHeight="1">
      <c r="B59" s="94" t="s">
        <v>110</v>
      </c>
      <c r="C59" s="91"/>
      <c r="D59" s="91"/>
      <c r="E59" s="4"/>
      <c r="F59" s="4"/>
      <c r="G59" s="92"/>
      <c r="H59" s="93"/>
    </row>
    <row r="60" spans="1:8" ht="15.75" customHeight="1">
      <c r="B60" s="94" t="s">
        <v>711</v>
      </c>
      <c r="C60" s="91"/>
      <c r="D60" s="91"/>
      <c r="E60" s="4"/>
      <c r="F60" s="4"/>
      <c r="G60" s="92"/>
      <c r="H60" s="93"/>
    </row>
    <row r="61" spans="1:8" ht="15.75" customHeight="1">
      <c r="B61" s="95"/>
      <c r="C61" s="91"/>
      <c r="D61" s="91"/>
      <c r="E61" s="4"/>
      <c r="F61" s="4"/>
      <c r="G61" s="92"/>
      <c r="H61" s="93"/>
    </row>
    <row r="62" spans="1:8" ht="15.75" customHeight="1">
      <c r="A62" s="28"/>
      <c r="B62" s="29" t="s">
        <v>731</v>
      </c>
      <c r="C62" s="96"/>
      <c r="D62" s="96"/>
      <c r="E62" s="5"/>
      <c r="F62" s="97"/>
      <c r="G62" s="5"/>
      <c r="H62" s="93"/>
    </row>
    <row r="63" spans="1:8" ht="15.75" customHeight="1">
      <c r="A63" s="28"/>
      <c r="B63" s="31" t="s">
        <v>732</v>
      </c>
      <c r="C63" s="98"/>
      <c r="D63" s="98"/>
      <c r="E63" s="5"/>
      <c r="F63" s="97"/>
      <c r="G63" s="5"/>
      <c r="H63" s="93"/>
    </row>
    <row r="64" spans="1:8" ht="15.75" customHeight="1">
      <c r="A64" s="28"/>
      <c r="B64" s="31" t="s">
        <v>733</v>
      </c>
      <c r="C64" s="98"/>
      <c r="D64" s="98"/>
      <c r="E64" s="5"/>
      <c r="F64" s="97"/>
      <c r="G64" s="5"/>
      <c r="H64" s="93"/>
    </row>
    <row r="65" spans="1:8" ht="15.75" customHeight="1">
      <c r="A65" s="28"/>
      <c r="B65" s="33" t="s">
        <v>734</v>
      </c>
      <c r="C65" s="34" t="s">
        <v>735</v>
      </c>
      <c r="D65" s="34" t="s">
        <v>735</v>
      </c>
      <c r="E65" s="5"/>
      <c r="F65" s="97"/>
      <c r="G65" s="5"/>
      <c r="H65" s="93"/>
    </row>
    <row r="66" spans="1:8" ht="15.75" customHeight="1">
      <c r="A66" s="28"/>
      <c r="B66" s="35"/>
      <c r="C66" s="36">
        <v>44104</v>
      </c>
      <c r="D66" s="36">
        <v>43921</v>
      </c>
      <c r="E66" s="5"/>
      <c r="F66" s="5"/>
      <c r="G66" s="5"/>
      <c r="H66" s="93"/>
    </row>
    <row r="67" spans="1:8" ht="15.75" customHeight="1">
      <c r="A67" s="28"/>
      <c r="B67" s="37" t="s">
        <v>736</v>
      </c>
      <c r="C67" s="38"/>
      <c r="D67" s="38"/>
      <c r="E67" s="5"/>
      <c r="F67" s="5"/>
      <c r="G67" s="5"/>
      <c r="H67" s="93"/>
    </row>
    <row r="68" spans="1:8" ht="15.75" customHeight="1">
      <c r="A68" s="28"/>
      <c r="B68" s="38" t="s">
        <v>737</v>
      </c>
      <c r="C68" s="39">
        <v>19.278400000000001</v>
      </c>
      <c r="D68" s="39">
        <v>18.299400000000002</v>
      </c>
      <c r="E68" s="5"/>
      <c r="F68" s="99"/>
      <c r="G68" s="5"/>
      <c r="H68" s="93"/>
    </row>
    <row r="69" spans="1:8" ht="15.75" customHeight="1">
      <c r="A69" s="28"/>
      <c r="B69" s="38" t="s">
        <v>738</v>
      </c>
      <c r="C69" s="39" t="s">
        <v>739</v>
      </c>
      <c r="D69" s="39" t="s">
        <v>739</v>
      </c>
      <c r="E69" s="5"/>
      <c r="F69" s="99"/>
      <c r="G69" s="5"/>
      <c r="H69" s="93"/>
    </row>
    <row r="70" spans="1:8" ht="15.75" customHeight="1">
      <c r="A70" s="28"/>
      <c r="B70" s="38" t="s">
        <v>740</v>
      </c>
      <c r="C70" s="39">
        <v>10.9741</v>
      </c>
      <c r="D70" s="39">
        <v>10.748800000000001</v>
      </c>
      <c r="E70" s="5"/>
      <c r="F70" s="99"/>
      <c r="G70" s="5"/>
      <c r="H70" s="93"/>
    </row>
    <row r="71" spans="1:8" ht="15.75" customHeight="1">
      <c r="A71" s="28"/>
      <c r="B71" s="38" t="s">
        <v>741</v>
      </c>
      <c r="C71" s="39">
        <v>1.4559</v>
      </c>
      <c r="D71" s="39" t="s">
        <v>739</v>
      </c>
      <c r="E71" s="5"/>
      <c r="F71" s="99"/>
      <c r="G71" s="5"/>
      <c r="H71" s="93"/>
    </row>
    <row r="72" spans="1:8" ht="15.75" customHeight="1">
      <c r="A72" s="28"/>
      <c r="B72" s="38" t="s">
        <v>742</v>
      </c>
      <c r="C72" s="39">
        <v>10.8848</v>
      </c>
      <c r="D72" s="39">
        <v>10.3294</v>
      </c>
      <c r="E72" s="5"/>
      <c r="F72" s="99"/>
      <c r="G72" s="5"/>
      <c r="H72" s="93"/>
    </row>
    <row r="73" spans="1:8" ht="15.75" customHeight="1">
      <c r="A73" s="28"/>
      <c r="B73" s="38" t="s">
        <v>743</v>
      </c>
      <c r="C73" s="39" t="s">
        <v>739</v>
      </c>
      <c r="D73" s="39" t="s">
        <v>739</v>
      </c>
      <c r="E73" s="5"/>
      <c r="F73" s="99"/>
      <c r="G73" s="5"/>
      <c r="H73" s="93"/>
    </row>
    <row r="74" spans="1:8" ht="15.75" customHeight="1">
      <c r="A74" s="28"/>
      <c r="B74" s="38" t="s">
        <v>744</v>
      </c>
      <c r="C74" s="39" t="s">
        <v>739</v>
      </c>
      <c r="D74" s="39" t="s">
        <v>739</v>
      </c>
      <c r="E74" s="5"/>
      <c r="F74" s="99"/>
      <c r="G74" s="5"/>
      <c r="H74" s="93"/>
    </row>
    <row r="75" spans="1:8" ht="15.75" customHeight="1">
      <c r="A75" s="28"/>
      <c r="B75" s="37" t="s">
        <v>745</v>
      </c>
      <c r="C75" s="40"/>
      <c r="D75" s="40"/>
      <c r="E75" s="5"/>
      <c r="F75" s="99"/>
      <c r="G75" s="5"/>
      <c r="H75" s="93"/>
    </row>
    <row r="76" spans="1:8" ht="15.75" customHeight="1">
      <c r="A76" s="28"/>
      <c r="B76" s="38" t="s">
        <v>746</v>
      </c>
      <c r="C76" s="39">
        <v>18.590400000000002</v>
      </c>
      <c r="D76" s="39">
        <v>17.6889</v>
      </c>
      <c r="E76" s="5"/>
      <c r="F76" s="99"/>
      <c r="G76" s="5"/>
      <c r="H76" s="93"/>
    </row>
    <row r="77" spans="1:8" ht="15.75" customHeight="1">
      <c r="A77" s="28"/>
      <c r="B77" s="38" t="s">
        <v>747</v>
      </c>
      <c r="C77" s="39" t="s">
        <v>739</v>
      </c>
      <c r="D77" s="39" t="s">
        <v>739</v>
      </c>
      <c r="E77" s="5"/>
      <c r="F77" s="99"/>
      <c r="G77" s="5"/>
      <c r="H77" s="93"/>
    </row>
    <row r="78" spans="1:8" ht="15.75" customHeight="1">
      <c r="A78" s="28"/>
      <c r="B78" s="38" t="s">
        <v>748</v>
      </c>
      <c r="C78" s="39">
        <v>10.828800000000001</v>
      </c>
      <c r="D78" s="39">
        <v>10.608500000000001</v>
      </c>
      <c r="E78" s="5"/>
      <c r="F78" s="99"/>
      <c r="G78" s="5"/>
      <c r="H78" s="93"/>
    </row>
    <row r="79" spans="1:8" ht="15.75" customHeight="1">
      <c r="A79" s="28"/>
      <c r="B79" s="38" t="s">
        <v>749</v>
      </c>
      <c r="C79" s="39">
        <v>10.8705</v>
      </c>
      <c r="D79" s="39">
        <v>10.6548</v>
      </c>
      <c r="E79" s="5"/>
      <c r="F79" s="99"/>
      <c r="G79" s="5"/>
      <c r="H79" s="93"/>
    </row>
    <row r="80" spans="1:8" ht="15.75" customHeight="1">
      <c r="A80" s="28"/>
      <c r="B80" s="38" t="s">
        <v>750</v>
      </c>
      <c r="C80" s="39" t="s">
        <v>739</v>
      </c>
      <c r="D80" s="39" t="s">
        <v>739</v>
      </c>
      <c r="E80" s="5"/>
      <c r="F80" s="99"/>
      <c r="G80" s="5"/>
      <c r="H80" s="93"/>
    </row>
    <row r="81" spans="1:8" ht="15.75" customHeight="1">
      <c r="A81" s="28"/>
      <c r="B81" s="38" t="s">
        <v>751</v>
      </c>
      <c r="C81" s="39" t="s">
        <v>739</v>
      </c>
      <c r="D81" s="39" t="s">
        <v>739</v>
      </c>
      <c r="E81" s="5"/>
      <c r="F81" s="99"/>
      <c r="G81" s="5"/>
      <c r="H81" s="93"/>
    </row>
    <row r="82" spans="1:8" ht="15.75" customHeight="1">
      <c r="A82" s="28"/>
      <c r="B82" s="38" t="s">
        <v>752</v>
      </c>
      <c r="C82" s="39" t="s">
        <v>739</v>
      </c>
      <c r="D82" s="39" t="s">
        <v>739</v>
      </c>
      <c r="E82" s="5"/>
      <c r="F82" s="99"/>
      <c r="G82" s="5"/>
      <c r="H82" s="93"/>
    </row>
    <row r="83" spans="1:8" ht="15.75" customHeight="1">
      <c r="A83" s="28"/>
      <c r="B83" s="31" t="s">
        <v>753</v>
      </c>
      <c r="C83" s="100"/>
      <c r="D83" s="100"/>
      <c r="E83" s="5"/>
      <c r="F83" s="5"/>
      <c r="G83" s="5"/>
      <c r="H83" s="93"/>
    </row>
    <row r="84" spans="1:8" ht="15.75" customHeight="1">
      <c r="A84" s="28"/>
      <c r="B84" s="31" t="s">
        <v>912</v>
      </c>
      <c r="C84" s="98"/>
      <c r="D84" s="98"/>
      <c r="E84" s="5"/>
      <c r="F84" s="5"/>
      <c r="G84" s="5"/>
      <c r="H84" s="93"/>
    </row>
    <row r="85" spans="1:8" ht="15.75" customHeight="1">
      <c r="A85" s="28"/>
      <c r="B85" s="33" t="s">
        <v>754</v>
      </c>
      <c r="C85" s="34" t="s">
        <v>755</v>
      </c>
      <c r="D85" s="98"/>
      <c r="E85" s="5"/>
      <c r="F85" s="5"/>
      <c r="G85" s="5"/>
      <c r="H85" s="93"/>
    </row>
    <row r="86" spans="1:8" ht="15.75" customHeight="1">
      <c r="A86" s="28"/>
      <c r="B86" s="41"/>
      <c r="C86" s="36">
        <v>44104</v>
      </c>
      <c r="D86" s="98"/>
      <c r="E86" s="5"/>
      <c r="F86" s="5"/>
      <c r="G86" s="5"/>
      <c r="H86" s="93"/>
    </row>
    <row r="87" spans="1:8" ht="15.75" customHeight="1">
      <c r="A87" s="28"/>
      <c r="B87" s="38" t="s">
        <v>738</v>
      </c>
      <c r="C87" s="39" t="s">
        <v>739</v>
      </c>
      <c r="D87" s="98"/>
      <c r="E87" s="5"/>
      <c r="F87" s="5"/>
      <c r="G87" s="5"/>
      <c r="H87" s="93"/>
    </row>
    <row r="88" spans="1:8" ht="15.75" customHeight="1">
      <c r="A88" s="28"/>
      <c r="B88" s="38" t="s">
        <v>740</v>
      </c>
      <c r="C88" s="39">
        <v>0.34300000000000003</v>
      </c>
      <c r="D88" s="98"/>
      <c r="E88" s="5"/>
      <c r="F88" s="5"/>
      <c r="G88" s="5"/>
      <c r="H88" s="93"/>
    </row>
    <row r="89" spans="1:8" ht="15.75" customHeight="1">
      <c r="A89" s="28"/>
      <c r="B89" s="38" t="s">
        <v>741</v>
      </c>
      <c r="C89" s="39" t="s">
        <v>739</v>
      </c>
      <c r="D89" s="98"/>
      <c r="E89" s="5"/>
      <c r="F89" s="5"/>
      <c r="G89" s="5"/>
      <c r="H89" s="93"/>
    </row>
    <row r="90" spans="1:8" ht="15.75" customHeight="1">
      <c r="A90" s="28"/>
      <c r="B90" s="38" t="s">
        <v>742</v>
      </c>
      <c r="C90" s="39" t="s">
        <v>739</v>
      </c>
      <c r="D90" s="98"/>
      <c r="E90" s="5"/>
      <c r="F90" s="5"/>
      <c r="G90" s="5"/>
      <c r="H90" s="93"/>
    </row>
    <row r="91" spans="1:8" ht="15.75" customHeight="1">
      <c r="A91" s="28"/>
      <c r="B91" s="38" t="s">
        <v>747</v>
      </c>
      <c r="C91" s="39" t="s">
        <v>739</v>
      </c>
      <c r="D91" s="98"/>
      <c r="E91" s="5"/>
      <c r="F91" s="5"/>
      <c r="G91" s="5"/>
      <c r="H91" s="93"/>
    </row>
    <row r="92" spans="1:8" ht="15.75" customHeight="1">
      <c r="A92" s="28"/>
      <c r="B92" s="38" t="s">
        <v>748</v>
      </c>
      <c r="C92" s="39">
        <v>0.315</v>
      </c>
      <c r="D92" s="98"/>
      <c r="E92" s="5"/>
      <c r="F92" s="5"/>
      <c r="G92" s="5"/>
      <c r="H92" s="93"/>
    </row>
    <row r="93" spans="1:8" ht="15.75" customHeight="1">
      <c r="A93" s="28"/>
      <c r="B93" s="38" t="s">
        <v>749</v>
      </c>
      <c r="C93" s="39">
        <v>0.32500000000000001</v>
      </c>
      <c r="D93" s="98"/>
      <c r="E93" s="5"/>
      <c r="F93" s="5"/>
      <c r="G93" s="5"/>
      <c r="H93" s="93"/>
    </row>
    <row r="94" spans="1:8" ht="15.75" customHeight="1">
      <c r="A94" s="28"/>
      <c r="B94" s="38" t="s">
        <v>750</v>
      </c>
      <c r="C94" s="39" t="s">
        <v>739</v>
      </c>
      <c r="D94" s="98"/>
      <c r="E94" s="5"/>
      <c r="F94" s="5"/>
      <c r="G94" s="5"/>
      <c r="H94" s="93"/>
    </row>
    <row r="95" spans="1:8" ht="15.75" customHeight="1">
      <c r="A95" s="28"/>
      <c r="B95" s="42" t="s">
        <v>756</v>
      </c>
      <c r="C95" s="98"/>
      <c r="D95" s="98"/>
      <c r="E95" s="5"/>
      <c r="F95" s="5"/>
      <c r="G95" s="5"/>
      <c r="H95" s="93"/>
    </row>
    <row r="96" spans="1:8" ht="15.75" customHeight="1">
      <c r="A96" s="28"/>
      <c r="B96" s="43" t="s">
        <v>757</v>
      </c>
      <c r="C96" s="98"/>
      <c r="D96" s="98"/>
      <c r="E96" s="5"/>
      <c r="F96" s="5"/>
      <c r="G96" s="5"/>
      <c r="H96" s="93"/>
    </row>
    <row r="97" spans="1:8" ht="15.75" customHeight="1">
      <c r="A97" s="28"/>
      <c r="B97" s="31" t="s">
        <v>758</v>
      </c>
      <c r="C97" s="98"/>
      <c r="D97" s="98"/>
      <c r="E97" s="5"/>
      <c r="F97" s="5"/>
      <c r="G97" s="5"/>
      <c r="H97" s="93"/>
    </row>
    <row r="98" spans="1:8" ht="15.75" customHeight="1">
      <c r="A98" s="28"/>
      <c r="B98" s="31" t="s">
        <v>759</v>
      </c>
      <c r="C98" s="98"/>
      <c r="D98" s="98"/>
      <c r="E98" s="5"/>
      <c r="F98" s="5"/>
      <c r="G98" s="5"/>
      <c r="H98" s="93"/>
    </row>
    <row r="99" spans="1:8" ht="15.75" customHeight="1">
      <c r="A99" s="32"/>
      <c r="B99" s="44" t="s">
        <v>909</v>
      </c>
      <c r="C99" s="45"/>
      <c r="D99" s="45"/>
      <c r="E99" s="45"/>
      <c r="F99" s="45"/>
      <c r="G99" s="45"/>
      <c r="H99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D83B-3185-46AA-9C58-DD3F201327E6}">
  <dimension ref="A1:G188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18</v>
      </c>
      <c r="C1" s="1"/>
      <c r="D1" s="1"/>
      <c r="E1" s="1"/>
      <c r="F1" s="1"/>
      <c r="G1" s="1"/>
    </row>
    <row r="2" spans="2:7" ht="15.75" customHeight="1">
      <c r="B2" s="3" t="s">
        <v>19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9" t="s">
        <v>212</v>
      </c>
      <c r="C6" s="15"/>
      <c r="D6" s="15"/>
      <c r="E6" s="16"/>
      <c r="F6" s="17"/>
      <c r="G6" s="125"/>
    </row>
    <row r="7" spans="2:7" ht="15.75" customHeight="1">
      <c r="B7" s="19" t="s">
        <v>892</v>
      </c>
      <c r="C7" s="15"/>
      <c r="D7" s="15"/>
      <c r="E7" s="16"/>
      <c r="F7" s="17"/>
      <c r="G7" s="125"/>
    </row>
    <row r="8" spans="2:7" ht="15.75" customHeight="1">
      <c r="B8" s="15" t="s">
        <v>213</v>
      </c>
      <c r="C8" s="15" t="s">
        <v>214</v>
      </c>
      <c r="D8" s="15" t="s">
        <v>215</v>
      </c>
      <c r="E8" s="16">
        <v>125125</v>
      </c>
      <c r="F8" s="17">
        <v>443.88</v>
      </c>
      <c r="G8" s="125">
        <v>5.5800000000000002E-2</v>
      </c>
    </row>
    <row r="9" spans="2:7" ht="15.75" customHeight="1">
      <c r="B9" s="15" t="s">
        <v>216</v>
      </c>
      <c r="C9" s="15" t="s">
        <v>217</v>
      </c>
      <c r="D9" s="15" t="s">
        <v>218</v>
      </c>
      <c r="E9" s="16">
        <v>52000</v>
      </c>
      <c r="F9" s="17">
        <v>402.84</v>
      </c>
      <c r="G9" s="125">
        <v>5.0700000000000002E-2</v>
      </c>
    </row>
    <row r="10" spans="2:7" ht="15.75" customHeight="1">
      <c r="B10" s="15" t="s">
        <v>219</v>
      </c>
      <c r="C10" s="15" t="s">
        <v>220</v>
      </c>
      <c r="D10" s="15" t="s">
        <v>215</v>
      </c>
      <c r="E10" s="16">
        <v>80400</v>
      </c>
      <c r="F10" s="17">
        <v>341.42</v>
      </c>
      <c r="G10" s="125">
        <v>4.2900000000000001E-2</v>
      </c>
    </row>
    <row r="11" spans="2:7" ht="15.75" customHeight="1">
      <c r="B11" s="15" t="s">
        <v>221</v>
      </c>
      <c r="C11" s="15" t="s">
        <v>222</v>
      </c>
      <c r="D11" s="15" t="s">
        <v>223</v>
      </c>
      <c r="E11" s="16">
        <v>15150</v>
      </c>
      <c r="F11" s="17">
        <v>338.5</v>
      </c>
      <c r="G11" s="125">
        <v>4.2599999999999999E-2</v>
      </c>
    </row>
    <row r="12" spans="2:7" ht="15.75" customHeight="1">
      <c r="B12" s="15" t="s">
        <v>224</v>
      </c>
      <c r="C12" s="15" t="s">
        <v>225</v>
      </c>
      <c r="D12" s="15" t="s">
        <v>226</v>
      </c>
      <c r="E12" s="16">
        <v>74040</v>
      </c>
      <c r="F12" s="17">
        <v>311.67</v>
      </c>
      <c r="G12" s="125">
        <v>3.9199999999999999E-2</v>
      </c>
    </row>
    <row r="13" spans="2:7" ht="15.75" customHeight="1">
      <c r="B13" s="15" t="s">
        <v>227</v>
      </c>
      <c r="C13" s="15" t="s">
        <v>228</v>
      </c>
      <c r="D13" s="15" t="s">
        <v>229</v>
      </c>
      <c r="E13" s="16">
        <v>150000</v>
      </c>
      <c r="F13" s="17">
        <v>280.27999999999997</v>
      </c>
      <c r="G13" s="125">
        <v>3.5299999999999998E-2</v>
      </c>
    </row>
    <row r="14" spans="2:7" ht="15.75" customHeight="1">
      <c r="B14" s="15" t="s">
        <v>230</v>
      </c>
      <c r="C14" s="15" t="s">
        <v>231</v>
      </c>
      <c r="D14" s="15" t="s">
        <v>232</v>
      </c>
      <c r="E14" s="16">
        <v>160000</v>
      </c>
      <c r="F14" s="17">
        <v>274.72000000000003</v>
      </c>
      <c r="G14" s="125">
        <v>3.4599999999999999E-2</v>
      </c>
    </row>
    <row r="15" spans="2:7" ht="15.75" customHeight="1">
      <c r="B15" s="15" t="s">
        <v>233</v>
      </c>
      <c r="C15" s="15" t="s">
        <v>234</v>
      </c>
      <c r="D15" s="15" t="s">
        <v>235</v>
      </c>
      <c r="E15" s="16">
        <v>8500</v>
      </c>
      <c r="F15" s="17">
        <v>244.89</v>
      </c>
      <c r="G15" s="125">
        <v>3.0800000000000001E-2</v>
      </c>
    </row>
    <row r="16" spans="2:7" ht="15.75" customHeight="1">
      <c r="B16" s="15" t="s">
        <v>236</v>
      </c>
      <c r="C16" s="15" t="s">
        <v>237</v>
      </c>
      <c r="D16" s="15" t="s">
        <v>232</v>
      </c>
      <c r="E16" s="16">
        <v>32000</v>
      </c>
      <c r="F16" s="17">
        <v>231.98</v>
      </c>
      <c r="G16" s="125">
        <v>2.92E-2</v>
      </c>
    </row>
    <row r="17" spans="2:7" ht="15.75" customHeight="1">
      <c r="B17" s="15" t="s">
        <v>238</v>
      </c>
      <c r="C17" s="15" t="s">
        <v>239</v>
      </c>
      <c r="D17" s="15" t="s">
        <v>240</v>
      </c>
      <c r="E17" s="16">
        <v>28000</v>
      </c>
      <c r="F17" s="17">
        <v>227.25</v>
      </c>
      <c r="G17" s="125">
        <v>2.86E-2</v>
      </c>
    </row>
    <row r="18" spans="2:7" ht="15.75" customHeight="1">
      <c r="B18" s="15" t="s">
        <v>241</v>
      </c>
      <c r="C18" s="15" t="s">
        <v>242</v>
      </c>
      <c r="D18" s="15" t="s">
        <v>243</v>
      </c>
      <c r="E18" s="16">
        <v>76000</v>
      </c>
      <c r="F18" s="17">
        <v>225.8</v>
      </c>
      <c r="G18" s="125">
        <v>2.8400000000000002E-2</v>
      </c>
    </row>
    <row r="19" spans="2:7" ht="15.75" customHeight="1">
      <c r="B19" s="15" t="s">
        <v>244</v>
      </c>
      <c r="C19" s="15" t="s">
        <v>245</v>
      </c>
      <c r="D19" s="15" t="s">
        <v>246</v>
      </c>
      <c r="E19" s="16">
        <v>16500</v>
      </c>
      <c r="F19" s="17">
        <v>217.53</v>
      </c>
      <c r="G19" s="125">
        <v>2.7400000000000001E-2</v>
      </c>
    </row>
    <row r="20" spans="2:7" ht="15.75" customHeight="1">
      <c r="B20" s="15" t="s">
        <v>247</v>
      </c>
      <c r="C20" s="15" t="s">
        <v>248</v>
      </c>
      <c r="D20" s="15" t="s">
        <v>218</v>
      </c>
      <c r="E20" s="16">
        <v>46000</v>
      </c>
      <c r="F20" s="17">
        <v>205.94</v>
      </c>
      <c r="G20" s="125">
        <v>2.5899999999999999E-2</v>
      </c>
    </row>
    <row r="21" spans="2:7" ht="15.75" customHeight="1">
      <c r="B21" s="15" t="s">
        <v>249</v>
      </c>
      <c r="C21" s="15" t="s">
        <v>250</v>
      </c>
      <c r="D21" s="15" t="s">
        <v>218</v>
      </c>
      <c r="E21" s="16">
        <v>22100</v>
      </c>
      <c r="F21" s="17">
        <v>176.03</v>
      </c>
      <c r="G21" s="125">
        <v>2.2100000000000002E-2</v>
      </c>
    </row>
    <row r="22" spans="2:7" ht="15.75" customHeight="1">
      <c r="B22" s="15" t="s">
        <v>251</v>
      </c>
      <c r="C22" s="15" t="s">
        <v>252</v>
      </c>
      <c r="D22" s="15" t="s">
        <v>253</v>
      </c>
      <c r="E22" s="16">
        <v>15000</v>
      </c>
      <c r="F22" s="17">
        <v>169.82</v>
      </c>
      <c r="G22" s="125">
        <v>2.1399999999999999E-2</v>
      </c>
    </row>
    <row r="23" spans="2:7" ht="15.75" customHeight="1">
      <c r="B23" s="15" t="s">
        <v>254</v>
      </c>
      <c r="C23" s="15" t="s">
        <v>255</v>
      </c>
      <c r="D23" s="15" t="s">
        <v>256</v>
      </c>
      <c r="E23" s="16">
        <v>66000</v>
      </c>
      <c r="F23" s="17">
        <v>145.63</v>
      </c>
      <c r="G23" s="125">
        <v>1.83E-2</v>
      </c>
    </row>
    <row r="24" spans="2:7" ht="15.75" customHeight="1">
      <c r="B24" s="15" t="s">
        <v>257</v>
      </c>
      <c r="C24" s="15" t="s">
        <v>258</v>
      </c>
      <c r="D24" s="15" t="s">
        <v>240</v>
      </c>
      <c r="E24" s="16">
        <v>38400</v>
      </c>
      <c r="F24" s="17">
        <v>120.4</v>
      </c>
      <c r="G24" s="125">
        <v>1.5100000000000001E-2</v>
      </c>
    </row>
    <row r="25" spans="2:7" ht="15.75" customHeight="1">
      <c r="B25" s="15" t="s">
        <v>259</v>
      </c>
      <c r="C25" s="15" t="s">
        <v>260</v>
      </c>
      <c r="D25" s="15" t="s">
        <v>261</v>
      </c>
      <c r="E25" s="16">
        <v>40000</v>
      </c>
      <c r="F25" s="17">
        <v>119.8</v>
      </c>
      <c r="G25" s="125">
        <v>1.5100000000000001E-2</v>
      </c>
    </row>
    <row r="26" spans="2:7" ht="15.75" customHeight="1">
      <c r="B26" s="15" t="s">
        <v>262</v>
      </c>
      <c r="C26" s="15" t="s">
        <v>263</v>
      </c>
      <c r="D26" s="15" t="s">
        <v>264</v>
      </c>
      <c r="E26" s="16">
        <v>72000</v>
      </c>
      <c r="F26" s="17">
        <v>118.73</v>
      </c>
      <c r="G26" s="125">
        <v>1.49E-2</v>
      </c>
    </row>
    <row r="27" spans="2:7" ht="15.75" customHeight="1">
      <c r="B27" s="15" t="s">
        <v>265</v>
      </c>
      <c r="C27" s="15" t="s">
        <v>266</v>
      </c>
      <c r="D27" s="15" t="s">
        <v>267</v>
      </c>
      <c r="E27" s="16">
        <v>24000</v>
      </c>
      <c r="F27" s="17">
        <v>111.76</v>
      </c>
      <c r="G27" s="125">
        <v>1.41E-2</v>
      </c>
    </row>
    <row r="28" spans="2:7" ht="15.75" customHeight="1">
      <c r="B28" s="15" t="s">
        <v>268</v>
      </c>
      <c r="C28" s="15" t="s">
        <v>269</v>
      </c>
      <c r="D28" s="15" t="s">
        <v>246</v>
      </c>
      <c r="E28" s="16">
        <v>6750</v>
      </c>
      <c r="F28" s="17">
        <v>81.09</v>
      </c>
      <c r="G28" s="125">
        <v>1.0200000000000001E-2</v>
      </c>
    </row>
    <row r="29" spans="2:7" ht="15.75" customHeight="1">
      <c r="B29" s="15" t="s">
        <v>270</v>
      </c>
      <c r="C29" s="15" t="s">
        <v>271</v>
      </c>
      <c r="D29" s="15" t="s">
        <v>229</v>
      </c>
      <c r="E29" s="16">
        <v>20400</v>
      </c>
      <c r="F29" s="17">
        <v>73.39</v>
      </c>
      <c r="G29" s="125">
        <v>9.1999999999999998E-3</v>
      </c>
    </row>
    <row r="30" spans="2:7" ht="15.75" customHeight="1">
      <c r="B30" s="15" t="s">
        <v>272</v>
      </c>
      <c r="C30" s="15" t="s">
        <v>273</v>
      </c>
      <c r="D30" s="15" t="s">
        <v>240</v>
      </c>
      <c r="E30" s="16">
        <v>7200</v>
      </c>
      <c r="F30" s="17">
        <v>72.59</v>
      </c>
      <c r="G30" s="125">
        <v>9.1000000000000004E-3</v>
      </c>
    </row>
    <row r="31" spans="2:7" ht="15.75" customHeight="1">
      <c r="B31" s="15" t="s">
        <v>274</v>
      </c>
      <c r="C31" s="15" t="s">
        <v>275</v>
      </c>
      <c r="D31" s="15" t="s">
        <v>276</v>
      </c>
      <c r="E31" s="16">
        <v>46200</v>
      </c>
      <c r="F31" s="17">
        <v>70.52</v>
      </c>
      <c r="G31" s="125">
        <v>8.8999999999999999E-3</v>
      </c>
    </row>
    <row r="32" spans="2:7" ht="15.75" customHeight="1">
      <c r="B32" s="15" t="s">
        <v>277</v>
      </c>
      <c r="C32" s="15" t="s">
        <v>278</v>
      </c>
      <c r="D32" s="15" t="s">
        <v>279</v>
      </c>
      <c r="E32" s="16">
        <v>7700</v>
      </c>
      <c r="F32" s="17">
        <v>69.42</v>
      </c>
      <c r="G32" s="125">
        <v>8.6999999999999994E-3</v>
      </c>
    </row>
    <row r="33" spans="2:7" ht="15.75" customHeight="1">
      <c r="B33" s="15" t="s">
        <v>280</v>
      </c>
      <c r="C33" s="15" t="s">
        <v>281</v>
      </c>
      <c r="D33" s="15" t="s">
        <v>282</v>
      </c>
      <c r="E33" s="16">
        <v>43400</v>
      </c>
      <c r="F33" s="17">
        <v>59.41</v>
      </c>
      <c r="G33" s="125">
        <v>7.4999999999999997E-3</v>
      </c>
    </row>
    <row r="34" spans="2:7" ht="15.75" customHeight="1">
      <c r="B34" s="15" t="s">
        <v>283</v>
      </c>
      <c r="C34" s="15" t="s">
        <v>284</v>
      </c>
      <c r="D34" s="15" t="s">
        <v>235</v>
      </c>
      <c r="E34" s="16">
        <v>1800</v>
      </c>
      <c r="F34" s="17">
        <v>56.65</v>
      </c>
      <c r="G34" s="125">
        <v>7.1000000000000004E-3</v>
      </c>
    </row>
    <row r="35" spans="2:7" ht="15.75" customHeight="1">
      <c r="B35" s="15" t="s">
        <v>285</v>
      </c>
      <c r="C35" s="15" t="s">
        <v>286</v>
      </c>
      <c r="D35" s="15" t="s">
        <v>264</v>
      </c>
      <c r="E35" s="16">
        <v>49000</v>
      </c>
      <c r="F35" s="17">
        <v>56.28</v>
      </c>
      <c r="G35" s="125">
        <v>7.1000000000000004E-3</v>
      </c>
    </row>
    <row r="36" spans="2:7" ht="15.75" customHeight="1">
      <c r="B36" s="15" t="s">
        <v>287</v>
      </c>
      <c r="C36" s="15" t="s">
        <v>288</v>
      </c>
      <c r="D36" s="15" t="s">
        <v>253</v>
      </c>
      <c r="E36" s="16">
        <v>6750</v>
      </c>
      <c r="F36" s="17">
        <v>54.77</v>
      </c>
      <c r="G36" s="125">
        <v>6.8999999999999999E-3</v>
      </c>
    </row>
    <row r="37" spans="2:7" ht="15.75" customHeight="1">
      <c r="B37" s="15" t="s">
        <v>289</v>
      </c>
      <c r="C37" s="15" t="s">
        <v>290</v>
      </c>
      <c r="D37" s="15" t="s">
        <v>232</v>
      </c>
      <c r="E37" s="16">
        <v>3750</v>
      </c>
      <c r="F37" s="17">
        <v>19.34</v>
      </c>
      <c r="G37" s="125">
        <v>2.3999999999999998E-3</v>
      </c>
    </row>
    <row r="38" spans="2:7" ht="15.75" customHeight="1">
      <c r="B38" s="15" t="s">
        <v>291</v>
      </c>
      <c r="C38" s="15" t="s">
        <v>292</v>
      </c>
      <c r="D38" s="15" t="s">
        <v>235</v>
      </c>
      <c r="E38" s="16">
        <v>1400</v>
      </c>
      <c r="F38" s="17">
        <v>8.51</v>
      </c>
      <c r="G38" s="125">
        <v>1.1000000000000001E-3</v>
      </c>
    </row>
    <row r="39" spans="2:7" ht="15.75" customHeight="1">
      <c r="B39" s="19" t="s">
        <v>93</v>
      </c>
      <c r="C39" s="19"/>
      <c r="D39" s="19"/>
      <c r="E39" s="86"/>
      <c r="F39" s="21">
        <v>5330.84</v>
      </c>
      <c r="G39" s="126">
        <v>0.67059999999999997</v>
      </c>
    </row>
    <row r="40" spans="2:7" ht="15.75" customHeight="1">
      <c r="B40" s="19" t="s">
        <v>293</v>
      </c>
      <c r="C40" s="15"/>
      <c r="D40" s="15"/>
      <c r="E40" s="16"/>
      <c r="F40" s="17"/>
      <c r="G40" s="125"/>
    </row>
    <row r="41" spans="2:7" ht="15.75" customHeight="1">
      <c r="B41" s="19" t="s">
        <v>93</v>
      </c>
      <c r="C41" s="15"/>
      <c r="D41" s="15"/>
      <c r="E41" s="16"/>
      <c r="F41" s="23" t="s">
        <v>94</v>
      </c>
      <c r="G41" s="127" t="s">
        <v>94</v>
      </c>
    </row>
    <row r="42" spans="2:7" ht="15.75" customHeight="1">
      <c r="B42" s="15"/>
      <c r="C42" s="15"/>
      <c r="D42" s="15"/>
      <c r="E42" s="16"/>
      <c r="F42" s="17"/>
      <c r="G42" s="125"/>
    </row>
    <row r="43" spans="2:7" ht="15.75" customHeight="1">
      <c r="B43" s="26" t="s">
        <v>95</v>
      </c>
      <c r="C43" s="26"/>
      <c r="D43" s="26"/>
      <c r="E43" s="27"/>
      <c r="F43" s="21">
        <v>5330.84</v>
      </c>
      <c r="G43" s="126">
        <v>0.67059999999999997</v>
      </c>
    </row>
    <row r="44" spans="2:7" ht="15.75" customHeight="1">
      <c r="B44" s="15"/>
      <c r="C44" s="15"/>
      <c r="D44" s="15"/>
      <c r="E44" s="16"/>
      <c r="F44" s="17"/>
      <c r="G44" s="125"/>
    </row>
    <row r="45" spans="2:7" ht="15.75" customHeight="1">
      <c r="B45" s="19" t="s">
        <v>294</v>
      </c>
      <c r="C45" s="15"/>
      <c r="D45" s="15"/>
      <c r="E45" s="16"/>
      <c r="F45" s="17"/>
      <c r="G45" s="125"/>
    </row>
    <row r="46" spans="2:7" ht="15.75" customHeight="1">
      <c r="B46" s="19" t="s">
        <v>904</v>
      </c>
      <c r="C46" s="15"/>
      <c r="D46" s="15"/>
      <c r="E46" s="16"/>
      <c r="F46" s="17"/>
      <c r="G46" s="125"/>
    </row>
    <row r="47" spans="2:7" ht="15.75" customHeight="1">
      <c r="B47" s="15" t="s">
        <v>291</v>
      </c>
      <c r="C47" s="15"/>
      <c r="D47" s="15"/>
      <c r="E47" s="130">
        <v>-1400</v>
      </c>
      <c r="F47" s="120">
        <v>-8.5500000000000007</v>
      </c>
      <c r="G47" s="131">
        <v>-1.1000000000000001E-3</v>
      </c>
    </row>
    <row r="48" spans="2:7" ht="15.75" customHeight="1">
      <c r="B48" s="15" t="s">
        <v>289</v>
      </c>
      <c r="C48" s="15"/>
      <c r="D48" s="15"/>
      <c r="E48" s="130">
        <v>-3750</v>
      </c>
      <c r="F48" s="120">
        <v>-19.43</v>
      </c>
      <c r="G48" s="131">
        <v>-2.3999999999999998E-3</v>
      </c>
    </row>
    <row r="49" spans="2:7" ht="15.75" customHeight="1">
      <c r="B49" s="15" t="s">
        <v>287</v>
      </c>
      <c r="C49" s="15"/>
      <c r="D49" s="15"/>
      <c r="E49" s="130">
        <v>-6750</v>
      </c>
      <c r="F49" s="120">
        <v>-54.92</v>
      </c>
      <c r="G49" s="131">
        <v>-6.8999999999999999E-3</v>
      </c>
    </row>
    <row r="50" spans="2:7" ht="15.75" customHeight="1">
      <c r="B50" s="15" t="s">
        <v>285</v>
      </c>
      <c r="C50" s="15"/>
      <c r="D50" s="15"/>
      <c r="E50" s="130">
        <v>-49000</v>
      </c>
      <c r="F50" s="120">
        <v>-56.45</v>
      </c>
      <c r="G50" s="131">
        <v>-7.1000000000000004E-3</v>
      </c>
    </row>
    <row r="51" spans="2:7" ht="15.75" customHeight="1">
      <c r="B51" s="15" t="s">
        <v>283</v>
      </c>
      <c r="C51" s="15"/>
      <c r="D51" s="15"/>
      <c r="E51" s="130">
        <v>-1800</v>
      </c>
      <c r="F51" s="120">
        <v>-56.94</v>
      </c>
      <c r="G51" s="131">
        <v>-7.1999999999999998E-3</v>
      </c>
    </row>
    <row r="52" spans="2:7" ht="15.75" customHeight="1">
      <c r="B52" s="15" t="s">
        <v>280</v>
      </c>
      <c r="C52" s="15"/>
      <c r="D52" s="15"/>
      <c r="E52" s="130">
        <v>-43400</v>
      </c>
      <c r="F52" s="120">
        <v>-59.54</v>
      </c>
      <c r="G52" s="131">
        <v>-7.4999999999999997E-3</v>
      </c>
    </row>
    <row r="53" spans="2:7" ht="15.75" customHeight="1">
      <c r="B53" s="15" t="s">
        <v>277</v>
      </c>
      <c r="C53" s="15"/>
      <c r="D53" s="15"/>
      <c r="E53" s="130">
        <v>-7700</v>
      </c>
      <c r="F53" s="120">
        <v>-69.599999999999994</v>
      </c>
      <c r="G53" s="131">
        <v>-8.8000000000000005E-3</v>
      </c>
    </row>
    <row r="54" spans="2:7" ht="15.75" customHeight="1">
      <c r="B54" s="15" t="s">
        <v>274</v>
      </c>
      <c r="C54" s="15"/>
      <c r="D54" s="15"/>
      <c r="E54" s="130">
        <v>-46200</v>
      </c>
      <c r="F54" s="120">
        <v>-70.849999999999994</v>
      </c>
      <c r="G54" s="131">
        <v>-8.8999999999999999E-3</v>
      </c>
    </row>
    <row r="55" spans="2:7" ht="15.75" customHeight="1">
      <c r="B55" s="15" t="s">
        <v>272</v>
      </c>
      <c r="C55" s="15"/>
      <c r="D55" s="15"/>
      <c r="E55" s="130">
        <v>-7200</v>
      </c>
      <c r="F55" s="120">
        <v>-72.28</v>
      </c>
      <c r="G55" s="131">
        <v>-9.1000000000000004E-3</v>
      </c>
    </row>
    <row r="56" spans="2:7" ht="15.75" customHeight="1">
      <c r="B56" s="15" t="s">
        <v>270</v>
      </c>
      <c r="C56" s="15"/>
      <c r="D56" s="15"/>
      <c r="E56" s="130">
        <v>-20400</v>
      </c>
      <c r="F56" s="120">
        <v>-73.59</v>
      </c>
      <c r="G56" s="131">
        <v>-9.2999999999999992E-3</v>
      </c>
    </row>
    <row r="57" spans="2:7" ht="15.75" customHeight="1">
      <c r="B57" s="15" t="s">
        <v>268</v>
      </c>
      <c r="C57" s="15"/>
      <c r="D57" s="15"/>
      <c r="E57" s="130">
        <v>-6750</v>
      </c>
      <c r="F57" s="120">
        <v>-81.150000000000006</v>
      </c>
      <c r="G57" s="131">
        <v>-1.0200000000000001E-2</v>
      </c>
    </row>
    <row r="58" spans="2:7" ht="15.75" customHeight="1">
      <c r="B58" s="15" t="s">
        <v>265</v>
      </c>
      <c r="C58" s="15"/>
      <c r="D58" s="15"/>
      <c r="E58" s="130">
        <v>-24000</v>
      </c>
      <c r="F58" s="120">
        <v>-112.33</v>
      </c>
      <c r="G58" s="131">
        <v>-1.41E-2</v>
      </c>
    </row>
    <row r="59" spans="2:7" ht="15.75" customHeight="1">
      <c r="B59" s="15" t="s">
        <v>262</v>
      </c>
      <c r="C59" s="15"/>
      <c r="D59" s="15"/>
      <c r="E59" s="130">
        <v>-72000</v>
      </c>
      <c r="F59" s="120">
        <v>-119.38</v>
      </c>
      <c r="G59" s="131">
        <v>-1.4999999999999999E-2</v>
      </c>
    </row>
    <row r="60" spans="2:7" ht="15.75" customHeight="1">
      <c r="B60" s="15" t="s">
        <v>259</v>
      </c>
      <c r="C60" s="15"/>
      <c r="D60" s="15"/>
      <c r="E60" s="130">
        <v>-40000</v>
      </c>
      <c r="F60" s="120">
        <v>-120.42</v>
      </c>
      <c r="G60" s="131">
        <v>-1.5100000000000001E-2</v>
      </c>
    </row>
    <row r="61" spans="2:7" ht="15.75" customHeight="1">
      <c r="B61" s="15" t="s">
        <v>257</v>
      </c>
      <c r="C61" s="15"/>
      <c r="D61" s="15"/>
      <c r="E61" s="130">
        <v>-38400</v>
      </c>
      <c r="F61" s="120">
        <v>-121.02</v>
      </c>
      <c r="G61" s="131">
        <v>-1.52E-2</v>
      </c>
    </row>
    <row r="62" spans="2:7" ht="15.75" customHeight="1">
      <c r="B62" s="15" t="s">
        <v>254</v>
      </c>
      <c r="C62" s="15"/>
      <c r="D62" s="15"/>
      <c r="E62" s="130">
        <v>-66000</v>
      </c>
      <c r="F62" s="120">
        <v>-146.09</v>
      </c>
      <c r="G62" s="131">
        <v>-1.84E-2</v>
      </c>
    </row>
    <row r="63" spans="2:7" ht="15.75" customHeight="1">
      <c r="B63" s="15" t="s">
        <v>251</v>
      </c>
      <c r="C63" s="15"/>
      <c r="D63" s="15"/>
      <c r="E63" s="130">
        <v>-15000</v>
      </c>
      <c r="F63" s="120">
        <v>-170.13</v>
      </c>
      <c r="G63" s="131">
        <v>-2.1399999999999999E-2</v>
      </c>
    </row>
    <row r="64" spans="2:7" ht="15.75" customHeight="1">
      <c r="B64" s="15" t="s">
        <v>249</v>
      </c>
      <c r="C64" s="15"/>
      <c r="D64" s="15"/>
      <c r="E64" s="130">
        <v>-22100</v>
      </c>
      <c r="F64" s="120">
        <v>-176.77</v>
      </c>
      <c r="G64" s="131">
        <v>-2.2200000000000001E-2</v>
      </c>
    </row>
    <row r="65" spans="2:7" ht="15.75" customHeight="1">
      <c r="B65" s="15" t="s">
        <v>247</v>
      </c>
      <c r="C65" s="15"/>
      <c r="D65" s="15"/>
      <c r="E65" s="130">
        <v>-46000</v>
      </c>
      <c r="F65" s="120">
        <v>-206.54</v>
      </c>
      <c r="G65" s="131">
        <v>-2.5999999999999999E-2</v>
      </c>
    </row>
    <row r="66" spans="2:7" ht="15.75" customHeight="1">
      <c r="B66" s="15" t="s">
        <v>244</v>
      </c>
      <c r="C66" s="15"/>
      <c r="D66" s="15"/>
      <c r="E66" s="130">
        <v>-16500</v>
      </c>
      <c r="F66" s="120">
        <v>-218.33</v>
      </c>
      <c r="G66" s="131">
        <v>-2.75E-2</v>
      </c>
    </row>
    <row r="67" spans="2:7" ht="15.75" customHeight="1">
      <c r="B67" s="15" t="s">
        <v>241</v>
      </c>
      <c r="C67" s="15"/>
      <c r="D67" s="15"/>
      <c r="E67" s="130">
        <v>-76000</v>
      </c>
      <c r="F67" s="120">
        <v>-226.44</v>
      </c>
      <c r="G67" s="131">
        <v>-2.8500000000000001E-2</v>
      </c>
    </row>
    <row r="68" spans="2:7" ht="15.75" customHeight="1">
      <c r="B68" s="15" t="s">
        <v>238</v>
      </c>
      <c r="C68" s="15"/>
      <c r="D68" s="15"/>
      <c r="E68" s="130">
        <v>-28000</v>
      </c>
      <c r="F68" s="120">
        <v>-228.06</v>
      </c>
      <c r="G68" s="131">
        <v>-2.87E-2</v>
      </c>
    </row>
    <row r="69" spans="2:7" ht="15.75" customHeight="1">
      <c r="B69" s="15" t="s">
        <v>236</v>
      </c>
      <c r="C69" s="15"/>
      <c r="D69" s="15"/>
      <c r="E69" s="130">
        <v>-32000</v>
      </c>
      <c r="F69" s="120">
        <v>-233.01</v>
      </c>
      <c r="G69" s="131">
        <v>-2.93E-2</v>
      </c>
    </row>
    <row r="70" spans="2:7" ht="15.75" customHeight="1">
      <c r="B70" s="15" t="s">
        <v>233</v>
      </c>
      <c r="C70" s="15"/>
      <c r="D70" s="15"/>
      <c r="E70" s="130">
        <v>-8500</v>
      </c>
      <c r="F70" s="120">
        <v>-246.3</v>
      </c>
      <c r="G70" s="131">
        <v>-3.1E-2</v>
      </c>
    </row>
    <row r="71" spans="2:7" ht="15.75" customHeight="1">
      <c r="B71" s="15" t="s">
        <v>230</v>
      </c>
      <c r="C71" s="15"/>
      <c r="D71" s="15"/>
      <c r="E71" s="130">
        <v>-160000</v>
      </c>
      <c r="F71" s="120">
        <v>-275.92</v>
      </c>
      <c r="G71" s="131">
        <v>-3.4700000000000002E-2</v>
      </c>
    </row>
    <row r="72" spans="2:7" ht="15.75" customHeight="1">
      <c r="B72" s="15" t="s">
        <v>227</v>
      </c>
      <c r="C72" s="15"/>
      <c r="D72" s="15"/>
      <c r="E72" s="130">
        <v>-150000</v>
      </c>
      <c r="F72" s="120">
        <v>-280.5</v>
      </c>
      <c r="G72" s="131">
        <v>-3.5299999999999998E-2</v>
      </c>
    </row>
    <row r="73" spans="2:7" ht="15.75" customHeight="1">
      <c r="B73" s="15" t="s">
        <v>224</v>
      </c>
      <c r="C73" s="15"/>
      <c r="D73" s="15"/>
      <c r="E73" s="130">
        <v>-74040</v>
      </c>
      <c r="F73" s="120">
        <v>-313.49</v>
      </c>
      <c r="G73" s="131">
        <v>-3.9399999999999998E-2</v>
      </c>
    </row>
    <row r="74" spans="2:7" ht="15.75" customHeight="1">
      <c r="B74" s="15" t="s">
        <v>221</v>
      </c>
      <c r="C74" s="15"/>
      <c r="D74" s="15"/>
      <c r="E74" s="130">
        <v>-15150</v>
      </c>
      <c r="F74" s="120">
        <v>-339.4</v>
      </c>
      <c r="G74" s="131">
        <v>-4.2700000000000002E-2</v>
      </c>
    </row>
    <row r="75" spans="2:7" ht="15.75" customHeight="1">
      <c r="B75" s="15" t="s">
        <v>219</v>
      </c>
      <c r="C75" s="15"/>
      <c r="D75" s="15"/>
      <c r="E75" s="130">
        <v>-80400</v>
      </c>
      <c r="F75" s="120">
        <v>-342.26</v>
      </c>
      <c r="G75" s="131">
        <v>-4.2999999999999997E-2</v>
      </c>
    </row>
    <row r="76" spans="2:7" ht="15.75" customHeight="1">
      <c r="B76" s="15" t="s">
        <v>216</v>
      </c>
      <c r="C76" s="15"/>
      <c r="D76" s="15"/>
      <c r="E76" s="130">
        <v>-52000</v>
      </c>
      <c r="F76" s="120">
        <v>-403.78</v>
      </c>
      <c r="G76" s="131">
        <v>-5.0799999999999998E-2</v>
      </c>
    </row>
    <row r="77" spans="2:7" ht="15.75" customHeight="1">
      <c r="B77" s="15" t="s">
        <v>213</v>
      </c>
      <c r="C77" s="15"/>
      <c r="D77" s="15"/>
      <c r="E77" s="130">
        <v>-125125</v>
      </c>
      <c r="F77" s="120">
        <v>-444.94</v>
      </c>
      <c r="G77" s="131">
        <v>-5.6000000000000001E-2</v>
      </c>
    </row>
    <row r="78" spans="2:7" ht="15.75" customHeight="1">
      <c r="B78" s="19" t="s">
        <v>93</v>
      </c>
      <c r="C78" s="19"/>
      <c r="D78" s="19"/>
      <c r="E78" s="86"/>
      <c r="F78" s="132">
        <v>-5348.41</v>
      </c>
      <c r="G78" s="133">
        <v>-0.67279999999999995</v>
      </c>
    </row>
    <row r="79" spans="2:7" ht="15.75" customHeight="1">
      <c r="B79" s="15"/>
      <c r="C79" s="15"/>
      <c r="D79" s="15"/>
      <c r="E79" s="16"/>
      <c r="F79" s="17"/>
      <c r="G79" s="125"/>
    </row>
    <row r="80" spans="2:7" ht="15.75" customHeight="1">
      <c r="B80" s="15"/>
      <c r="C80" s="15"/>
      <c r="D80" s="15"/>
      <c r="E80" s="16"/>
      <c r="F80" s="17"/>
      <c r="G80" s="125"/>
    </row>
    <row r="81" spans="2:7" ht="15.75" customHeight="1">
      <c r="B81" s="15"/>
      <c r="C81" s="15"/>
      <c r="D81" s="15"/>
      <c r="E81" s="16"/>
      <c r="F81" s="17"/>
      <c r="G81" s="125"/>
    </row>
    <row r="82" spans="2:7" ht="15.75" customHeight="1">
      <c r="B82" s="26" t="s">
        <v>95</v>
      </c>
      <c r="C82" s="26"/>
      <c r="D82" s="26"/>
      <c r="E82" s="27"/>
      <c r="F82" s="132">
        <v>-5348.41</v>
      </c>
      <c r="G82" s="133">
        <v>-0.67279999999999995</v>
      </c>
    </row>
    <row r="83" spans="2:7" ht="15.75" customHeight="1">
      <c r="B83" s="15"/>
      <c r="C83" s="15"/>
      <c r="D83" s="15"/>
      <c r="E83" s="16"/>
      <c r="F83" s="17"/>
      <c r="G83" s="125"/>
    </row>
    <row r="84" spans="2:7" ht="15.75" customHeight="1">
      <c r="B84" s="19" t="s">
        <v>295</v>
      </c>
      <c r="C84" s="19"/>
      <c r="D84" s="19"/>
      <c r="E84" s="86"/>
      <c r="F84" s="107"/>
      <c r="G84" s="134"/>
    </row>
    <row r="85" spans="2:7" ht="15.75" customHeight="1">
      <c r="B85" s="19" t="s">
        <v>296</v>
      </c>
      <c r="C85" s="19"/>
      <c r="D85" s="19" t="s">
        <v>297</v>
      </c>
      <c r="E85" s="86"/>
      <c r="F85" s="107"/>
      <c r="G85" s="134"/>
    </row>
    <row r="86" spans="2:7" ht="15.75" customHeight="1">
      <c r="B86" s="15" t="s">
        <v>724</v>
      </c>
      <c r="C86" s="15"/>
      <c r="D86" s="15" t="s">
        <v>298</v>
      </c>
      <c r="E86" s="16"/>
      <c r="F86" s="17">
        <v>525</v>
      </c>
      <c r="G86" s="125">
        <v>6.6000000000000003E-2</v>
      </c>
    </row>
    <row r="87" spans="2:7" ht="15.75" customHeight="1">
      <c r="B87" s="19" t="s">
        <v>93</v>
      </c>
      <c r="C87" s="19"/>
      <c r="D87" s="19"/>
      <c r="E87" s="86"/>
      <c r="F87" s="21">
        <v>525</v>
      </c>
      <c r="G87" s="126">
        <v>6.6000000000000003E-2</v>
      </c>
    </row>
    <row r="88" spans="2:7" ht="15.75" customHeight="1">
      <c r="B88" s="26" t="s">
        <v>95</v>
      </c>
      <c r="C88" s="26"/>
      <c r="D88" s="26"/>
      <c r="E88" s="27"/>
      <c r="F88" s="89">
        <v>525</v>
      </c>
      <c r="G88" s="128">
        <v>6.6000000000000003E-2</v>
      </c>
    </row>
    <row r="89" spans="2:7" ht="15.75" customHeight="1">
      <c r="B89" s="15"/>
      <c r="C89" s="15"/>
      <c r="D89" s="15"/>
      <c r="E89" s="16"/>
      <c r="F89" s="17"/>
      <c r="G89" s="125"/>
    </row>
    <row r="90" spans="2:7" ht="15.75" customHeight="1">
      <c r="B90" s="19" t="s">
        <v>707</v>
      </c>
      <c r="C90" s="15"/>
      <c r="D90" s="15"/>
      <c r="E90" s="16"/>
      <c r="F90" s="17"/>
      <c r="G90" s="125"/>
    </row>
    <row r="91" spans="2:7" ht="15.75" customHeight="1">
      <c r="B91" s="15" t="s">
        <v>708</v>
      </c>
      <c r="C91" s="15" t="s">
        <v>915</v>
      </c>
      <c r="D91" s="15"/>
      <c r="E91" s="16"/>
      <c r="F91" s="17">
        <v>600.33000000000004</v>
      </c>
      <c r="G91" s="125">
        <v>7.5499999999999998E-2</v>
      </c>
    </row>
    <row r="92" spans="2:7" ht="15.75" customHeight="1">
      <c r="B92" s="19" t="s">
        <v>93</v>
      </c>
      <c r="C92" s="15"/>
      <c r="D92" s="15"/>
      <c r="E92" s="16"/>
      <c r="F92" s="21">
        <f>F91</f>
        <v>600.33000000000004</v>
      </c>
      <c r="G92" s="126">
        <f>G91</f>
        <v>7.5499999999999998E-2</v>
      </c>
    </row>
    <row r="93" spans="2:7" ht="15.75" customHeight="1">
      <c r="B93" s="26" t="s">
        <v>95</v>
      </c>
      <c r="C93" s="26"/>
      <c r="D93" s="26"/>
      <c r="E93" s="27"/>
      <c r="F93" s="21">
        <f>F92</f>
        <v>600.33000000000004</v>
      </c>
      <c r="G93" s="128">
        <f>G92</f>
        <v>7.5499999999999998E-2</v>
      </c>
    </row>
    <row r="94" spans="2:7" ht="15.75" customHeight="1">
      <c r="B94" s="19"/>
      <c r="C94" s="19"/>
      <c r="D94" s="19"/>
      <c r="E94" s="86"/>
      <c r="F94" s="107"/>
      <c r="G94" s="134"/>
    </row>
    <row r="95" spans="2:7" ht="15.75" customHeight="1">
      <c r="B95" s="19" t="s">
        <v>106</v>
      </c>
      <c r="C95" s="15"/>
      <c r="D95" s="15"/>
      <c r="E95" s="16"/>
      <c r="F95" s="17"/>
      <c r="G95" s="125"/>
    </row>
    <row r="96" spans="2:7" ht="15.75" customHeight="1">
      <c r="B96" s="15" t="s">
        <v>107</v>
      </c>
      <c r="C96" s="15"/>
      <c r="D96" s="15"/>
      <c r="E96" s="16"/>
      <c r="F96" s="17">
        <v>846.21</v>
      </c>
      <c r="G96" s="125">
        <v>0.10639999999999999</v>
      </c>
    </row>
    <row r="97" spans="1:7" ht="15.75" customHeight="1">
      <c r="B97" s="19" t="s">
        <v>93</v>
      </c>
      <c r="C97" s="19"/>
      <c r="D97" s="19"/>
      <c r="E97" s="86"/>
      <c r="F97" s="21">
        <v>846.21</v>
      </c>
      <c r="G97" s="126">
        <v>0.10639999999999999</v>
      </c>
    </row>
    <row r="98" spans="1:7" ht="15.75" customHeight="1">
      <c r="B98" s="15"/>
      <c r="C98" s="15"/>
      <c r="D98" s="15"/>
      <c r="E98" s="16"/>
      <c r="F98" s="17"/>
      <c r="G98" s="125"/>
    </row>
    <row r="99" spans="1:7" ht="15.75" customHeight="1">
      <c r="B99" s="26" t="s">
        <v>95</v>
      </c>
      <c r="C99" s="26"/>
      <c r="D99" s="26"/>
      <c r="E99" s="27"/>
      <c r="F99" s="21">
        <v>846.21</v>
      </c>
      <c r="G99" s="126">
        <v>0.10639999999999999</v>
      </c>
    </row>
    <row r="100" spans="1:7" ht="15.75" customHeight="1">
      <c r="B100" s="15" t="s">
        <v>108</v>
      </c>
      <c r="C100" s="15"/>
      <c r="D100" s="15"/>
      <c r="E100" s="16"/>
      <c r="F100" s="17">
        <f>6596.79-F93</f>
        <v>5996.46</v>
      </c>
      <c r="G100" s="125">
        <f>82.98%-G93</f>
        <v>0.75430000000000008</v>
      </c>
    </row>
    <row r="101" spans="1:7" ht="15.75" customHeight="1">
      <c r="B101" s="87" t="s">
        <v>109</v>
      </c>
      <c r="C101" s="87"/>
      <c r="D101" s="87"/>
      <c r="E101" s="88"/>
      <c r="F101" s="89">
        <v>7950.43</v>
      </c>
      <c r="G101" s="128">
        <v>1</v>
      </c>
    </row>
    <row r="102" spans="1:7" ht="15.75" customHeight="1">
      <c r="B102" s="90"/>
      <c r="C102" s="91"/>
      <c r="D102" s="91"/>
      <c r="E102" s="4"/>
      <c r="F102" s="4"/>
      <c r="G102" s="146"/>
    </row>
    <row r="103" spans="1:7" ht="15.75" customHeight="1">
      <c r="A103" s="32"/>
      <c r="B103" s="49" t="s">
        <v>731</v>
      </c>
      <c r="C103" s="96"/>
      <c r="D103" s="96"/>
      <c r="E103" s="96"/>
      <c r="F103" s="96"/>
      <c r="G103" s="50"/>
    </row>
    <row r="104" spans="1:7" ht="15.75" customHeight="1">
      <c r="A104" s="28"/>
      <c r="B104" s="31" t="s">
        <v>732</v>
      </c>
      <c r="C104" s="98"/>
      <c r="D104" s="98"/>
      <c r="E104" s="98"/>
      <c r="F104" s="98"/>
      <c r="G104" s="30"/>
    </row>
    <row r="105" spans="1:7" ht="15.75" customHeight="1">
      <c r="A105" s="28"/>
      <c r="B105" s="31" t="s">
        <v>807</v>
      </c>
      <c r="C105" s="98"/>
      <c r="D105" s="98"/>
      <c r="E105" s="135"/>
      <c r="F105" s="5"/>
      <c r="G105" s="30"/>
    </row>
    <row r="106" spans="1:7" ht="15.75" customHeight="1">
      <c r="A106" s="28"/>
      <c r="B106" s="31" t="s">
        <v>808</v>
      </c>
      <c r="C106" s="98"/>
      <c r="D106" s="98"/>
      <c r="E106" s="98"/>
      <c r="F106" s="98"/>
      <c r="G106" s="30"/>
    </row>
    <row r="107" spans="1:7" ht="15.75" customHeight="1">
      <c r="A107" s="28"/>
      <c r="B107" s="33" t="s">
        <v>734</v>
      </c>
      <c r="C107" s="34" t="s">
        <v>735</v>
      </c>
      <c r="D107" s="34" t="s">
        <v>735</v>
      </c>
      <c r="E107" s="98"/>
      <c r="F107" s="98"/>
      <c r="G107" s="30"/>
    </row>
    <row r="108" spans="1:7" ht="15.75" customHeight="1">
      <c r="A108" s="28"/>
      <c r="B108" s="35"/>
      <c r="C108" s="36">
        <v>44104</v>
      </c>
      <c r="D108" s="36">
        <v>43921</v>
      </c>
      <c r="E108" s="98"/>
      <c r="F108" s="98"/>
      <c r="G108" s="30"/>
    </row>
    <row r="109" spans="1:7" ht="15.75" customHeight="1">
      <c r="A109" s="28"/>
      <c r="B109" s="37" t="s">
        <v>736</v>
      </c>
      <c r="C109" s="51"/>
      <c r="D109" s="51"/>
      <c r="E109" s="98"/>
      <c r="F109" s="98"/>
      <c r="G109" s="30"/>
    </row>
    <row r="110" spans="1:7" ht="15.75" customHeight="1">
      <c r="A110" s="28"/>
      <c r="B110" s="38" t="s">
        <v>737</v>
      </c>
      <c r="C110" s="39">
        <v>14.858500000000001</v>
      </c>
      <c r="D110" s="39">
        <v>14.5923</v>
      </c>
      <c r="E110" s="98"/>
      <c r="F110" s="98"/>
      <c r="G110" s="30"/>
    </row>
    <row r="111" spans="1:7" ht="15.75" customHeight="1">
      <c r="A111" s="28"/>
      <c r="B111" s="38" t="s">
        <v>776</v>
      </c>
      <c r="C111" s="39" t="s">
        <v>739</v>
      </c>
      <c r="D111" s="39">
        <v>12.068300000000001</v>
      </c>
      <c r="E111" s="98"/>
      <c r="F111" s="98"/>
      <c r="G111" s="30"/>
    </row>
    <row r="112" spans="1:7" ht="15.75" customHeight="1">
      <c r="A112" s="28"/>
      <c r="B112" s="38" t="s">
        <v>740</v>
      </c>
      <c r="C112" s="39">
        <v>10.5655</v>
      </c>
      <c r="D112" s="39">
        <v>10.677200000000001</v>
      </c>
      <c r="E112" s="98"/>
      <c r="F112" s="98"/>
      <c r="G112" s="30"/>
    </row>
    <row r="113" spans="1:7" ht="15.75" customHeight="1">
      <c r="A113" s="28"/>
      <c r="B113" s="38" t="s">
        <v>741</v>
      </c>
      <c r="C113" s="39">
        <v>10.8904</v>
      </c>
      <c r="D113" s="39">
        <v>10.972100000000001</v>
      </c>
      <c r="E113" s="98"/>
      <c r="F113" s="98"/>
      <c r="G113" s="30"/>
    </row>
    <row r="114" spans="1:7" ht="15.75" customHeight="1">
      <c r="A114" s="28"/>
      <c r="B114" s="38" t="s">
        <v>809</v>
      </c>
      <c r="C114" s="39" t="s">
        <v>739</v>
      </c>
      <c r="D114" s="39" t="s">
        <v>739</v>
      </c>
      <c r="E114" s="98"/>
      <c r="F114" s="98"/>
      <c r="G114" s="30"/>
    </row>
    <row r="115" spans="1:7" ht="15.75" customHeight="1">
      <c r="A115" s="28"/>
      <c r="B115" s="38" t="s">
        <v>742</v>
      </c>
      <c r="C115" s="39">
        <v>11.536100000000001</v>
      </c>
      <c r="D115" s="39">
        <v>11.3299</v>
      </c>
      <c r="E115" s="98"/>
      <c r="F115" s="98"/>
      <c r="G115" s="30"/>
    </row>
    <row r="116" spans="1:7" ht="15.75" customHeight="1">
      <c r="A116" s="28"/>
      <c r="B116" s="37" t="s">
        <v>745</v>
      </c>
      <c r="C116" s="51"/>
      <c r="D116" s="51"/>
      <c r="E116" s="98"/>
      <c r="F116" s="98"/>
      <c r="G116" s="30"/>
    </row>
    <row r="117" spans="1:7" ht="15.75" customHeight="1">
      <c r="A117" s="28"/>
      <c r="B117" s="38" t="s">
        <v>762</v>
      </c>
      <c r="C117" s="39">
        <v>14.362200000000003</v>
      </c>
      <c r="D117" s="39">
        <v>14.148599999999998</v>
      </c>
      <c r="E117" s="98"/>
      <c r="F117" s="98"/>
      <c r="G117" s="30"/>
    </row>
    <row r="118" spans="1:7" ht="15.75" customHeight="1">
      <c r="A118" s="28"/>
      <c r="B118" s="38" t="s">
        <v>810</v>
      </c>
      <c r="C118" s="39">
        <v>11.593200000000001</v>
      </c>
      <c r="D118" s="39">
        <v>11.697899999999999</v>
      </c>
      <c r="E118" s="98"/>
      <c r="F118" s="98"/>
      <c r="G118" s="30"/>
    </row>
    <row r="119" spans="1:7" ht="15.75" customHeight="1">
      <c r="A119" s="28"/>
      <c r="B119" s="38" t="s">
        <v>765</v>
      </c>
      <c r="C119" s="39">
        <v>10.421600000000002</v>
      </c>
      <c r="D119" s="39">
        <v>10.5151</v>
      </c>
      <c r="E119" s="98"/>
      <c r="F119" s="98"/>
      <c r="G119" s="30"/>
    </row>
    <row r="120" spans="1:7" ht="15.75" customHeight="1">
      <c r="A120" s="28"/>
      <c r="B120" s="38" t="s">
        <v>769</v>
      </c>
      <c r="C120" s="39">
        <v>10.7224</v>
      </c>
      <c r="D120" s="39">
        <v>10.7905</v>
      </c>
      <c r="E120" s="98"/>
      <c r="F120" s="98"/>
      <c r="G120" s="30"/>
    </row>
    <row r="121" spans="1:7" ht="15.75" customHeight="1">
      <c r="A121" s="28"/>
      <c r="B121" s="38" t="s">
        <v>811</v>
      </c>
      <c r="C121" s="39" t="s">
        <v>739</v>
      </c>
      <c r="D121" s="39" t="s">
        <v>739</v>
      </c>
      <c r="E121" s="98"/>
      <c r="F121" s="98"/>
      <c r="G121" s="30"/>
    </row>
    <row r="122" spans="1:7" ht="15.75" customHeight="1">
      <c r="A122" s="28"/>
      <c r="B122" s="38" t="s">
        <v>770</v>
      </c>
      <c r="C122" s="39">
        <v>11.276200000000001</v>
      </c>
      <c r="D122" s="39">
        <v>11.108400000000001</v>
      </c>
      <c r="E122" s="98"/>
      <c r="F122" s="98"/>
      <c r="G122" s="30"/>
    </row>
    <row r="123" spans="1:7" ht="15.75" customHeight="1">
      <c r="A123" s="28"/>
      <c r="B123" s="31" t="s">
        <v>753</v>
      </c>
      <c r="C123" s="100"/>
      <c r="D123" s="100"/>
      <c r="E123" s="98"/>
      <c r="F123" s="98"/>
      <c r="G123" s="30"/>
    </row>
    <row r="124" spans="1:7" ht="15.75" customHeight="1">
      <c r="A124" s="28"/>
      <c r="B124" s="31" t="s">
        <v>913</v>
      </c>
      <c r="C124" s="98"/>
      <c r="D124" s="100"/>
      <c r="E124" s="98"/>
      <c r="F124" s="98"/>
      <c r="G124" s="30"/>
    </row>
    <row r="125" spans="1:7" ht="15.75" customHeight="1">
      <c r="A125" s="28"/>
      <c r="B125" s="33" t="s">
        <v>754</v>
      </c>
      <c r="C125" s="34" t="s">
        <v>755</v>
      </c>
      <c r="D125" s="100"/>
      <c r="E125" s="98"/>
      <c r="F125" s="98"/>
      <c r="G125" s="30"/>
    </row>
    <row r="126" spans="1:7" ht="15.75" customHeight="1">
      <c r="A126" s="28"/>
      <c r="B126" s="41"/>
      <c r="C126" s="36">
        <v>44104</v>
      </c>
      <c r="D126" s="100"/>
      <c r="E126" s="98"/>
      <c r="F126" s="98"/>
      <c r="G126" s="30"/>
    </row>
    <row r="127" spans="1:7" ht="15.75" customHeight="1">
      <c r="A127" s="67"/>
      <c r="B127" s="38" t="s">
        <v>776</v>
      </c>
      <c r="C127" s="39" t="s">
        <v>739</v>
      </c>
      <c r="D127" s="100"/>
      <c r="E127" s="98"/>
      <c r="F127" s="98"/>
      <c r="G127" s="30"/>
    </row>
    <row r="128" spans="1:7" ht="15.75" customHeight="1">
      <c r="A128" s="28"/>
      <c r="B128" s="38" t="s">
        <v>740</v>
      </c>
      <c r="C128" s="39">
        <v>0.30299999999999999</v>
      </c>
      <c r="D128" s="98"/>
      <c r="E128" s="98"/>
      <c r="F128" s="98"/>
      <c r="G128" s="30"/>
    </row>
    <row r="129" spans="1:7" ht="15.75" customHeight="1">
      <c r="A129" s="28"/>
      <c r="B129" s="38" t="s">
        <v>741</v>
      </c>
      <c r="C129" s="39">
        <v>0.28000000000000003</v>
      </c>
      <c r="D129" s="98"/>
      <c r="E129" s="98"/>
      <c r="F129" s="98"/>
      <c r="G129" s="30"/>
    </row>
    <row r="130" spans="1:7" ht="15.75" customHeight="1">
      <c r="A130" s="28"/>
      <c r="B130" s="38" t="s">
        <v>809</v>
      </c>
      <c r="C130" s="39" t="s">
        <v>739</v>
      </c>
      <c r="D130" s="98"/>
      <c r="E130" s="98"/>
      <c r="F130" s="98"/>
      <c r="G130" s="30"/>
    </row>
    <row r="131" spans="1:7" ht="15.75" customHeight="1">
      <c r="A131" s="28"/>
      <c r="B131" s="38" t="s">
        <v>742</v>
      </c>
      <c r="C131" s="39" t="s">
        <v>739</v>
      </c>
      <c r="D131" s="98"/>
      <c r="E131" s="98"/>
      <c r="F131" s="98"/>
      <c r="G131" s="30"/>
    </row>
    <row r="132" spans="1:7" ht="15.75" customHeight="1">
      <c r="A132" s="28"/>
      <c r="B132" s="38" t="s">
        <v>810</v>
      </c>
      <c r="C132" s="39">
        <v>0.28000000000000003</v>
      </c>
      <c r="D132" s="98"/>
      <c r="E132" s="98"/>
      <c r="F132" s="98"/>
      <c r="G132" s="30"/>
    </row>
    <row r="133" spans="1:7" ht="15.75" customHeight="1">
      <c r="A133" s="28"/>
      <c r="B133" s="38" t="s">
        <v>765</v>
      </c>
      <c r="C133" s="39">
        <v>0.24999999999999997</v>
      </c>
      <c r="D133" s="98"/>
      <c r="E133" s="98"/>
      <c r="F133" s="98"/>
      <c r="G133" s="30"/>
    </row>
    <row r="134" spans="1:7" ht="15.75" customHeight="1">
      <c r="A134" s="28"/>
      <c r="B134" s="38" t="s">
        <v>769</v>
      </c>
      <c r="C134" s="39">
        <v>0.22999999999999998</v>
      </c>
      <c r="D134" s="98"/>
      <c r="E134" s="98"/>
      <c r="F134" s="98"/>
      <c r="G134" s="30"/>
    </row>
    <row r="135" spans="1:7" ht="15.75" customHeight="1">
      <c r="A135" s="28"/>
      <c r="B135" s="38" t="s">
        <v>811</v>
      </c>
      <c r="C135" s="39" t="s">
        <v>739</v>
      </c>
      <c r="D135" s="98"/>
      <c r="E135" s="98"/>
      <c r="F135" s="98"/>
      <c r="G135" s="30"/>
    </row>
    <row r="136" spans="1:7" ht="15.75" customHeight="1">
      <c r="A136" s="28"/>
      <c r="B136" s="38" t="s">
        <v>770</v>
      </c>
      <c r="C136" s="39" t="s">
        <v>739</v>
      </c>
      <c r="D136" s="98"/>
      <c r="E136" s="98"/>
      <c r="F136" s="98"/>
      <c r="G136" s="30"/>
    </row>
    <row r="137" spans="1:7" ht="15.75" customHeight="1">
      <c r="A137" s="28"/>
      <c r="B137" s="42" t="s">
        <v>812</v>
      </c>
      <c r="C137" s="136"/>
      <c r="D137" s="136"/>
      <c r="E137" s="136"/>
      <c r="F137" s="136"/>
      <c r="G137" s="30"/>
    </row>
    <row r="138" spans="1:7" ht="15.75" customHeight="1">
      <c r="A138" s="28"/>
      <c r="B138" s="68" t="s">
        <v>813</v>
      </c>
      <c r="C138" s="137"/>
      <c r="D138" s="137"/>
      <c r="E138" s="137"/>
      <c r="F138" s="137"/>
      <c r="G138" s="30"/>
    </row>
    <row r="139" spans="1:7" ht="26.1" customHeight="1">
      <c r="A139" s="28"/>
      <c r="B139" s="152" t="s">
        <v>814</v>
      </c>
      <c r="C139" s="152" t="s">
        <v>815</v>
      </c>
      <c r="D139" s="153" t="s">
        <v>816</v>
      </c>
      <c r="E139" s="153" t="s">
        <v>817</v>
      </c>
      <c r="F139" s="153" t="s">
        <v>818</v>
      </c>
      <c r="G139" s="30"/>
    </row>
    <row r="140" spans="1:7" ht="15.75" customHeight="1">
      <c r="A140" s="28"/>
      <c r="B140" s="69" t="s">
        <v>241</v>
      </c>
      <c r="C140" s="69" t="s">
        <v>819</v>
      </c>
      <c r="D140" s="70">
        <v>295.90263199999998</v>
      </c>
      <c r="E140" s="70">
        <v>297.95</v>
      </c>
      <c r="F140" s="70">
        <v>109.6885048</v>
      </c>
      <c r="G140" s="30"/>
    </row>
    <row r="141" spans="1:7" ht="15.75" customHeight="1">
      <c r="A141" s="28"/>
      <c r="B141" s="69" t="s">
        <v>249</v>
      </c>
      <c r="C141" s="69" t="s">
        <v>819</v>
      </c>
      <c r="D141" s="70">
        <v>781.64704700000004</v>
      </c>
      <c r="E141" s="70">
        <v>799.85</v>
      </c>
      <c r="F141" s="70">
        <v>61.992134299999996</v>
      </c>
      <c r="G141" s="30"/>
    </row>
    <row r="142" spans="1:7" ht="15.75" customHeight="1">
      <c r="A142" s="28"/>
      <c r="B142" s="69" t="s">
        <v>219</v>
      </c>
      <c r="C142" s="69" t="s">
        <v>819</v>
      </c>
      <c r="D142" s="70">
        <v>421.23577499999999</v>
      </c>
      <c r="E142" s="70">
        <v>425.7</v>
      </c>
      <c r="F142" s="70">
        <v>120.85299470000001</v>
      </c>
      <c r="G142" s="30"/>
    </row>
    <row r="143" spans="1:7" ht="15.75" customHeight="1">
      <c r="A143" s="28"/>
      <c r="B143" s="69" t="s">
        <v>233</v>
      </c>
      <c r="C143" s="69" t="s">
        <v>819</v>
      </c>
      <c r="D143" s="70">
        <v>2983.6441060000002</v>
      </c>
      <c r="E143" s="70">
        <v>2897.65</v>
      </c>
      <c r="F143" s="70">
        <v>55.392926199999998</v>
      </c>
      <c r="G143" s="30"/>
    </row>
    <row r="144" spans="1:7" ht="15.75" customHeight="1">
      <c r="A144" s="28"/>
      <c r="B144" s="69" t="s">
        <v>244</v>
      </c>
      <c r="C144" s="69" t="s">
        <v>819</v>
      </c>
      <c r="D144" s="70">
        <v>1347.2199800000001</v>
      </c>
      <c r="E144" s="70">
        <v>1323.2</v>
      </c>
      <c r="F144" s="70">
        <v>53.228366399999999</v>
      </c>
      <c r="G144" s="30"/>
    </row>
    <row r="145" spans="1:7" ht="15.75" customHeight="1">
      <c r="A145" s="28"/>
      <c r="B145" s="69" t="s">
        <v>224</v>
      </c>
      <c r="C145" s="69" t="s">
        <v>819</v>
      </c>
      <c r="D145" s="70">
        <v>472.49496199999999</v>
      </c>
      <c r="E145" s="70">
        <v>423.4</v>
      </c>
      <c r="F145" s="70">
        <v>80.408994800000002</v>
      </c>
      <c r="G145" s="30"/>
    </row>
    <row r="146" spans="1:7" ht="15.75" customHeight="1">
      <c r="A146" s="28"/>
      <c r="B146" s="69" t="s">
        <v>247</v>
      </c>
      <c r="C146" s="69" t="s">
        <v>819</v>
      </c>
      <c r="D146" s="70">
        <v>430.40501999999998</v>
      </c>
      <c r="E146" s="70">
        <v>449</v>
      </c>
      <c r="F146" s="70">
        <v>69.108283999999998</v>
      </c>
      <c r="G146" s="30"/>
    </row>
    <row r="147" spans="1:7" ht="15.75" customHeight="1">
      <c r="A147" s="28"/>
      <c r="B147" s="69" t="s">
        <v>216</v>
      </c>
      <c r="C147" s="69" t="s">
        <v>819</v>
      </c>
      <c r="D147" s="70">
        <v>776.28375000000005</v>
      </c>
      <c r="E147" s="70">
        <v>776.5</v>
      </c>
      <c r="F147" s="70">
        <v>94.40376400000001</v>
      </c>
      <c r="G147" s="30"/>
    </row>
    <row r="148" spans="1:7" ht="15.75" customHeight="1">
      <c r="A148" s="28"/>
      <c r="B148" s="69" t="s">
        <v>274</v>
      </c>
      <c r="C148" s="69" t="s">
        <v>819</v>
      </c>
      <c r="D148" s="70">
        <v>152.52142900000001</v>
      </c>
      <c r="E148" s="70">
        <v>153.35</v>
      </c>
      <c r="F148" s="70">
        <v>23.223876099999998</v>
      </c>
      <c r="G148" s="30"/>
    </row>
    <row r="149" spans="1:7" ht="15.75" customHeight="1">
      <c r="A149" s="28"/>
      <c r="B149" s="69" t="s">
        <v>262</v>
      </c>
      <c r="C149" s="69" t="s">
        <v>819</v>
      </c>
      <c r="D149" s="70">
        <v>158.71</v>
      </c>
      <c r="E149" s="70">
        <v>165.8</v>
      </c>
      <c r="F149" s="70">
        <v>31.336200000000002</v>
      </c>
      <c r="G149" s="30"/>
    </row>
    <row r="150" spans="1:7" ht="15.75" customHeight="1">
      <c r="A150" s="28"/>
      <c r="B150" s="69" t="s">
        <v>236</v>
      </c>
      <c r="C150" s="69" t="s">
        <v>819</v>
      </c>
      <c r="D150" s="70">
        <v>692.48282500000005</v>
      </c>
      <c r="E150" s="70">
        <v>728.15</v>
      </c>
      <c r="F150" s="70">
        <v>52.4268</v>
      </c>
      <c r="G150" s="30"/>
    </row>
    <row r="151" spans="1:7" ht="15.75" customHeight="1">
      <c r="A151" s="28"/>
      <c r="B151" s="69" t="s">
        <v>238</v>
      </c>
      <c r="C151" s="69" t="s">
        <v>819</v>
      </c>
      <c r="D151" s="70">
        <v>840.77503000000002</v>
      </c>
      <c r="E151" s="70">
        <v>814.5</v>
      </c>
      <c r="F151" s="70">
        <v>54.916848000000002</v>
      </c>
      <c r="G151" s="30"/>
    </row>
    <row r="152" spans="1:7" ht="15.75" customHeight="1">
      <c r="A152" s="28"/>
      <c r="B152" s="69" t="s">
        <v>283</v>
      </c>
      <c r="C152" s="69" t="s">
        <v>819</v>
      </c>
      <c r="D152" s="70">
        <v>3015.5250000000001</v>
      </c>
      <c r="E152" s="70">
        <v>3163.35</v>
      </c>
      <c r="F152" s="70">
        <v>14.701985500000001</v>
      </c>
      <c r="G152" s="30"/>
    </row>
    <row r="153" spans="1:7" ht="15.75" customHeight="1">
      <c r="A153" s="28"/>
      <c r="B153" s="69" t="s">
        <v>213</v>
      </c>
      <c r="C153" s="69" t="s">
        <v>819</v>
      </c>
      <c r="D153" s="70">
        <v>353.58677499999999</v>
      </c>
      <c r="E153" s="70">
        <v>355.6</v>
      </c>
      <c r="F153" s="70">
        <v>134.46222789999999</v>
      </c>
      <c r="G153" s="30"/>
    </row>
    <row r="154" spans="1:7" ht="15.75" customHeight="1">
      <c r="A154" s="28"/>
      <c r="B154" s="69" t="s">
        <v>272</v>
      </c>
      <c r="C154" s="69" t="s">
        <v>819</v>
      </c>
      <c r="D154" s="70">
        <v>996.09159999999997</v>
      </c>
      <c r="E154" s="70">
        <v>1003.85</v>
      </c>
      <c r="F154" s="70">
        <v>17.2887062</v>
      </c>
      <c r="G154" s="30"/>
    </row>
    <row r="155" spans="1:7" ht="15.75" customHeight="1">
      <c r="A155" s="28"/>
      <c r="B155" s="69" t="s">
        <v>230</v>
      </c>
      <c r="C155" s="69" t="s">
        <v>819</v>
      </c>
      <c r="D155" s="70">
        <v>175.925928</v>
      </c>
      <c r="E155" s="70">
        <v>172.45</v>
      </c>
      <c r="F155" s="70">
        <v>60.316112000000004</v>
      </c>
      <c r="G155" s="30"/>
    </row>
    <row r="156" spans="1:7" ht="15.75" customHeight="1">
      <c r="A156" s="28"/>
      <c r="B156" s="69" t="s">
        <v>227</v>
      </c>
      <c r="C156" s="69" t="s">
        <v>819</v>
      </c>
      <c r="D156" s="70">
        <v>172.66</v>
      </c>
      <c r="E156" s="70">
        <v>187</v>
      </c>
      <c r="F156" s="70">
        <v>156.99584999999999</v>
      </c>
      <c r="G156" s="30"/>
    </row>
    <row r="157" spans="1:7" ht="15.75" customHeight="1">
      <c r="A157" s="28"/>
      <c r="B157" s="69" t="s">
        <v>277</v>
      </c>
      <c r="C157" s="69" t="s">
        <v>819</v>
      </c>
      <c r="D157" s="70">
        <v>865.25001399999996</v>
      </c>
      <c r="E157" s="70">
        <v>903.85</v>
      </c>
      <c r="F157" s="70">
        <v>15.979344899999999</v>
      </c>
      <c r="G157" s="30"/>
    </row>
    <row r="158" spans="1:7" ht="15.75" customHeight="1">
      <c r="A158" s="28"/>
      <c r="B158" s="69" t="s">
        <v>291</v>
      </c>
      <c r="C158" s="69" t="s">
        <v>819</v>
      </c>
      <c r="D158" s="70">
        <v>661.75</v>
      </c>
      <c r="E158" s="70">
        <v>610.95000000000005</v>
      </c>
      <c r="F158" s="70">
        <v>2.5753985999999998</v>
      </c>
      <c r="G158" s="30"/>
    </row>
    <row r="159" spans="1:7" ht="15.75" customHeight="1">
      <c r="A159" s="28"/>
      <c r="B159" s="69" t="s">
        <v>289</v>
      </c>
      <c r="C159" s="69" t="s">
        <v>819</v>
      </c>
      <c r="D159" s="70">
        <v>524.36666700000001</v>
      </c>
      <c r="E159" s="70">
        <v>518.1</v>
      </c>
      <c r="F159" s="70">
        <v>4.6803859000000001</v>
      </c>
      <c r="G159" s="30"/>
    </row>
    <row r="160" spans="1:7" ht="15.75" customHeight="1">
      <c r="A160" s="28"/>
      <c r="B160" s="69" t="s">
        <v>285</v>
      </c>
      <c r="C160" s="69" t="s">
        <v>819</v>
      </c>
      <c r="D160" s="70">
        <v>115.25</v>
      </c>
      <c r="E160" s="70">
        <v>115.2</v>
      </c>
      <c r="F160" s="70">
        <v>21.523622400000001</v>
      </c>
      <c r="G160" s="30"/>
    </row>
    <row r="161" spans="1:7" ht="15.75" customHeight="1">
      <c r="A161" s="28"/>
      <c r="B161" s="69" t="s">
        <v>251</v>
      </c>
      <c r="C161" s="69" t="s">
        <v>819</v>
      </c>
      <c r="D161" s="70">
        <v>1042.540015</v>
      </c>
      <c r="E161" s="70">
        <v>1134.2</v>
      </c>
      <c r="F161" s="70">
        <v>53.029520999999995</v>
      </c>
      <c r="G161" s="30"/>
    </row>
    <row r="162" spans="1:7" ht="15.75" customHeight="1">
      <c r="A162" s="28"/>
      <c r="B162" s="69" t="s">
        <v>254</v>
      </c>
      <c r="C162" s="69" t="s">
        <v>819</v>
      </c>
      <c r="D162" s="70">
        <v>220.509086</v>
      </c>
      <c r="E162" s="70">
        <v>221.35</v>
      </c>
      <c r="F162" s="70">
        <v>39.765970199999998</v>
      </c>
      <c r="G162" s="30"/>
    </row>
    <row r="163" spans="1:7" ht="15.75" customHeight="1">
      <c r="A163" s="28"/>
      <c r="B163" s="69" t="s">
        <v>221</v>
      </c>
      <c r="C163" s="69" t="s">
        <v>819</v>
      </c>
      <c r="D163" s="70">
        <v>2271.0916670000001</v>
      </c>
      <c r="E163" s="70">
        <v>2240.25</v>
      </c>
      <c r="F163" s="70">
        <v>87.530711999999994</v>
      </c>
      <c r="G163" s="30"/>
    </row>
    <row r="164" spans="1:7" ht="15.75" customHeight="1">
      <c r="A164" s="28"/>
      <c r="B164" s="69" t="s">
        <v>265</v>
      </c>
      <c r="C164" s="69" t="s">
        <v>819</v>
      </c>
      <c r="D164" s="70">
        <v>483.45314999999999</v>
      </c>
      <c r="E164" s="70">
        <v>468.05</v>
      </c>
      <c r="F164" s="70">
        <v>30.621703199999999</v>
      </c>
      <c r="G164" s="30"/>
    </row>
    <row r="165" spans="1:7" ht="15.75" customHeight="1">
      <c r="A165" s="28"/>
      <c r="B165" s="69" t="s">
        <v>259</v>
      </c>
      <c r="C165" s="69" t="s">
        <v>819</v>
      </c>
      <c r="D165" s="70">
        <v>281.8125</v>
      </c>
      <c r="E165" s="70">
        <v>301.05</v>
      </c>
      <c r="F165" s="70">
        <v>27.817019999999999</v>
      </c>
      <c r="G165" s="30"/>
    </row>
    <row r="166" spans="1:7" ht="15.75" customHeight="1">
      <c r="A166" s="28"/>
      <c r="B166" s="69" t="s">
        <v>270</v>
      </c>
      <c r="C166" s="69" t="s">
        <v>819</v>
      </c>
      <c r="D166" s="70">
        <v>373.74166700000001</v>
      </c>
      <c r="E166" s="70">
        <v>360.75</v>
      </c>
      <c r="F166" s="70">
        <v>23.299543799999999</v>
      </c>
      <c r="G166" s="30"/>
    </row>
    <row r="167" spans="1:7" ht="15.75" customHeight="1">
      <c r="A167" s="28"/>
      <c r="B167" s="69" t="s">
        <v>268</v>
      </c>
      <c r="C167" s="69" t="s">
        <v>819</v>
      </c>
      <c r="D167" s="70">
        <v>1108.9944439999999</v>
      </c>
      <c r="E167" s="70">
        <v>1202.25</v>
      </c>
      <c r="F167" s="70">
        <v>20.474618100000001</v>
      </c>
      <c r="G167" s="30"/>
    </row>
    <row r="168" spans="1:7" ht="15.75" customHeight="1">
      <c r="A168" s="28"/>
      <c r="B168" s="69" t="s">
        <v>280</v>
      </c>
      <c r="C168" s="69" t="s">
        <v>819</v>
      </c>
      <c r="D168" s="70">
        <v>132.8571</v>
      </c>
      <c r="E168" s="70">
        <v>137.19999999999999</v>
      </c>
      <c r="F168" s="70">
        <v>27.063111600000003</v>
      </c>
      <c r="G168" s="30"/>
    </row>
    <row r="169" spans="1:7" ht="15.75" customHeight="1">
      <c r="A169" s="28"/>
      <c r="B169" s="69" t="s">
        <v>257</v>
      </c>
      <c r="C169" s="69" t="s">
        <v>819</v>
      </c>
      <c r="D169" s="70">
        <v>316.23750000000001</v>
      </c>
      <c r="E169" s="70">
        <v>315.14999999999998</v>
      </c>
      <c r="F169" s="70">
        <v>27.700928599999997</v>
      </c>
      <c r="G169" s="30"/>
    </row>
    <row r="170" spans="1:7" ht="15.75" customHeight="1">
      <c r="A170" s="28"/>
      <c r="B170" s="69" t="s">
        <v>287</v>
      </c>
      <c r="C170" s="69" t="s">
        <v>819</v>
      </c>
      <c r="D170" s="70">
        <v>839.11666700000001</v>
      </c>
      <c r="E170" s="70">
        <v>813.7</v>
      </c>
      <c r="F170" s="70">
        <v>14.2694501</v>
      </c>
      <c r="G170" s="30"/>
    </row>
    <row r="171" spans="1:7" ht="15.75" customHeight="1">
      <c r="A171" s="28"/>
      <c r="B171" s="42" t="s">
        <v>905</v>
      </c>
      <c r="C171" s="137"/>
      <c r="D171" s="137"/>
      <c r="E171" s="137"/>
      <c r="F171" s="137"/>
      <c r="G171" s="30"/>
    </row>
    <row r="172" spans="1:7" ht="15.75" customHeight="1">
      <c r="A172" s="28"/>
      <c r="B172" s="68" t="s">
        <v>820</v>
      </c>
      <c r="C172" s="138"/>
      <c r="D172" s="138"/>
      <c r="E172" s="139"/>
      <c r="F172" s="138"/>
      <c r="G172" s="30"/>
    </row>
    <row r="173" spans="1:7" ht="15.75" customHeight="1">
      <c r="A173" s="28"/>
      <c r="B173" s="71" t="s">
        <v>821</v>
      </c>
      <c r="C173" s="72">
        <v>10467</v>
      </c>
      <c r="D173" s="137"/>
      <c r="E173" s="140"/>
      <c r="F173" s="137"/>
      <c r="G173" s="30"/>
    </row>
    <row r="174" spans="1:7" ht="15.75" customHeight="1">
      <c r="A174" s="28"/>
      <c r="B174" s="71" t="s">
        <v>822</v>
      </c>
      <c r="C174" s="72">
        <v>8869</v>
      </c>
      <c r="D174" s="137"/>
      <c r="E174" s="140"/>
      <c r="F174" s="137"/>
      <c r="G174" s="30"/>
    </row>
    <row r="175" spans="1:7" ht="15.75" customHeight="1">
      <c r="A175" s="28"/>
      <c r="B175" s="71" t="s">
        <v>823</v>
      </c>
      <c r="C175" s="73">
        <v>5959417937.849802</v>
      </c>
      <c r="D175" s="140"/>
      <c r="E175" s="137"/>
      <c r="F175" s="140"/>
      <c r="G175" s="30"/>
    </row>
    <row r="176" spans="1:7" ht="15.75" customHeight="1">
      <c r="A176" s="28"/>
      <c r="B176" s="71" t="s">
        <v>824</v>
      </c>
      <c r="C176" s="73">
        <v>4933057411.0026989</v>
      </c>
      <c r="D176" s="140"/>
      <c r="E176" s="137"/>
      <c r="F176" s="140"/>
      <c r="G176" s="30"/>
    </row>
    <row r="177" spans="1:7" ht="15.75" customHeight="1">
      <c r="A177" s="28"/>
      <c r="B177" s="59" t="s">
        <v>825</v>
      </c>
      <c r="C177" s="74">
        <v>-343868371.49999976</v>
      </c>
      <c r="D177" s="140"/>
      <c r="E177" s="140"/>
      <c r="F177" s="140"/>
      <c r="G177" s="30"/>
    </row>
    <row r="178" spans="1:7" ht="15.75" customHeight="1">
      <c r="A178" s="28"/>
      <c r="B178" s="42" t="s">
        <v>826</v>
      </c>
      <c r="C178" s="141"/>
      <c r="D178" s="141"/>
      <c r="E178" s="141"/>
      <c r="F178" s="141"/>
      <c r="G178" s="30"/>
    </row>
    <row r="179" spans="1:7" ht="15.75" customHeight="1">
      <c r="A179" s="28"/>
      <c r="B179" s="42" t="s">
        <v>827</v>
      </c>
      <c r="C179" s="142"/>
      <c r="D179" s="142"/>
      <c r="E179" s="143"/>
      <c r="F179" s="143"/>
      <c r="G179" s="30"/>
    </row>
    <row r="180" spans="1:7" ht="15.75" customHeight="1">
      <c r="A180" s="28"/>
      <c r="B180" s="42" t="s">
        <v>828</v>
      </c>
      <c r="C180" s="141"/>
      <c r="D180" s="141"/>
      <c r="E180" s="141"/>
      <c r="F180" s="141"/>
      <c r="G180" s="30"/>
    </row>
    <row r="181" spans="1:7" ht="15.75" customHeight="1">
      <c r="A181" s="28"/>
      <c r="B181" s="42" t="s">
        <v>829</v>
      </c>
      <c r="C181" s="141"/>
      <c r="D181" s="141"/>
      <c r="E181" s="141"/>
      <c r="F181" s="141"/>
      <c r="G181" s="30"/>
    </row>
    <row r="182" spans="1:7" ht="15.75" customHeight="1">
      <c r="A182" s="28"/>
      <c r="B182" s="42" t="s">
        <v>830</v>
      </c>
      <c r="C182" s="141"/>
      <c r="D182" s="141"/>
      <c r="E182" s="141"/>
      <c r="F182" s="141"/>
      <c r="G182" s="30"/>
    </row>
    <row r="183" spans="1:7" ht="15.75" customHeight="1">
      <c r="A183" s="28"/>
      <c r="B183" s="42" t="s">
        <v>831</v>
      </c>
      <c r="C183" s="141"/>
      <c r="D183" s="141"/>
      <c r="E183" s="141"/>
      <c r="F183" s="141"/>
      <c r="G183" s="30"/>
    </row>
    <row r="184" spans="1:7" ht="15.75" customHeight="1">
      <c r="A184" s="28"/>
      <c r="B184" s="42" t="s">
        <v>832</v>
      </c>
      <c r="C184" s="98"/>
      <c r="D184" s="98"/>
      <c r="E184" s="98"/>
      <c r="F184" s="98"/>
      <c r="G184" s="30"/>
    </row>
    <row r="185" spans="1:7" ht="15.75" customHeight="1">
      <c r="A185" s="28"/>
      <c r="B185" s="31" t="s">
        <v>833</v>
      </c>
      <c r="C185" s="98"/>
      <c r="D185" s="98"/>
      <c r="E185" s="144"/>
      <c r="F185" s="144"/>
      <c r="G185" s="75"/>
    </row>
    <row r="186" spans="1:7" ht="15.75" customHeight="1">
      <c r="A186" s="28"/>
      <c r="B186" s="31" t="s">
        <v>834</v>
      </c>
      <c r="C186" s="98"/>
      <c r="D186" s="98"/>
      <c r="E186" s="98"/>
      <c r="F186" s="98"/>
      <c r="G186" s="30"/>
    </row>
    <row r="187" spans="1:7" ht="15.75" customHeight="1">
      <c r="A187" s="28"/>
      <c r="B187" s="31" t="s">
        <v>835</v>
      </c>
      <c r="C187" s="98"/>
      <c r="D187" s="98"/>
      <c r="E187" s="98"/>
      <c r="F187" s="98"/>
      <c r="G187" s="30"/>
    </row>
    <row r="188" spans="1:7" ht="15.75" customHeight="1">
      <c r="A188" s="28"/>
      <c r="B188" s="44" t="s">
        <v>836</v>
      </c>
      <c r="C188" s="45"/>
      <c r="D188" s="45"/>
      <c r="E188" s="45"/>
      <c r="F188" s="45"/>
      <c r="G188" s="48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45EA-E4DB-4AEE-A710-655277468E6D}">
  <dimension ref="A1:G108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20</v>
      </c>
      <c r="C1" s="1"/>
      <c r="D1" s="1"/>
      <c r="E1" s="1"/>
      <c r="F1" s="1"/>
      <c r="G1" s="1"/>
    </row>
    <row r="2" spans="2:7" ht="15.75" customHeight="1">
      <c r="B2" s="3" t="s">
        <v>21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9" t="s">
        <v>212</v>
      </c>
      <c r="C6" s="15"/>
      <c r="D6" s="15"/>
      <c r="E6" s="16"/>
      <c r="F6" s="17"/>
      <c r="G6" s="125"/>
    </row>
    <row r="7" spans="2:7" ht="15.75" customHeight="1">
      <c r="B7" s="19" t="s">
        <v>892</v>
      </c>
      <c r="C7" s="15"/>
      <c r="D7" s="15"/>
      <c r="E7" s="16"/>
      <c r="F7" s="17"/>
      <c r="G7" s="125"/>
    </row>
    <row r="8" spans="2:7" ht="15.75" customHeight="1">
      <c r="B8" s="15" t="s">
        <v>299</v>
      </c>
      <c r="C8" s="15" t="s">
        <v>300</v>
      </c>
      <c r="D8" s="15" t="s">
        <v>218</v>
      </c>
      <c r="E8" s="16">
        <v>175000</v>
      </c>
      <c r="F8" s="17">
        <v>1662.33</v>
      </c>
      <c r="G8" s="125">
        <v>5.0299999999999997E-2</v>
      </c>
    </row>
    <row r="9" spans="2:7" ht="15.75" customHeight="1">
      <c r="B9" s="15" t="s">
        <v>301</v>
      </c>
      <c r="C9" s="15" t="s">
        <v>302</v>
      </c>
      <c r="D9" s="15" t="s">
        <v>240</v>
      </c>
      <c r="E9" s="16">
        <v>60000</v>
      </c>
      <c r="F9" s="17">
        <v>1393.32</v>
      </c>
      <c r="G9" s="125">
        <v>4.2200000000000001E-2</v>
      </c>
    </row>
    <row r="10" spans="2:7" ht="15.75" customHeight="1">
      <c r="B10" s="15" t="s">
        <v>303</v>
      </c>
      <c r="C10" s="15" t="s">
        <v>304</v>
      </c>
      <c r="D10" s="15" t="s">
        <v>253</v>
      </c>
      <c r="E10" s="16">
        <v>225000</v>
      </c>
      <c r="F10" s="17">
        <v>1377.45</v>
      </c>
      <c r="G10" s="125">
        <v>4.1700000000000001E-2</v>
      </c>
    </row>
    <row r="11" spans="2:7" ht="15.75" customHeight="1">
      <c r="B11" s="15" t="s">
        <v>305</v>
      </c>
      <c r="C11" s="15" t="s">
        <v>306</v>
      </c>
      <c r="D11" s="15" t="s">
        <v>246</v>
      </c>
      <c r="E11" s="16">
        <v>180000</v>
      </c>
      <c r="F11" s="17">
        <v>1224.6300000000001</v>
      </c>
      <c r="G11" s="125">
        <v>3.7100000000000001E-2</v>
      </c>
    </row>
    <row r="12" spans="2:7" ht="15.75" customHeight="1">
      <c r="B12" s="15" t="s">
        <v>307</v>
      </c>
      <c r="C12" s="15" t="s">
        <v>308</v>
      </c>
      <c r="D12" s="15" t="s">
        <v>240</v>
      </c>
      <c r="E12" s="16">
        <v>90000</v>
      </c>
      <c r="F12" s="17">
        <v>1204.6500000000001</v>
      </c>
      <c r="G12" s="125">
        <v>3.6400000000000002E-2</v>
      </c>
    </row>
    <row r="13" spans="2:7" ht="15.75" customHeight="1">
      <c r="B13" s="15" t="s">
        <v>309</v>
      </c>
      <c r="C13" s="15" t="s">
        <v>310</v>
      </c>
      <c r="D13" s="15" t="s">
        <v>218</v>
      </c>
      <c r="E13" s="16">
        <v>202500</v>
      </c>
      <c r="F13" s="17">
        <v>1119.72</v>
      </c>
      <c r="G13" s="125">
        <v>3.39E-2</v>
      </c>
    </row>
    <row r="14" spans="2:7" ht="15.75" customHeight="1">
      <c r="B14" s="15" t="s">
        <v>311</v>
      </c>
      <c r="C14" s="15" t="s">
        <v>312</v>
      </c>
      <c r="D14" s="15" t="s">
        <v>218</v>
      </c>
      <c r="E14" s="16">
        <v>116167</v>
      </c>
      <c r="F14" s="17">
        <v>1089.7</v>
      </c>
      <c r="G14" s="125">
        <v>3.3000000000000002E-2</v>
      </c>
    </row>
    <row r="15" spans="2:7" ht="15.75" customHeight="1">
      <c r="B15" s="15" t="s">
        <v>313</v>
      </c>
      <c r="C15" s="15" t="s">
        <v>314</v>
      </c>
      <c r="D15" s="15" t="s">
        <v>246</v>
      </c>
      <c r="E15" s="16">
        <v>49539</v>
      </c>
      <c r="F15" s="17">
        <v>1088.25</v>
      </c>
      <c r="G15" s="125">
        <v>3.2899999999999999E-2</v>
      </c>
    </row>
    <row r="16" spans="2:7" ht="15.75" customHeight="1">
      <c r="B16" s="15" t="s">
        <v>315</v>
      </c>
      <c r="C16" s="15" t="s">
        <v>316</v>
      </c>
      <c r="D16" s="15" t="s">
        <v>317</v>
      </c>
      <c r="E16" s="16">
        <v>75000</v>
      </c>
      <c r="F16" s="17">
        <v>1045.0899999999999</v>
      </c>
      <c r="G16" s="125">
        <v>3.1600000000000003E-2</v>
      </c>
    </row>
    <row r="17" spans="2:7" ht="15.75" customHeight="1">
      <c r="B17" s="15" t="s">
        <v>318</v>
      </c>
      <c r="C17" s="15" t="s">
        <v>319</v>
      </c>
      <c r="D17" s="15" t="s">
        <v>320</v>
      </c>
      <c r="E17" s="16">
        <v>50000</v>
      </c>
      <c r="F17" s="17">
        <v>985.75</v>
      </c>
      <c r="G17" s="125">
        <v>2.98E-2</v>
      </c>
    </row>
    <row r="18" spans="2:7" ht="15.75" customHeight="1">
      <c r="B18" s="15" t="s">
        <v>321</v>
      </c>
      <c r="C18" s="15" t="s">
        <v>322</v>
      </c>
      <c r="D18" s="15" t="s">
        <v>323</v>
      </c>
      <c r="E18" s="16">
        <v>225000</v>
      </c>
      <c r="F18" s="17">
        <v>928.35</v>
      </c>
      <c r="G18" s="125">
        <v>2.81E-2</v>
      </c>
    </row>
    <row r="19" spans="2:7" ht="15.75" customHeight="1">
      <c r="B19" s="15" t="s">
        <v>324</v>
      </c>
      <c r="C19" s="15" t="s">
        <v>325</v>
      </c>
      <c r="D19" s="15" t="s">
        <v>218</v>
      </c>
      <c r="E19" s="16">
        <v>240000</v>
      </c>
      <c r="F19" s="17">
        <v>912.24</v>
      </c>
      <c r="G19" s="125">
        <v>2.76E-2</v>
      </c>
    </row>
    <row r="20" spans="2:7" ht="15.75" customHeight="1">
      <c r="B20" s="15" t="s">
        <v>326</v>
      </c>
      <c r="C20" s="15" t="s">
        <v>327</v>
      </c>
      <c r="D20" s="15" t="s">
        <v>320</v>
      </c>
      <c r="E20" s="16">
        <v>10000</v>
      </c>
      <c r="F20" s="17">
        <v>905.4</v>
      </c>
      <c r="G20" s="125">
        <v>2.7400000000000001E-2</v>
      </c>
    </row>
    <row r="21" spans="2:7" ht="15.75" customHeight="1">
      <c r="B21" s="15" t="s">
        <v>328</v>
      </c>
      <c r="C21" s="15" t="s">
        <v>329</v>
      </c>
      <c r="D21" s="15" t="s">
        <v>320</v>
      </c>
      <c r="E21" s="16">
        <v>15000</v>
      </c>
      <c r="F21" s="17">
        <v>883.68</v>
      </c>
      <c r="G21" s="125">
        <v>2.6700000000000002E-2</v>
      </c>
    </row>
    <row r="22" spans="2:7" ht="15.75" customHeight="1">
      <c r="B22" s="15" t="s">
        <v>330</v>
      </c>
      <c r="C22" s="15" t="s">
        <v>331</v>
      </c>
      <c r="D22" s="15" t="s">
        <v>261</v>
      </c>
      <c r="E22" s="16">
        <v>14000</v>
      </c>
      <c r="F22" s="17">
        <v>855.72</v>
      </c>
      <c r="G22" s="125">
        <v>2.5899999999999999E-2</v>
      </c>
    </row>
    <row r="23" spans="2:7" ht="15.75" customHeight="1">
      <c r="B23" s="15" t="s">
        <v>332</v>
      </c>
      <c r="C23" s="15" t="s">
        <v>333</v>
      </c>
      <c r="D23" s="15" t="s">
        <v>261</v>
      </c>
      <c r="E23" s="16">
        <v>600000</v>
      </c>
      <c r="F23" s="17">
        <v>852</v>
      </c>
      <c r="G23" s="125">
        <v>2.58E-2</v>
      </c>
    </row>
    <row r="24" spans="2:7" ht="15.75" customHeight="1">
      <c r="B24" s="15" t="s">
        <v>334</v>
      </c>
      <c r="C24" s="15" t="s">
        <v>335</v>
      </c>
      <c r="D24" s="15" t="s">
        <v>256</v>
      </c>
      <c r="E24" s="16">
        <v>400000</v>
      </c>
      <c r="F24" s="17">
        <v>834.2</v>
      </c>
      <c r="G24" s="125">
        <v>2.52E-2</v>
      </c>
    </row>
    <row r="25" spans="2:7" ht="15.75" customHeight="1">
      <c r="B25" s="15" t="s">
        <v>336</v>
      </c>
      <c r="C25" s="15" t="s">
        <v>337</v>
      </c>
      <c r="D25" s="15" t="s">
        <v>276</v>
      </c>
      <c r="E25" s="16">
        <v>150000</v>
      </c>
      <c r="F25" s="17">
        <v>830.25</v>
      </c>
      <c r="G25" s="125">
        <v>2.5100000000000001E-2</v>
      </c>
    </row>
    <row r="26" spans="2:7" ht="15.75" customHeight="1">
      <c r="B26" s="15" t="s">
        <v>338</v>
      </c>
      <c r="C26" s="15" t="s">
        <v>339</v>
      </c>
      <c r="D26" s="15" t="s">
        <v>253</v>
      </c>
      <c r="E26" s="16">
        <v>320000</v>
      </c>
      <c r="F26" s="17">
        <v>797.28</v>
      </c>
      <c r="G26" s="125">
        <v>2.41E-2</v>
      </c>
    </row>
    <row r="27" spans="2:7" ht="15.75" customHeight="1">
      <c r="B27" s="15" t="s">
        <v>340</v>
      </c>
      <c r="C27" s="15" t="s">
        <v>341</v>
      </c>
      <c r="D27" s="15" t="s">
        <v>246</v>
      </c>
      <c r="E27" s="16">
        <v>8924</v>
      </c>
      <c r="F27" s="17">
        <v>781.93</v>
      </c>
      <c r="G27" s="125">
        <v>2.3699999999999999E-2</v>
      </c>
    </row>
    <row r="28" spans="2:7" ht="15.75" customHeight="1">
      <c r="B28" s="15" t="s">
        <v>342</v>
      </c>
      <c r="C28" s="15" t="s">
        <v>343</v>
      </c>
      <c r="D28" s="15" t="s">
        <v>317</v>
      </c>
      <c r="E28" s="16">
        <v>100000</v>
      </c>
      <c r="F28" s="17">
        <v>753.5</v>
      </c>
      <c r="G28" s="125">
        <v>2.2800000000000001E-2</v>
      </c>
    </row>
    <row r="29" spans="2:7" ht="15.75" customHeight="1">
      <c r="B29" s="15" t="s">
        <v>344</v>
      </c>
      <c r="C29" s="15" t="s">
        <v>345</v>
      </c>
      <c r="D29" s="15" t="s">
        <v>215</v>
      </c>
      <c r="E29" s="16">
        <v>526301</v>
      </c>
      <c r="F29" s="17">
        <v>735.51</v>
      </c>
      <c r="G29" s="125">
        <v>2.23E-2</v>
      </c>
    </row>
    <row r="30" spans="2:7" ht="15.75" customHeight="1">
      <c r="B30" s="15" t="s">
        <v>346</v>
      </c>
      <c r="C30" s="15" t="s">
        <v>347</v>
      </c>
      <c r="D30" s="15" t="s">
        <v>215</v>
      </c>
      <c r="E30" s="16">
        <v>1500000</v>
      </c>
      <c r="F30" s="17">
        <v>729</v>
      </c>
      <c r="G30" s="125">
        <v>2.2100000000000002E-2</v>
      </c>
    </row>
    <row r="31" spans="2:7" ht="15.75" customHeight="1">
      <c r="B31" s="15" t="s">
        <v>348</v>
      </c>
      <c r="C31" s="15" t="s">
        <v>349</v>
      </c>
      <c r="D31" s="15" t="s">
        <v>235</v>
      </c>
      <c r="E31" s="16">
        <v>900000</v>
      </c>
      <c r="F31" s="17">
        <v>669.6</v>
      </c>
      <c r="G31" s="125">
        <v>2.0299999999999999E-2</v>
      </c>
    </row>
    <row r="32" spans="2:7" ht="15.75" customHeight="1">
      <c r="B32" s="15" t="s">
        <v>350</v>
      </c>
      <c r="C32" s="15" t="s">
        <v>351</v>
      </c>
      <c r="D32" s="15" t="s">
        <v>264</v>
      </c>
      <c r="E32" s="16">
        <v>45000</v>
      </c>
      <c r="F32" s="17">
        <v>664.65</v>
      </c>
      <c r="G32" s="125">
        <v>2.01E-2</v>
      </c>
    </row>
    <row r="33" spans="2:7" ht="15.75" customHeight="1">
      <c r="B33" s="15" t="s">
        <v>352</v>
      </c>
      <c r="C33" s="15" t="s">
        <v>353</v>
      </c>
      <c r="D33" s="15" t="s">
        <v>264</v>
      </c>
      <c r="E33" s="16">
        <v>200000</v>
      </c>
      <c r="F33" s="17">
        <v>661.6</v>
      </c>
      <c r="G33" s="125">
        <v>0.02</v>
      </c>
    </row>
    <row r="34" spans="2:7" ht="15.75" customHeight="1">
      <c r="B34" s="15" t="s">
        <v>354</v>
      </c>
      <c r="C34" s="15" t="s">
        <v>355</v>
      </c>
      <c r="D34" s="15" t="s">
        <v>240</v>
      </c>
      <c r="E34" s="16">
        <v>50000</v>
      </c>
      <c r="F34" s="17">
        <v>643.5</v>
      </c>
      <c r="G34" s="125">
        <v>1.95E-2</v>
      </c>
    </row>
    <row r="35" spans="2:7" ht="15.75" customHeight="1">
      <c r="B35" s="15" t="s">
        <v>356</v>
      </c>
      <c r="C35" s="15" t="s">
        <v>357</v>
      </c>
      <c r="D35" s="15" t="s">
        <v>317</v>
      </c>
      <c r="E35" s="16">
        <v>116206</v>
      </c>
      <c r="F35" s="17">
        <v>599.62</v>
      </c>
      <c r="G35" s="125">
        <v>1.8100000000000002E-2</v>
      </c>
    </row>
    <row r="36" spans="2:7" ht="15.75" customHeight="1">
      <c r="B36" s="15" t="s">
        <v>358</v>
      </c>
      <c r="C36" s="15" t="s">
        <v>359</v>
      </c>
      <c r="D36" s="15" t="s">
        <v>360</v>
      </c>
      <c r="E36" s="16">
        <v>300000</v>
      </c>
      <c r="F36" s="17">
        <v>585.75</v>
      </c>
      <c r="G36" s="125">
        <v>1.77E-2</v>
      </c>
    </row>
    <row r="37" spans="2:7" ht="15.75" customHeight="1">
      <c r="B37" s="15" t="s">
        <v>361</v>
      </c>
      <c r="C37" s="15" t="s">
        <v>362</v>
      </c>
      <c r="D37" s="15" t="s">
        <v>229</v>
      </c>
      <c r="E37" s="16">
        <v>115000</v>
      </c>
      <c r="F37" s="17">
        <v>575.86</v>
      </c>
      <c r="G37" s="125">
        <v>1.7399999999999999E-2</v>
      </c>
    </row>
    <row r="38" spans="2:7" ht="15.75" customHeight="1">
      <c r="B38" s="15" t="s">
        <v>363</v>
      </c>
      <c r="C38" s="15" t="s">
        <v>364</v>
      </c>
      <c r="D38" s="15" t="s">
        <v>365</v>
      </c>
      <c r="E38" s="16">
        <v>600000</v>
      </c>
      <c r="F38" s="17">
        <v>574.5</v>
      </c>
      <c r="G38" s="125">
        <v>1.7399999999999999E-2</v>
      </c>
    </row>
    <row r="39" spans="2:7" ht="15.75" customHeight="1">
      <c r="B39" s="15" t="s">
        <v>366</v>
      </c>
      <c r="C39" s="15" t="s">
        <v>367</v>
      </c>
      <c r="D39" s="15" t="s">
        <v>240</v>
      </c>
      <c r="E39" s="16">
        <v>35000</v>
      </c>
      <c r="F39" s="17">
        <v>566.32000000000005</v>
      </c>
      <c r="G39" s="125">
        <v>1.7100000000000001E-2</v>
      </c>
    </row>
    <row r="40" spans="2:7" ht="15.75" customHeight="1">
      <c r="B40" s="15" t="s">
        <v>368</v>
      </c>
      <c r="C40" s="15" t="s">
        <v>369</v>
      </c>
      <c r="D40" s="15" t="s">
        <v>264</v>
      </c>
      <c r="E40" s="16">
        <v>59025</v>
      </c>
      <c r="F40" s="17">
        <v>503.13</v>
      </c>
      <c r="G40" s="125">
        <v>1.52E-2</v>
      </c>
    </row>
    <row r="41" spans="2:7" ht="15.75" customHeight="1">
      <c r="B41" s="15" t="s">
        <v>370</v>
      </c>
      <c r="C41" s="15" t="s">
        <v>371</v>
      </c>
      <c r="D41" s="15" t="s">
        <v>372</v>
      </c>
      <c r="E41" s="16">
        <v>25000</v>
      </c>
      <c r="F41" s="17">
        <v>469.94</v>
      </c>
      <c r="G41" s="125">
        <v>1.4200000000000001E-2</v>
      </c>
    </row>
    <row r="42" spans="2:7" ht="15.75" customHeight="1">
      <c r="B42" s="15" t="s">
        <v>373</v>
      </c>
      <c r="C42" s="15" t="s">
        <v>374</v>
      </c>
      <c r="D42" s="15" t="s">
        <v>365</v>
      </c>
      <c r="E42" s="16">
        <v>53605</v>
      </c>
      <c r="F42" s="17">
        <v>427.79</v>
      </c>
      <c r="G42" s="125">
        <v>1.29E-2</v>
      </c>
    </row>
    <row r="43" spans="2:7" ht="15.75" customHeight="1">
      <c r="B43" s="15" t="s">
        <v>375</v>
      </c>
      <c r="C43" s="15" t="s">
        <v>376</v>
      </c>
      <c r="D43" s="15" t="s">
        <v>377</v>
      </c>
      <c r="E43" s="16">
        <v>500000</v>
      </c>
      <c r="F43" s="17">
        <v>266.5</v>
      </c>
      <c r="G43" s="125">
        <v>8.0999999999999996E-3</v>
      </c>
    </row>
    <row r="44" spans="2:7" ht="15.75" customHeight="1">
      <c r="B44" s="15" t="s">
        <v>378</v>
      </c>
      <c r="C44" s="15" t="s">
        <v>379</v>
      </c>
      <c r="D44" s="15" t="s">
        <v>215</v>
      </c>
      <c r="E44" s="16">
        <v>50000</v>
      </c>
      <c r="F44" s="17">
        <v>263.7</v>
      </c>
      <c r="G44" s="125">
        <v>8.0000000000000002E-3</v>
      </c>
    </row>
    <row r="45" spans="2:7" ht="15.75" customHeight="1">
      <c r="B45" s="15" t="s">
        <v>380</v>
      </c>
      <c r="C45" s="15" t="s">
        <v>381</v>
      </c>
      <c r="D45" s="15" t="s">
        <v>382</v>
      </c>
      <c r="E45" s="16">
        <v>5000</v>
      </c>
      <c r="F45" s="17">
        <v>249.75</v>
      </c>
      <c r="G45" s="125">
        <v>7.6E-3</v>
      </c>
    </row>
    <row r="46" spans="2:7" ht="15.75" customHeight="1">
      <c r="B46" s="15" t="s">
        <v>383</v>
      </c>
      <c r="C46" s="15" t="s">
        <v>384</v>
      </c>
      <c r="D46" s="15" t="s">
        <v>246</v>
      </c>
      <c r="E46" s="16">
        <v>25000</v>
      </c>
      <c r="F46" s="17">
        <v>166.66</v>
      </c>
      <c r="G46" s="125">
        <v>5.0000000000000001E-3</v>
      </c>
    </row>
    <row r="47" spans="2:7" ht="15.75" customHeight="1">
      <c r="B47" s="15" t="s">
        <v>385</v>
      </c>
      <c r="C47" s="15" t="s">
        <v>386</v>
      </c>
      <c r="D47" s="15" t="s">
        <v>360</v>
      </c>
      <c r="E47" s="16">
        <v>20000</v>
      </c>
      <c r="F47" s="17">
        <v>163.98</v>
      </c>
      <c r="G47" s="125">
        <v>5.0000000000000001E-3</v>
      </c>
    </row>
    <row r="48" spans="2:7" ht="15.75" customHeight="1">
      <c r="B48" s="15" t="s">
        <v>387</v>
      </c>
      <c r="C48" s="15" t="s">
        <v>388</v>
      </c>
      <c r="D48" s="15" t="s">
        <v>323</v>
      </c>
      <c r="E48" s="16">
        <v>10000</v>
      </c>
      <c r="F48" s="17">
        <v>138.4</v>
      </c>
      <c r="G48" s="125">
        <v>4.1999999999999997E-3</v>
      </c>
    </row>
    <row r="49" spans="1:7" ht="15.75" customHeight="1">
      <c r="B49" s="19" t="s">
        <v>93</v>
      </c>
      <c r="C49" s="19"/>
      <c r="D49" s="19"/>
      <c r="E49" s="86"/>
      <c r="F49" s="21">
        <v>31181.200000000001</v>
      </c>
      <c r="G49" s="126">
        <v>0.94350000000000001</v>
      </c>
    </row>
    <row r="50" spans="1:7" ht="15.75" customHeight="1">
      <c r="B50" s="19" t="s">
        <v>293</v>
      </c>
      <c r="C50" s="15"/>
      <c r="D50" s="15"/>
      <c r="E50" s="16"/>
      <c r="F50" s="17"/>
      <c r="G50" s="125"/>
    </row>
    <row r="51" spans="1:7" ht="15.75" customHeight="1">
      <c r="B51" s="19" t="s">
        <v>93</v>
      </c>
      <c r="C51" s="15"/>
      <c r="D51" s="15"/>
      <c r="E51" s="16"/>
      <c r="F51" s="23" t="s">
        <v>94</v>
      </c>
      <c r="G51" s="127" t="s">
        <v>94</v>
      </c>
    </row>
    <row r="52" spans="1:7" ht="15.75" customHeight="1">
      <c r="B52" s="15"/>
      <c r="C52" s="15"/>
      <c r="D52" s="15"/>
      <c r="E52" s="16"/>
      <c r="F52" s="17"/>
      <c r="G52" s="125"/>
    </row>
    <row r="53" spans="1:7" ht="15.75" customHeight="1">
      <c r="B53" s="26" t="s">
        <v>95</v>
      </c>
      <c r="C53" s="26"/>
      <c r="D53" s="26"/>
      <c r="E53" s="27"/>
      <c r="F53" s="21">
        <v>31181.200000000001</v>
      </c>
      <c r="G53" s="126">
        <v>0.94350000000000001</v>
      </c>
    </row>
    <row r="54" spans="1:7" ht="15.75" customHeight="1">
      <c r="B54" s="15"/>
      <c r="C54" s="15"/>
      <c r="D54" s="15"/>
      <c r="E54" s="16"/>
      <c r="F54" s="17"/>
      <c r="G54" s="125"/>
    </row>
    <row r="55" spans="1:7" ht="15.75" customHeight="1">
      <c r="B55" s="19" t="s">
        <v>106</v>
      </c>
      <c r="C55" s="15"/>
      <c r="D55" s="15"/>
      <c r="E55" s="16"/>
      <c r="F55" s="17"/>
      <c r="G55" s="125"/>
    </row>
    <row r="56" spans="1:7" ht="15.75" customHeight="1">
      <c r="B56" s="15" t="s">
        <v>107</v>
      </c>
      <c r="C56" s="15"/>
      <c r="D56" s="15"/>
      <c r="E56" s="16"/>
      <c r="F56" s="17">
        <v>680.91</v>
      </c>
      <c r="G56" s="125">
        <v>2.06E-2</v>
      </c>
    </row>
    <row r="57" spans="1:7" ht="15.75" customHeight="1">
      <c r="B57" s="19" t="s">
        <v>93</v>
      </c>
      <c r="C57" s="19"/>
      <c r="D57" s="19"/>
      <c r="E57" s="86"/>
      <c r="F57" s="21">
        <v>680.91</v>
      </c>
      <c r="G57" s="126">
        <v>2.06E-2</v>
      </c>
    </row>
    <row r="58" spans="1:7" ht="15.75" customHeight="1">
      <c r="B58" s="15"/>
      <c r="C58" s="15"/>
      <c r="D58" s="15"/>
      <c r="E58" s="16"/>
      <c r="F58" s="17"/>
      <c r="G58" s="125"/>
    </row>
    <row r="59" spans="1:7" ht="15.75" customHeight="1">
      <c r="B59" s="26" t="s">
        <v>95</v>
      </c>
      <c r="C59" s="26"/>
      <c r="D59" s="26"/>
      <c r="E59" s="27"/>
      <c r="F59" s="21">
        <v>680.91</v>
      </c>
      <c r="G59" s="126">
        <v>2.06E-2</v>
      </c>
    </row>
    <row r="60" spans="1:7" ht="15.75" customHeight="1">
      <c r="B60" s="15" t="s">
        <v>108</v>
      </c>
      <c r="C60" s="15"/>
      <c r="D60" s="15"/>
      <c r="E60" s="16"/>
      <c r="F60" s="120">
        <v>1187.31</v>
      </c>
      <c r="G60" s="131">
        <f>G61-G53-G59</f>
        <v>3.5899999999999994E-2</v>
      </c>
    </row>
    <row r="61" spans="1:7" ht="15.75" customHeight="1">
      <c r="B61" s="87" t="s">
        <v>109</v>
      </c>
      <c r="C61" s="87"/>
      <c r="D61" s="87"/>
      <c r="E61" s="88"/>
      <c r="F61" s="89">
        <v>33049.42</v>
      </c>
      <c r="G61" s="128">
        <v>1</v>
      </c>
    </row>
    <row r="62" spans="1:7" ht="15.75" customHeight="1">
      <c r="B62" s="90"/>
      <c r="C62" s="91"/>
      <c r="D62" s="91"/>
      <c r="E62" s="4"/>
      <c r="F62" s="4"/>
      <c r="G62" s="129"/>
    </row>
    <row r="63" spans="1:7" ht="15.75" customHeight="1">
      <c r="A63" s="32"/>
      <c r="B63" s="56" t="s">
        <v>731</v>
      </c>
      <c r="C63" s="98"/>
      <c r="D63" s="118"/>
      <c r="E63" s="98"/>
      <c r="F63" s="98"/>
      <c r="G63" s="50"/>
    </row>
    <row r="64" spans="1:7" ht="15.75" customHeight="1">
      <c r="A64" s="28"/>
      <c r="B64" s="31" t="s">
        <v>732</v>
      </c>
      <c r="C64" s="98"/>
      <c r="D64" s="118"/>
      <c r="E64" s="5"/>
      <c r="F64" s="5"/>
      <c r="G64" s="30"/>
    </row>
    <row r="65" spans="1:7" ht="15.75" customHeight="1">
      <c r="A65" s="28"/>
      <c r="B65" s="31" t="s">
        <v>807</v>
      </c>
      <c r="C65" s="98"/>
      <c r="D65" s="98"/>
      <c r="E65" s="5"/>
      <c r="F65" s="5"/>
      <c r="G65" s="30"/>
    </row>
    <row r="66" spans="1:7" ht="15.75" customHeight="1">
      <c r="A66" s="28"/>
      <c r="B66" s="31" t="s">
        <v>808</v>
      </c>
      <c r="C66" s="98"/>
      <c r="D66" s="98"/>
      <c r="E66" s="5"/>
      <c r="F66" s="5"/>
      <c r="G66" s="30"/>
    </row>
    <row r="67" spans="1:7" ht="15.75" customHeight="1">
      <c r="A67" s="28"/>
      <c r="B67" s="33" t="s">
        <v>734</v>
      </c>
      <c r="C67" s="34" t="s">
        <v>735</v>
      </c>
      <c r="D67" s="34" t="s">
        <v>735</v>
      </c>
      <c r="E67" s="5"/>
      <c r="F67" s="5"/>
      <c r="G67" s="30"/>
    </row>
    <row r="68" spans="1:7" ht="15.75" customHeight="1">
      <c r="A68" s="28"/>
      <c r="B68" s="35"/>
      <c r="C68" s="36">
        <v>44104</v>
      </c>
      <c r="D68" s="36">
        <v>43921</v>
      </c>
      <c r="E68" s="5"/>
      <c r="F68" s="5"/>
      <c r="G68" s="30"/>
    </row>
    <row r="69" spans="1:7" ht="15.75" customHeight="1">
      <c r="A69" s="28"/>
      <c r="B69" s="37" t="s">
        <v>736</v>
      </c>
      <c r="C69" s="38"/>
      <c r="D69" s="38"/>
      <c r="E69" s="5"/>
      <c r="F69" s="5"/>
      <c r="G69" s="30"/>
    </row>
    <row r="70" spans="1:7" ht="15.75" customHeight="1">
      <c r="A70" s="28"/>
      <c r="B70" s="38" t="s">
        <v>737</v>
      </c>
      <c r="C70" s="70">
        <v>24.22</v>
      </c>
      <c r="D70" s="70">
        <v>15.37</v>
      </c>
      <c r="E70" s="5"/>
      <c r="F70" s="5"/>
      <c r="G70" s="30"/>
    </row>
    <row r="71" spans="1:7" ht="15.75" customHeight="1">
      <c r="A71" s="28"/>
      <c r="B71" s="38" t="s">
        <v>776</v>
      </c>
      <c r="C71" s="70">
        <v>20.080000000000002</v>
      </c>
      <c r="D71" s="70">
        <v>12.74</v>
      </c>
      <c r="E71" s="5"/>
      <c r="F71" s="5"/>
      <c r="G71" s="30"/>
    </row>
    <row r="72" spans="1:7" ht="15.75" customHeight="1">
      <c r="A72" s="28"/>
      <c r="B72" s="37" t="s">
        <v>745</v>
      </c>
      <c r="C72" s="70"/>
      <c r="D72" s="70"/>
      <c r="E72" s="5"/>
      <c r="F72" s="5"/>
      <c r="G72" s="30"/>
    </row>
    <row r="73" spans="1:7" ht="15.75" customHeight="1">
      <c r="A73" s="28"/>
      <c r="B73" s="38" t="s">
        <v>762</v>
      </c>
      <c r="C73" s="70">
        <v>22.49</v>
      </c>
      <c r="D73" s="70">
        <v>14.39</v>
      </c>
      <c r="E73" s="5"/>
      <c r="F73" s="5"/>
      <c r="G73" s="30"/>
    </row>
    <row r="74" spans="1:7" ht="15.75" customHeight="1">
      <c r="A74" s="28"/>
      <c r="B74" s="38" t="s">
        <v>768</v>
      </c>
      <c r="C74" s="70">
        <v>13.14</v>
      </c>
      <c r="D74" s="70">
        <v>8.7200000000000006</v>
      </c>
      <c r="E74" s="5"/>
      <c r="F74" s="5"/>
      <c r="G74" s="30"/>
    </row>
    <row r="75" spans="1:7" ht="15.75" customHeight="1">
      <c r="A75" s="28"/>
      <c r="B75" s="31" t="s">
        <v>913</v>
      </c>
      <c r="C75" s="119"/>
      <c r="D75" s="5"/>
      <c r="E75" s="5"/>
      <c r="F75" s="5"/>
      <c r="G75" s="30"/>
    </row>
    <row r="76" spans="1:7" ht="15.75" customHeight="1">
      <c r="A76" s="28"/>
      <c r="B76" s="33" t="s">
        <v>754</v>
      </c>
      <c r="C76" s="34" t="s">
        <v>755</v>
      </c>
      <c r="D76" s="5"/>
      <c r="E76" s="5"/>
      <c r="F76" s="5"/>
      <c r="G76" s="30"/>
    </row>
    <row r="77" spans="1:7" ht="15.75" customHeight="1">
      <c r="A77" s="28"/>
      <c r="B77" s="41"/>
      <c r="C77" s="36">
        <v>44104</v>
      </c>
      <c r="D77" s="5"/>
      <c r="E77" s="5"/>
      <c r="F77" s="5"/>
      <c r="G77" s="30"/>
    </row>
    <row r="78" spans="1:7" ht="15.75" customHeight="1">
      <c r="A78" s="28"/>
      <c r="B78" s="38" t="s">
        <v>776</v>
      </c>
      <c r="C78" s="39" t="s">
        <v>739</v>
      </c>
      <c r="D78" s="5"/>
      <c r="E78" s="5"/>
      <c r="F78" s="5"/>
      <c r="G78" s="30"/>
    </row>
    <row r="79" spans="1:7" ht="15.75" customHeight="1">
      <c r="A79" s="28"/>
      <c r="B79" s="38" t="s">
        <v>768</v>
      </c>
      <c r="C79" s="39">
        <v>0.44</v>
      </c>
      <c r="D79" s="5"/>
      <c r="E79" s="5"/>
      <c r="F79" s="5"/>
      <c r="G79" s="30"/>
    </row>
    <row r="80" spans="1:7" ht="15.75" customHeight="1">
      <c r="A80" s="28"/>
      <c r="B80" s="42" t="s">
        <v>812</v>
      </c>
      <c r="C80" s="119"/>
      <c r="D80" s="5"/>
      <c r="E80" s="5"/>
      <c r="F80" s="5"/>
      <c r="G80" s="30"/>
    </row>
    <row r="81" spans="1:7" ht="15.75" customHeight="1">
      <c r="A81" s="28"/>
      <c r="B81" s="42" t="s">
        <v>837</v>
      </c>
      <c r="C81" s="119"/>
      <c r="D81" s="5"/>
      <c r="E81" s="5"/>
      <c r="F81" s="5"/>
      <c r="G81" s="30"/>
    </row>
    <row r="82" spans="1:7" ht="15.75" customHeight="1">
      <c r="A82" s="28"/>
      <c r="B82" s="68" t="s">
        <v>820</v>
      </c>
      <c r="C82" s="147"/>
      <c r="D82" s="147"/>
      <c r="E82" s="139"/>
      <c r="F82" s="139"/>
      <c r="G82" s="30"/>
    </row>
    <row r="83" spans="1:7" ht="15.75" customHeight="1">
      <c r="A83" s="28"/>
      <c r="B83" s="71" t="s">
        <v>821</v>
      </c>
      <c r="C83" s="72">
        <v>452</v>
      </c>
      <c r="D83" s="147"/>
      <c r="E83" s="139"/>
      <c r="F83" s="139"/>
      <c r="G83" s="30"/>
    </row>
    <row r="84" spans="1:7" ht="15.75" customHeight="1">
      <c r="A84" s="28"/>
      <c r="B84" s="71" t="s">
        <v>822</v>
      </c>
      <c r="C84" s="72">
        <v>452</v>
      </c>
      <c r="D84" s="147"/>
      <c r="E84" s="139"/>
      <c r="F84" s="139"/>
      <c r="G84" s="30"/>
    </row>
    <row r="85" spans="1:7" ht="15.75" customHeight="1">
      <c r="A85" s="28"/>
      <c r="B85" s="71" t="s">
        <v>823</v>
      </c>
      <c r="C85" s="73">
        <v>178472009</v>
      </c>
      <c r="D85" s="147"/>
      <c r="E85" s="139"/>
      <c r="F85" s="139"/>
      <c r="G85" s="30"/>
    </row>
    <row r="86" spans="1:7" ht="15.75" customHeight="1">
      <c r="A86" s="28"/>
      <c r="B86" s="71" t="s">
        <v>824</v>
      </c>
      <c r="C86" s="73">
        <v>182090659.44999999</v>
      </c>
      <c r="D86" s="147"/>
      <c r="E86" s="139"/>
      <c r="F86" s="139"/>
      <c r="G86" s="30"/>
    </row>
    <row r="87" spans="1:7" ht="15.75" customHeight="1">
      <c r="A87" s="28"/>
      <c r="B87" s="59" t="s">
        <v>825</v>
      </c>
      <c r="C87" s="74">
        <v>3528340.67</v>
      </c>
      <c r="D87" s="142"/>
      <c r="E87" s="143"/>
      <c r="F87" s="143"/>
      <c r="G87" s="30"/>
    </row>
    <row r="88" spans="1:7" ht="15.75" customHeight="1">
      <c r="A88" s="28"/>
      <c r="B88" s="42" t="s">
        <v>826</v>
      </c>
      <c r="C88" s="119"/>
      <c r="D88" s="5"/>
      <c r="E88" s="5"/>
      <c r="F88" s="5"/>
      <c r="G88" s="30"/>
    </row>
    <row r="89" spans="1:7" ht="15.75" customHeight="1">
      <c r="A89" s="28"/>
      <c r="B89" s="76" t="s">
        <v>838</v>
      </c>
      <c r="C89" s="147"/>
      <c r="D89" s="147"/>
      <c r="E89" s="139"/>
      <c r="F89" s="139"/>
      <c r="G89" s="30"/>
    </row>
    <row r="90" spans="1:7" ht="15.75" customHeight="1">
      <c r="A90" s="28"/>
      <c r="B90" s="71" t="s">
        <v>821</v>
      </c>
      <c r="C90" s="72">
        <v>1592</v>
      </c>
      <c r="D90" s="147"/>
      <c r="E90" s="139"/>
      <c r="F90" s="139"/>
      <c r="G90" s="30"/>
    </row>
    <row r="91" spans="1:7" ht="15.75" customHeight="1">
      <c r="A91" s="28"/>
      <c r="B91" s="71" t="s">
        <v>822</v>
      </c>
      <c r="C91" s="72">
        <v>1592</v>
      </c>
      <c r="D91" s="147"/>
      <c r="E91" s="139"/>
      <c r="F91" s="139"/>
      <c r="G91" s="30"/>
    </row>
    <row r="92" spans="1:7" ht="15.75" customHeight="1">
      <c r="A92" s="28"/>
      <c r="B92" s="71" t="s">
        <v>823</v>
      </c>
      <c r="C92" s="73">
        <v>847125605.23500001</v>
      </c>
      <c r="D92" s="147"/>
      <c r="E92" s="139"/>
      <c r="F92" s="139"/>
      <c r="G92" s="30"/>
    </row>
    <row r="93" spans="1:7" ht="15.75" customHeight="1">
      <c r="A93" s="28"/>
      <c r="B93" s="71" t="s">
        <v>824</v>
      </c>
      <c r="C93" s="73">
        <v>841985174.46499991</v>
      </c>
      <c r="D93" s="147"/>
      <c r="E93" s="139"/>
      <c r="F93" s="139"/>
      <c r="G93" s="30"/>
    </row>
    <row r="94" spans="1:7" ht="15.75" customHeight="1">
      <c r="A94" s="28"/>
      <c r="B94" s="59" t="s">
        <v>825</v>
      </c>
      <c r="C94" s="74">
        <v>-5547107.8099999996</v>
      </c>
      <c r="D94" s="142"/>
      <c r="E94" s="143"/>
      <c r="F94" s="143"/>
      <c r="G94" s="30"/>
    </row>
    <row r="95" spans="1:7" ht="15.75" customHeight="1">
      <c r="A95" s="28"/>
      <c r="B95" s="42" t="s">
        <v>828</v>
      </c>
      <c r="C95" s="141"/>
      <c r="D95" s="141"/>
      <c r="E95" s="141"/>
      <c r="F95" s="141"/>
      <c r="G95" s="30"/>
    </row>
    <row r="96" spans="1:7" ht="15.75" customHeight="1">
      <c r="A96" s="28"/>
      <c r="B96" s="42" t="s">
        <v>829</v>
      </c>
      <c r="C96" s="147"/>
      <c r="D96" s="147"/>
      <c r="E96" s="139"/>
      <c r="F96" s="139"/>
      <c r="G96" s="30"/>
    </row>
    <row r="97" spans="1:7" ht="15.75" customHeight="1">
      <c r="A97" s="28"/>
      <c r="B97" s="42" t="s">
        <v>830</v>
      </c>
      <c r="C97" s="147"/>
      <c r="D97" s="147"/>
      <c r="E97" s="139"/>
      <c r="F97" s="139"/>
      <c r="G97" s="30"/>
    </row>
    <row r="98" spans="1:7" ht="15.75" customHeight="1">
      <c r="A98" s="28"/>
      <c r="B98" s="76" t="s">
        <v>839</v>
      </c>
      <c r="C98" s="147"/>
      <c r="D98" s="147"/>
      <c r="E98" s="139"/>
      <c r="F98" s="139"/>
      <c r="G98" s="30"/>
    </row>
    <row r="99" spans="1:7" ht="15.75" customHeight="1">
      <c r="A99" s="28"/>
      <c r="B99" s="71" t="s">
        <v>840</v>
      </c>
      <c r="C99" s="72">
        <v>100</v>
      </c>
      <c r="D99" s="147"/>
      <c r="E99" s="139"/>
      <c r="F99" s="139"/>
      <c r="G99" s="30"/>
    </row>
    <row r="100" spans="1:7" ht="15.75" customHeight="1">
      <c r="A100" s="28"/>
      <c r="B100" s="71" t="s">
        <v>841</v>
      </c>
      <c r="C100" s="72">
        <v>100</v>
      </c>
      <c r="D100" s="147"/>
      <c r="E100" s="139"/>
      <c r="F100" s="139"/>
      <c r="G100" s="30"/>
    </row>
    <row r="101" spans="1:7" ht="15.75" customHeight="1">
      <c r="A101" s="28"/>
      <c r="B101" s="71" t="s">
        <v>842</v>
      </c>
      <c r="C101" s="73">
        <v>492783.74999999994</v>
      </c>
      <c r="D101" s="147"/>
      <c r="E101" s="139"/>
      <c r="F101" s="139"/>
      <c r="G101" s="30"/>
    </row>
    <row r="102" spans="1:7" ht="15.75" customHeight="1">
      <c r="A102" s="28"/>
      <c r="B102" s="71" t="s">
        <v>843</v>
      </c>
      <c r="C102" s="73">
        <v>1458375</v>
      </c>
      <c r="D102" s="147"/>
      <c r="E102" s="139"/>
      <c r="F102" s="139"/>
      <c r="G102" s="30"/>
    </row>
    <row r="103" spans="1:7" ht="15.75" customHeight="1">
      <c r="A103" s="28"/>
      <c r="B103" s="59" t="s">
        <v>825</v>
      </c>
      <c r="C103" s="74">
        <v>961268.28</v>
      </c>
      <c r="D103" s="147"/>
      <c r="E103" s="139"/>
      <c r="F103" s="139"/>
      <c r="G103" s="30"/>
    </row>
    <row r="104" spans="1:7" ht="15.75" customHeight="1">
      <c r="A104" s="28"/>
      <c r="B104" s="42" t="s">
        <v>832</v>
      </c>
      <c r="C104" s="119"/>
      <c r="D104" s="5"/>
      <c r="E104" s="5"/>
      <c r="F104" s="5"/>
      <c r="G104" s="30"/>
    </row>
    <row r="105" spans="1:7" ht="15.75" customHeight="1">
      <c r="A105" s="28"/>
      <c r="B105" s="31" t="s">
        <v>833</v>
      </c>
      <c r="C105" s="98"/>
      <c r="D105" s="98"/>
      <c r="E105" s="144"/>
      <c r="F105" s="144"/>
      <c r="G105" s="75"/>
    </row>
    <row r="106" spans="1:7" ht="15.75" customHeight="1">
      <c r="A106" s="28"/>
      <c r="B106" s="31" t="s">
        <v>844</v>
      </c>
      <c r="C106" s="119"/>
      <c r="D106" s="5"/>
      <c r="E106" s="5"/>
      <c r="F106" s="5"/>
      <c r="G106" s="30"/>
    </row>
    <row r="107" spans="1:7" ht="15.75" customHeight="1">
      <c r="A107" s="28"/>
      <c r="B107" s="31" t="s">
        <v>835</v>
      </c>
      <c r="C107" s="119"/>
      <c r="D107" s="5"/>
      <c r="E107" s="5"/>
      <c r="F107" s="5"/>
      <c r="G107" s="30"/>
    </row>
    <row r="108" spans="1:7" ht="15.75" customHeight="1">
      <c r="A108" s="28"/>
      <c r="B108" s="44" t="s">
        <v>836</v>
      </c>
      <c r="C108" s="58"/>
      <c r="D108" s="47"/>
      <c r="E108" s="47"/>
      <c r="F108" s="47"/>
      <c r="G108" s="48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61C9-1F27-4C98-A3FB-F6D59835711D}">
  <dimension ref="A1:H15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22</v>
      </c>
      <c r="C1" s="1"/>
      <c r="D1" s="1"/>
      <c r="E1" s="1"/>
      <c r="F1" s="1"/>
      <c r="G1" s="1"/>
    </row>
    <row r="2" spans="2:8" ht="15.75" customHeight="1">
      <c r="B2" s="3" t="s">
        <v>906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9" t="s">
        <v>212</v>
      </c>
      <c r="C6" s="15"/>
      <c r="D6" s="15"/>
      <c r="E6" s="16"/>
      <c r="F6" s="17"/>
      <c r="G6" s="18"/>
      <c r="H6" s="11"/>
    </row>
    <row r="7" spans="2:8" ht="15.75" customHeight="1">
      <c r="B7" s="19" t="s">
        <v>892</v>
      </c>
      <c r="C7" s="15"/>
      <c r="D7" s="15"/>
      <c r="E7" s="16"/>
      <c r="F7" s="17"/>
      <c r="G7" s="18"/>
      <c r="H7" s="11"/>
    </row>
    <row r="8" spans="2:8" ht="15.75" customHeight="1">
      <c r="B8" s="15" t="s">
        <v>221</v>
      </c>
      <c r="C8" s="15" t="s">
        <v>222</v>
      </c>
      <c r="D8" s="15" t="s">
        <v>223</v>
      </c>
      <c r="E8" s="16">
        <v>50000</v>
      </c>
      <c r="F8" s="17">
        <v>1117.18</v>
      </c>
      <c r="G8" s="18">
        <v>0.1096</v>
      </c>
      <c r="H8" s="12"/>
    </row>
    <row r="9" spans="2:8" ht="15.75" customHeight="1">
      <c r="B9" s="15" t="s">
        <v>389</v>
      </c>
      <c r="C9" s="15" t="s">
        <v>390</v>
      </c>
      <c r="D9" s="15" t="s">
        <v>215</v>
      </c>
      <c r="E9" s="16">
        <v>71000</v>
      </c>
      <c r="F9" s="17">
        <v>765.81</v>
      </c>
      <c r="G9" s="18">
        <v>7.51E-2</v>
      </c>
      <c r="H9" s="12"/>
    </row>
    <row r="10" spans="2:8" ht="15.75" customHeight="1">
      <c r="B10" s="15" t="s">
        <v>272</v>
      </c>
      <c r="C10" s="15" t="s">
        <v>273</v>
      </c>
      <c r="D10" s="15" t="s">
        <v>240</v>
      </c>
      <c r="E10" s="16">
        <v>58000</v>
      </c>
      <c r="F10" s="17">
        <v>584.79</v>
      </c>
      <c r="G10" s="18">
        <v>5.74E-2</v>
      </c>
      <c r="H10" s="12"/>
    </row>
    <row r="11" spans="2:8" ht="15.75" customHeight="1">
      <c r="B11" s="15" t="s">
        <v>391</v>
      </c>
      <c r="C11" s="15" t="s">
        <v>392</v>
      </c>
      <c r="D11" s="15" t="s">
        <v>240</v>
      </c>
      <c r="E11" s="16">
        <v>20000</v>
      </c>
      <c r="F11" s="17">
        <v>498.46</v>
      </c>
      <c r="G11" s="18">
        <v>4.8899999999999999E-2</v>
      </c>
      <c r="H11" s="12"/>
    </row>
    <row r="12" spans="2:8" ht="15.75" customHeight="1">
      <c r="B12" s="15" t="s">
        <v>393</v>
      </c>
      <c r="C12" s="15" t="s">
        <v>394</v>
      </c>
      <c r="D12" s="15" t="s">
        <v>215</v>
      </c>
      <c r="E12" s="16">
        <v>22500</v>
      </c>
      <c r="F12" s="17">
        <v>285.35000000000002</v>
      </c>
      <c r="G12" s="18">
        <v>2.8000000000000001E-2</v>
      </c>
      <c r="H12" s="12"/>
    </row>
    <row r="13" spans="2:8" ht="15.75" customHeight="1">
      <c r="B13" s="15" t="s">
        <v>395</v>
      </c>
      <c r="C13" s="15" t="s">
        <v>396</v>
      </c>
      <c r="D13" s="15" t="s">
        <v>232</v>
      </c>
      <c r="E13" s="16">
        <v>12500</v>
      </c>
      <c r="F13" s="17">
        <v>258.52999999999997</v>
      </c>
      <c r="G13" s="18">
        <v>2.5399999999999999E-2</v>
      </c>
      <c r="H13" s="12"/>
    </row>
    <row r="14" spans="2:8" ht="15.75" customHeight="1">
      <c r="B14" s="15" t="s">
        <v>397</v>
      </c>
      <c r="C14" s="15" t="s">
        <v>398</v>
      </c>
      <c r="D14" s="15" t="s">
        <v>235</v>
      </c>
      <c r="E14" s="16">
        <v>3500</v>
      </c>
      <c r="F14" s="17">
        <v>236.02</v>
      </c>
      <c r="G14" s="18">
        <v>2.3199999999999998E-2</v>
      </c>
      <c r="H14" s="12"/>
    </row>
    <row r="15" spans="2:8" ht="15.75" customHeight="1">
      <c r="B15" s="15" t="s">
        <v>399</v>
      </c>
      <c r="C15" s="15" t="s">
        <v>400</v>
      </c>
      <c r="D15" s="15" t="s">
        <v>232</v>
      </c>
      <c r="E15" s="16">
        <v>11500</v>
      </c>
      <c r="F15" s="17">
        <v>228.44</v>
      </c>
      <c r="G15" s="18">
        <v>2.24E-2</v>
      </c>
      <c r="H15" s="12"/>
    </row>
    <row r="16" spans="2:8" ht="15.75" customHeight="1">
      <c r="B16" s="15" t="s">
        <v>224</v>
      </c>
      <c r="C16" s="15" t="s">
        <v>225</v>
      </c>
      <c r="D16" s="15" t="s">
        <v>226</v>
      </c>
      <c r="E16" s="16">
        <v>51828</v>
      </c>
      <c r="F16" s="17">
        <v>218.17</v>
      </c>
      <c r="G16" s="18">
        <v>2.1399999999999999E-2</v>
      </c>
      <c r="H16" s="12"/>
    </row>
    <row r="17" spans="2:8" ht="15.75" customHeight="1">
      <c r="B17" s="15" t="s">
        <v>401</v>
      </c>
      <c r="C17" s="15" t="s">
        <v>402</v>
      </c>
      <c r="D17" s="15" t="s">
        <v>232</v>
      </c>
      <c r="E17" s="16">
        <v>1200</v>
      </c>
      <c r="F17" s="17">
        <v>191.02</v>
      </c>
      <c r="G17" s="18">
        <v>1.8700000000000001E-2</v>
      </c>
      <c r="H17" s="12"/>
    </row>
    <row r="18" spans="2:8" ht="15.75" customHeight="1">
      <c r="B18" s="15" t="s">
        <v>403</v>
      </c>
      <c r="C18" s="15" t="s">
        <v>404</v>
      </c>
      <c r="D18" s="15" t="s">
        <v>253</v>
      </c>
      <c r="E18" s="16">
        <v>5500</v>
      </c>
      <c r="F18" s="17">
        <v>180.32</v>
      </c>
      <c r="G18" s="18">
        <v>1.77E-2</v>
      </c>
      <c r="H18" s="12"/>
    </row>
    <row r="19" spans="2:8" ht="15.75" customHeight="1">
      <c r="B19" s="15" t="s">
        <v>405</v>
      </c>
      <c r="C19" s="15" t="s">
        <v>406</v>
      </c>
      <c r="D19" s="15" t="s">
        <v>407</v>
      </c>
      <c r="E19" s="16">
        <v>950</v>
      </c>
      <c r="F19" s="17">
        <v>173.92</v>
      </c>
      <c r="G19" s="18">
        <v>1.7100000000000001E-2</v>
      </c>
      <c r="H19" s="12"/>
    </row>
    <row r="20" spans="2:8" ht="15.75" customHeight="1">
      <c r="B20" s="15" t="s">
        <v>216</v>
      </c>
      <c r="C20" s="15" t="s">
        <v>217</v>
      </c>
      <c r="D20" s="15" t="s">
        <v>218</v>
      </c>
      <c r="E20" s="16">
        <v>22000</v>
      </c>
      <c r="F20" s="17">
        <v>170.43</v>
      </c>
      <c r="G20" s="18">
        <v>1.67E-2</v>
      </c>
      <c r="H20" s="12"/>
    </row>
    <row r="21" spans="2:8" ht="15.75" customHeight="1">
      <c r="B21" s="15" t="s">
        <v>408</v>
      </c>
      <c r="C21" s="15" t="s">
        <v>409</v>
      </c>
      <c r="D21" s="15" t="s">
        <v>317</v>
      </c>
      <c r="E21" s="16">
        <v>800</v>
      </c>
      <c r="F21" s="17">
        <v>162.06</v>
      </c>
      <c r="G21" s="18">
        <v>1.5900000000000001E-2</v>
      </c>
      <c r="H21" s="12"/>
    </row>
    <row r="22" spans="2:8" ht="15.75" customHeight="1">
      <c r="B22" s="15" t="s">
        <v>410</v>
      </c>
      <c r="C22" s="15" t="s">
        <v>411</v>
      </c>
      <c r="D22" s="15" t="s">
        <v>232</v>
      </c>
      <c r="E22" s="16">
        <v>3800</v>
      </c>
      <c r="F22" s="17">
        <v>144.33000000000001</v>
      </c>
      <c r="G22" s="18">
        <v>1.4200000000000001E-2</v>
      </c>
      <c r="H22" s="12"/>
    </row>
    <row r="23" spans="2:8" ht="15.75" customHeight="1">
      <c r="B23" s="15" t="s">
        <v>412</v>
      </c>
      <c r="C23" s="15" t="s">
        <v>413</v>
      </c>
      <c r="D23" s="15" t="s">
        <v>232</v>
      </c>
      <c r="E23" s="16">
        <v>27000</v>
      </c>
      <c r="F23" s="17">
        <v>137.85</v>
      </c>
      <c r="G23" s="18">
        <v>1.35E-2</v>
      </c>
      <c r="H23" s="12"/>
    </row>
    <row r="24" spans="2:8" ht="15.75" customHeight="1">
      <c r="B24" s="15" t="s">
        <v>213</v>
      </c>
      <c r="C24" s="15" t="s">
        <v>214</v>
      </c>
      <c r="D24" s="15" t="s">
        <v>215</v>
      </c>
      <c r="E24" s="16">
        <v>36000</v>
      </c>
      <c r="F24" s="17">
        <v>127.71</v>
      </c>
      <c r="G24" s="18">
        <v>1.2500000000000001E-2</v>
      </c>
      <c r="H24" s="12"/>
    </row>
    <row r="25" spans="2:8" ht="15.75" customHeight="1">
      <c r="B25" s="15" t="s">
        <v>414</v>
      </c>
      <c r="C25" s="15" t="s">
        <v>415</v>
      </c>
      <c r="D25" s="15" t="s">
        <v>232</v>
      </c>
      <c r="E25" s="16">
        <v>25500</v>
      </c>
      <c r="F25" s="17">
        <v>127.49</v>
      </c>
      <c r="G25" s="18">
        <v>1.2500000000000001E-2</v>
      </c>
      <c r="H25" s="12"/>
    </row>
    <row r="26" spans="2:8" ht="15.75" customHeight="1">
      <c r="B26" s="15" t="s">
        <v>257</v>
      </c>
      <c r="C26" s="15" t="s">
        <v>258</v>
      </c>
      <c r="D26" s="15" t="s">
        <v>240</v>
      </c>
      <c r="E26" s="16">
        <v>39000</v>
      </c>
      <c r="F26" s="17">
        <v>122.28</v>
      </c>
      <c r="G26" s="18">
        <v>1.2E-2</v>
      </c>
      <c r="H26" s="12"/>
    </row>
    <row r="27" spans="2:8" ht="15.75" customHeight="1">
      <c r="B27" s="15" t="s">
        <v>416</v>
      </c>
      <c r="C27" s="15" t="s">
        <v>417</v>
      </c>
      <c r="D27" s="15" t="s">
        <v>261</v>
      </c>
      <c r="E27" s="16">
        <v>11000</v>
      </c>
      <c r="F27" s="17">
        <v>111.64</v>
      </c>
      <c r="G27" s="18">
        <v>1.0999999999999999E-2</v>
      </c>
      <c r="H27" s="12"/>
    </row>
    <row r="28" spans="2:8" ht="15.75" customHeight="1">
      <c r="B28" s="15" t="s">
        <v>418</v>
      </c>
      <c r="C28" s="15" t="s">
        <v>419</v>
      </c>
      <c r="D28" s="15" t="s">
        <v>261</v>
      </c>
      <c r="E28" s="16">
        <v>8307</v>
      </c>
      <c r="F28" s="17">
        <v>111.03</v>
      </c>
      <c r="G28" s="18">
        <v>1.09E-2</v>
      </c>
      <c r="H28" s="12"/>
    </row>
    <row r="29" spans="2:8" ht="15.75" customHeight="1">
      <c r="B29" s="15" t="s">
        <v>311</v>
      </c>
      <c r="C29" s="15" t="s">
        <v>312</v>
      </c>
      <c r="D29" s="15" t="s">
        <v>218</v>
      </c>
      <c r="E29" s="16">
        <v>11107</v>
      </c>
      <c r="F29" s="17">
        <v>104.19</v>
      </c>
      <c r="G29" s="18">
        <v>1.0200000000000001E-2</v>
      </c>
      <c r="H29" s="12"/>
    </row>
    <row r="30" spans="2:8" ht="15.75" customHeight="1">
      <c r="B30" s="15" t="s">
        <v>420</v>
      </c>
      <c r="C30" s="15" t="s">
        <v>421</v>
      </c>
      <c r="D30" s="15" t="s">
        <v>218</v>
      </c>
      <c r="E30" s="16">
        <v>2000</v>
      </c>
      <c r="F30" s="17">
        <v>103.76</v>
      </c>
      <c r="G30" s="18">
        <v>1.0200000000000001E-2</v>
      </c>
      <c r="H30" s="12"/>
    </row>
    <row r="31" spans="2:8" ht="15.75" customHeight="1">
      <c r="B31" s="15" t="s">
        <v>318</v>
      </c>
      <c r="C31" s="15" t="s">
        <v>319</v>
      </c>
      <c r="D31" s="15" t="s">
        <v>320</v>
      </c>
      <c r="E31" s="16">
        <v>5000</v>
      </c>
      <c r="F31" s="17">
        <v>98.58</v>
      </c>
      <c r="G31" s="18">
        <v>9.7000000000000003E-3</v>
      </c>
      <c r="H31" s="12"/>
    </row>
    <row r="32" spans="2:8" ht="15.75" customHeight="1">
      <c r="B32" s="15" t="s">
        <v>287</v>
      </c>
      <c r="C32" s="15" t="s">
        <v>288</v>
      </c>
      <c r="D32" s="15" t="s">
        <v>253</v>
      </c>
      <c r="E32" s="16">
        <v>11750</v>
      </c>
      <c r="F32" s="17">
        <v>95.35</v>
      </c>
      <c r="G32" s="18">
        <v>9.4000000000000004E-3</v>
      </c>
      <c r="H32" s="12"/>
    </row>
    <row r="33" spans="2:8" ht="15.75" customHeight="1">
      <c r="B33" s="15" t="s">
        <v>422</v>
      </c>
      <c r="C33" s="15" t="s">
        <v>423</v>
      </c>
      <c r="D33" s="15" t="s">
        <v>218</v>
      </c>
      <c r="E33" s="16">
        <v>9200</v>
      </c>
      <c r="F33" s="17">
        <v>92.68</v>
      </c>
      <c r="G33" s="18">
        <v>9.1000000000000004E-3</v>
      </c>
      <c r="H33" s="12"/>
    </row>
    <row r="34" spans="2:8" ht="15.75" customHeight="1">
      <c r="B34" s="15" t="s">
        <v>219</v>
      </c>
      <c r="C34" s="15" t="s">
        <v>220</v>
      </c>
      <c r="D34" s="15" t="s">
        <v>215</v>
      </c>
      <c r="E34" s="16">
        <v>21000</v>
      </c>
      <c r="F34" s="17">
        <v>89.18</v>
      </c>
      <c r="G34" s="18">
        <v>8.6999999999999994E-3</v>
      </c>
      <c r="H34" s="12"/>
    </row>
    <row r="35" spans="2:8" ht="15.75" customHeight="1">
      <c r="B35" s="15" t="s">
        <v>424</v>
      </c>
      <c r="C35" s="15" t="s">
        <v>425</v>
      </c>
      <c r="D35" s="15" t="s">
        <v>240</v>
      </c>
      <c r="E35" s="16">
        <v>3500</v>
      </c>
      <c r="F35" s="17">
        <v>89.02</v>
      </c>
      <c r="G35" s="18">
        <v>8.6999999999999994E-3</v>
      </c>
      <c r="H35" s="12"/>
    </row>
    <row r="36" spans="2:8" ht="15.75" customHeight="1">
      <c r="B36" s="15" t="s">
        <v>426</v>
      </c>
      <c r="C36" s="15" t="s">
        <v>427</v>
      </c>
      <c r="D36" s="15" t="s">
        <v>218</v>
      </c>
      <c r="E36" s="16">
        <v>3000</v>
      </c>
      <c r="F36" s="17">
        <v>84</v>
      </c>
      <c r="G36" s="18">
        <v>8.2000000000000007E-3</v>
      </c>
      <c r="H36" s="12"/>
    </row>
    <row r="37" spans="2:8" ht="15.75" customHeight="1">
      <c r="B37" s="15" t="s">
        <v>428</v>
      </c>
      <c r="C37" s="15" t="s">
        <v>429</v>
      </c>
      <c r="D37" s="15" t="s">
        <v>253</v>
      </c>
      <c r="E37" s="16">
        <v>15000</v>
      </c>
      <c r="F37" s="17">
        <v>83.91</v>
      </c>
      <c r="G37" s="18">
        <v>8.2000000000000007E-3</v>
      </c>
      <c r="H37" s="12"/>
    </row>
    <row r="38" spans="2:8" ht="15.75" customHeight="1">
      <c r="B38" s="15" t="s">
        <v>430</v>
      </c>
      <c r="C38" s="15" t="s">
        <v>431</v>
      </c>
      <c r="D38" s="15" t="s">
        <v>232</v>
      </c>
      <c r="E38" s="16">
        <v>8500</v>
      </c>
      <c r="F38" s="17">
        <v>81.290000000000006</v>
      </c>
      <c r="G38" s="18">
        <v>8.0000000000000002E-3</v>
      </c>
      <c r="H38" s="12"/>
    </row>
    <row r="39" spans="2:8" ht="15.75" customHeight="1">
      <c r="B39" s="15" t="s">
        <v>432</v>
      </c>
      <c r="C39" s="15" t="s">
        <v>433</v>
      </c>
      <c r="D39" s="15" t="s">
        <v>253</v>
      </c>
      <c r="E39" s="16">
        <v>18192</v>
      </c>
      <c r="F39" s="17">
        <v>76.569999999999993</v>
      </c>
      <c r="G39" s="18">
        <v>7.4999999999999997E-3</v>
      </c>
      <c r="H39" s="12"/>
    </row>
    <row r="40" spans="2:8" ht="15.75" customHeight="1">
      <c r="B40" s="15" t="s">
        <v>434</v>
      </c>
      <c r="C40" s="15" t="s">
        <v>435</v>
      </c>
      <c r="D40" s="15" t="s">
        <v>436</v>
      </c>
      <c r="E40" s="16">
        <v>51000</v>
      </c>
      <c r="F40" s="17">
        <v>76.53</v>
      </c>
      <c r="G40" s="18">
        <v>7.4999999999999997E-3</v>
      </c>
      <c r="H40" s="12"/>
    </row>
    <row r="41" spans="2:8" ht="15.75" customHeight="1">
      <c r="B41" s="15" t="s">
        <v>315</v>
      </c>
      <c r="C41" s="15" t="s">
        <v>316</v>
      </c>
      <c r="D41" s="15" t="s">
        <v>317</v>
      </c>
      <c r="E41" s="16">
        <v>5400</v>
      </c>
      <c r="F41" s="17">
        <v>75.25</v>
      </c>
      <c r="G41" s="18">
        <v>7.4000000000000003E-3</v>
      </c>
      <c r="H41" s="12"/>
    </row>
    <row r="42" spans="2:8" ht="15.75" customHeight="1">
      <c r="B42" s="15" t="s">
        <v>380</v>
      </c>
      <c r="C42" s="15" t="s">
        <v>381</v>
      </c>
      <c r="D42" s="15" t="s">
        <v>382</v>
      </c>
      <c r="E42" s="16">
        <v>1300</v>
      </c>
      <c r="F42" s="17">
        <v>64.94</v>
      </c>
      <c r="G42" s="18">
        <v>6.4000000000000003E-3</v>
      </c>
      <c r="H42" s="12"/>
    </row>
    <row r="43" spans="2:8" ht="15.75" customHeight="1">
      <c r="B43" s="15" t="s">
        <v>233</v>
      </c>
      <c r="C43" s="15" t="s">
        <v>234</v>
      </c>
      <c r="D43" s="15" t="s">
        <v>235</v>
      </c>
      <c r="E43" s="16">
        <v>2000</v>
      </c>
      <c r="F43" s="17">
        <v>57.62</v>
      </c>
      <c r="G43" s="18">
        <v>5.7000000000000002E-3</v>
      </c>
      <c r="H43" s="12"/>
    </row>
    <row r="44" spans="2:8" ht="15.75" customHeight="1">
      <c r="B44" s="15" t="s">
        <v>437</v>
      </c>
      <c r="C44" s="15" t="s">
        <v>438</v>
      </c>
      <c r="D44" s="15" t="s">
        <v>317</v>
      </c>
      <c r="E44" s="16">
        <v>21544</v>
      </c>
      <c r="F44" s="17">
        <v>55.48</v>
      </c>
      <c r="G44" s="18">
        <v>5.4000000000000003E-3</v>
      </c>
      <c r="H44" s="12"/>
    </row>
    <row r="45" spans="2:8" ht="15.75" customHeight="1">
      <c r="B45" s="15" t="s">
        <v>366</v>
      </c>
      <c r="C45" s="15" t="s">
        <v>367</v>
      </c>
      <c r="D45" s="15" t="s">
        <v>240</v>
      </c>
      <c r="E45" s="16">
        <v>3000</v>
      </c>
      <c r="F45" s="17">
        <v>48.54</v>
      </c>
      <c r="G45" s="18">
        <v>4.7999999999999996E-3</v>
      </c>
      <c r="H45" s="12"/>
    </row>
    <row r="46" spans="2:8" ht="15.75" customHeight="1">
      <c r="B46" s="15" t="s">
        <v>236</v>
      </c>
      <c r="C46" s="15" t="s">
        <v>237</v>
      </c>
      <c r="D46" s="15" t="s">
        <v>232</v>
      </c>
      <c r="E46" s="16">
        <v>6000</v>
      </c>
      <c r="F46" s="17">
        <v>43.5</v>
      </c>
      <c r="G46" s="18">
        <v>4.3E-3</v>
      </c>
      <c r="H46" s="12"/>
    </row>
    <row r="47" spans="2:8" ht="15.75" customHeight="1">
      <c r="B47" s="15" t="s">
        <v>291</v>
      </c>
      <c r="C47" s="15" t="s">
        <v>292</v>
      </c>
      <c r="D47" s="15" t="s">
        <v>235</v>
      </c>
      <c r="E47" s="16">
        <v>6900</v>
      </c>
      <c r="F47" s="17">
        <v>41.95</v>
      </c>
      <c r="G47" s="18">
        <v>4.1000000000000003E-3</v>
      </c>
      <c r="H47" s="12"/>
    </row>
    <row r="48" spans="2:8" ht="15.75" customHeight="1">
      <c r="B48" s="15" t="s">
        <v>439</v>
      </c>
      <c r="C48" s="15" t="s">
        <v>440</v>
      </c>
      <c r="D48" s="15" t="s">
        <v>218</v>
      </c>
      <c r="E48" s="16">
        <v>6970</v>
      </c>
      <c r="F48" s="17">
        <v>24.82</v>
      </c>
      <c r="G48" s="18">
        <v>2.3999999999999998E-3</v>
      </c>
      <c r="H48" s="12"/>
    </row>
    <row r="49" spans="2:8" ht="15.75" customHeight="1">
      <c r="B49" s="15" t="s">
        <v>441</v>
      </c>
      <c r="C49" s="15" t="s">
        <v>442</v>
      </c>
      <c r="D49" s="15" t="s">
        <v>246</v>
      </c>
      <c r="E49" s="16">
        <v>9698</v>
      </c>
      <c r="F49" s="17">
        <v>17.600000000000001</v>
      </c>
      <c r="G49" s="18">
        <v>1.6999999999999999E-3</v>
      </c>
      <c r="H49" s="12"/>
    </row>
    <row r="50" spans="2:8" ht="15.75" customHeight="1">
      <c r="B50" s="15" t="s">
        <v>443</v>
      </c>
      <c r="C50" s="15" t="s">
        <v>444</v>
      </c>
      <c r="D50" s="15" t="s">
        <v>320</v>
      </c>
      <c r="E50" s="16">
        <v>1835</v>
      </c>
      <c r="F50" s="17">
        <v>13.79</v>
      </c>
      <c r="G50" s="18">
        <v>1.4E-3</v>
      </c>
      <c r="H50" s="12"/>
    </row>
    <row r="51" spans="2:8" ht="15.75" customHeight="1">
      <c r="B51" s="15" t="s">
        <v>445</v>
      </c>
      <c r="C51" s="15" t="s">
        <v>446</v>
      </c>
      <c r="D51" s="15" t="s">
        <v>229</v>
      </c>
      <c r="E51" s="16">
        <v>771</v>
      </c>
      <c r="F51" s="17">
        <v>9.52</v>
      </c>
      <c r="G51" s="18">
        <v>8.9999999999999998E-4</v>
      </c>
      <c r="H51" s="12"/>
    </row>
    <row r="52" spans="2:8" ht="15.75" customHeight="1">
      <c r="B52" s="19" t="s">
        <v>93</v>
      </c>
      <c r="C52" s="19"/>
      <c r="D52" s="19"/>
      <c r="E52" s="86"/>
      <c r="F52" s="21">
        <v>7480.9</v>
      </c>
      <c r="G52" s="22">
        <v>0.73399999999999999</v>
      </c>
      <c r="H52" s="11"/>
    </row>
    <row r="53" spans="2:8" ht="15.75" customHeight="1">
      <c r="B53" s="19" t="s">
        <v>293</v>
      </c>
      <c r="C53" s="15"/>
      <c r="D53" s="15"/>
      <c r="E53" s="16"/>
      <c r="F53" s="17"/>
      <c r="G53" s="18"/>
      <c r="H53" s="11"/>
    </row>
    <row r="54" spans="2:8" ht="15.75" customHeight="1">
      <c r="B54" s="19" t="s">
        <v>93</v>
      </c>
      <c r="C54" s="15"/>
      <c r="D54" s="15"/>
      <c r="E54" s="16"/>
      <c r="F54" s="23" t="s">
        <v>94</v>
      </c>
      <c r="G54" s="24" t="s">
        <v>94</v>
      </c>
      <c r="H54" s="11"/>
    </row>
    <row r="55" spans="2:8" ht="15.75" customHeight="1">
      <c r="B55" s="15"/>
      <c r="C55" s="15"/>
      <c r="D55" s="15"/>
      <c r="E55" s="16"/>
      <c r="F55" s="17"/>
      <c r="G55" s="18"/>
      <c r="H55" s="11"/>
    </row>
    <row r="56" spans="2:8" ht="15.75" customHeight="1">
      <c r="B56" s="26" t="s">
        <v>95</v>
      </c>
      <c r="C56" s="26"/>
      <c r="D56" s="26"/>
      <c r="E56" s="27"/>
      <c r="F56" s="21">
        <v>7480.9</v>
      </c>
      <c r="G56" s="22">
        <v>0.73399999999999999</v>
      </c>
      <c r="H56" s="11"/>
    </row>
    <row r="57" spans="2:8" ht="15.75" customHeight="1">
      <c r="B57" s="15"/>
      <c r="C57" s="15"/>
      <c r="D57" s="15"/>
      <c r="E57" s="16"/>
      <c r="F57" s="17"/>
      <c r="G57" s="18"/>
      <c r="H57" s="11"/>
    </row>
    <row r="58" spans="2:8" ht="15.75" customHeight="1">
      <c r="B58" s="19" t="s">
        <v>52</v>
      </c>
      <c r="C58" s="15"/>
      <c r="D58" s="15"/>
      <c r="E58" s="16"/>
      <c r="F58" s="17"/>
      <c r="G58" s="18"/>
      <c r="H58" s="11"/>
    </row>
    <row r="59" spans="2:8" ht="15.75" customHeight="1">
      <c r="B59" s="19" t="s">
        <v>892</v>
      </c>
      <c r="C59" s="15"/>
      <c r="D59" s="15"/>
      <c r="E59" s="16"/>
      <c r="F59" s="17"/>
      <c r="G59" s="18"/>
      <c r="H59" s="11"/>
    </row>
    <row r="60" spans="2:8" ht="15.75" customHeight="1">
      <c r="B60" s="15" t="s">
        <v>447</v>
      </c>
      <c r="C60" s="15" t="s">
        <v>448</v>
      </c>
      <c r="D60" s="15" t="s">
        <v>58</v>
      </c>
      <c r="E60" s="16">
        <v>500000</v>
      </c>
      <c r="F60" s="17">
        <v>525.05999999999995</v>
      </c>
      <c r="G60" s="18">
        <v>5.1499999999999997E-2</v>
      </c>
      <c r="H60" s="12">
        <v>4.4368999999999999E-2</v>
      </c>
    </row>
    <row r="61" spans="2:8" ht="15.75" customHeight="1">
      <c r="B61" s="15" t="s">
        <v>73</v>
      </c>
      <c r="C61" s="15" t="s">
        <v>74</v>
      </c>
      <c r="D61" s="15" t="s">
        <v>72</v>
      </c>
      <c r="E61" s="16">
        <v>300000</v>
      </c>
      <c r="F61" s="17">
        <v>313.79000000000002</v>
      </c>
      <c r="G61" s="18">
        <v>3.0800000000000001E-2</v>
      </c>
      <c r="H61" s="12">
        <v>4.6050000000000001E-2</v>
      </c>
    </row>
    <row r="62" spans="2:8" ht="15.75" customHeight="1">
      <c r="B62" s="15" t="s">
        <v>449</v>
      </c>
      <c r="C62" s="15" t="s">
        <v>450</v>
      </c>
      <c r="D62" s="15" t="s">
        <v>58</v>
      </c>
      <c r="E62" s="16">
        <v>100</v>
      </c>
      <c r="F62" s="17">
        <v>0.11</v>
      </c>
      <c r="G62" s="18">
        <v>0</v>
      </c>
      <c r="H62" s="12">
        <v>6.4618999999999996E-2</v>
      </c>
    </row>
    <row r="63" spans="2:8" ht="15.75" customHeight="1">
      <c r="B63" s="19" t="s">
        <v>93</v>
      </c>
      <c r="C63" s="19"/>
      <c r="D63" s="19"/>
      <c r="E63" s="86"/>
      <c r="F63" s="21">
        <v>838.96</v>
      </c>
      <c r="G63" s="22">
        <v>8.2299999999999998E-2</v>
      </c>
      <c r="H63" s="11"/>
    </row>
    <row r="64" spans="2:8" ht="15.75" customHeight="1">
      <c r="B64" s="15"/>
      <c r="C64" s="15"/>
      <c r="D64" s="15"/>
      <c r="E64" s="16"/>
      <c r="F64" s="17"/>
      <c r="G64" s="18"/>
      <c r="H64" s="11"/>
    </row>
    <row r="65" spans="2:8" ht="15.75" customHeight="1">
      <c r="B65" s="19" t="s">
        <v>893</v>
      </c>
      <c r="C65" s="15"/>
      <c r="D65" s="15"/>
      <c r="E65" s="16"/>
      <c r="F65" s="17"/>
      <c r="G65" s="18"/>
      <c r="H65" s="11"/>
    </row>
    <row r="66" spans="2:8" ht="15.75" customHeight="1">
      <c r="B66" s="19" t="s">
        <v>93</v>
      </c>
      <c r="C66" s="15"/>
      <c r="D66" s="15"/>
      <c r="E66" s="16"/>
      <c r="F66" s="23" t="s">
        <v>94</v>
      </c>
      <c r="G66" s="24" t="s">
        <v>94</v>
      </c>
      <c r="H66" s="11"/>
    </row>
    <row r="67" spans="2:8" ht="15.75" customHeight="1">
      <c r="B67" s="15"/>
      <c r="C67" s="15"/>
      <c r="D67" s="15"/>
      <c r="E67" s="16"/>
      <c r="F67" s="17"/>
      <c r="G67" s="18"/>
      <c r="H67" s="11"/>
    </row>
    <row r="68" spans="2:8" ht="15.75" customHeight="1">
      <c r="B68" s="19" t="s">
        <v>894</v>
      </c>
      <c r="C68" s="15"/>
      <c r="D68" s="15"/>
      <c r="E68" s="16"/>
      <c r="F68" s="17"/>
      <c r="G68" s="18"/>
      <c r="H68" s="11"/>
    </row>
    <row r="69" spans="2:8" ht="15.75" customHeight="1">
      <c r="B69" s="19" t="s">
        <v>93</v>
      </c>
      <c r="C69" s="15"/>
      <c r="D69" s="15"/>
      <c r="E69" s="16"/>
      <c r="F69" s="23" t="s">
        <v>94</v>
      </c>
      <c r="G69" s="24" t="s">
        <v>94</v>
      </c>
      <c r="H69" s="11"/>
    </row>
    <row r="70" spans="2:8" ht="15.75" customHeight="1">
      <c r="B70" s="15"/>
      <c r="C70" s="15"/>
      <c r="D70" s="15"/>
      <c r="E70" s="16"/>
      <c r="F70" s="17"/>
      <c r="G70" s="18"/>
      <c r="H70" s="11"/>
    </row>
    <row r="71" spans="2:8" ht="15.75" customHeight="1">
      <c r="B71" s="26" t="s">
        <v>95</v>
      </c>
      <c r="C71" s="26"/>
      <c r="D71" s="26"/>
      <c r="E71" s="27"/>
      <c r="F71" s="21">
        <v>838.96</v>
      </c>
      <c r="G71" s="22">
        <v>8.2299999999999998E-2</v>
      </c>
      <c r="H71" s="11"/>
    </row>
    <row r="72" spans="2:8" ht="15.75" customHeight="1">
      <c r="B72" s="15"/>
      <c r="C72" s="15"/>
      <c r="D72" s="15"/>
      <c r="E72" s="16"/>
      <c r="F72" s="17"/>
      <c r="G72" s="18"/>
      <c r="H72" s="11"/>
    </row>
    <row r="73" spans="2:8" ht="15.75" customHeight="1">
      <c r="B73" s="19" t="s">
        <v>106</v>
      </c>
      <c r="C73" s="15"/>
      <c r="D73" s="15"/>
      <c r="E73" s="16"/>
      <c r="F73" s="17"/>
      <c r="G73" s="18"/>
      <c r="H73" s="11"/>
    </row>
    <row r="74" spans="2:8" ht="15.75" customHeight="1">
      <c r="B74" s="15" t="s">
        <v>107</v>
      </c>
      <c r="C74" s="15"/>
      <c r="D74" s="15"/>
      <c r="E74" s="16"/>
      <c r="F74" s="17">
        <v>101.05</v>
      </c>
      <c r="G74" s="18">
        <v>9.9000000000000008E-3</v>
      </c>
      <c r="H74" s="11"/>
    </row>
    <row r="75" spans="2:8" ht="15.75" customHeight="1">
      <c r="B75" s="19" t="s">
        <v>93</v>
      </c>
      <c r="C75" s="19"/>
      <c r="D75" s="19"/>
      <c r="E75" s="86"/>
      <c r="F75" s="21">
        <v>101.05</v>
      </c>
      <c r="G75" s="22">
        <v>9.9000000000000008E-3</v>
      </c>
      <c r="H75" s="11"/>
    </row>
    <row r="76" spans="2:8" ht="15.75" customHeight="1">
      <c r="B76" s="15"/>
      <c r="C76" s="15"/>
      <c r="D76" s="15"/>
      <c r="E76" s="16"/>
      <c r="F76" s="17"/>
      <c r="G76" s="18"/>
      <c r="H76" s="11"/>
    </row>
    <row r="77" spans="2:8" ht="15.75" customHeight="1">
      <c r="B77" s="26" t="s">
        <v>95</v>
      </c>
      <c r="C77" s="26"/>
      <c r="D77" s="26"/>
      <c r="E77" s="27"/>
      <c r="F77" s="21">
        <v>101.05</v>
      </c>
      <c r="G77" s="22">
        <v>9.9000000000000008E-3</v>
      </c>
      <c r="H77" s="11"/>
    </row>
    <row r="78" spans="2:8" ht="15.75" customHeight="1">
      <c r="B78" s="15" t="s">
        <v>108</v>
      </c>
      <c r="C78" s="15"/>
      <c r="D78" s="15"/>
      <c r="E78" s="16"/>
      <c r="F78" s="17">
        <v>1773.72</v>
      </c>
      <c r="G78" s="18">
        <f>G79-G77-G71-G56</f>
        <v>0.17379999999999995</v>
      </c>
      <c r="H78" s="11"/>
    </row>
    <row r="79" spans="2:8" ht="15.75" customHeight="1">
      <c r="B79" s="87" t="s">
        <v>109</v>
      </c>
      <c r="C79" s="87"/>
      <c r="D79" s="87"/>
      <c r="E79" s="88"/>
      <c r="F79" s="89">
        <v>10194.629999999999</v>
      </c>
      <c r="G79" s="10">
        <v>1</v>
      </c>
      <c r="H79" s="13"/>
    </row>
    <row r="80" spans="2:8" ht="15.75" customHeight="1">
      <c r="B80" s="90"/>
      <c r="C80" s="91"/>
      <c r="D80" s="91"/>
      <c r="E80" s="4"/>
      <c r="F80" s="4"/>
      <c r="G80" s="92"/>
      <c r="H80" s="115"/>
    </row>
    <row r="81" spans="1:8" ht="15.75" customHeight="1">
      <c r="B81" s="94" t="s">
        <v>711</v>
      </c>
      <c r="C81" s="91"/>
      <c r="D81" s="91"/>
      <c r="E81" s="4"/>
      <c r="F81" s="4"/>
      <c r="G81" s="92"/>
      <c r="H81" s="93"/>
    </row>
    <row r="82" spans="1:8" ht="15.75" customHeight="1">
      <c r="B82" s="95"/>
      <c r="C82" s="91"/>
      <c r="D82" s="91"/>
      <c r="E82" s="4"/>
      <c r="F82" s="4"/>
      <c r="G82" s="92"/>
      <c r="H82" s="93"/>
    </row>
    <row r="83" spans="1:8" ht="15.75" customHeight="1">
      <c r="A83" s="32"/>
      <c r="B83" s="49" t="s">
        <v>731</v>
      </c>
      <c r="C83" s="96"/>
      <c r="D83" s="96"/>
      <c r="E83" s="96"/>
      <c r="F83" s="96"/>
      <c r="G83" s="98"/>
      <c r="H83" s="93"/>
    </row>
    <row r="84" spans="1:8" ht="15.75" customHeight="1">
      <c r="A84" s="28"/>
      <c r="B84" s="31" t="s">
        <v>732</v>
      </c>
      <c r="C84" s="98"/>
      <c r="D84" s="98"/>
      <c r="E84" s="98"/>
      <c r="F84" s="98"/>
      <c r="G84" s="5"/>
      <c r="H84" s="93"/>
    </row>
    <row r="85" spans="1:8" ht="15.75" customHeight="1">
      <c r="A85" s="28"/>
      <c r="B85" s="31" t="s">
        <v>807</v>
      </c>
      <c r="C85" s="98"/>
      <c r="D85" s="98"/>
      <c r="E85" s="98"/>
      <c r="F85" s="98"/>
      <c r="G85" s="5"/>
      <c r="H85" s="93"/>
    </row>
    <row r="86" spans="1:8" ht="15.75" customHeight="1">
      <c r="A86" s="28"/>
      <c r="B86" s="31" t="s">
        <v>808</v>
      </c>
      <c r="C86" s="98"/>
      <c r="D86" s="98"/>
      <c r="E86" s="98"/>
      <c r="F86" s="98"/>
      <c r="G86" s="5"/>
      <c r="H86" s="93"/>
    </row>
    <row r="87" spans="1:8" ht="15.75" customHeight="1">
      <c r="A87" s="28"/>
      <c r="B87" s="33" t="s">
        <v>734</v>
      </c>
      <c r="C87" s="34" t="s">
        <v>735</v>
      </c>
      <c r="D87" s="34" t="s">
        <v>735</v>
      </c>
      <c r="E87" s="98"/>
      <c r="F87" s="98"/>
      <c r="G87" s="5"/>
      <c r="H87" s="93"/>
    </row>
    <row r="88" spans="1:8" ht="15.75" customHeight="1">
      <c r="A88" s="28"/>
      <c r="B88" s="35"/>
      <c r="C88" s="36">
        <v>44104</v>
      </c>
      <c r="D88" s="36">
        <v>43921</v>
      </c>
      <c r="E88" s="98"/>
      <c r="F88" s="98"/>
      <c r="G88" s="5"/>
      <c r="H88" s="93"/>
    </row>
    <row r="89" spans="1:8" ht="15.75" customHeight="1">
      <c r="A89" s="28"/>
      <c r="B89" s="37" t="s">
        <v>736</v>
      </c>
      <c r="C89" s="38"/>
      <c r="D89" s="38"/>
      <c r="E89" s="98"/>
      <c r="F89" s="98"/>
      <c r="G89" s="5"/>
      <c r="H89" s="93"/>
    </row>
    <row r="90" spans="1:8" ht="15.75" customHeight="1">
      <c r="A90" s="28"/>
      <c r="B90" s="38" t="s">
        <v>737</v>
      </c>
      <c r="C90" s="77">
        <v>75.320000000000007</v>
      </c>
      <c r="D90" s="77">
        <v>60.35</v>
      </c>
      <c r="E90" s="98"/>
      <c r="F90" s="98"/>
      <c r="G90" s="5"/>
      <c r="H90" s="93"/>
    </row>
    <row r="91" spans="1:8" ht="15.75" customHeight="1">
      <c r="A91" s="28"/>
      <c r="B91" s="38" t="s">
        <v>776</v>
      </c>
      <c r="C91" s="77">
        <v>19.21</v>
      </c>
      <c r="D91" s="77">
        <v>16.05</v>
      </c>
      <c r="E91" s="98"/>
      <c r="F91" s="98"/>
      <c r="G91" s="5"/>
      <c r="H91" s="93"/>
    </row>
    <row r="92" spans="1:8" ht="15.75" customHeight="1">
      <c r="A92" s="28"/>
      <c r="B92" s="38" t="s">
        <v>740</v>
      </c>
      <c r="C92" s="77">
        <v>19.309999999999999</v>
      </c>
      <c r="D92" s="77">
        <v>16.16</v>
      </c>
      <c r="E92" s="98"/>
      <c r="F92" s="98"/>
      <c r="G92" s="5"/>
      <c r="H92" s="93"/>
    </row>
    <row r="93" spans="1:8" ht="15.75" customHeight="1">
      <c r="A93" s="28"/>
      <c r="B93" s="38" t="s">
        <v>741</v>
      </c>
      <c r="C93" s="77">
        <v>17.71</v>
      </c>
      <c r="D93" s="77">
        <v>14.19</v>
      </c>
      <c r="E93" s="98"/>
      <c r="F93" s="98"/>
      <c r="G93" s="5"/>
      <c r="H93" s="93"/>
    </row>
    <row r="94" spans="1:8" ht="15.75" customHeight="1">
      <c r="A94" s="28"/>
      <c r="B94" s="38" t="s">
        <v>809</v>
      </c>
      <c r="C94" s="77" t="s">
        <v>739</v>
      </c>
      <c r="D94" s="77" t="s">
        <v>739</v>
      </c>
      <c r="E94" s="98"/>
      <c r="F94" s="98"/>
      <c r="G94" s="5"/>
      <c r="H94" s="93"/>
    </row>
    <row r="95" spans="1:8" ht="15.75" customHeight="1">
      <c r="A95" s="28"/>
      <c r="B95" s="38" t="s">
        <v>742</v>
      </c>
      <c r="C95" s="77">
        <v>10.7</v>
      </c>
      <c r="D95" s="77">
        <v>8.58</v>
      </c>
      <c r="E95" s="98"/>
      <c r="F95" s="98"/>
      <c r="G95" s="5"/>
      <c r="H95" s="93"/>
    </row>
    <row r="96" spans="1:8" ht="15.75" customHeight="1">
      <c r="A96" s="28"/>
      <c r="B96" s="37" t="s">
        <v>745</v>
      </c>
      <c r="C96" s="78"/>
      <c r="D96" s="38"/>
      <c r="E96" s="98"/>
      <c r="F96" s="98"/>
      <c r="G96" s="5"/>
      <c r="H96" s="93"/>
    </row>
    <row r="97" spans="1:8" ht="15.75" customHeight="1">
      <c r="A97" s="28"/>
      <c r="B97" s="38" t="s">
        <v>746</v>
      </c>
      <c r="C97" s="77">
        <v>68.180000000000007</v>
      </c>
      <c r="D97" s="77">
        <v>55.08</v>
      </c>
      <c r="E97" s="98"/>
      <c r="F97" s="98"/>
      <c r="G97" s="5"/>
      <c r="H97" s="93"/>
    </row>
    <row r="98" spans="1:8" ht="15.75" customHeight="1">
      <c r="A98" s="28"/>
      <c r="B98" s="38" t="s">
        <v>778</v>
      </c>
      <c r="C98" s="77">
        <v>11.66</v>
      </c>
      <c r="D98" s="77">
        <v>9.7799999999999994</v>
      </c>
      <c r="E98" s="98"/>
      <c r="F98" s="98"/>
      <c r="G98" s="5"/>
      <c r="H98" s="93"/>
    </row>
    <row r="99" spans="1:8" ht="15.75" customHeight="1">
      <c r="A99" s="28"/>
      <c r="B99" s="38" t="s">
        <v>748</v>
      </c>
      <c r="C99" s="77">
        <v>18.48</v>
      </c>
      <c r="D99" s="77">
        <v>15.5</v>
      </c>
      <c r="E99" s="98"/>
      <c r="F99" s="98"/>
      <c r="G99" s="5"/>
      <c r="H99" s="93"/>
    </row>
    <row r="100" spans="1:8" ht="15.75" customHeight="1">
      <c r="A100" s="28"/>
      <c r="B100" s="38" t="s">
        <v>749</v>
      </c>
      <c r="C100" s="77">
        <v>17.330000000000002</v>
      </c>
      <c r="D100" s="77">
        <v>14</v>
      </c>
      <c r="E100" s="98"/>
      <c r="F100" s="98"/>
      <c r="G100" s="5"/>
      <c r="H100" s="93"/>
    </row>
    <row r="101" spans="1:8" ht="15.75" customHeight="1">
      <c r="A101" s="28"/>
      <c r="B101" s="38" t="s">
        <v>845</v>
      </c>
      <c r="C101" s="77" t="s">
        <v>739</v>
      </c>
      <c r="D101" s="77" t="s">
        <v>739</v>
      </c>
      <c r="E101" s="98"/>
      <c r="F101" s="98"/>
      <c r="G101" s="5"/>
      <c r="H101" s="93"/>
    </row>
    <row r="102" spans="1:8" ht="15.75" customHeight="1">
      <c r="A102" s="28"/>
      <c r="B102" s="38" t="s">
        <v>770</v>
      </c>
      <c r="C102" s="77">
        <v>10.53</v>
      </c>
      <c r="D102" s="77">
        <v>8.51</v>
      </c>
      <c r="E102" s="98"/>
      <c r="F102" s="98"/>
      <c r="G102" s="5"/>
      <c r="H102" s="93"/>
    </row>
    <row r="103" spans="1:8" ht="15.75" customHeight="1">
      <c r="A103" s="28"/>
      <c r="B103" s="38" t="s">
        <v>751</v>
      </c>
      <c r="C103" s="77" t="s">
        <v>739</v>
      </c>
      <c r="D103" s="77" t="s">
        <v>739</v>
      </c>
      <c r="E103" s="98"/>
      <c r="F103" s="98"/>
      <c r="G103" s="5"/>
      <c r="H103" s="93"/>
    </row>
    <row r="104" spans="1:8" ht="15.75" customHeight="1">
      <c r="A104" s="28"/>
      <c r="B104" s="37" t="s">
        <v>846</v>
      </c>
      <c r="C104" s="78"/>
      <c r="D104" s="79"/>
      <c r="E104" s="98"/>
      <c r="F104" s="98"/>
      <c r="G104" s="5"/>
      <c r="H104" s="93"/>
    </row>
    <row r="105" spans="1:8" ht="15.75" customHeight="1">
      <c r="A105" s="28"/>
      <c r="B105" s="38" t="s">
        <v>847</v>
      </c>
      <c r="C105" s="77" t="s">
        <v>739</v>
      </c>
      <c r="D105" s="77" t="s">
        <v>739</v>
      </c>
      <c r="E105" s="98"/>
      <c r="F105" s="98"/>
      <c r="G105" s="5"/>
      <c r="H105" s="93"/>
    </row>
    <row r="106" spans="1:8" ht="15.75" customHeight="1">
      <c r="A106" s="28"/>
      <c r="B106" s="38" t="s">
        <v>848</v>
      </c>
      <c r="C106" s="77" t="s">
        <v>739</v>
      </c>
      <c r="D106" s="77" t="s">
        <v>739</v>
      </c>
      <c r="E106" s="98"/>
      <c r="F106" s="98"/>
      <c r="G106" s="5"/>
      <c r="H106" s="93"/>
    </row>
    <row r="107" spans="1:8" ht="15.75" customHeight="1">
      <c r="A107" s="28"/>
      <c r="B107" s="31" t="s">
        <v>753</v>
      </c>
      <c r="C107" s="135"/>
      <c r="D107" s="100"/>
      <c r="E107" s="98"/>
      <c r="F107" s="98"/>
      <c r="G107" s="5"/>
      <c r="H107" s="93"/>
    </row>
    <row r="108" spans="1:8" ht="15.75" customHeight="1">
      <c r="A108" s="28"/>
      <c r="B108" s="31" t="s">
        <v>913</v>
      </c>
      <c r="C108" s="98"/>
      <c r="D108" s="135"/>
      <c r="E108" s="98"/>
      <c r="F108" s="98"/>
      <c r="G108" s="5"/>
      <c r="H108" s="93"/>
    </row>
    <row r="109" spans="1:8" ht="15.75" customHeight="1">
      <c r="A109" s="28"/>
      <c r="B109" s="33" t="s">
        <v>754</v>
      </c>
      <c r="C109" s="34" t="s">
        <v>755</v>
      </c>
      <c r="D109" s="135"/>
      <c r="E109" s="98"/>
      <c r="F109" s="98"/>
      <c r="G109" s="5"/>
      <c r="H109" s="93"/>
    </row>
    <row r="110" spans="1:8" ht="15.75" customHeight="1">
      <c r="A110" s="28"/>
      <c r="B110" s="41" t="s">
        <v>798</v>
      </c>
      <c r="C110" s="36">
        <v>44104</v>
      </c>
      <c r="D110" s="135"/>
      <c r="E110" s="98"/>
      <c r="F110" s="98"/>
      <c r="G110" s="5"/>
      <c r="H110" s="93"/>
    </row>
    <row r="111" spans="1:8" ht="15.75" customHeight="1">
      <c r="A111" s="28"/>
      <c r="B111" s="38" t="s">
        <v>776</v>
      </c>
      <c r="C111" s="39">
        <v>0.78</v>
      </c>
      <c r="D111" s="135"/>
      <c r="E111" s="98"/>
      <c r="F111" s="98"/>
      <c r="G111" s="5"/>
      <c r="H111" s="93"/>
    </row>
    <row r="112" spans="1:8" ht="15.75" customHeight="1">
      <c r="A112" s="28"/>
      <c r="B112" s="38" t="s">
        <v>740</v>
      </c>
      <c r="C112" s="39">
        <v>0.78600000000000003</v>
      </c>
      <c r="D112" s="135"/>
      <c r="E112" s="98"/>
      <c r="F112" s="98"/>
      <c r="G112" s="5"/>
      <c r="H112" s="93"/>
    </row>
    <row r="113" spans="1:8" ht="15.75" customHeight="1">
      <c r="A113" s="28"/>
      <c r="B113" s="38" t="s">
        <v>741</v>
      </c>
      <c r="C113" s="39" t="s">
        <v>739</v>
      </c>
      <c r="D113" s="135"/>
      <c r="E113" s="98"/>
      <c r="F113" s="98"/>
      <c r="G113" s="5"/>
      <c r="H113" s="93"/>
    </row>
    <row r="114" spans="1:8" ht="15.75" customHeight="1">
      <c r="A114" s="28"/>
      <c r="B114" s="38" t="s">
        <v>809</v>
      </c>
      <c r="C114" s="39" t="s">
        <v>739</v>
      </c>
      <c r="D114" s="135"/>
      <c r="E114" s="98"/>
      <c r="F114" s="98"/>
      <c r="G114" s="5"/>
      <c r="H114" s="93"/>
    </row>
    <row r="115" spans="1:8" ht="15.75" customHeight="1">
      <c r="A115" s="28"/>
      <c r="B115" s="38" t="s">
        <v>742</v>
      </c>
      <c r="C115" s="39" t="s">
        <v>739</v>
      </c>
      <c r="D115" s="135"/>
      <c r="E115" s="98"/>
      <c r="F115" s="98"/>
      <c r="G115" s="5"/>
      <c r="H115" s="93"/>
    </row>
    <row r="116" spans="1:8" ht="15.75" customHeight="1">
      <c r="A116" s="28"/>
      <c r="B116" s="38" t="s">
        <v>778</v>
      </c>
      <c r="C116" s="39">
        <v>0.43</v>
      </c>
      <c r="D116" s="135"/>
      <c r="E116" s="98"/>
      <c r="F116" s="98"/>
      <c r="G116" s="5"/>
      <c r="H116" s="93"/>
    </row>
    <row r="117" spans="1:8" ht="15.75" customHeight="1">
      <c r="A117" s="28"/>
      <c r="B117" s="38" t="s">
        <v>748</v>
      </c>
      <c r="C117" s="39">
        <v>0.65100000000000002</v>
      </c>
      <c r="D117" s="135"/>
      <c r="E117" s="98"/>
      <c r="F117" s="98"/>
      <c r="G117" s="5"/>
      <c r="H117" s="93"/>
    </row>
    <row r="118" spans="1:8" ht="15.75" customHeight="1">
      <c r="A118" s="28"/>
      <c r="B118" s="38" t="s">
        <v>749</v>
      </c>
      <c r="C118" s="39" t="s">
        <v>739</v>
      </c>
      <c r="D118" s="135"/>
      <c r="E118" s="98"/>
      <c r="F118" s="98"/>
      <c r="G118" s="5"/>
      <c r="H118" s="93"/>
    </row>
    <row r="119" spans="1:8" ht="15.75" customHeight="1">
      <c r="A119" s="28"/>
      <c r="B119" s="38" t="s">
        <v>845</v>
      </c>
      <c r="C119" s="39" t="s">
        <v>739</v>
      </c>
      <c r="D119" s="135"/>
      <c r="E119" s="98"/>
      <c r="F119" s="98"/>
      <c r="G119" s="5"/>
      <c r="H119" s="93"/>
    </row>
    <row r="120" spans="1:8" ht="15.75" customHeight="1">
      <c r="A120" s="28"/>
      <c r="B120" s="38" t="s">
        <v>770</v>
      </c>
      <c r="C120" s="39" t="s">
        <v>739</v>
      </c>
      <c r="D120" s="135"/>
      <c r="E120" s="98"/>
      <c r="F120" s="98"/>
      <c r="G120" s="5"/>
      <c r="H120" s="93"/>
    </row>
    <row r="121" spans="1:8" ht="15.75" customHeight="1">
      <c r="A121" s="28"/>
      <c r="B121" s="38" t="s">
        <v>848</v>
      </c>
      <c r="C121" s="39" t="s">
        <v>739</v>
      </c>
      <c r="D121" s="135"/>
      <c r="E121" s="98"/>
      <c r="F121" s="98"/>
      <c r="G121" s="5"/>
      <c r="H121" s="93"/>
    </row>
    <row r="122" spans="1:8" ht="15.75" customHeight="1">
      <c r="A122" s="28"/>
      <c r="B122" s="42" t="s">
        <v>812</v>
      </c>
      <c r="C122" s="119"/>
      <c r="D122" s="119"/>
      <c r="E122" s="119"/>
      <c r="F122" s="119"/>
      <c r="G122" s="5"/>
      <c r="H122" s="93"/>
    </row>
    <row r="123" spans="1:8" ht="15.75" customHeight="1">
      <c r="A123" s="28"/>
      <c r="B123" s="42" t="s">
        <v>837</v>
      </c>
      <c r="C123" s="141"/>
      <c r="D123" s="141"/>
      <c r="E123" s="141"/>
      <c r="F123" s="141"/>
      <c r="G123" s="5"/>
      <c r="H123" s="93"/>
    </row>
    <row r="124" spans="1:8" ht="15.75" customHeight="1">
      <c r="A124" s="28"/>
      <c r="B124" s="76" t="s">
        <v>820</v>
      </c>
      <c r="C124" s="147"/>
      <c r="D124" s="147"/>
      <c r="E124" s="139"/>
      <c r="F124" s="139"/>
      <c r="G124" s="5"/>
      <c r="H124" s="93"/>
    </row>
    <row r="125" spans="1:8" ht="15.75" customHeight="1">
      <c r="A125" s="28"/>
      <c r="B125" s="71" t="s">
        <v>821</v>
      </c>
      <c r="C125" s="72">
        <v>138</v>
      </c>
      <c r="D125" s="147"/>
      <c r="E125" s="139"/>
      <c r="F125" s="139"/>
      <c r="G125" s="5"/>
      <c r="H125" s="93"/>
    </row>
    <row r="126" spans="1:8" ht="15.75" customHeight="1">
      <c r="A126" s="28"/>
      <c r="B126" s="71" t="s">
        <v>822</v>
      </c>
      <c r="C126" s="72">
        <v>138</v>
      </c>
      <c r="D126" s="147"/>
      <c r="E126" s="139"/>
      <c r="F126" s="139"/>
      <c r="G126" s="5"/>
      <c r="H126" s="93"/>
    </row>
    <row r="127" spans="1:8" ht="15.75" customHeight="1">
      <c r="A127" s="28"/>
      <c r="B127" s="71" t="s">
        <v>823</v>
      </c>
      <c r="C127" s="73">
        <v>96974323.9692</v>
      </c>
      <c r="D127" s="147"/>
      <c r="E127" s="139"/>
      <c r="F127" s="139"/>
      <c r="G127" s="5"/>
      <c r="H127" s="93"/>
    </row>
    <row r="128" spans="1:8" ht="15.75" customHeight="1">
      <c r="A128" s="28"/>
      <c r="B128" s="71" t="s">
        <v>824</v>
      </c>
      <c r="C128" s="73">
        <v>98264539.5</v>
      </c>
      <c r="D128" s="147"/>
      <c r="E128" s="139"/>
      <c r="F128" s="139"/>
      <c r="G128" s="5"/>
      <c r="H128" s="93"/>
    </row>
    <row r="129" spans="1:8" ht="15.75" customHeight="1">
      <c r="A129" s="28"/>
      <c r="B129" s="59" t="s">
        <v>825</v>
      </c>
      <c r="C129" s="74">
        <v>1270820.6599999995</v>
      </c>
      <c r="D129" s="142"/>
      <c r="E129" s="143"/>
      <c r="F129" s="143"/>
      <c r="G129" s="5"/>
      <c r="H129" s="93"/>
    </row>
    <row r="130" spans="1:8" ht="15.75" customHeight="1">
      <c r="A130" s="28"/>
      <c r="B130" s="42" t="s">
        <v>826</v>
      </c>
      <c r="C130" s="138"/>
      <c r="D130" s="138"/>
      <c r="E130" s="138"/>
      <c r="F130" s="138"/>
      <c r="G130" s="5"/>
      <c r="H130" s="93"/>
    </row>
    <row r="131" spans="1:8" ht="15.75" customHeight="1">
      <c r="A131" s="28"/>
      <c r="B131" s="76" t="s">
        <v>838</v>
      </c>
      <c r="C131" s="147"/>
      <c r="D131" s="147"/>
      <c r="E131" s="139"/>
      <c r="F131" s="139"/>
      <c r="G131" s="5"/>
      <c r="H131" s="93"/>
    </row>
    <row r="132" spans="1:8" ht="15.75" customHeight="1">
      <c r="A132" s="28"/>
      <c r="B132" s="71" t="s">
        <v>821</v>
      </c>
      <c r="C132" s="72">
        <v>40</v>
      </c>
      <c r="D132" s="147"/>
      <c r="E132" s="139"/>
      <c r="F132" s="139"/>
      <c r="G132" s="5"/>
      <c r="H132" s="93"/>
    </row>
    <row r="133" spans="1:8" ht="15.75" customHeight="1">
      <c r="A133" s="28"/>
      <c r="B133" s="71" t="s">
        <v>822</v>
      </c>
      <c r="C133" s="72">
        <v>40</v>
      </c>
      <c r="D133" s="147"/>
      <c r="E133" s="139"/>
      <c r="F133" s="139"/>
      <c r="G133" s="5"/>
      <c r="H133" s="93"/>
    </row>
    <row r="134" spans="1:8" ht="15.75" customHeight="1">
      <c r="A134" s="28"/>
      <c r="B134" s="71" t="s">
        <v>823</v>
      </c>
      <c r="C134" s="73">
        <v>22619172.499999996</v>
      </c>
      <c r="D134" s="147"/>
      <c r="E134" s="139"/>
      <c r="F134" s="139"/>
      <c r="G134" s="5"/>
      <c r="H134" s="93"/>
    </row>
    <row r="135" spans="1:8" ht="15.75" customHeight="1">
      <c r="A135" s="28"/>
      <c r="B135" s="71" t="s">
        <v>824</v>
      </c>
      <c r="C135" s="73">
        <v>22526437.500000004</v>
      </c>
      <c r="D135" s="147"/>
      <c r="E135" s="139"/>
      <c r="F135" s="139"/>
      <c r="G135" s="5"/>
      <c r="H135" s="93"/>
    </row>
    <row r="136" spans="1:8" ht="15.75" customHeight="1">
      <c r="A136" s="28"/>
      <c r="B136" s="59" t="s">
        <v>825</v>
      </c>
      <c r="C136" s="74">
        <v>-104017.09</v>
      </c>
      <c r="D136" s="142"/>
      <c r="E136" s="143"/>
      <c r="F136" s="143"/>
      <c r="G136" s="5"/>
      <c r="H136" s="93"/>
    </row>
    <row r="137" spans="1:8" ht="15.75" customHeight="1">
      <c r="A137" s="28"/>
      <c r="B137" s="42" t="s">
        <v>828</v>
      </c>
      <c r="C137" s="141"/>
      <c r="D137" s="141"/>
      <c r="E137" s="141"/>
      <c r="F137" s="141"/>
      <c r="G137" s="5"/>
      <c r="H137" s="93"/>
    </row>
    <row r="138" spans="1:8" ht="15.75" customHeight="1">
      <c r="A138" s="28"/>
      <c r="B138" s="76" t="s">
        <v>849</v>
      </c>
      <c r="C138" s="147"/>
      <c r="D138" s="147"/>
      <c r="E138" s="139"/>
      <c r="F138" s="139"/>
      <c r="G138" s="5"/>
      <c r="H138" s="93"/>
    </row>
    <row r="139" spans="1:8" ht="15.75" customHeight="1">
      <c r="A139" s="28"/>
      <c r="B139" s="71" t="s">
        <v>840</v>
      </c>
      <c r="C139" s="72">
        <v>115</v>
      </c>
      <c r="D139" s="147"/>
      <c r="E139" s="139"/>
      <c r="F139" s="139"/>
      <c r="G139" s="5"/>
      <c r="H139" s="93"/>
    </row>
    <row r="140" spans="1:8" ht="15.75" customHeight="1">
      <c r="A140" s="28"/>
      <c r="B140" s="71" t="s">
        <v>841</v>
      </c>
      <c r="C140" s="72">
        <v>115</v>
      </c>
      <c r="D140" s="147"/>
      <c r="E140" s="139"/>
      <c r="F140" s="139"/>
      <c r="G140" s="5"/>
      <c r="H140" s="93"/>
    </row>
    <row r="141" spans="1:8" ht="15.75" customHeight="1">
      <c r="A141" s="28"/>
      <c r="B141" s="71" t="s">
        <v>842</v>
      </c>
      <c r="C141" s="73">
        <v>2753084.2</v>
      </c>
      <c r="D141" s="147"/>
      <c r="E141" s="139"/>
      <c r="F141" s="139"/>
      <c r="G141" s="5"/>
      <c r="H141" s="93"/>
    </row>
    <row r="142" spans="1:8" ht="15.75" customHeight="1">
      <c r="A142" s="28"/>
      <c r="B142" s="71" t="s">
        <v>843</v>
      </c>
      <c r="C142" s="73">
        <v>1852149.75</v>
      </c>
      <c r="D142" s="147"/>
      <c r="E142" s="139"/>
      <c r="F142" s="139"/>
      <c r="G142" s="5"/>
      <c r="H142" s="93"/>
    </row>
    <row r="143" spans="1:8" ht="15.75" customHeight="1">
      <c r="A143" s="28"/>
      <c r="B143" s="59" t="s">
        <v>825</v>
      </c>
      <c r="C143" s="74">
        <v>-907310.45000000007</v>
      </c>
      <c r="D143" s="142"/>
      <c r="E143" s="143"/>
      <c r="F143" s="143"/>
      <c r="G143" s="5"/>
      <c r="H143" s="93"/>
    </row>
    <row r="144" spans="1:8" ht="15.75" customHeight="1">
      <c r="A144" s="28"/>
      <c r="B144" s="42" t="s">
        <v>830</v>
      </c>
      <c r="C144" s="141"/>
      <c r="D144" s="141"/>
      <c r="E144" s="141"/>
      <c r="F144" s="141"/>
      <c r="G144" s="5"/>
      <c r="H144" s="93"/>
    </row>
    <row r="145" spans="1:8" ht="15.75" customHeight="1">
      <c r="A145" s="28"/>
      <c r="B145" s="42" t="s">
        <v>831</v>
      </c>
      <c r="C145" s="141"/>
      <c r="D145" s="141"/>
      <c r="E145" s="141"/>
      <c r="F145" s="98"/>
      <c r="G145" s="5"/>
      <c r="H145" s="93"/>
    </row>
    <row r="146" spans="1:8" ht="15.75" customHeight="1">
      <c r="A146" s="28"/>
      <c r="B146" s="42" t="s">
        <v>832</v>
      </c>
      <c r="C146" s="98"/>
      <c r="D146" s="98"/>
      <c r="E146" s="98"/>
      <c r="F146" s="98"/>
      <c r="G146" s="5"/>
      <c r="H146" s="93"/>
    </row>
    <row r="147" spans="1:8" ht="15.75" customHeight="1">
      <c r="A147" s="28"/>
      <c r="B147" s="31" t="s">
        <v>833</v>
      </c>
      <c r="C147" s="98"/>
      <c r="D147" s="98"/>
      <c r="E147" s="98"/>
      <c r="F147" s="98"/>
      <c r="G147" s="5"/>
      <c r="H147" s="93"/>
    </row>
    <row r="148" spans="1:8" ht="15.75" customHeight="1">
      <c r="A148" s="28"/>
      <c r="B148" s="53" t="s">
        <v>850</v>
      </c>
      <c r="C148" s="98"/>
      <c r="D148" s="98"/>
      <c r="E148" s="98"/>
      <c r="F148" s="98"/>
      <c r="G148" s="5"/>
      <c r="H148" s="93"/>
    </row>
    <row r="149" spans="1:8" ht="15.75" customHeight="1">
      <c r="A149" s="28"/>
      <c r="B149" s="31" t="s">
        <v>835</v>
      </c>
      <c r="C149" s="98"/>
      <c r="D149" s="98"/>
      <c r="E149" s="98"/>
      <c r="F149" s="98"/>
      <c r="G149" s="5"/>
      <c r="H149" s="93"/>
    </row>
    <row r="150" spans="1:8" ht="15.75" customHeight="1">
      <c r="A150" s="28"/>
      <c r="B150" s="44" t="s">
        <v>836</v>
      </c>
      <c r="C150" s="45"/>
      <c r="D150" s="45"/>
      <c r="E150" s="45"/>
      <c r="F150" s="45"/>
      <c r="G150" s="47"/>
      <c r="H150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DF99-4B60-4E47-B24C-F63D1180CF65}">
  <dimension ref="A1:G11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23</v>
      </c>
      <c r="C1" s="1"/>
      <c r="D1" s="1"/>
      <c r="E1" s="1"/>
      <c r="F1" s="1"/>
      <c r="G1" s="1"/>
    </row>
    <row r="2" spans="2:7" ht="15.75" customHeight="1">
      <c r="B2" s="3" t="s">
        <v>24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9" t="s">
        <v>212</v>
      </c>
      <c r="C6" s="15"/>
      <c r="D6" s="15"/>
      <c r="E6" s="16"/>
      <c r="F6" s="17"/>
      <c r="G6" s="125"/>
    </row>
    <row r="7" spans="2:7" ht="15.75" customHeight="1">
      <c r="B7" s="19" t="s">
        <v>892</v>
      </c>
      <c r="C7" s="15"/>
      <c r="D7" s="15"/>
      <c r="E7" s="16"/>
      <c r="F7" s="17"/>
      <c r="G7" s="125"/>
    </row>
    <row r="8" spans="2:7" ht="15.75" customHeight="1">
      <c r="B8" s="15" t="s">
        <v>221</v>
      </c>
      <c r="C8" s="15" t="s">
        <v>222</v>
      </c>
      <c r="D8" s="15" t="s">
        <v>223</v>
      </c>
      <c r="E8" s="16">
        <v>80000</v>
      </c>
      <c r="F8" s="17">
        <v>1787.48</v>
      </c>
      <c r="G8" s="125">
        <v>6.3799999999999996E-2</v>
      </c>
    </row>
    <row r="9" spans="2:7" ht="15.75" customHeight="1">
      <c r="B9" s="15" t="s">
        <v>213</v>
      </c>
      <c r="C9" s="15" t="s">
        <v>214</v>
      </c>
      <c r="D9" s="15" t="s">
        <v>215</v>
      </c>
      <c r="E9" s="16">
        <v>400000</v>
      </c>
      <c r="F9" s="17">
        <v>1419</v>
      </c>
      <c r="G9" s="125">
        <v>5.0700000000000002E-2</v>
      </c>
    </row>
    <row r="10" spans="2:7" ht="15.75" customHeight="1">
      <c r="B10" s="15" t="s">
        <v>272</v>
      </c>
      <c r="C10" s="15" t="s">
        <v>273</v>
      </c>
      <c r="D10" s="15" t="s">
        <v>240</v>
      </c>
      <c r="E10" s="16">
        <v>110000</v>
      </c>
      <c r="F10" s="17">
        <v>1109.08</v>
      </c>
      <c r="G10" s="125">
        <v>3.9600000000000003E-2</v>
      </c>
    </row>
    <row r="11" spans="2:7" ht="15.75" customHeight="1">
      <c r="B11" s="15" t="s">
        <v>451</v>
      </c>
      <c r="C11" s="15" t="s">
        <v>452</v>
      </c>
      <c r="D11" s="15" t="s">
        <v>218</v>
      </c>
      <c r="E11" s="16">
        <v>100000</v>
      </c>
      <c r="F11" s="17">
        <v>988.3</v>
      </c>
      <c r="G11" s="125">
        <v>3.5299999999999998E-2</v>
      </c>
    </row>
    <row r="12" spans="2:7" ht="15.75" customHeight="1">
      <c r="B12" s="15" t="s">
        <v>238</v>
      </c>
      <c r="C12" s="15" t="s">
        <v>239</v>
      </c>
      <c r="D12" s="15" t="s">
        <v>240</v>
      </c>
      <c r="E12" s="16">
        <v>120000</v>
      </c>
      <c r="F12" s="17">
        <v>973.92</v>
      </c>
      <c r="G12" s="125">
        <v>3.4799999999999998E-2</v>
      </c>
    </row>
    <row r="13" spans="2:7" ht="15.75" customHeight="1">
      <c r="B13" s="15" t="s">
        <v>424</v>
      </c>
      <c r="C13" s="15" t="s">
        <v>425</v>
      </c>
      <c r="D13" s="15" t="s">
        <v>240</v>
      </c>
      <c r="E13" s="16">
        <v>37500</v>
      </c>
      <c r="F13" s="17">
        <v>953.83</v>
      </c>
      <c r="G13" s="125">
        <v>3.4099999999999998E-2</v>
      </c>
    </row>
    <row r="14" spans="2:7" ht="15.75" customHeight="1">
      <c r="B14" s="15" t="s">
        <v>441</v>
      </c>
      <c r="C14" s="15" t="s">
        <v>442</v>
      </c>
      <c r="D14" s="15" t="s">
        <v>246</v>
      </c>
      <c r="E14" s="16">
        <v>500000</v>
      </c>
      <c r="F14" s="17">
        <v>907.25</v>
      </c>
      <c r="G14" s="125">
        <v>3.2399999999999998E-2</v>
      </c>
    </row>
    <row r="15" spans="2:7" ht="15.75" customHeight="1">
      <c r="B15" s="15" t="s">
        <v>340</v>
      </c>
      <c r="C15" s="15" t="s">
        <v>341</v>
      </c>
      <c r="D15" s="15" t="s">
        <v>246</v>
      </c>
      <c r="E15" s="16">
        <v>10030</v>
      </c>
      <c r="F15" s="17">
        <v>878.83</v>
      </c>
      <c r="G15" s="125">
        <v>3.1399999999999997E-2</v>
      </c>
    </row>
    <row r="16" spans="2:7" ht="15.75" customHeight="1">
      <c r="B16" s="15" t="s">
        <v>453</v>
      </c>
      <c r="C16" s="15" t="s">
        <v>454</v>
      </c>
      <c r="D16" s="15" t="s">
        <v>253</v>
      </c>
      <c r="E16" s="16">
        <v>200000</v>
      </c>
      <c r="F16" s="17">
        <v>831.5</v>
      </c>
      <c r="G16" s="125">
        <v>2.9700000000000001E-2</v>
      </c>
    </row>
    <row r="17" spans="2:7" ht="15.75" customHeight="1">
      <c r="B17" s="15" t="s">
        <v>301</v>
      </c>
      <c r="C17" s="15" t="s">
        <v>302</v>
      </c>
      <c r="D17" s="15" t="s">
        <v>240</v>
      </c>
      <c r="E17" s="16">
        <v>35000</v>
      </c>
      <c r="F17" s="17">
        <v>812.77</v>
      </c>
      <c r="G17" s="125">
        <v>2.9000000000000001E-2</v>
      </c>
    </row>
    <row r="18" spans="2:7" ht="15.75" customHeight="1">
      <c r="B18" s="15" t="s">
        <v>318</v>
      </c>
      <c r="C18" s="15" t="s">
        <v>319</v>
      </c>
      <c r="D18" s="15" t="s">
        <v>320</v>
      </c>
      <c r="E18" s="16">
        <v>40000</v>
      </c>
      <c r="F18" s="17">
        <v>788.6</v>
      </c>
      <c r="G18" s="125">
        <v>2.8199999999999999E-2</v>
      </c>
    </row>
    <row r="19" spans="2:7" ht="15.75" customHeight="1">
      <c r="B19" s="15" t="s">
        <v>455</v>
      </c>
      <c r="C19" s="15" t="s">
        <v>456</v>
      </c>
      <c r="D19" s="15" t="s">
        <v>253</v>
      </c>
      <c r="E19" s="16">
        <v>60000</v>
      </c>
      <c r="F19" s="17">
        <v>779.7</v>
      </c>
      <c r="G19" s="125">
        <v>2.7799999999999998E-2</v>
      </c>
    </row>
    <row r="20" spans="2:7" ht="15.75" customHeight="1">
      <c r="B20" s="15" t="s">
        <v>313</v>
      </c>
      <c r="C20" s="15" t="s">
        <v>314</v>
      </c>
      <c r="D20" s="15" t="s">
        <v>246</v>
      </c>
      <c r="E20" s="16">
        <v>35000</v>
      </c>
      <c r="F20" s="17">
        <v>768.86</v>
      </c>
      <c r="G20" s="125">
        <v>2.7400000000000001E-2</v>
      </c>
    </row>
    <row r="21" spans="2:7" ht="15.75" customHeight="1">
      <c r="B21" s="15" t="s">
        <v>457</v>
      </c>
      <c r="C21" s="15" t="s">
        <v>458</v>
      </c>
      <c r="D21" s="15" t="s">
        <v>218</v>
      </c>
      <c r="E21" s="16">
        <v>27500</v>
      </c>
      <c r="F21" s="17">
        <v>763.94</v>
      </c>
      <c r="G21" s="125">
        <v>2.7300000000000001E-2</v>
      </c>
    </row>
    <row r="22" spans="2:7" ht="15.75" customHeight="1">
      <c r="B22" s="15" t="s">
        <v>459</v>
      </c>
      <c r="C22" s="15" t="s">
        <v>460</v>
      </c>
      <c r="D22" s="15" t="s">
        <v>261</v>
      </c>
      <c r="E22" s="16">
        <v>575000</v>
      </c>
      <c r="F22" s="17">
        <v>757.56</v>
      </c>
      <c r="G22" s="125">
        <v>2.7E-2</v>
      </c>
    </row>
    <row r="23" spans="2:7" ht="15.75" customHeight="1">
      <c r="B23" s="15" t="s">
        <v>414</v>
      </c>
      <c r="C23" s="15" t="s">
        <v>415</v>
      </c>
      <c r="D23" s="15" t="s">
        <v>232</v>
      </c>
      <c r="E23" s="16">
        <v>150000</v>
      </c>
      <c r="F23" s="17">
        <v>749.93</v>
      </c>
      <c r="G23" s="125">
        <v>2.6800000000000001E-2</v>
      </c>
    </row>
    <row r="24" spans="2:7" ht="15.75" customHeight="1">
      <c r="B24" s="15" t="s">
        <v>224</v>
      </c>
      <c r="C24" s="15" t="s">
        <v>225</v>
      </c>
      <c r="D24" s="15" t="s">
        <v>226</v>
      </c>
      <c r="E24" s="16">
        <v>175000</v>
      </c>
      <c r="F24" s="17">
        <v>736.66</v>
      </c>
      <c r="G24" s="125">
        <v>2.63E-2</v>
      </c>
    </row>
    <row r="25" spans="2:7" ht="15.75" customHeight="1">
      <c r="B25" s="15" t="s">
        <v>305</v>
      </c>
      <c r="C25" s="15" t="s">
        <v>306</v>
      </c>
      <c r="D25" s="15" t="s">
        <v>246</v>
      </c>
      <c r="E25" s="16">
        <v>100000</v>
      </c>
      <c r="F25" s="17">
        <v>680.35</v>
      </c>
      <c r="G25" s="125">
        <v>2.4299999999999999E-2</v>
      </c>
    </row>
    <row r="26" spans="2:7" ht="15.75" customHeight="1">
      <c r="B26" s="15" t="s">
        <v>326</v>
      </c>
      <c r="C26" s="15" t="s">
        <v>327</v>
      </c>
      <c r="D26" s="15" t="s">
        <v>320</v>
      </c>
      <c r="E26" s="16">
        <v>7500</v>
      </c>
      <c r="F26" s="17">
        <v>679.05</v>
      </c>
      <c r="G26" s="125">
        <v>2.4199999999999999E-2</v>
      </c>
    </row>
    <row r="27" spans="2:7" ht="15.75" customHeight="1">
      <c r="B27" s="15" t="s">
        <v>428</v>
      </c>
      <c r="C27" s="15" t="s">
        <v>429</v>
      </c>
      <c r="D27" s="15" t="s">
        <v>253</v>
      </c>
      <c r="E27" s="16">
        <v>120000</v>
      </c>
      <c r="F27" s="17">
        <v>671.28</v>
      </c>
      <c r="G27" s="125">
        <v>2.4E-2</v>
      </c>
    </row>
    <row r="28" spans="2:7" ht="15.75" customHeight="1">
      <c r="B28" s="15" t="s">
        <v>461</v>
      </c>
      <c r="C28" s="15" t="s">
        <v>462</v>
      </c>
      <c r="D28" s="15" t="s">
        <v>317</v>
      </c>
      <c r="E28" s="16">
        <v>100000</v>
      </c>
      <c r="F28" s="17">
        <v>666.1</v>
      </c>
      <c r="G28" s="125">
        <v>2.3800000000000002E-2</v>
      </c>
    </row>
    <row r="29" spans="2:7" ht="15.75" customHeight="1">
      <c r="B29" s="15" t="s">
        <v>463</v>
      </c>
      <c r="C29" s="15" t="s">
        <v>464</v>
      </c>
      <c r="D29" s="15" t="s">
        <v>253</v>
      </c>
      <c r="E29" s="16">
        <v>75000</v>
      </c>
      <c r="F29" s="17">
        <v>635.70000000000005</v>
      </c>
      <c r="G29" s="125">
        <v>2.2700000000000001E-2</v>
      </c>
    </row>
    <row r="30" spans="2:7" ht="15.75" customHeight="1">
      <c r="B30" s="15" t="s">
        <v>465</v>
      </c>
      <c r="C30" s="15" t="s">
        <v>466</v>
      </c>
      <c r="D30" s="15" t="s">
        <v>264</v>
      </c>
      <c r="E30" s="16">
        <v>80000</v>
      </c>
      <c r="F30" s="17">
        <v>611.32000000000005</v>
      </c>
      <c r="G30" s="125">
        <v>2.18E-2</v>
      </c>
    </row>
    <row r="31" spans="2:7" ht="15.75" customHeight="1">
      <c r="B31" s="15" t="s">
        <v>311</v>
      </c>
      <c r="C31" s="15" t="s">
        <v>312</v>
      </c>
      <c r="D31" s="15" t="s">
        <v>218</v>
      </c>
      <c r="E31" s="16">
        <v>62333</v>
      </c>
      <c r="F31" s="17">
        <v>584.71</v>
      </c>
      <c r="G31" s="125">
        <v>2.0899999999999998E-2</v>
      </c>
    </row>
    <row r="32" spans="2:7" ht="15.75" customHeight="1">
      <c r="B32" s="15" t="s">
        <v>467</v>
      </c>
      <c r="C32" s="15" t="s">
        <v>468</v>
      </c>
      <c r="D32" s="15" t="s">
        <v>264</v>
      </c>
      <c r="E32" s="16">
        <v>215000</v>
      </c>
      <c r="F32" s="17">
        <v>551.37</v>
      </c>
      <c r="G32" s="125">
        <v>1.9699999999999999E-2</v>
      </c>
    </row>
    <row r="33" spans="2:7" ht="15.75" customHeight="1">
      <c r="B33" s="15" t="s">
        <v>389</v>
      </c>
      <c r="C33" s="15" t="s">
        <v>390</v>
      </c>
      <c r="D33" s="15" t="s">
        <v>215</v>
      </c>
      <c r="E33" s="16">
        <v>50000</v>
      </c>
      <c r="F33" s="17">
        <v>539.29999999999995</v>
      </c>
      <c r="G33" s="125">
        <v>1.9300000000000001E-2</v>
      </c>
    </row>
    <row r="34" spans="2:7" ht="15.75" customHeight="1">
      <c r="B34" s="15" t="s">
        <v>469</v>
      </c>
      <c r="C34" s="15" t="s">
        <v>470</v>
      </c>
      <c r="D34" s="15" t="s">
        <v>218</v>
      </c>
      <c r="E34" s="16">
        <v>200000</v>
      </c>
      <c r="F34" s="17">
        <v>512.5</v>
      </c>
      <c r="G34" s="125">
        <v>1.83E-2</v>
      </c>
    </row>
    <row r="35" spans="2:7" ht="15.75" customHeight="1">
      <c r="B35" s="15" t="s">
        <v>315</v>
      </c>
      <c r="C35" s="15" t="s">
        <v>316</v>
      </c>
      <c r="D35" s="15" t="s">
        <v>317</v>
      </c>
      <c r="E35" s="16">
        <v>35000</v>
      </c>
      <c r="F35" s="17">
        <v>487.71</v>
      </c>
      <c r="G35" s="125">
        <v>1.7399999999999999E-2</v>
      </c>
    </row>
    <row r="36" spans="2:7" ht="15.75" customHeight="1">
      <c r="B36" s="15" t="s">
        <v>346</v>
      </c>
      <c r="C36" s="15" t="s">
        <v>347</v>
      </c>
      <c r="D36" s="15" t="s">
        <v>215</v>
      </c>
      <c r="E36" s="16">
        <v>1000000</v>
      </c>
      <c r="F36" s="17">
        <v>486</v>
      </c>
      <c r="G36" s="125">
        <v>1.7399999999999999E-2</v>
      </c>
    </row>
    <row r="37" spans="2:7" ht="15.75" customHeight="1">
      <c r="B37" s="15" t="s">
        <v>471</v>
      </c>
      <c r="C37" s="15" t="s">
        <v>472</v>
      </c>
      <c r="D37" s="15" t="s">
        <v>264</v>
      </c>
      <c r="E37" s="16">
        <v>750</v>
      </c>
      <c r="F37" s="17">
        <v>446.79</v>
      </c>
      <c r="G37" s="125">
        <v>1.6E-2</v>
      </c>
    </row>
    <row r="38" spans="2:7" ht="15.75" customHeight="1">
      <c r="B38" s="15" t="s">
        <v>473</v>
      </c>
      <c r="C38" s="15" t="s">
        <v>474</v>
      </c>
      <c r="D38" s="15" t="s">
        <v>360</v>
      </c>
      <c r="E38" s="16">
        <v>10800</v>
      </c>
      <c r="F38" s="17">
        <v>446.05</v>
      </c>
      <c r="G38" s="125">
        <v>1.5900000000000001E-2</v>
      </c>
    </row>
    <row r="39" spans="2:7" ht="15.75" customHeight="1">
      <c r="B39" s="15" t="s">
        <v>378</v>
      </c>
      <c r="C39" s="15" t="s">
        <v>379</v>
      </c>
      <c r="D39" s="15" t="s">
        <v>215</v>
      </c>
      <c r="E39" s="16">
        <v>80000</v>
      </c>
      <c r="F39" s="17">
        <v>421.92</v>
      </c>
      <c r="G39" s="125">
        <v>1.5100000000000001E-2</v>
      </c>
    </row>
    <row r="40" spans="2:7" ht="15.75" customHeight="1">
      <c r="B40" s="15" t="s">
        <v>475</v>
      </c>
      <c r="C40" s="15" t="s">
        <v>476</v>
      </c>
      <c r="D40" s="15" t="s">
        <v>256</v>
      </c>
      <c r="E40" s="16">
        <v>100000</v>
      </c>
      <c r="F40" s="17">
        <v>386.8</v>
      </c>
      <c r="G40" s="125">
        <v>1.38E-2</v>
      </c>
    </row>
    <row r="41" spans="2:7" ht="15.75" customHeight="1">
      <c r="B41" s="15" t="s">
        <v>477</v>
      </c>
      <c r="C41" s="15" t="s">
        <v>478</v>
      </c>
      <c r="D41" s="15" t="s">
        <v>218</v>
      </c>
      <c r="E41" s="16">
        <v>7500</v>
      </c>
      <c r="F41" s="17">
        <v>322.77999999999997</v>
      </c>
      <c r="G41" s="125">
        <v>1.15E-2</v>
      </c>
    </row>
    <row r="42" spans="2:7" ht="15.75" customHeight="1">
      <c r="B42" s="15" t="s">
        <v>358</v>
      </c>
      <c r="C42" s="15" t="s">
        <v>359</v>
      </c>
      <c r="D42" s="15" t="s">
        <v>360</v>
      </c>
      <c r="E42" s="16">
        <v>150000</v>
      </c>
      <c r="F42" s="17">
        <v>292.88</v>
      </c>
      <c r="G42" s="125">
        <v>1.0500000000000001E-2</v>
      </c>
    </row>
    <row r="43" spans="2:7" ht="15.75" customHeight="1">
      <c r="B43" s="15" t="s">
        <v>479</v>
      </c>
      <c r="C43" s="15" t="s">
        <v>480</v>
      </c>
      <c r="D43" s="15" t="s">
        <v>360</v>
      </c>
      <c r="E43" s="16">
        <v>130000</v>
      </c>
      <c r="F43" s="17">
        <v>258.05</v>
      </c>
      <c r="G43" s="125">
        <v>9.1999999999999998E-3</v>
      </c>
    </row>
    <row r="44" spans="2:7" ht="15.75" customHeight="1">
      <c r="B44" s="15" t="s">
        <v>270</v>
      </c>
      <c r="C44" s="15" t="s">
        <v>481</v>
      </c>
      <c r="D44" s="15" t="s">
        <v>229</v>
      </c>
      <c r="E44" s="16">
        <v>450000</v>
      </c>
      <c r="F44" s="17">
        <v>239.85</v>
      </c>
      <c r="G44" s="125">
        <v>8.6E-3</v>
      </c>
    </row>
    <row r="45" spans="2:7" ht="15.75" customHeight="1">
      <c r="B45" s="15" t="s">
        <v>482</v>
      </c>
      <c r="C45" s="15" t="s">
        <v>483</v>
      </c>
      <c r="D45" s="15" t="s">
        <v>484</v>
      </c>
      <c r="E45" s="16">
        <v>30000</v>
      </c>
      <c r="F45" s="17">
        <v>231.86</v>
      </c>
      <c r="G45" s="125">
        <v>8.3000000000000001E-3</v>
      </c>
    </row>
    <row r="46" spans="2:7" ht="15.75" customHeight="1">
      <c r="B46" s="15" t="s">
        <v>247</v>
      </c>
      <c r="C46" s="15" t="s">
        <v>248</v>
      </c>
      <c r="D46" s="15" t="s">
        <v>218</v>
      </c>
      <c r="E46" s="16">
        <v>50000</v>
      </c>
      <c r="F46" s="17">
        <v>223.85</v>
      </c>
      <c r="G46" s="125">
        <v>8.0000000000000002E-3</v>
      </c>
    </row>
    <row r="47" spans="2:7" ht="15.75" customHeight="1">
      <c r="B47" s="15" t="s">
        <v>485</v>
      </c>
      <c r="C47" s="15" t="s">
        <v>486</v>
      </c>
      <c r="D47" s="15" t="s">
        <v>407</v>
      </c>
      <c r="E47" s="16">
        <v>60000</v>
      </c>
      <c r="F47" s="17">
        <v>219.81</v>
      </c>
      <c r="G47" s="125">
        <v>7.7999999999999996E-3</v>
      </c>
    </row>
    <row r="48" spans="2:7" ht="15.75" customHeight="1">
      <c r="B48" s="15" t="s">
        <v>397</v>
      </c>
      <c r="C48" s="15" t="s">
        <v>398</v>
      </c>
      <c r="D48" s="15" t="s">
        <v>235</v>
      </c>
      <c r="E48" s="16">
        <v>3000</v>
      </c>
      <c r="F48" s="17">
        <v>202.3</v>
      </c>
      <c r="G48" s="125">
        <v>7.1999999999999998E-3</v>
      </c>
    </row>
    <row r="49" spans="2:7" ht="15.75" customHeight="1">
      <c r="B49" s="15" t="s">
        <v>487</v>
      </c>
      <c r="C49" s="15" t="s">
        <v>488</v>
      </c>
      <c r="D49" s="15" t="s">
        <v>365</v>
      </c>
      <c r="E49" s="16">
        <v>250000</v>
      </c>
      <c r="F49" s="17">
        <v>180.13</v>
      </c>
      <c r="G49" s="125">
        <v>6.4000000000000003E-3</v>
      </c>
    </row>
    <row r="50" spans="2:7" ht="15.75" customHeight="1">
      <c r="B50" s="15" t="s">
        <v>307</v>
      </c>
      <c r="C50" s="15" t="s">
        <v>308</v>
      </c>
      <c r="D50" s="15" t="s">
        <v>240</v>
      </c>
      <c r="E50" s="16">
        <v>10000</v>
      </c>
      <c r="F50" s="17">
        <v>133.85</v>
      </c>
      <c r="G50" s="125">
        <v>4.7999999999999996E-3</v>
      </c>
    </row>
    <row r="51" spans="2:7" ht="15.75" customHeight="1">
      <c r="B51" s="19" t="s">
        <v>93</v>
      </c>
      <c r="C51" s="19"/>
      <c r="D51" s="19"/>
      <c r="E51" s="86"/>
      <c r="F51" s="21">
        <v>27119.52</v>
      </c>
      <c r="G51" s="126">
        <v>0.96850000000000003</v>
      </c>
    </row>
    <row r="52" spans="2:7" ht="15.75" customHeight="1">
      <c r="B52" s="19" t="s">
        <v>293</v>
      </c>
      <c r="C52" s="15"/>
      <c r="D52" s="15"/>
      <c r="E52" s="16"/>
      <c r="F52" s="17"/>
      <c r="G52" s="125"/>
    </row>
    <row r="53" spans="2:7" ht="15.75" customHeight="1">
      <c r="B53" s="19" t="s">
        <v>93</v>
      </c>
      <c r="C53" s="15"/>
      <c r="D53" s="15"/>
      <c r="E53" s="16"/>
      <c r="F53" s="23" t="s">
        <v>94</v>
      </c>
      <c r="G53" s="127" t="s">
        <v>94</v>
      </c>
    </row>
    <row r="54" spans="2:7" ht="15.75" customHeight="1">
      <c r="B54" s="15"/>
      <c r="C54" s="15"/>
      <c r="D54" s="15"/>
      <c r="E54" s="16"/>
      <c r="F54" s="17"/>
      <c r="G54" s="125"/>
    </row>
    <row r="55" spans="2:7" ht="15.75" customHeight="1">
      <c r="B55" s="26" t="s">
        <v>95</v>
      </c>
      <c r="C55" s="26"/>
      <c r="D55" s="26"/>
      <c r="E55" s="27"/>
      <c r="F55" s="21">
        <v>27119.52</v>
      </c>
      <c r="G55" s="126">
        <v>0.96850000000000003</v>
      </c>
    </row>
    <row r="56" spans="2:7" ht="15.75" customHeight="1">
      <c r="B56" s="15"/>
      <c r="C56" s="15"/>
      <c r="D56" s="15"/>
      <c r="E56" s="16"/>
      <c r="F56" s="17"/>
      <c r="G56" s="125"/>
    </row>
    <row r="57" spans="2:7" ht="15.75" customHeight="1">
      <c r="B57" s="19" t="s">
        <v>106</v>
      </c>
      <c r="C57" s="15"/>
      <c r="D57" s="15"/>
      <c r="E57" s="16"/>
      <c r="F57" s="17"/>
      <c r="G57" s="125"/>
    </row>
    <row r="58" spans="2:7" ht="15.75" customHeight="1">
      <c r="B58" s="15" t="s">
        <v>107</v>
      </c>
      <c r="C58" s="15"/>
      <c r="D58" s="15"/>
      <c r="E58" s="16"/>
      <c r="F58" s="17">
        <v>393.86</v>
      </c>
      <c r="G58" s="125">
        <v>1.41E-2</v>
      </c>
    </row>
    <row r="59" spans="2:7" ht="15.75" customHeight="1">
      <c r="B59" s="19" t="s">
        <v>93</v>
      </c>
      <c r="C59" s="19"/>
      <c r="D59" s="19"/>
      <c r="E59" s="86"/>
      <c r="F59" s="21">
        <v>393.86</v>
      </c>
      <c r="G59" s="126">
        <v>1.41E-2</v>
      </c>
    </row>
    <row r="60" spans="2:7" ht="15.75" customHeight="1">
      <c r="B60" s="15"/>
      <c r="C60" s="15"/>
      <c r="D60" s="15"/>
      <c r="E60" s="16"/>
      <c r="F60" s="17"/>
      <c r="G60" s="125"/>
    </row>
    <row r="61" spans="2:7" ht="15.75" customHeight="1">
      <c r="B61" s="26" t="s">
        <v>95</v>
      </c>
      <c r="C61" s="26"/>
      <c r="D61" s="26"/>
      <c r="E61" s="27"/>
      <c r="F61" s="21">
        <v>393.86</v>
      </c>
      <c r="G61" s="126">
        <v>1.41E-2</v>
      </c>
    </row>
    <row r="62" spans="2:7" ht="15.75" customHeight="1">
      <c r="B62" s="15" t="s">
        <v>108</v>
      </c>
      <c r="C62" s="15"/>
      <c r="D62" s="15"/>
      <c r="E62" s="16"/>
      <c r="F62" s="17">
        <v>497.31</v>
      </c>
      <c r="G62" s="125">
        <f>G63-G61-G55</f>
        <v>1.7399999999999971E-2</v>
      </c>
    </row>
    <row r="63" spans="2:7" ht="15.75" customHeight="1">
      <c r="B63" s="87" t="s">
        <v>109</v>
      </c>
      <c r="C63" s="87"/>
      <c r="D63" s="87"/>
      <c r="E63" s="88"/>
      <c r="F63" s="89">
        <v>28010.69</v>
      </c>
      <c r="G63" s="128">
        <v>1</v>
      </c>
    </row>
    <row r="64" spans="2:7" ht="15.75" customHeight="1">
      <c r="B64" s="90"/>
      <c r="C64" s="91"/>
      <c r="D64" s="91"/>
      <c r="E64" s="4"/>
      <c r="F64" s="4"/>
      <c r="G64" s="129"/>
    </row>
    <row r="65" spans="1:7" ht="15.75" customHeight="1">
      <c r="A65" s="32"/>
      <c r="B65" s="56" t="s">
        <v>731</v>
      </c>
      <c r="C65" s="148"/>
      <c r="D65" s="148"/>
      <c r="E65" s="98"/>
      <c r="F65" s="98"/>
      <c r="G65" s="50"/>
    </row>
    <row r="66" spans="1:7" ht="15.75" customHeight="1">
      <c r="A66" s="28"/>
      <c r="B66" s="31" t="s">
        <v>732</v>
      </c>
      <c r="C66" s="98"/>
      <c r="D66" s="118"/>
      <c r="E66" s="5"/>
      <c r="F66" s="5"/>
      <c r="G66" s="30"/>
    </row>
    <row r="67" spans="1:7" ht="15.75" customHeight="1">
      <c r="A67" s="28"/>
      <c r="B67" s="31" t="s">
        <v>807</v>
      </c>
      <c r="C67" s="98"/>
      <c r="D67" s="98"/>
      <c r="E67" s="5"/>
      <c r="F67" s="5"/>
      <c r="G67" s="30"/>
    </row>
    <row r="68" spans="1:7" ht="15.75" customHeight="1">
      <c r="A68" s="28"/>
      <c r="B68" s="31" t="s">
        <v>808</v>
      </c>
      <c r="C68" s="98"/>
      <c r="D68" s="98"/>
      <c r="E68" s="5"/>
      <c r="F68" s="5"/>
      <c r="G68" s="30"/>
    </row>
    <row r="69" spans="1:7" ht="15.75" customHeight="1">
      <c r="A69" s="28"/>
      <c r="B69" s="33" t="s">
        <v>734</v>
      </c>
      <c r="C69" s="34" t="s">
        <v>735</v>
      </c>
      <c r="D69" s="34" t="s">
        <v>735</v>
      </c>
      <c r="E69" s="5"/>
      <c r="F69" s="5"/>
      <c r="G69" s="30"/>
    </row>
    <row r="70" spans="1:7" ht="15.75" customHeight="1">
      <c r="A70" s="28"/>
      <c r="B70" s="35"/>
      <c r="C70" s="36">
        <v>44104</v>
      </c>
      <c r="D70" s="36">
        <v>43921</v>
      </c>
      <c r="E70" s="5"/>
      <c r="F70" s="5"/>
      <c r="G70" s="30"/>
    </row>
    <row r="71" spans="1:7" ht="15.75" customHeight="1">
      <c r="A71" s="28"/>
      <c r="B71" s="37" t="s">
        <v>736</v>
      </c>
      <c r="C71" s="38"/>
      <c r="D71" s="38"/>
      <c r="E71" s="5"/>
      <c r="F71" s="5"/>
      <c r="G71" s="30"/>
    </row>
    <row r="72" spans="1:7" ht="15.75" customHeight="1">
      <c r="A72" s="28"/>
      <c r="B72" s="38" t="s">
        <v>737</v>
      </c>
      <c r="C72" s="70">
        <v>16.59</v>
      </c>
      <c r="D72" s="70">
        <v>11.17</v>
      </c>
      <c r="E72" s="5"/>
      <c r="F72" s="5"/>
      <c r="G72" s="30"/>
    </row>
    <row r="73" spans="1:7" ht="15.75" customHeight="1">
      <c r="A73" s="28"/>
      <c r="B73" s="38" t="s">
        <v>776</v>
      </c>
      <c r="C73" s="70">
        <v>12.87</v>
      </c>
      <c r="D73" s="70">
        <v>8.85</v>
      </c>
      <c r="E73" s="5"/>
      <c r="F73" s="5"/>
      <c r="G73" s="30"/>
    </row>
    <row r="74" spans="1:7" ht="15.75" customHeight="1">
      <c r="A74" s="28"/>
      <c r="B74" s="37" t="s">
        <v>745</v>
      </c>
      <c r="C74" s="79"/>
      <c r="D74" s="79"/>
      <c r="E74" s="5"/>
      <c r="F74" s="5"/>
      <c r="G74" s="30"/>
    </row>
    <row r="75" spans="1:7" ht="15.75" customHeight="1">
      <c r="A75" s="28"/>
      <c r="B75" s="38" t="s">
        <v>762</v>
      </c>
      <c r="C75" s="70">
        <v>15.33</v>
      </c>
      <c r="D75" s="70">
        <v>10.42</v>
      </c>
      <c r="E75" s="5"/>
      <c r="F75" s="5"/>
      <c r="G75" s="30"/>
    </row>
    <row r="76" spans="1:7" ht="15.75" customHeight="1">
      <c r="A76" s="28"/>
      <c r="B76" s="38" t="s">
        <v>768</v>
      </c>
      <c r="C76" s="70">
        <v>12.22</v>
      </c>
      <c r="D76" s="70">
        <v>8.4600000000000009</v>
      </c>
      <c r="E76" s="5"/>
      <c r="F76" s="5"/>
      <c r="G76" s="30"/>
    </row>
    <row r="77" spans="1:7" ht="15.75" customHeight="1">
      <c r="A77" s="28"/>
      <c r="B77" s="31" t="s">
        <v>913</v>
      </c>
      <c r="C77" s="119"/>
      <c r="D77" s="5"/>
      <c r="E77" s="5"/>
      <c r="F77" s="5"/>
      <c r="G77" s="30"/>
    </row>
    <row r="78" spans="1:7" ht="15.75" customHeight="1">
      <c r="A78" s="28"/>
      <c r="B78" s="33" t="s">
        <v>754</v>
      </c>
      <c r="C78" s="34" t="s">
        <v>755</v>
      </c>
      <c r="D78" s="5"/>
      <c r="E78" s="5"/>
      <c r="F78" s="5"/>
      <c r="G78" s="30"/>
    </row>
    <row r="79" spans="1:7" ht="15.75" customHeight="1">
      <c r="A79" s="28"/>
      <c r="B79" s="41"/>
      <c r="C79" s="36">
        <v>44104</v>
      </c>
      <c r="D79" s="5"/>
      <c r="E79" s="5"/>
      <c r="F79" s="5"/>
      <c r="G79" s="30"/>
    </row>
    <row r="80" spans="1:7" ht="15.75" customHeight="1">
      <c r="A80" s="28"/>
      <c r="B80" s="38" t="s">
        <v>776</v>
      </c>
      <c r="C80" s="39">
        <v>0.27500000000000002</v>
      </c>
      <c r="D80" s="5"/>
      <c r="E80" s="5"/>
      <c r="F80" s="5"/>
      <c r="G80" s="30"/>
    </row>
    <row r="81" spans="1:7" ht="15.75" customHeight="1">
      <c r="A81" s="28"/>
      <c r="B81" s="38" t="s">
        <v>768</v>
      </c>
      <c r="C81" s="39">
        <v>0.23499999999999999</v>
      </c>
      <c r="D81" s="5"/>
      <c r="E81" s="5"/>
      <c r="F81" s="5"/>
      <c r="G81" s="30"/>
    </row>
    <row r="82" spans="1:7" ht="15.75" customHeight="1">
      <c r="A82" s="28"/>
      <c r="B82" s="42" t="s">
        <v>812</v>
      </c>
      <c r="C82" s="119"/>
      <c r="D82" s="5"/>
      <c r="E82" s="5"/>
      <c r="F82" s="5"/>
      <c r="G82" s="30"/>
    </row>
    <row r="83" spans="1:7" ht="15.75" customHeight="1">
      <c r="A83" s="28"/>
      <c r="B83" s="42" t="s">
        <v>837</v>
      </c>
      <c r="C83" s="141"/>
      <c r="D83" s="5"/>
      <c r="E83" s="5"/>
      <c r="F83" s="5"/>
      <c r="G83" s="30"/>
    </row>
    <row r="84" spans="1:7" ht="15.75" customHeight="1">
      <c r="A84" s="28"/>
      <c r="B84" s="76" t="s">
        <v>820</v>
      </c>
      <c r="C84" s="147"/>
      <c r="D84" s="147"/>
      <c r="E84" s="139"/>
      <c r="F84" s="139"/>
      <c r="G84" s="30"/>
    </row>
    <row r="85" spans="1:7" ht="15.75" customHeight="1">
      <c r="A85" s="28"/>
      <c r="B85" s="71" t="s">
        <v>821</v>
      </c>
      <c r="C85" s="72">
        <v>688</v>
      </c>
      <c r="D85" s="147"/>
      <c r="E85" s="139"/>
      <c r="F85" s="139"/>
      <c r="G85" s="30"/>
    </row>
    <row r="86" spans="1:7" ht="15.75" customHeight="1">
      <c r="A86" s="28"/>
      <c r="B86" s="71" t="s">
        <v>822</v>
      </c>
      <c r="C86" s="72">
        <v>688</v>
      </c>
      <c r="D86" s="147"/>
      <c r="E86" s="139"/>
      <c r="F86" s="139"/>
      <c r="G86" s="30"/>
    </row>
    <row r="87" spans="1:7" ht="15.75" customHeight="1">
      <c r="A87" s="28"/>
      <c r="B87" s="71" t="s">
        <v>823</v>
      </c>
      <c r="C87" s="73">
        <v>352856409.97500002</v>
      </c>
      <c r="D87" s="147"/>
      <c r="E87" s="139"/>
      <c r="F87" s="139"/>
      <c r="G87" s="30"/>
    </row>
    <row r="88" spans="1:7" ht="15.75" customHeight="1">
      <c r="A88" s="28"/>
      <c r="B88" s="71" t="s">
        <v>824</v>
      </c>
      <c r="C88" s="73">
        <v>355886378.44999999</v>
      </c>
      <c r="D88" s="147"/>
      <c r="E88" s="139"/>
      <c r="F88" s="139"/>
      <c r="G88" s="30"/>
    </row>
    <row r="89" spans="1:7" ht="15.75" customHeight="1">
      <c r="A89" s="28"/>
      <c r="B89" s="59" t="s">
        <v>825</v>
      </c>
      <c r="C89" s="74">
        <v>2852632.669999999</v>
      </c>
      <c r="D89" s="147"/>
      <c r="E89" s="139"/>
      <c r="F89" s="139"/>
      <c r="G89" s="30"/>
    </row>
    <row r="90" spans="1:7" ht="15.75" customHeight="1">
      <c r="A90" s="28"/>
      <c r="B90" s="42" t="s">
        <v>826</v>
      </c>
      <c r="C90" s="138"/>
      <c r="D90" s="5"/>
      <c r="E90" s="5"/>
      <c r="F90" s="5"/>
      <c r="G90" s="30"/>
    </row>
    <row r="91" spans="1:7" ht="15.75" customHeight="1">
      <c r="A91" s="28"/>
      <c r="B91" s="76" t="s">
        <v>838</v>
      </c>
      <c r="C91" s="147"/>
      <c r="D91" s="147"/>
      <c r="E91" s="139"/>
      <c r="F91" s="139"/>
      <c r="G91" s="30"/>
    </row>
    <row r="92" spans="1:7" ht="15.75" customHeight="1">
      <c r="A92" s="28"/>
      <c r="B92" s="71" t="s">
        <v>821</v>
      </c>
      <c r="C92" s="72">
        <v>1473</v>
      </c>
      <c r="D92" s="147"/>
      <c r="E92" s="139"/>
      <c r="F92" s="139"/>
      <c r="G92" s="30"/>
    </row>
    <row r="93" spans="1:7" ht="15.75" customHeight="1">
      <c r="A93" s="28"/>
      <c r="B93" s="71" t="s">
        <v>822</v>
      </c>
      <c r="C93" s="72">
        <v>1473</v>
      </c>
      <c r="D93" s="147"/>
      <c r="E93" s="139"/>
      <c r="F93" s="139"/>
      <c r="G93" s="30"/>
    </row>
    <row r="94" spans="1:7" ht="15.75" customHeight="1">
      <c r="A94" s="28"/>
      <c r="B94" s="71" t="s">
        <v>823</v>
      </c>
      <c r="C94" s="73">
        <v>801792227.19000006</v>
      </c>
      <c r="D94" s="147"/>
      <c r="E94" s="139"/>
      <c r="F94" s="139"/>
      <c r="G94" s="30"/>
    </row>
    <row r="95" spans="1:7" ht="15.75" customHeight="1">
      <c r="A95" s="28"/>
      <c r="B95" s="71" t="s">
        <v>824</v>
      </c>
      <c r="C95" s="73">
        <v>796166972.20249999</v>
      </c>
      <c r="D95" s="147"/>
      <c r="E95" s="139"/>
      <c r="F95" s="139"/>
      <c r="G95" s="30"/>
    </row>
    <row r="96" spans="1:7" ht="15.75" customHeight="1">
      <c r="A96" s="28"/>
      <c r="B96" s="59" t="s">
        <v>825</v>
      </c>
      <c r="C96" s="74">
        <v>-6009123.8899999997</v>
      </c>
      <c r="D96" s="142"/>
      <c r="E96" s="143"/>
      <c r="F96" s="143"/>
      <c r="G96" s="30"/>
    </row>
    <row r="97" spans="1:7" ht="15.75" customHeight="1">
      <c r="A97" s="28"/>
      <c r="B97" s="42" t="s">
        <v>828</v>
      </c>
      <c r="C97" s="141"/>
      <c r="D97" s="5"/>
      <c r="E97" s="5"/>
      <c r="F97" s="5"/>
      <c r="G97" s="30"/>
    </row>
    <row r="98" spans="1:7" ht="15.75" customHeight="1">
      <c r="A98" s="28"/>
      <c r="B98" s="42" t="s">
        <v>829</v>
      </c>
      <c r="C98" s="147"/>
      <c r="D98" s="5"/>
      <c r="E98" s="5"/>
      <c r="F98" s="5"/>
      <c r="G98" s="30"/>
    </row>
    <row r="99" spans="1:7" ht="15.75" customHeight="1">
      <c r="A99" s="28"/>
      <c r="B99" s="42" t="s">
        <v>830</v>
      </c>
      <c r="C99" s="141"/>
      <c r="D99" s="5"/>
      <c r="E99" s="5"/>
      <c r="F99" s="5"/>
      <c r="G99" s="30"/>
    </row>
    <row r="100" spans="1:7" ht="15.75" customHeight="1">
      <c r="A100" s="28"/>
      <c r="B100" s="42" t="s">
        <v>839</v>
      </c>
      <c r="C100" s="141"/>
      <c r="D100" s="147"/>
      <c r="E100" s="139"/>
      <c r="F100" s="139"/>
      <c r="G100" s="30"/>
    </row>
    <row r="101" spans="1:7" ht="15.75" customHeight="1">
      <c r="A101" s="28"/>
      <c r="B101" s="71" t="s">
        <v>840</v>
      </c>
      <c r="C101" s="72">
        <v>120</v>
      </c>
      <c r="D101" s="5"/>
      <c r="E101" s="5"/>
      <c r="F101" s="5"/>
      <c r="G101" s="30"/>
    </row>
    <row r="102" spans="1:7" ht="15.75" customHeight="1">
      <c r="A102" s="28"/>
      <c r="B102" s="71" t="s">
        <v>841</v>
      </c>
      <c r="C102" s="72">
        <v>120</v>
      </c>
      <c r="D102" s="5"/>
      <c r="E102" s="5"/>
      <c r="F102" s="5"/>
      <c r="G102" s="30"/>
    </row>
    <row r="103" spans="1:7" ht="15.75" customHeight="1">
      <c r="A103" s="28"/>
      <c r="B103" s="71" t="s">
        <v>842</v>
      </c>
      <c r="C103" s="73">
        <v>560441.25</v>
      </c>
      <c r="D103" s="5"/>
      <c r="E103" s="5"/>
      <c r="F103" s="5"/>
      <c r="G103" s="30"/>
    </row>
    <row r="104" spans="1:7" ht="15.75" customHeight="1">
      <c r="A104" s="28"/>
      <c r="B104" s="71" t="s">
        <v>843</v>
      </c>
      <c r="C104" s="73">
        <v>1661628.75</v>
      </c>
      <c r="D104" s="5"/>
      <c r="E104" s="5"/>
      <c r="F104" s="5"/>
      <c r="G104" s="30"/>
    </row>
    <row r="105" spans="1:7" ht="15.75" customHeight="1">
      <c r="A105" s="28"/>
      <c r="B105" s="59" t="s">
        <v>825</v>
      </c>
      <c r="C105" s="74">
        <v>1095762.53</v>
      </c>
      <c r="D105" s="5"/>
      <c r="E105" s="5"/>
      <c r="F105" s="5"/>
      <c r="G105" s="30"/>
    </row>
    <row r="106" spans="1:7" ht="15.75" customHeight="1">
      <c r="A106" s="28"/>
      <c r="B106" s="42" t="s">
        <v>832</v>
      </c>
      <c r="C106" s="98"/>
      <c r="D106" s="5"/>
      <c r="E106" s="5"/>
      <c r="F106" s="5"/>
      <c r="G106" s="30"/>
    </row>
    <row r="107" spans="1:7" ht="15.75" customHeight="1">
      <c r="A107" s="28"/>
      <c r="B107" s="31" t="s">
        <v>833</v>
      </c>
      <c r="C107" s="98"/>
      <c r="D107" s="98"/>
      <c r="E107" s="98"/>
      <c r="F107" s="98"/>
      <c r="G107" s="30"/>
    </row>
    <row r="108" spans="1:7" ht="15.75" customHeight="1">
      <c r="A108" s="28"/>
      <c r="B108" s="53" t="s">
        <v>851</v>
      </c>
      <c r="C108" s="98"/>
      <c r="D108" s="98"/>
      <c r="E108" s="98"/>
      <c r="F108" s="98"/>
      <c r="G108" s="30"/>
    </row>
    <row r="109" spans="1:7" ht="15.75" customHeight="1">
      <c r="A109" s="28"/>
      <c r="B109" s="31" t="s">
        <v>835</v>
      </c>
      <c r="C109" s="98"/>
      <c r="D109" s="98"/>
      <c r="E109" s="98"/>
      <c r="F109" s="98"/>
      <c r="G109" s="30"/>
    </row>
    <row r="110" spans="1:7" ht="15.75" customHeight="1">
      <c r="A110" s="32"/>
      <c r="B110" s="44" t="s">
        <v>836</v>
      </c>
      <c r="C110" s="45"/>
      <c r="D110" s="45"/>
      <c r="E110" s="45"/>
      <c r="F110" s="45"/>
      <c r="G110" s="48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25C1-6EDE-46D7-8FA4-EAD01F1D0931}">
  <dimension ref="A1:H178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25</v>
      </c>
      <c r="C1" s="1"/>
      <c r="D1" s="1"/>
      <c r="E1" s="1"/>
      <c r="F1" s="1"/>
      <c r="G1" s="1"/>
    </row>
    <row r="2" spans="2:8" ht="15.75" customHeight="1">
      <c r="B2" s="3" t="s">
        <v>26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9" t="s">
        <v>212</v>
      </c>
      <c r="C6" s="15"/>
      <c r="D6" s="15"/>
      <c r="E6" s="16"/>
      <c r="F6" s="17"/>
      <c r="G6" s="18"/>
      <c r="H6" s="11"/>
    </row>
    <row r="7" spans="2:8" ht="15.75" customHeight="1">
      <c r="B7" s="19" t="s">
        <v>892</v>
      </c>
      <c r="C7" s="15"/>
      <c r="D7" s="15"/>
      <c r="E7" s="16"/>
      <c r="F7" s="17"/>
      <c r="G7" s="18"/>
      <c r="H7" s="11"/>
    </row>
    <row r="8" spans="2:8" ht="15.75" customHeight="1">
      <c r="B8" s="15" t="s">
        <v>280</v>
      </c>
      <c r="C8" s="15" t="s">
        <v>281</v>
      </c>
      <c r="D8" s="15" t="s">
        <v>282</v>
      </c>
      <c r="E8" s="16">
        <v>217000</v>
      </c>
      <c r="F8" s="17">
        <v>297.07</v>
      </c>
      <c r="G8" s="18">
        <v>8.3599999999999994E-2</v>
      </c>
      <c r="H8" s="12"/>
    </row>
    <row r="9" spans="2:8" ht="15.75" customHeight="1">
      <c r="B9" s="15" t="s">
        <v>221</v>
      </c>
      <c r="C9" s="15" t="s">
        <v>222</v>
      </c>
      <c r="D9" s="15" t="s">
        <v>223</v>
      </c>
      <c r="E9" s="16">
        <v>11000</v>
      </c>
      <c r="F9" s="17">
        <v>245.78</v>
      </c>
      <c r="G9" s="18">
        <v>6.9199999999999998E-2</v>
      </c>
      <c r="H9" s="12"/>
    </row>
    <row r="10" spans="2:8" ht="15.75" customHeight="1">
      <c r="B10" s="15" t="s">
        <v>389</v>
      </c>
      <c r="C10" s="15" t="s">
        <v>390</v>
      </c>
      <c r="D10" s="15" t="s">
        <v>215</v>
      </c>
      <c r="E10" s="16">
        <v>20500</v>
      </c>
      <c r="F10" s="17">
        <v>221.11</v>
      </c>
      <c r="G10" s="18">
        <v>6.2199999999999998E-2</v>
      </c>
      <c r="H10" s="12"/>
    </row>
    <row r="11" spans="2:8" ht="15.75" customHeight="1">
      <c r="B11" s="15" t="s">
        <v>378</v>
      </c>
      <c r="C11" s="15" t="s">
        <v>379</v>
      </c>
      <c r="D11" s="15" t="s">
        <v>215</v>
      </c>
      <c r="E11" s="16">
        <v>40800</v>
      </c>
      <c r="F11" s="17">
        <v>215.18</v>
      </c>
      <c r="G11" s="18">
        <v>6.0600000000000001E-2</v>
      </c>
      <c r="H11" s="12"/>
    </row>
    <row r="12" spans="2:8" ht="15.75" customHeight="1">
      <c r="B12" s="15" t="s">
        <v>224</v>
      </c>
      <c r="C12" s="15" t="s">
        <v>225</v>
      </c>
      <c r="D12" s="15" t="s">
        <v>226</v>
      </c>
      <c r="E12" s="16">
        <v>48126</v>
      </c>
      <c r="F12" s="17">
        <v>202.59</v>
      </c>
      <c r="G12" s="18">
        <v>5.7000000000000002E-2</v>
      </c>
      <c r="H12" s="12"/>
    </row>
    <row r="13" spans="2:8" ht="15.75" customHeight="1">
      <c r="B13" s="15" t="s">
        <v>241</v>
      </c>
      <c r="C13" s="15" t="s">
        <v>242</v>
      </c>
      <c r="D13" s="15" t="s">
        <v>243</v>
      </c>
      <c r="E13" s="16">
        <v>60000</v>
      </c>
      <c r="F13" s="17">
        <v>178.26</v>
      </c>
      <c r="G13" s="18">
        <v>5.0200000000000002E-2</v>
      </c>
      <c r="H13" s="12"/>
    </row>
    <row r="14" spans="2:8" ht="15.75" customHeight="1">
      <c r="B14" s="15" t="s">
        <v>489</v>
      </c>
      <c r="C14" s="15" t="s">
        <v>490</v>
      </c>
      <c r="D14" s="15" t="s">
        <v>218</v>
      </c>
      <c r="E14" s="16">
        <v>18400</v>
      </c>
      <c r="F14" s="17">
        <v>88.81</v>
      </c>
      <c r="G14" s="18">
        <v>2.5000000000000001E-2</v>
      </c>
      <c r="H14" s="12"/>
    </row>
    <row r="15" spans="2:8" ht="15.75" customHeight="1">
      <c r="B15" s="15" t="s">
        <v>391</v>
      </c>
      <c r="C15" s="15" t="s">
        <v>392</v>
      </c>
      <c r="D15" s="15" t="s">
        <v>240</v>
      </c>
      <c r="E15" s="16">
        <v>3500</v>
      </c>
      <c r="F15" s="17">
        <v>87.23</v>
      </c>
      <c r="G15" s="18">
        <v>2.46E-2</v>
      </c>
      <c r="H15" s="12"/>
    </row>
    <row r="16" spans="2:8" ht="15.75" customHeight="1">
      <c r="B16" s="15" t="s">
        <v>491</v>
      </c>
      <c r="C16" s="15" t="s">
        <v>492</v>
      </c>
      <c r="D16" s="15" t="s">
        <v>253</v>
      </c>
      <c r="E16" s="16">
        <v>4800</v>
      </c>
      <c r="F16" s="17">
        <v>83.52</v>
      </c>
      <c r="G16" s="18">
        <v>2.35E-2</v>
      </c>
      <c r="H16" s="12"/>
    </row>
    <row r="17" spans="2:8" ht="15.75" customHeight="1">
      <c r="B17" s="15" t="s">
        <v>272</v>
      </c>
      <c r="C17" s="15" t="s">
        <v>273</v>
      </c>
      <c r="D17" s="15" t="s">
        <v>240</v>
      </c>
      <c r="E17" s="16">
        <v>6000</v>
      </c>
      <c r="F17" s="17">
        <v>60.5</v>
      </c>
      <c r="G17" s="18">
        <v>1.7000000000000001E-2</v>
      </c>
      <c r="H17" s="12"/>
    </row>
    <row r="18" spans="2:8" ht="15.75" customHeight="1">
      <c r="B18" s="15" t="s">
        <v>393</v>
      </c>
      <c r="C18" s="15" t="s">
        <v>394</v>
      </c>
      <c r="D18" s="15" t="s">
        <v>215</v>
      </c>
      <c r="E18" s="16">
        <v>4000</v>
      </c>
      <c r="F18" s="17">
        <v>50.73</v>
      </c>
      <c r="G18" s="18">
        <v>1.43E-2</v>
      </c>
      <c r="H18" s="12"/>
    </row>
    <row r="19" spans="2:8" ht="15.75" customHeight="1">
      <c r="B19" s="15" t="s">
        <v>395</v>
      </c>
      <c r="C19" s="15" t="s">
        <v>396</v>
      </c>
      <c r="D19" s="15" t="s">
        <v>232</v>
      </c>
      <c r="E19" s="16">
        <v>2000</v>
      </c>
      <c r="F19" s="17">
        <v>41.37</v>
      </c>
      <c r="G19" s="18">
        <v>1.1599999999999999E-2</v>
      </c>
      <c r="H19" s="12"/>
    </row>
    <row r="20" spans="2:8" ht="15.75" customHeight="1">
      <c r="B20" s="15" t="s">
        <v>399</v>
      </c>
      <c r="C20" s="15" t="s">
        <v>400</v>
      </c>
      <c r="D20" s="15" t="s">
        <v>232</v>
      </c>
      <c r="E20" s="16">
        <v>2000</v>
      </c>
      <c r="F20" s="17">
        <v>39.729999999999997</v>
      </c>
      <c r="G20" s="18">
        <v>1.12E-2</v>
      </c>
      <c r="H20" s="12"/>
    </row>
    <row r="21" spans="2:8" ht="15.75" customHeight="1">
      <c r="B21" s="15" t="s">
        <v>493</v>
      </c>
      <c r="C21" s="15" t="s">
        <v>494</v>
      </c>
      <c r="D21" s="15" t="s">
        <v>218</v>
      </c>
      <c r="E21" s="16">
        <v>8800</v>
      </c>
      <c r="F21" s="17">
        <v>34.76</v>
      </c>
      <c r="G21" s="18">
        <v>9.7999999999999997E-3</v>
      </c>
      <c r="H21" s="12"/>
    </row>
    <row r="22" spans="2:8" ht="15.75" customHeight="1">
      <c r="B22" s="15" t="s">
        <v>397</v>
      </c>
      <c r="C22" s="15" t="s">
        <v>398</v>
      </c>
      <c r="D22" s="15" t="s">
        <v>235</v>
      </c>
      <c r="E22" s="16">
        <v>500</v>
      </c>
      <c r="F22" s="17">
        <v>33.72</v>
      </c>
      <c r="G22" s="18">
        <v>9.4999999999999998E-3</v>
      </c>
      <c r="H22" s="12"/>
    </row>
    <row r="23" spans="2:8" ht="15.75" customHeight="1">
      <c r="B23" s="15" t="s">
        <v>403</v>
      </c>
      <c r="C23" s="15" t="s">
        <v>404</v>
      </c>
      <c r="D23" s="15" t="s">
        <v>253</v>
      </c>
      <c r="E23" s="16">
        <v>1000</v>
      </c>
      <c r="F23" s="17">
        <v>32.79</v>
      </c>
      <c r="G23" s="18">
        <v>9.1999999999999998E-3</v>
      </c>
      <c r="H23" s="12"/>
    </row>
    <row r="24" spans="2:8" ht="15.75" customHeight="1">
      <c r="B24" s="15" t="s">
        <v>408</v>
      </c>
      <c r="C24" s="15" t="s">
        <v>409</v>
      </c>
      <c r="D24" s="15" t="s">
        <v>317</v>
      </c>
      <c r="E24" s="16">
        <v>150</v>
      </c>
      <c r="F24" s="17">
        <v>30.39</v>
      </c>
      <c r="G24" s="18">
        <v>8.6E-3</v>
      </c>
      <c r="H24" s="12"/>
    </row>
    <row r="25" spans="2:8" ht="15.75" customHeight="1">
      <c r="B25" s="15" t="s">
        <v>401</v>
      </c>
      <c r="C25" s="15" t="s">
        <v>402</v>
      </c>
      <c r="D25" s="15" t="s">
        <v>232</v>
      </c>
      <c r="E25" s="16">
        <v>180</v>
      </c>
      <c r="F25" s="17">
        <v>28.65</v>
      </c>
      <c r="G25" s="18">
        <v>8.0999999999999996E-3</v>
      </c>
      <c r="H25" s="12"/>
    </row>
    <row r="26" spans="2:8" ht="15.75" customHeight="1">
      <c r="B26" s="15" t="s">
        <v>213</v>
      </c>
      <c r="C26" s="15" t="s">
        <v>214</v>
      </c>
      <c r="D26" s="15" t="s">
        <v>215</v>
      </c>
      <c r="E26" s="16">
        <v>8000</v>
      </c>
      <c r="F26" s="17">
        <v>28.38</v>
      </c>
      <c r="G26" s="18">
        <v>8.0000000000000002E-3</v>
      </c>
      <c r="H26" s="12"/>
    </row>
    <row r="27" spans="2:8" ht="15.75" customHeight="1">
      <c r="B27" s="15" t="s">
        <v>405</v>
      </c>
      <c r="C27" s="15" t="s">
        <v>406</v>
      </c>
      <c r="D27" s="15" t="s">
        <v>407</v>
      </c>
      <c r="E27" s="16">
        <v>150</v>
      </c>
      <c r="F27" s="17">
        <v>27.46</v>
      </c>
      <c r="G27" s="18">
        <v>7.7000000000000002E-3</v>
      </c>
      <c r="H27" s="12"/>
    </row>
    <row r="28" spans="2:8" ht="15.75" customHeight="1">
      <c r="B28" s="15" t="s">
        <v>216</v>
      </c>
      <c r="C28" s="15" t="s">
        <v>217</v>
      </c>
      <c r="D28" s="15" t="s">
        <v>218</v>
      </c>
      <c r="E28" s="16">
        <v>3500</v>
      </c>
      <c r="F28" s="17">
        <v>27.11</v>
      </c>
      <c r="G28" s="18">
        <v>7.6E-3</v>
      </c>
      <c r="H28" s="12"/>
    </row>
    <row r="29" spans="2:8" ht="15.75" customHeight="1">
      <c r="B29" s="15" t="s">
        <v>410</v>
      </c>
      <c r="C29" s="15" t="s">
        <v>411</v>
      </c>
      <c r="D29" s="15" t="s">
        <v>232</v>
      </c>
      <c r="E29" s="16">
        <v>700</v>
      </c>
      <c r="F29" s="17">
        <v>26.59</v>
      </c>
      <c r="G29" s="18">
        <v>7.4999999999999997E-3</v>
      </c>
      <c r="H29" s="12"/>
    </row>
    <row r="30" spans="2:8" ht="15.75" customHeight="1">
      <c r="B30" s="15" t="s">
        <v>416</v>
      </c>
      <c r="C30" s="15" t="s">
        <v>417</v>
      </c>
      <c r="D30" s="15" t="s">
        <v>261</v>
      </c>
      <c r="E30" s="16">
        <v>2500</v>
      </c>
      <c r="F30" s="17">
        <v>25.37</v>
      </c>
      <c r="G30" s="18">
        <v>7.1000000000000004E-3</v>
      </c>
      <c r="H30" s="12"/>
    </row>
    <row r="31" spans="2:8" ht="15.75" customHeight="1">
      <c r="B31" s="15" t="s">
        <v>380</v>
      </c>
      <c r="C31" s="15" t="s">
        <v>381</v>
      </c>
      <c r="D31" s="15" t="s">
        <v>382</v>
      </c>
      <c r="E31" s="16">
        <v>500</v>
      </c>
      <c r="F31" s="17">
        <v>24.98</v>
      </c>
      <c r="G31" s="18">
        <v>7.0000000000000001E-3</v>
      </c>
      <c r="H31" s="12"/>
    </row>
    <row r="32" spans="2:8" ht="15.75" customHeight="1">
      <c r="B32" s="15" t="s">
        <v>414</v>
      </c>
      <c r="C32" s="15" t="s">
        <v>415</v>
      </c>
      <c r="D32" s="15" t="s">
        <v>232</v>
      </c>
      <c r="E32" s="16">
        <v>4500</v>
      </c>
      <c r="F32" s="17">
        <v>22.5</v>
      </c>
      <c r="G32" s="18">
        <v>6.3E-3</v>
      </c>
      <c r="H32" s="12"/>
    </row>
    <row r="33" spans="2:8" ht="15.75" customHeight="1">
      <c r="B33" s="15" t="s">
        <v>418</v>
      </c>
      <c r="C33" s="15" t="s">
        <v>419</v>
      </c>
      <c r="D33" s="15" t="s">
        <v>261</v>
      </c>
      <c r="E33" s="16">
        <v>1538</v>
      </c>
      <c r="F33" s="17">
        <v>20.56</v>
      </c>
      <c r="G33" s="18">
        <v>5.7999999999999996E-3</v>
      </c>
      <c r="H33" s="12"/>
    </row>
    <row r="34" spans="2:8" ht="15.75" customHeight="1">
      <c r="B34" s="15" t="s">
        <v>257</v>
      </c>
      <c r="C34" s="15" t="s">
        <v>258</v>
      </c>
      <c r="D34" s="15" t="s">
        <v>240</v>
      </c>
      <c r="E34" s="16">
        <v>6000</v>
      </c>
      <c r="F34" s="17">
        <v>18.809999999999999</v>
      </c>
      <c r="G34" s="18">
        <v>5.3E-3</v>
      </c>
      <c r="H34" s="12"/>
    </row>
    <row r="35" spans="2:8" ht="15.75" customHeight="1">
      <c r="B35" s="15" t="s">
        <v>420</v>
      </c>
      <c r="C35" s="15" t="s">
        <v>421</v>
      </c>
      <c r="D35" s="15" t="s">
        <v>218</v>
      </c>
      <c r="E35" s="16">
        <v>350</v>
      </c>
      <c r="F35" s="17">
        <v>18.16</v>
      </c>
      <c r="G35" s="18">
        <v>5.1000000000000004E-3</v>
      </c>
      <c r="H35" s="12"/>
    </row>
    <row r="36" spans="2:8" ht="15.75" customHeight="1">
      <c r="B36" s="15" t="s">
        <v>318</v>
      </c>
      <c r="C36" s="15" t="s">
        <v>319</v>
      </c>
      <c r="D36" s="15" t="s">
        <v>320</v>
      </c>
      <c r="E36" s="16">
        <v>900</v>
      </c>
      <c r="F36" s="17">
        <v>17.739999999999998</v>
      </c>
      <c r="G36" s="18">
        <v>5.0000000000000001E-3</v>
      </c>
      <c r="H36" s="12"/>
    </row>
    <row r="37" spans="2:8" ht="15.75" customHeight="1">
      <c r="B37" s="15" t="s">
        <v>428</v>
      </c>
      <c r="C37" s="15" t="s">
        <v>429</v>
      </c>
      <c r="D37" s="15" t="s">
        <v>253</v>
      </c>
      <c r="E37" s="16">
        <v>3000</v>
      </c>
      <c r="F37" s="17">
        <v>16.78</v>
      </c>
      <c r="G37" s="18">
        <v>4.7000000000000002E-3</v>
      </c>
      <c r="H37" s="12"/>
    </row>
    <row r="38" spans="2:8" ht="15.75" customHeight="1">
      <c r="B38" s="15" t="s">
        <v>430</v>
      </c>
      <c r="C38" s="15" t="s">
        <v>431</v>
      </c>
      <c r="D38" s="15" t="s">
        <v>232</v>
      </c>
      <c r="E38" s="16">
        <v>1500</v>
      </c>
      <c r="F38" s="17">
        <v>14.34</v>
      </c>
      <c r="G38" s="18">
        <v>4.0000000000000001E-3</v>
      </c>
      <c r="H38" s="12"/>
    </row>
    <row r="39" spans="2:8" ht="15.75" customHeight="1">
      <c r="B39" s="15" t="s">
        <v>422</v>
      </c>
      <c r="C39" s="15" t="s">
        <v>423</v>
      </c>
      <c r="D39" s="15" t="s">
        <v>218</v>
      </c>
      <c r="E39" s="16">
        <v>1400</v>
      </c>
      <c r="F39" s="17">
        <v>14.1</v>
      </c>
      <c r="G39" s="18">
        <v>4.0000000000000001E-3</v>
      </c>
      <c r="H39" s="12"/>
    </row>
    <row r="40" spans="2:8" ht="15.75" customHeight="1">
      <c r="B40" s="15" t="s">
        <v>426</v>
      </c>
      <c r="C40" s="15" t="s">
        <v>427</v>
      </c>
      <c r="D40" s="15" t="s">
        <v>218</v>
      </c>
      <c r="E40" s="16">
        <v>500</v>
      </c>
      <c r="F40" s="17">
        <v>14</v>
      </c>
      <c r="G40" s="18">
        <v>3.8999999999999998E-3</v>
      </c>
      <c r="H40" s="12"/>
    </row>
    <row r="41" spans="2:8" ht="15.75" customHeight="1">
      <c r="B41" s="15" t="s">
        <v>434</v>
      </c>
      <c r="C41" s="15" t="s">
        <v>435</v>
      </c>
      <c r="D41" s="15" t="s">
        <v>436</v>
      </c>
      <c r="E41" s="16">
        <v>9000</v>
      </c>
      <c r="F41" s="17">
        <v>13.5</v>
      </c>
      <c r="G41" s="18">
        <v>3.8E-3</v>
      </c>
      <c r="H41" s="12"/>
    </row>
    <row r="42" spans="2:8" ht="15.75" customHeight="1">
      <c r="B42" s="15" t="s">
        <v>432</v>
      </c>
      <c r="C42" s="15" t="s">
        <v>433</v>
      </c>
      <c r="D42" s="15" t="s">
        <v>253</v>
      </c>
      <c r="E42" s="16">
        <v>3000</v>
      </c>
      <c r="F42" s="17">
        <v>12.63</v>
      </c>
      <c r="G42" s="18">
        <v>3.5999999999999999E-3</v>
      </c>
      <c r="H42" s="12"/>
    </row>
    <row r="43" spans="2:8" ht="15.75" customHeight="1">
      <c r="B43" s="15" t="s">
        <v>315</v>
      </c>
      <c r="C43" s="15" t="s">
        <v>316</v>
      </c>
      <c r="D43" s="15" t="s">
        <v>317</v>
      </c>
      <c r="E43" s="16">
        <v>800</v>
      </c>
      <c r="F43" s="17">
        <v>11.15</v>
      </c>
      <c r="G43" s="18">
        <v>3.0999999999999999E-3</v>
      </c>
      <c r="H43" s="12"/>
    </row>
    <row r="44" spans="2:8" ht="15.75" customHeight="1">
      <c r="B44" s="15" t="s">
        <v>437</v>
      </c>
      <c r="C44" s="15" t="s">
        <v>438</v>
      </c>
      <c r="D44" s="15" t="s">
        <v>317</v>
      </c>
      <c r="E44" s="16">
        <v>3889</v>
      </c>
      <c r="F44" s="17">
        <v>10.01</v>
      </c>
      <c r="G44" s="18">
        <v>2.8E-3</v>
      </c>
      <c r="H44" s="12"/>
    </row>
    <row r="45" spans="2:8" ht="15.75" customHeight="1">
      <c r="B45" s="15" t="s">
        <v>233</v>
      </c>
      <c r="C45" s="15" t="s">
        <v>234</v>
      </c>
      <c r="D45" s="15" t="s">
        <v>235</v>
      </c>
      <c r="E45" s="16">
        <v>300</v>
      </c>
      <c r="F45" s="17">
        <v>8.64</v>
      </c>
      <c r="G45" s="18">
        <v>2.3999999999999998E-3</v>
      </c>
      <c r="H45" s="12"/>
    </row>
    <row r="46" spans="2:8" ht="15.75" customHeight="1">
      <c r="B46" s="15" t="s">
        <v>366</v>
      </c>
      <c r="C46" s="15" t="s">
        <v>367</v>
      </c>
      <c r="D46" s="15" t="s">
        <v>240</v>
      </c>
      <c r="E46" s="16">
        <v>500</v>
      </c>
      <c r="F46" s="17">
        <v>8.09</v>
      </c>
      <c r="G46" s="18">
        <v>2.3E-3</v>
      </c>
      <c r="H46" s="12"/>
    </row>
    <row r="47" spans="2:8" ht="15.75" customHeight="1">
      <c r="B47" s="15" t="s">
        <v>291</v>
      </c>
      <c r="C47" s="15" t="s">
        <v>292</v>
      </c>
      <c r="D47" s="15" t="s">
        <v>235</v>
      </c>
      <c r="E47" s="16">
        <v>1100</v>
      </c>
      <c r="F47" s="17">
        <v>6.69</v>
      </c>
      <c r="G47" s="18">
        <v>1.9E-3</v>
      </c>
      <c r="H47" s="12"/>
    </row>
    <row r="48" spans="2:8" ht="15.75" customHeight="1">
      <c r="B48" s="15" t="s">
        <v>439</v>
      </c>
      <c r="C48" s="15" t="s">
        <v>440</v>
      </c>
      <c r="D48" s="15" t="s">
        <v>218</v>
      </c>
      <c r="E48" s="16">
        <v>1061</v>
      </c>
      <c r="F48" s="17">
        <v>3.78</v>
      </c>
      <c r="G48" s="18">
        <v>1.1000000000000001E-3</v>
      </c>
      <c r="H48" s="12"/>
    </row>
    <row r="49" spans="2:8" ht="15.75" customHeight="1">
      <c r="B49" s="15" t="s">
        <v>441</v>
      </c>
      <c r="C49" s="15" t="s">
        <v>442</v>
      </c>
      <c r="D49" s="15" t="s">
        <v>246</v>
      </c>
      <c r="E49" s="16">
        <v>1687</v>
      </c>
      <c r="F49" s="17">
        <v>3.06</v>
      </c>
      <c r="G49" s="18">
        <v>8.9999999999999998E-4</v>
      </c>
      <c r="H49" s="12"/>
    </row>
    <row r="50" spans="2:8" ht="15.75" customHeight="1">
      <c r="B50" s="15" t="s">
        <v>443</v>
      </c>
      <c r="C50" s="15" t="s">
        <v>444</v>
      </c>
      <c r="D50" s="15" t="s">
        <v>320</v>
      </c>
      <c r="E50" s="16">
        <v>306</v>
      </c>
      <c r="F50" s="17">
        <v>2.2999999999999998</v>
      </c>
      <c r="G50" s="18">
        <v>5.9999999999999995E-4</v>
      </c>
      <c r="H50" s="12"/>
    </row>
    <row r="51" spans="2:8" ht="15.75" customHeight="1">
      <c r="B51" s="15" t="s">
        <v>445</v>
      </c>
      <c r="C51" s="15" t="s">
        <v>446</v>
      </c>
      <c r="D51" s="15" t="s">
        <v>229</v>
      </c>
      <c r="E51" s="16">
        <v>110</v>
      </c>
      <c r="F51" s="17">
        <v>1.36</v>
      </c>
      <c r="G51" s="18">
        <v>4.0000000000000002E-4</v>
      </c>
      <c r="H51" s="12"/>
    </row>
    <row r="52" spans="2:8" ht="15.75" customHeight="1">
      <c r="B52" s="19" t="s">
        <v>93</v>
      </c>
      <c r="C52" s="19"/>
      <c r="D52" s="19"/>
      <c r="E52" s="86"/>
      <c r="F52" s="21">
        <v>2370.2800000000002</v>
      </c>
      <c r="G52" s="22">
        <v>0.66710000000000003</v>
      </c>
      <c r="H52" s="11"/>
    </row>
    <row r="53" spans="2:8" ht="15.75" customHeight="1">
      <c r="B53" s="19" t="s">
        <v>293</v>
      </c>
      <c r="C53" s="15"/>
      <c r="D53" s="15"/>
      <c r="E53" s="16"/>
      <c r="F53" s="17"/>
      <c r="G53" s="18"/>
      <c r="H53" s="11"/>
    </row>
    <row r="54" spans="2:8" ht="15.75" customHeight="1">
      <c r="B54" s="19" t="s">
        <v>93</v>
      </c>
      <c r="C54" s="15"/>
      <c r="D54" s="15"/>
      <c r="E54" s="16"/>
      <c r="F54" s="23" t="s">
        <v>94</v>
      </c>
      <c r="G54" s="24" t="s">
        <v>94</v>
      </c>
      <c r="H54" s="11"/>
    </row>
    <row r="55" spans="2:8" ht="15.75" customHeight="1">
      <c r="B55" s="15"/>
      <c r="C55" s="15"/>
      <c r="D55" s="15"/>
      <c r="E55" s="16"/>
      <c r="F55" s="17"/>
      <c r="G55" s="18"/>
      <c r="H55" s="11"/>
    </row>
    <row r="56" spans="2:8" ht="15.75" customHeight="1">
      <c r="B56" s="26" t="s">
        <v>95</v>
      </c>
      <c r="C56" s="26"/>
      <c r="D56" s="26"/>
      <c r="E56" s="27"/>
      <c r="F56" s="21">
        <v>2370.2800000000002</v>
      </c>
      <c r="G56" s="22">
        <v>0.66710000000000003</v>
      </c>
      <c r="H56" s="11"/>
    </row>
    <row r="57" spans="2:8" ht="15.75" customHeight="1">
      <c r="B57" s="15"/>
      <c r="C57" s="15"/>
      <c r="D57" s="15"/>
      <c r="E57" s="16"/>
      <c r="F57" s="17"/>
      <c r="G57" s="18"/>
      <c r="H57" s="11"/>
    </row>
    <row r="58" spans="2:8" ht="15.75" customHeight="1">
      <c r="B58" s="19" t="s">
        <v>294</v>
      </c>
      <c r="C58" s="15"/>
      <c r="D58" s="15"/>
      <c r="E58" s="16"/>
      <c r="F58" s="17"/>
      <c r="G58" s="18"/>
      <c r="H58" s="11"/>
    </row>
    <row r="59" spans="2:8" ht="15.75" customHeight="1">
      <c r="B59" s="19" t="s">
        <v>904</v>
      </c>
      <c r="C59" s="15"/>
      <c r="D59" s="15"/>
      <c r="E59" s="16"/>
      <c r="F59" s="17"/>
      <c r="G59" s="18"/>
      <c r="H59" s="11"/>
    </row>
    <row r="60" spans="2:8" ht="15.75" customHeight="1">
      <c r="B60" s="15" t="s">
        <v>493</v>
      </c>
      <c r="C60" s="15"/>
      <c r="D60" s="15"/>
      <c r="E60" s="130">
        <v>-8800</v>
      </c>
      <c r="F60" s="120">
        <v>-34.9</v>
      </c>
      <c r="G60" s="121">
        <v>-9.7999999999999997E-3</v>
      </c>
      <c r="H60" s="12"/>
    </row>
    <row r="61" spans="2:8" ht="15.75" customHeight="1">
      <c r="B61" s="15" t="s">
        <v>491</v>
      </c>
      <c r="C61" s="15"/>
      <c r="D61" s="15"/>
      <c r="E61" s="130">
        <v>-4800</v>
      </c>
      <c r="F61" s="120">
        <v>-83.74</v>
      </c>
      <c r="G61" s="121">
        <v>-2.3599999999999999E-2</v>
      </c>
      <c r="H61" s="12"/>
    </row>
    <row r="62" spans="2:8" ht="15.75" customHeight="1">
      <c r="B62" s="15" t="s">
        <v>489</v>
      </c>
      <c r="C62" s="15"/>
      <c r="D62" s="15"/>
      <c r="E62" s="130">
        <v>-18400</v>
      </c>
      <c r="F62" s="120">
        <v>-89.32</v>
      </c>
      <c r="G62" s="121">
        <v>-2.5100000000000001E-2</v>
      </c>
      <c r="H62" s="12"/>
    </row>
    <row r="63" spans="2:8" ht="15.75" customHeight="1">
      <c r="B63" s="15" t="s">
        <v>224</v>
      </c>
      <c r="C63" s="15"/>
      <c r="D63" s="15"/>
      <c r="E63" s="130">
        <v>-35169</v>
      </c>
      <c r="F63" s="120">
        <v>-148.91</v>
      </c>
      <c r="G63" s="121">
        <v>-4.19E-2</v>
      </c>
      <c r="H63" s="12"/>
    </row>
    <row r="64" spans="2:8" ht="15.75" customHeight="1">
      <c r="B64" s="15" t="s">
        <v>241</v>
      </c>
      <c r="C64" s="15"/>
      <c r="D64" s="15"/>
      <c r="E64" s="130">
        <v>-60000</v>
      </c>
      <c r="F64" s="120">
        <v>-178.77</v>
      </c>
      <c r="G64" s="121">
        <v>-5.0299999999999997E-2</v>
      </c>
      <c r="H64" s="12"/>
    </row>
    <row r="65" spans="2:8" ht="15.75" customHeight="1">
      <c r="B65" s="15" t="s">
        <v>378</v>
      </c>
      <c r="C65" s="15"/>
      <c r="D65" s="15"/>
      <c r="E65" s="130">
        <v>-40800</v>
      </c>
      <c r="F65" s="120">
        <v>-216.16</v>
      </c>
      <c r="G65" s="121">
        <v>-6.08E-2</v>
      </c>
      <c r="H65" s="12"/>
    </row>
    <row r="66" spans="2:8" ht="15.75" customHeight="1">
      <c r="B66" s="15" t="s">
        <v>280</v>
      </c>
      <c r="C66" s="15"/>
      <c r="D66" s="15"/>
      <c r="E66" s="130">
        <v>-217000</v>
      </c>
      <c r="F66" s="120">
        <v>-297.72000000000003</v>
      </c>
      <c r="G66" s="121">
        <v>-8.3799999999999999E-2</v>
      </c>
      <c r="H66" s="12"/>
    </row>
    <row r="67" spans="2:8" ht="15.75" customHeight="1">
      <c r="B67" s="19" t="s">
        <v>93</v>
      </c>
      <c r="C67" s="19"/>
      <c r="D67" s="19"/>
      <c r="E67" s="86"/>
      <c r="F67" s="132">
        <v>-1049.52</v>
      </c>
      <c r="G67" s="149">
        <v>-0.29530000000000001</v>
      </c>
      <c r="H67" s="11"/>
    </row>
    <row r="68" spans="2:8" ht="15.75" customHeight="1">
      <c r="B68" s="15"/>
      <c r="C68" s="15"/>
      <c r="D68" s="15"/>
      <c r="E68" s="16"/>
      <c r="F68" s="17"/>
      <c r="G68" s="18"/>
      <c r="H68" s="11"/>
    </row>
    <row r="69" spans="2:8" ht="15.75" customHeight="1">
      <c r="B69" s="15"/>
      <c r="C69" s="15"/>
      <c r="D69" s="15"/>
      <c r="E69" s="16"/>
      <c r="F69" s="17"/>
      <c r="G69" s="18"/>
      <c r="H69" s="11"/>
    </row>
    <row r="70" spans="2:8" ht="15.75" customHeight="1">
      <c r="B70" s="15"/>
      <c r="C70" s="15"/>
      <c r="D70" s="15"/>
      <c r="E70" s="16"/>
      <c r="F70" s="17"/>
      <c r="G70" s="18"/>
      <c r="H70" s="11"/>
    </row>
    <row r="71" spans="2:8" ht="15.75" customHeight="1">
      <c r="B71" s="26" t="s">
        <v>95</v>
      </c>
      <c r="C71" s="26"/>
      <c r="D71" s="26"/>
      <c r="E71" s="27"/>
      <c r="F71" s="132">
        <v>-1049.52</v>
      </c>
      <c r="G71" s="149">
        <v>-0.29530000000000001</v>
      </c>
      <c r="H71" s="11"/>
    </row>
    <row r="72" spans="2:8" ht="15.75" customHeight="1">
      <c r="B72" s="15"/>
      <c r="C72" s="15"/>
      <c r="D72" s="15"/>
      <c r="E72" s="16"/>
      <c r="F72" s="17"/>
      <c r="G72" s="18"/>
      <c r="H72" s="11"/>
    </row>
    <row r="73" spans="2:8" ht="15.75" customHeight="1">
      <c r="B73" s="19" t="s">
        <v>52</v>
      </c>
      <c r="C73" s="15"/>
      <c r="D73" s="15"/>
      <c r="E73" s="16"/>
      <c r="F73" s="17"/>
      <c r="G73" s="18"/>
      <c r="H73" s="11"/>
    </row>
    <row r="74" spans="2:8" ht="15.75" customHeight="1">
      <c r="B74" s="19" t="s">
        <v>892</v>
      </c>
      <c r="C74" s="15"/>
      <c r="D74" s="15"/>
      <c r="E74" s="16"/>
      <c r="F74" s="17"/>
      <c r="G74" s="18"/>
      <c r="H74" s="11"/>
    </row>
    <row r="75" spans="2:8" ht="15.75" customHeight="1">
      <c r="B75" s="15" t="s">
        <v>495</v>
      </c>
      <c r="C75" s="15" t="s">
        <v>496</v>
      </c>
      <c r="D75" s="15" t="s">
        <v>497</v>
      </c>
      <c r="E75" s="16">
        <v>30000</v>
      </c>
      <c r="F75" s="17">
        <v>34.07</v>
      </c>
      <c r="G75" s="18">
        <v>9.5999999999999992E-3</v>
      </c>
      <c r="H75" s="12">
        <v>0.20249200000000001</v>
      </c>
    </row>
    <row r="76" spans="2:8" ht="15.75" customHeight="1">
      <c r="B76" s="19" t="s">
        <v>93</v>
      </c>
      <c r="C76" s="19"/>
      <c r="D76" s="19"/>
      <c r="E76" s="86"/>
      <c r="F76" s="21">
        <v>34.07</v>
      </c>
      <c r="G76" s="22">
        <v>9.5999999999999992E-3</v>
      </c>
      <c r="H76" s="11"/>
    </row>
    <row r="77" spans="2:8" ht="15.75" customHeight="1">
      <c r="B77" s="15"/>
      <c r="C77" s="15"/>
      <c r="D77" s="15"/>
      <c r="E77" s="16"/>
      <c r="F77" s="17"/>
      <c r="G77" s="18"/>
      <c r="H77" s="11"/>
    </row>
    <row r="78" spans="2:8" ht="15.75" customHeight="1">
      <c r="B78" s="19" t="s">
        <v>893</v>
      </c>
      <c r="C78" s="15"/>
      <c r="D78" s="15"/>
      <c r="E78" s="16"/>
      <c r="F78" s="17"/>
      <c r="G78" s="18"/>
      <c r="H78" s="11"/>
    </row>
    <row r="79" spans="2:8" ht="15.75" customHeight="1">
      <c r="B79" s="19" t="s">
        <v>93</v>
      </c>
      <c r="C79" s="15"/>
      <c r="D79" s="15"/>
      <c r="E79" s="16"/>
      <c r="F79" s="23" t="s">
        <v>94</v>
      </c>
      <c r="G79" s="24" t="s">
        <v>94</v>
      </c>
      <c r="H79" s="11"/>
    </row>
    <row r="80" spans="2:8" ht="15.75" customHeight="1">
      <c r="B80" s="15"/>
      <c r="C80" s="15"/>
      <c r="D80" s="15"/>
      <c r="E80" s="16"/>
      <c r="F80" s="17"/>
      <c r="G80" s="18"/>
      <c r="H80" s="11"/>
    </row>
    <row r="81" spans="2:8" ht="15.75" customHeight="1">
      <c r="B81" s="19" t="s">
        <v>894</v>
      </c>
      <c r="C81" s="15"/>
      <c r="D81" s="15"/>
      <c r="E81" s="16"/>
      <c r="F81" s="17"/>
      <c r="G81" s="18"/>
      <c r="H81" s="11"/>
    </row>
    <row r="82" spans="2:8" ht="15.75" customHeight="1">
      <c r="B82" s="19" t="s">
        <v>93</v>
      </c>
      <c r="C82" s="15"/>
      <c r="D82" s="15"/>
      <c r="E82" s="16"/>
      <c r="F82" s="23" t="s">
        <v>94</v>
      </c>
      <c r="G82" s="24" t="s">
        <v>94</v>
      </c>
      <c r="H82" s="11"/>
    </row>
    <row r="83" spans="2:8" ht="15.75" customHeight="1">
      <c r="B83" s="15"/>
      <c r="C83" s="15"/>
      <c r="D83" s="15"/>
      <c r="E83" s="16"/>
      <c r="F83" s="17"/>
      <c r="G83" s="18"/>
      <c r="H83" s="11"/>
    </row>
    <row r="84" spans="2:8" ht="15.75" customHeight="1">
      <c r="B84" s="26" t="s">
        <v>95</v>
      </c>
      <c r="C84" s="26"/>
      <c r="D84" s="26"/>
      <c r="E84" s="27"/>
      <c r="F84" s="21">
        <v>34.07</v>
      </c>
      <c r="G84" s="22">
        <v>9.5999999999999992E-3</v>
      </c>
      <c r="H84" s="11"/>
    </row>
    <row r="85" spans="2:8" ht="15.75" customHeight="1">
      <c r="B85" s="15"/>
      <c r="C85" s="15"/>
      <c r="D85" s="15"/>
      <c r="E85" s="16"/>
      <c r="F85" s="17"/>
      <c r="G85" s="18"/>
      <c r="H85" s="11"/>
    </row>
    <row r="86" spans="2:8" ht="15.75" customHeight="1">
      <c r="B86" s="19" t="s">
        <v>295</v>
      </c>
      <c r="C86" s="19"/>
      <c r="D86" s="19"/>
      <c r="E86" s="86"/>
      <c r="F86" s="107"/>
      <c r="G86" s="108"/>
      <c r="H86" s="11"/>
    </row>
    <row r="87" spans="2:8" ht="15.75" customHeight="1">
      <c r="B87" s="19" t="s">
        <v>296</v>
      </c>
      <c r="C87" s="19"/>
      <c r="D87" s="19" t="s">
        <v>297</v>
      </c>
      <c r="E87" s="86"/>
      <c r="F87" s="107"/>
      <c r="G87" s="108"/>
      <c r="H87" s="11"/>
    </row>
    <row r="88" spans="2:8" ht="15.75" customHeight="1">
      <c r="B88" s="15" t="s">
        <v>498</v>
      </c>
      <c r="C88" s="15"/>
      <c r="D88" s="15" t="s">
        <v>499</v>
      </c>
      <c r="E88" s="16"/>
      <c r="F88" s="17">
        <v>525</v>
      </c>
      <c r="G88" s="18">
        <v>0.14779999999999999</v>
      </c>
      <c r="H88" s="11"/>
    </row>
    <row r="89" spans="2:8" ht="15.75" customHeight="1">
      <c r="B89" s="19" t="s">
        <v>93</v>
      </c>
      <c r="C89" s="19"/>
      <c r="D89" s="19"/>
      <c r="E89" s="86"/>
      <c r="F89" s="21">
        <v>525</v>
      </c>
      <c r="G89" s="22">
        <v>0.14779999999999999</v>
      </c>
      <c r="H89" s="11"/>
    </row>
    <row r="90" spans="2:8" ht="15.75" customHeight="1">
      <c r="B90" s="19"/>
      <c r="C90" s="19"/>
      <c r="D90" s="19"/>
      <c r="E90" s="86"/>
      <c r="F90" s="107"/>
      <c r="G90" s="108"/>
      <c r="H90" s="11"/>
    </row>
    <row r="91" spans="2:8" ht="15.75" customHeight="1">
      <c r="B91" s="26" t="s">
        <v>95</v>
      </c>
      <c r="C91" s="26"/>
      <c r="D91" s="26"/>
      <c r="E91" s="27"/>
      <c r="F91" s="21">
        <f>F89</f>
        <v>525</v>
      </c>
      <c r="G91" s="22">
        <f>G89</f>
        <v>0.14779999999999999</v>
      </c>
      <c r="H91" s="11"/>
    </row>
    <row r="92" spans="2:8" ht="15.75" customHeight="1">
      <c r="B92" s="15"/>
      <c r="C92" s="15"/>
      <c r="D92" s="15"/>
      <c r="E92" s="16"/>
      <c r="F92" s="17"/>
      <c r="G92" s="18"/>
      <c r="H92" s="11"/>
    </row>
    <row r="93" spans="2:8" ht="15.75" customHeight="1">
      <c r="B93" s="19" t="s">
        <v>106</v>
      </c>
      <c r="C93" s="15"/>
      <c r="D93" s="15"/>
      <c r="E93" s="16"/>
      <c r="F93" s="17"/>
      <c r="G93" s="18"/>
      <c r="H93" s="11"/>
    </row>
    <row r="94" spans="2:8" ht="15.75" customHeight="1">
      <c r="B94" s="15" t="s">
        <v>107</v>
      </c>
      <c r="C94" s="15"/>
      <c r="D94" s="15"/>
      <c r="E94" s="16"/>
      <c r="F94" s="17">
        <v>75.180000000000007</v>
      </c>
      <c r="G94" s="18">
        <v>2.12E-2</v>
      </c>
      <c r="H94" s="11"/>
    </row>
    <row r="95" spans="2:8" ht="15.75" customHeight="1">
      <c r="B95" s="19" t="s">
        <v>93</v>
      </c>
      <c r="C95" s="19"/>
      <c r="D95" s="19"/>
      <c r="E95" s="86"/>
      <c r="F95" s="21">
        <v>75.180000000000007</v>
      </c>
      <c r="G95" s="22">
        <v>2.12E-2</v>
      </c>
      <c r="H95" s="11"/>
    </row>
    <row r="96" spans="2:8" ht="15.75" customHeight="1">
      <c r="B96" s="15"/>
      <c r="C96" s="15"/>
      <c r="D96" s="15"/>
      <c r="E96" s="16"/>
      <c r="F96" s="17"/>
      <c r="G96" s="18"/>
      <c r="H96" s="11"/>
    </row>
    <row r="97" spans="1:8" ht="15.75" customHeight="1">
      <c r="B97" s="26" t="s">
        <v>95</v>
      </c>
      <c r="C97" s="26"/>
      <c r="D97" s="26"/>
      <c r="E97" s="27"/>
      <c r="F97" s="21">
        <v>75.180000000000007</v>
      </c>
      <c r="G97" s="22">
        <v>2.12E-2</v>
      </c>
      <c r="H97" s="11"/>
    </row>
    <row r="98" spans="1:8" ht="15.75" customHeight="1">
      <c r="B98" s="15" t="s">
        <v>108</v>
      </c>
      <c r="C98" s="15"/>
      <c r="D98" s="15"/>
      <c r="E98" s="16"/>
      <c r="F98" s="17">
        <v>1597.84</v>
      </c>
      <c r="G98" s="18">
        <f>G99-G97-G91-G84-G71-G56</f>
        <v>0.44959999999999978</v>
      </c>
      <c r="H98" s="11"/>
    </row>
    <row r="99" spans="1:8" ht="15.75" customHeight="1">
      <c r="B99" s="87" t="s">
        <v>109</v>
      </c>
      <c r="C99" s="87"/>
      <c r="D99" s="87"/>
      <c r="E99" s="88"/>
      <c r="F99" s="89">
        <v>3552.85</v>
      </c>
      <c r="G99" s="10">
        <v>1</v>
      </c>
      <c r="H99" s="13"/>
    </row>
    <row r="100" spans="1:8" ht="15.75" customHeight="1">
      <c r="B100" s="90"/>
      <c r="C100" s="91"/>
      <c r="D100" s="91"/>
      <c r="E100" s="4"/>
      <c r="F100" s="4"/>
      <c r="G100" s="92"/>
      <c r="H100" s="93"/>
    </row>
    <row r="101" spans="1:8" ht="15.75" customHeight="1">
      <c r="B101" s="94" t="s">
        <v>711</v>
      </c>
      <c r="C101" s="91"/>
      <c r="D101" s="91"/>
      <c r="E101" s="4"/>
      <c r="F101" s="150"/>
      <c r="G101" s="150"/>
      <c r="H101" s="93"/>
    </row>
    <row r="102" spans="1:8" ht="15.75" customHeight="1">
      <c r="B102" s="94" t="s">
        <v>195</v>
      </c>
      <c r="C102" s="91"/>
      <c r="D102" s="91"/>
      <c r="E102" s="4"/>
      <c r="F102" s="4"/>
      <c r="G102" s="92"/>
      <c r="H102" s="93"/>
    </row>
    <row r="103" spans="1:8" ht="15.75" customHeight="1">
      <c r="B103" s="95"/>
      <c r="C103" s="91"/>
      <c r="D103" s="91"/>
      <c r="E103" s="4"/>
      <c r="F103" s="4"/>
      <c r="G103" s="92"/>
      <c r="H103" s="93"/>
    </row>
    <row r="104" spans="1:8" ht="15.75" customHeight="1">
      <c r="A104" s="28"/>
      <c r="B104" s="29" t="s">
        <v>731</v>
      </c>
      <c r="C104" s="96"/>
      <c r="D104" s="96"/>
      <c r="E104" s="96"/>
      <c r="F104" s="96"/>
      <c r="G104" s="5"/>
      <c r="H104" s="93"/>
    </row>
    <row r="105" spans="1:8" ht="15.75" customHeight="1">
      <c r="A105" s="28"/>
      <c r="B105" s="31" t="s">
        <v>732</v>
      </c>
      <c r="C105" s="98"/>
      <c r="D105" s="98"/>
      <c r="E105" s="98"/>
      <c r="F105" s="98"/>
      <c r="G105" s="5"/>
      <c r="H105" s="93"/>
    </row>
    <row r="106" spans="1:8" ht="15.75" customHeight="1">
      <c r="A106" s="28"/>
      <c r="B106" s="31" t="s">
        <v>807</v>
      </c>
      <c r="C106" s="98"/>
      <c r="D106" s="98"/>
      <c r="E106" s="98"/>
      <c r="F106" s="98"/>
      <c r="G106" s="5"/>
      <c r="H106" s="93"/>
    </row>
    <row r="107" spans="1:8" ht="15.75" customHeight="1">
      <c r="A107" s="28"/>
      <c r="B107" s="31" t="s">
        <v>808</v>
      </c>
      <c r="C107" s="98"/>
      <c r="D107" s="98"/>
      <c r="E107" s="98"/>
      <c r="F107" s="98"/>
      <c r="G107" s="5"/>
      <c r="H107" s="93"/>
    </row>
    <row r="108" spans="1:8" ht="15.75" customHeight="1">
      <c r="A108" s="28"/>
      <c r="B108" s="33" t="s">
        <v>734</v>
      </c>
      <c r="C108" s="34" t="s">
        <v>735</v>
      </c>
      <c r="D108" s="34" t="s">
        <v>735</v>
      </c>
      <c r="E108" s="98"/>
      <c r="F108" s="98"/>
      <c r="G108" s="5"/>
      <c r="H108" s="93"/>
    </row>
    <row r="109" spans="1:8" ht="15.75" customHeight="1">
      <c r="A109" s="28"/>
      <c r="B109" s="35"/>
      <c r="C109" s="36">
        <v>44104</v>
      </c>
      <c r="D109" s="36">
        <v>43921</v>
      </c>
      <c r="E109" s="98"/>
      <c r="F109" s="98"/>
      <c r="G109" s="5"/>
      <c r="H109" s="93"/>
    </row>
    <row r="110" spans="1:8" ht="15.75" customHeight="1">
      <c r="A110" s="28"/>
      <c r="B110" s="37" t="s">
        <v>736</v>
      </c>
      <c r="C110" s="38"/>
      <c r="D110" s="38"/>
      <c r="E110" s="98"/>
      <c r="F110" s="98"/>
      <c r="G110" s="5"/>
      <c r="H110" s="93"/>
    </row>
    <row r="111" spans="1:8" ht="15.75" customHeight="1">
      <c r="A111" s="28"/>
      <c r="B111" s="38" t="s">
        <v>852</v>
      </c>
      <c r="C111" s="39">
        <v>35.441099999999999</v>
      </c>
      <c r="D111" s="39">
        <v>31.875</v>
      </c>
      <c r="E111" s="98"/>
      <c r="F111" s="98"/>
      <c r="G111" s="5"/>
      <c r="H111" s="93"/>
    </row>
    <row r="112" spans="1:8" ht="15.75" customHeight="1">
      <c r="A112" s="28"/>
      <c r="B112" s="38" t="s">
        <v>767</v>
      </c>
      <c r="C112" s="39" t="s">
        <v>739</v>
      </c>
      <c r="D112" s="39" t="s">
        <v>739</v>
      </c>
      <c r="E112" s="98"/>
      <c r="F112" s="98"/>
      <c r="G112" s="5"/>
      <c r="H112" s="93"/>
    </row>
    <row r="113" spans="1:8" ht="15.75" customHeight="1">
      <c r="A113" s="28"/>
      <c r="B113" s="38" t="s">
        <v>740</v>
      </c>
      <c r="C113" s="39">
        <v>11.552900000000001</v>
      </c>
      <c r="D113" s="39">
        <v>10.4093</v>
      </c>
      <c r="E113" s="98"/>
      <c r="F113" s="98"/>
      <c r="G113" s="5"/>
      <c r="H113" s="93"/>
    </row>
    <row r="114" spans="1:8" ht="15.75" customHeight="1">
      <c r="A114" s="28"/>
      <c r="B114" s="38" t="s">
        <v>741</v>
      </c>
      <c r="C114" s="39">
        <v>11.621400000000001</v>
      </c>
      <c r="D114" s="39">
        <v>10.470999999999998</v>
      </c>
      <c r="E114" s="98"/>
      <c r="F114" s="98"/>
      <c r="G114" s="5"/>
      <c r="H114" s="93"/>
    </row>
    <row r="115" spans="1:8" ht="15.75" customHeight="1">
      <c r="A115" s="28"/>
      <c r="B115" s="38" t="s">
        <v>809</v>
      </c>
      <c r="C115" s="39">
        <v>11.080300000000001</v>
      </c>
      <c r="D115" s="39">
        <v>9.9822000000000006</v>
      </c>
      <c r="E115" s="98"/>
      <c r="F115" s="98"/>
      <c r="G115" s="5"/>
      <c r="H115" s="93"/>
    </row>
    <row r="116" spans="1:8" ht="15.75" customHeight="1">
      <c r="A116" s="28"/>
      <c r="B116" s="38" t="s">
        <v>742</v>
      </c>
      <c r="C116" s="39">
        <v>14.1691</v>
      </c>
      <c r="D116" s="39">
        <v>12.766500000000001</v>
      </c>
      <c r="E116" s="98"/>
      <c r="F116" s="98"/>
      <c r="G116" s="5"/>
      <c r="H116" s="93"/>
    </row>
    <row r="117" spans="1:8" ht="15.75" customHeight="1">
      <c r="A117" s="28"/>
      <c r="B117" s="37" t="s">
        <v>745</v>
      </c>
      <c r="C117" s="51"/>
      <c r="D117" s="51"/>
      <c r="E117" s="98"/>
      <c r="F117" s="98"/>
      <c r="G117" s="5"/>
      <c r="H117" s="93"/>
    </row>
    <row r="118" spans="1:8" ht="15.75" customHeight="1">
      <c r="A118" s="28"/>
      <c r="B118" s="38" t="s">
        <v>746</v>
      </c>
      <c r="C118" s="39">
        <v>32.711600000000004</v>
      </c>
      <c r="D118" s="39">
        <v>29.593800000000002</v>
      </c>
      <c r="E118" s="98"/>
      <c r="F118" s="98"/>
      <c r="G118" s="5"/>
      <c r="H118" s="93"/>
    </row>
    <row r="119" spans="1:8" ht="15.75" customHeight="1">
      <c r="A119" s="28"/>
      <c r="B119" s="38" t="s">
        <v>810</v>
      </c>
      <c r="C119" s="39">
        <v>10.8973</v>
      </c>
      <c r="D119" s="39">
        <v>9.8587000000000007</v>
      </c>
      <c r="E119" s="98"/>
      <c r="F119" s="98"/>
      <c r="G119" s="5"/>
      <c r="H119" s="93"/>
    </row>
    <row r="120" spans="1:8" ht="15.75" customHeight="1">
      <c r="A120" s="28"/>
      <c r="B120" s="38" t="s">
        <v>748</v>
      </c>
      <c r="C120" s="39">
        <v>11.044</v>
      </c>
      <c r="D120" s="39">
        <v>9.9914000000000005</v>
      </c>
      <c r="E120" s="98"/>
      <c r="F120" s="98"/>
      <c r="G120" s="5"/>
      <c r="H120" s="93"/>
    </row>
    <row r="121" spans="1:8" ht="15.75" customHeight="1">
      <c r="A121" s="28"/>
      <c r="B121" s="38" t="s">
        <v>749</v>
      </c>
      <c r="C121" s="39">
        <v>11.118500000000001</v>
      </c>
      <c r="D121" s="39">
        <v>10.0588</v>
      </c>
      <c r="E121" s="98"/>
      <c r="F121" s="98"/>
      <c r="G121" s="5"/>
      <c r="H121" s="93"/>
    </row>
    <row r="122" spans="1:8" ht="15.75" customHeight="1">
      <c r="A122" s="28"/>
      <c r="B122" s="38" t="s">
        <v>845</v>
      </c>
      <c r="C122" s="39" t="s">
        <v>739</v>
      </c>
      <c r="D122" s="39" t="s">
        <v>739</v>
      </c>
      <c r="E122" s="98"/>
      <c r="F122" s="98"/>
      <c r="G122" s="5"/>
      <c r="H122" s="93"/>
    </row>
    <row r="123" spans="1:8" ht="15.75" customHeight="1">
      <c r="A123" s="28"/>
      <c r="B123" s="38" t="s">
        <v>750</v>
      </c>
      <c r="C123" s="39">
        <v>13.923400000000001</v>
      </c>
      <c r="D123" s="39">
        <v>12.596300000000001</v>
      </c>
      <c r="E123" s="98"/>
      <c r="F123" s="98"/>
      <c r="G123" s="5"/>
      <c r="H123" s="93"/>
    </row>
    <row r="124" spans="1:8" ht="15.75" customHeight="1">
      <c r="A124" s="28"/>
      <c r="B124" s="31" t="s">
        <v>753</v>
      </c>
      <c r="C124" s="100"/>
      <c r="D124" s="100"/>
      <c r="E124" s="98"/>
      <c r="F124" s="98"/>
      <c r="G124" s="5"/>
      <c r="H124" s="93"/>
    </row>
    <row r="125" spans="1:8" ht="15.75" customHeight="1">
      <c r="A125" s="28"/>
      <c r="B125" s="31" t="s">
        <v>913</v>
      </c>
      <c r="C125" s="98"/>
      <c r="D125" s="98"/>
      <c r="E125" s="98"/>
      <c r="F125" s="98"/>
      <c r="G125" s="5"/>
      <c r="H125" s="93"/>
    </row>
    <row r="126" spans="1:8" ht="15.75" customHeight="1">
      <c r="A126" s="28"/>
      <c r="B126" s="33" t="s">
        <v>754</v>
      </c>
      <c r="C126" s="34" t="s">
        <v>755</v>
      </c>
      <c r="D126" s="98"/>
      <c r="E126" s="98"/>
      <c r="F126" s="98"/>
      <c r="G126" s="5"/>
      <c r="H126" s="93"/>
    </row>
    <row r="127" spans="1:8" ht="15.75" customHeight="1">
      <c r="A127" s="28"/>
      <c r="B127" s="41"/>
      <c r="C127" s="36">
        <v>44104</v>
      </c>
      <c r="D127" s="98"/>
      <c r="E127" s="98"/>
      <c r="F127" s="98"/>
      <c r="G127" s="5"/>
      <c r="H127" s="93"/>
    </row>
    <row r="128" spans="1:8" ht="15.75" customHeight="1">
      <c r="A128" s="28"/>
      <c r="B128" s="41" t="s">
        <v>767</v>
      </c>
      <c r="C128" s="39" t="s">
        <v>739</v>
      </c>
      <c r="D128" s="98"/>
      <c r="E128" s="98"/>
      <c r="F128" s="98"/>
      <c r="G128" s="5"/>
      <c r="H128" s="93"/>
    </row>
    <row r="129" spans="1:8" ht="15.75" customHeight="1">
      <c r="A129" s="67"/>
      <c r="B129" s="41" t="s">
        <v>740</v>
      </c>
      <c r="C129" s="39" t="s">
        <v>739</v>
      </c>
      <c r="D129" s="98"/>
      <c r="E129" s="98"/>
      <c r="F129" s="98"/>
      <c r="G129" s="5"/>
      <c r="H129" s="93"/>
    </row>
    <row r="130" spans="1:8" ht="15.75" customHeight="1">
      <c r="A130" s="67"/>
      <c r="B130" s="41" t="s">
        <v>741</v>
      </c>
      <c r="C130" s="39" t="s">
        <v>739</v>
      </c>
      <c r="D130" s="98"/>
      <c r="E130" s="98"/>
      <c r="F130" s="98"/>
      <c r="G130" s="5"/>
      <c r="H130" s="93"/>
    </row>
    <row r="131" spans="1:8" ht="15.75" customHeight="1">
      <c r="A131" s="67"/>
      <c r="B131" s="41" t="s">
        <v>809</v>
      </c>
      <c r="C131" s="39" t="s">
        <v>739</v>
      </c>
      <c r="D131" s="98"/>
      <c r="E131" s="98"/>
      <c r="F131" s="98"/>
      <c r="G131" s="5"/>
      <c r="H131" s="93"/>
    </row>
    <row r="132" spans="1:8" ht="15.75" customHeight="1">
      <c r="A132" s="67"/>
      <c r="B132" s="41" t="s">
        <v>742</v>
      </c>
      <c r="C132" s="39" t="s">
        <v>739</v>
      </c>
      <c r="D132" s="98"/>
      <c r="E132" s="98"/>
      <c r="F132" s="98"/>
      <c r="G132" s="5"/>
      <c r="H132" s="93"/>
    </row>
    <row r="133" spans="1:8" ht="15.75" customHeight="1">
      <c r="A133" s="28"/>
      <c r="B133" s="41" t="s">
        <v>810</v>
      </c>
      <c r="C133" s="39" t="s">
        <v>739</v>
      </c>
      <c r="D133" s="98"/>
      <c r="E133" s="98"/>
      <c r="F133" s="98"/>
      <c r="G133" s="5"/>
      <c r="H133" s="93"/>
    </row>
    <row r="134" spans="1:8" ht="15.75" customHeight="1">
      <c r="A134" s="28"/>
      <c r="B134" s="41" t="s">
        <v>748</v>
      </c>
      <c r="C134" s="39" t="s">
        <v>739</v>
      </c>
      <c r="D134" s="98"/>
      <c r="E134" s="98"/>
      <c r="F134" s="98"/>
      <c r="G134" s="5"/>
      <c r="H134" s="93"/>
    </row>
    <row r="135" spans="1:8" ht="15.75" customHeight="1">
      <c r="A135" s="28"/>
      <c r="B135" s="41" t="s">
        <v>749</v>
      </c>
      <c r="C135" s="39" t="s">
        <v>739</v>
      </c>
      <c r="D135" s="98"/>
      <c r="E135" s="98"/>
      <c r="F135" s="98"/>
      <c r="G135" s="5"/>
      <c r="H135" s="93"/>
    </row>
    <row r="136" spans="1:8" ht="15.75" customHeight="1">
      <c r="A136" s="28"/>
      <c r="B136" s="41" t="s">
        <v>845</v>
      </c>
      <c r="C136" s="39" t="s">
        <v>739</v>
      </c>
      <c r="D136" s="98"/>
      <c r="E136" s="98"/>
      <c r="F136" s="98"/>
      <c r="G136" s="5"/>
      <c r="H136" s="93"/>
    </row>
    <row r="137" spans="1:8" ht="15.75" customHeight="1">
      <c r="A137" s="28"/>
      <c r="B137" s="41" t="s">
        <v>750</v>
      </c>
      <c r="C137" s="39" t="s">
        <v>739</v>
      </c>
      <c r="D137" s="98"/>
      <c r="E137" s="98"/>
      <c r="F137" s="98"/>
      <c r="G137" s="5"/>
      <c r="H137" s="93"/>
    </row>
    <row r="138" spans="1:8" ht="15.75" customHeight="1">
      <c r="A138" s="28"/>
      <c r="B138" s="42" t="s">
        <v>812</v>
      </c>
      <c r="C138" s="151"/>
      <c r="D138" s="151"/>
      <c r="E138" s="151"/>
      <c r="F138" s="151"/>
      <c r="G138" s="5"/>
      <c r="H138" s="93"/>
    </row>
    <row r="139" spans="1:8" ht="15.75" customHeight="1">
      <c r="A139" s="28"/>
      <c r="B139" s="68" t="s">
        <v>813</v>
      </c>
      <c r="C139" s="138"/>
      <c r="D139" s="138"/>
      <c r="E139" s="138"/>
      <c r="F139" s="138"/>
      <c r="G139" s="5"/>
      <c r="H139" s="93"/>
    </row>
    <row r="140" spans="1:8" ht="26.1" customHeight="1">
      <c r="A140" s="28"/>
      <c r="B140" s="152" t="s">
        <v>814</v>
      </c>
      <c r="C140" s="152" t="s">
        <v>815</v>
      </c>
      <c r="D140" s="153" t="s">
        <v>816</v>
      </c>
      <c r="E140" s="153" t="s">
        <v>817</v>
      </c>
      <c r="F140" s="153" t="s">
        <v>818</v>
      </c>
      <c r="G140" s="5"/>
      <c r="H140" s="93"/>
    </row>
    <row r="141" spans="1:8" ht="15.75" customHeight="1">
      <c r="A141" s="28"/>
      <c r="B141" s="69" t="s">
        <v>241</v>
      </c>
      <c r="C141" s="69" t="s">
        <v>819</v>
      </c>
      <c r="D141" s="70">
        <v>289.79000000000002</v>
      </c>
      <c r="E141" s="70">
        <v>297.95</v>
      </c>
      <c r="F141" s="70">
        <v>86.596188000000012</v>
      </c>
      <c r="G141" s="5"/>
      <c r="H141" s="93"/>
    </row>
    <row r="142" spans="1:8" ht="15.75" customHeight="1">
      <c r="A142" s="28"/>
      <c r="B142" s="69" t="s">
        <v>224</v>
      </c>
      <c r="C142" s="69" t="s">
        <v>819</v>
      </c>
      <c r="D142" s="70">
        <v>455.80779999999999</v>
      </c>
      <c r="E142" s="70">
        <v>423.4</v>
      </c>
      <c r="F142" s="70">
        <v>38.194272499999997</v>
      </c>
      <c r="G142" s="5"/>
      <c r="H142" s="93"/>
    </row>
    <row r="143" spans="1:8" ht="15.75" customHeight="1">
      <c r="A143" s="28"/>
      <c r="B143" s="69" t="s">
        <v>493</v>
      </c>
      <c r="C143" s="69" t="s">
        <v>819</v>
      </c>
      <c r="D143" s="70">
        <v>389</v>
      </c>
      <c r="E143" s="70">
        <v>396.55</v>
      </c>
      <c r="F143" s="70">
        <v>7.9214828000000006</v>
      </c>
      <c r="G143" s="5"/>
      <c r="H143" s="93"/>
    </row>
    <row r="144" spans="1:8" ht="15.75" customHeight="1">
      <c r="A144" s="28"/>
      <c r="B144" s="69" t="s">
        <v>489</v>
      </c>
      <c r="C144" s="69" t="s">
        <v>819</v>
      </c>
      <c r="D144" s="70">
        <v>487.58120000000002</v>
      </c>
      <c r="E144" s="70">
        <v>485.45</v>
      </c>
      <c r="F144" s="70">
        <v>35.604068099999999</v>
      </c>
      <c r="G144" s="5"/>
      <c r="H144" s="93"/>
    </row>
    <row r="145" spans="1:8" ht="15.75" customHeight="1">
      <c r="A145" s="28"/>
      <c r="B145" s="69" t="s">
        <v>853</v>
      </c>
      <c r="C145" s="69" t="s">
        <v>819</v>
      </c>
      <c r="D145" s="70">
        <v>1683.55</v>
      </c>
      <c r="E145" s="70">
        <v>1744.55</v>
      </c>
      <c r="F145" s="70">
        <v>21.654750199999999</v>
      </c>
      <c r="G145" s="5"/>
      <c r="H145" s="93"/>
    </row>
    <row r="146" spans="1:8" ht="15.75" customHeight="1">
      <c r="A146" s="28"/>
      <c r="B146" s="69" t="s">
        <v>378</v>
      </c>
      <c r="C146" s="69" t="s">
        <v>819</v>
      </c>
      <c r="D146" s="70">
        <v>539.64599999999996</v>
      </c>
      <c r="E146" s="70">
        <v>529.79999999999995</v>
      </c>
      <c r="F146" s="70">
        <v>111.732277</v>
      </c>
      <c r="G146" s="5"/>
      <c r="H146" s="93"/>
    </row>
    <row r="147" spans="1:8" ht="15.75" customHeight="1">
      <c r="A147" s="28"/>
      <c r="B147" s="69" t="s">
        <v>280</v>
      </c>
      <c r="C147" s="69" t="s">
        <v>819</v>
      </c>
      <c r="D147" s="70">
        <v>133.02420000000001</v>
      </c>
      <c r="E147" s="70">
        <v>137.19999999999999</v>
      </c>
      <c r="F147" s="70">
        <v>135.31555800000001</v>
      </c>
      <c r="G147" s="5"/>
      <c r="H147" s="93"/>
    </row>
    <row r="148" spans="1:8" ht="15.75" customHeight="1">
      <c r="A148" s="28"/>
      <c r="B148" s="68" t="s">
        <v>907</v>
      </c>
      <c r="C148" s="141"/>
      <c r="D148" s="141"/>
      <c r="E148" s="141"/>
      <c r="F148" s="141"/>
      <c r="G148" s="5"/>
      <c r="H148" s="93"/>
    </row>
    <row r="149" spans="1:8" ht="15.75" customHeight="1">
      <c r="A149" s="28"/>
      <c r="B149" s="76" t="s">
        <v>820</v>
      </c>
      <c r="C149" s="147"/>
      <c r="D149" s="138"/>
      <c r="E149" s="141"/>
      <c r="F149" s="141"/>
      <c r="G149" s="5"/>
      <c r="H149" s="93"/>
    </row>
    <row r="150" spans="1:8" ht="15.75" customHeight="1">
      <c r="A150" s="28"/>
      <c r="B150" s="71" t="s">
        <v>821</v>
      </c>
      <c r="C150" s="72">
        <v>1517</v>
      </c>
      <c r="D150" s="138"/>
      <c r="E150" s="141"/>
      <c r="F150" s="141"/>
      <c r="G150" s="5"/>
      <c r="H150" s="93"/>
    </row>
    <row r="151" spans="1:8" ht="15.75" customHeight="1">
      <c r="A151" s="28"/>
      <c r="B151" s="71" t="s">
        <v>822</v>
      </c>
      <c r="C151" s="72">
        <v>1327</v>
      </c>
      <c r="D151" s="138"/>
      <c r="E151" s="141"/>
      <c r="F151" s="141"/>
      <c r="G151" s="5"/>
      <c r="H151" s="93"/>
    </row>
    <row r="152" spans="1:8" ht="15.75" customHeight="1">
      <c r="A152" s="28"/>
      <c r="B152" s="71" t="s">
        <v>823</v>
      </c>
      <c r="C152" s="73">
        <v>834479346.23500001</v>
      </c>
      <c r="D152" s="139"/>
      <c r="E152" s="143"/>
      <c r="F152" s="143"/>
      <c r="G152" s="5"/>
      <c r="H152" s="93"/>
    </row>
    <row r="153" spans="1:8" ht="15.75" customHeight="1">
      <c r="A153" s="28"/>
      <c r="B153" s="71" t="s">
        <v>824</v>
      </c>
      <c r="C153" s="73">
        <v>701765896.29340005</v>
      </c>
      <c r="D153" s="139"/>
      <c r="E153" s="143"/>
      <c r="F153" s="141"/>
      <c r="G153" s="5"/>
      <c r="H153" s="93"/>
    </row>
    <row r="154" spans="1:8" ht="15.75" customHeight="1">
      <c r="A154" s="28"/>
      <c r="B154" s="59" t="s">
        <v>825</v>
      </c>
      <c r="C154" s="74">
        <v>-41873901.470000006</v>
      </c>
      <c r="D154" s="139"/>
      <c r="E154" s="143"/>
      <c r="F154" s="143"/>
      <c r="G154" s="5"/>
      <c r="H154" s="93"/>
    </row>
    <row r="155" spans="1:8" ht="15.75" customHeight="1">
      <c r="A155" s="28"/>
      <c r="B155" s="42" t="s">
        <v>826</v>
      </c>
      <c r="C155" s="141"/>
      <c r="D155" s="141"/>
      <c r="E155" s="5"/>
      <c r="F155" s="5"/>
      <c r="G155" s="5"/>
      <c r="H155" s="93"/>
    </row>
    <row r="156" spans="1:8" ht="15.75" customHeight="1">
      <c r="A156" s="28"/>
      <c r="B156" s="76" t="s">
        <v>838</v>
      </c>
      <c r="C156" s="142"/>
      <c r="D156" s="142"/>
      <c r="E156" s="5"/>
      <c r="F156" s="5"/>
      <c r="G156" s="5"/>
      <c r="H156" s="93"/>
    </row>
    <row r="157" spans="1:8" ht="15.75" customHeight="1">
      <c r="A157" s="28"/>
      <c r="B157" s="71" t="s">
        <v>821</v>
      </c>
      <c r="C157" s="72">
        <v>8</v>
      </c>
      <c r="D157" s="138"/>
      <c r="E157" s="141"/>
      <c r="F157" s="141"/>
      <c r="G157" s="5"/>
      <c r="H157" s="93"/>
    </row>
    <row r="158" spans="1:8" ht="15.75" customHeight="1">
      <c r="A158" s="28"/>
      <c r="B158" s="71" t="s">
        <v>822</v>
      </c>
      <c r="C158" s="72">
        <v>8</v>
      </c>
      <c r="D158" s="138"/>
      <c r="E158" s="141"/>
      <c r="F158" s="141"/>
      <c r="G158" s="5"/>
      <c r="H158" s="93"/>
    </row>
    <row r="159" spans="1:8" ht="15.75" customHeight="1">
      <c r="A159" s="28"/>
      <c r="B159" s="71" t="s">
        <v>823</v>
      </c>
      <c r="C159" s="73">
        <v>4523638.7399999993</v>
      </c>
      <c r="D159" s="139"/>
      <c r="E159" s="143"/>
      <c r="F159" s="143"/>
      <c r="G159" s="5"/>
      <c r="H159" s="93"/>
    </row>
    <row r="160" spans="1:8" ht="15.75" customHeight="1">
      <c r="A160" s="28"/>
      <c r="B160" s="71" t="s">
        <v>824</v>
      </c>
      <c r="C160" s="73">
        <v>4501098.74</v>
      </c>
      <c r="D160" s="139"/>
      <c r="E160" s="143"/>
      <c r="F160" s="141"/>
      <c r="G160" s="5"/>
      <c r="H160" s="93"/>
    </row>
    <row r="161" spans="1:8" ht="15.75" customHeight="1">
      <c r="A161" s="28"/>
      <c r="B161" s="59" t="s">
        <v>825</v>
      </c>
      <c r="C161" s="74">
        <v>-24794.940000000002</v>
      </c>
      <c r="D161" s="139"/>
      <c r="E161" s="143"/>
      <c r="F161" s="143"/>
      <c r="G161" s="5"/>
      <c r="H161" s="93"/>
    </row>
    <row r="162" spans="1:8" ht="15.75" customHeight="1">
      <c r="A162" s="28"/>
      <c r="B162" s="42" t="s">
        <v>828</v>
      </c>
      <c r="C162" s="141"/>
      <c r="D162" s="141"/>
      <c r="E162" s="5"/>
      <c r="F162" s="5"/>
      <c r="G162" s="5"/>
      <c r="H162" s="93"/>
    </row>
    <row r="163" spans="1:8" ht="15.75" customHeight="1">
      <c r="A163" s="28"/>
      <c r="B163" s="76" t="s">
        <v>849</v>
      </c>
      <c r="C163" s="141"/>
      <c r="D163" s="141"/>
      <c r="E163" s="5"/>
      <c r="F163" s="5"/>
      <c r="G163" s="5"/>
      <c r="H163" s="93"/>
    </row>
    <row r="164" spans="1:8" ht="15.75" customHeight="1">
      <c r="A164" s="28"/>
      <c r="B164" s="71" t="s">
        <v>840</v>
      </c>
      <c r="C164" s="72">
        <v>20</v>
      </c>
      <c r="D164" s="5"/>
      <c r="E164" s="5"/>
      <c r="F164" s="5"/>
      <c r="G164" s="5"/>
      <c r="H164" s="93"/>
    </row>
    <row r="165" spans="1:8" ht="15.75" customHeight="1">
      <c r="A165" s="28"/>
      <c r="B165" s="71" t="s">
        <v>841</v>
      </c>
      <c r="C165" s="72">
        <v>20</v>
      </c>
      <c r="D165" s="5"/>
      <c r="E165" s="5"/>
      <c r="F165" s="5"/>
      <c r="G165" s="5"/>
      <c r="H165" s="93"/>
    </row>
    <row r="166" spans="1:8" ht="15.75" customHeight="1">
      <c r="A166" s="28"/>
      <c r="B166" s="71" t="s">
        <v>842</v>
      </c>
      <c r="C166" s="73">
        <v>334980</v>
      </c>
      <c r="D166" s="5"/>
      <c r="E166" s="5"/>
      <c r="F166" s="5"/>
      <c r="G166" s="5"/>
      <c r="H166" s="93"/>
    </row>
    <row r="167" spans="1:8" ht="15.75" customHeight="1">
      <c r="A167" s="28"/>
      <c r="B167" s="71" t="s">
        <v>843</v>
      </c>
      <c r="C167" s="73">
        <v>275174.7</v>
      </c>
      <c r="D167" s="5"/>
      <c r="E167" s="5"/>
      <c r="F167" s="5"/>
      <c r="G167" s="5"/>
      <c r="H167" s="93"/>
    </row>
    <row r="168" spans="1:8" ht="15.75" customHeight="1">
      <c r="A168" s="28"/>
      <c r="B168" s="59" t="s">
        <v>825</v>
      </c>
      <c r="C168" s="74">
        <v>-60918.3</v>
      </c>
      <c r="D168" s="5"/>
      <c r="E168" s="5"/>
      <c r="F168" s="5"/>
      <c r="G168" s="5"/>
      <c r="H168" s="93"/>
    </row>
    <row r="169" spans="1:8" ht="15.75" customHeight="1">
      <c r="A169" s="28"/>
      <c r="B169" s="42" t="s">
        <v>830</v>
      </c>
      <c r="C169" s="141"/>
      <c r="D169" s="141"/>
      <c r="E169" s="5"/>
      <c r="F169" s="5"/>
      <c r="G169" s="5"/>
      <c r="H169" s="93"/>
    </row>
    <row r="170" spans="1:8" ht="15.75" customHeight="1">
      <c r="A170" s="28"/>
      <c r="B170" s="42" t="s">
        <v>831</v>
      </c>
      <c r="C170" s="141"/>
      <c r="D170" s="141"/>
      <c r="E170" s="5"/>
      <c r="F170" s="5"/>
      <c r="G170" s="5"/>
      <c r="H170" s="93"/>
    </row>
    <row r="171" spans="1:8" ht="15.75" customHeight="1">
      <c r="A171" s="28"/>
      <c r="B171" s="42" t="s">
        <v>832</v>
      </c>
      <c r="C171" s="141"/>
      <c r="D171" s="141"/>
      <c r="E171" s="5"/>
      <c r="F171" s="5"/>
      <c r="G171" s="5"/>
      <c r="H171" s="93"/>
    </row>
    <row r="172" spans="1:8" ht="15.75" customHeight="1">
      <c r="A172" s="28"/>
      <c r="B172" s="31" t="s">
        <v>833</v>
      </c>
      <c r="C172" s="98"/>
      <c r="D172" s="98"/>
      <c r="E172" s="144"/>
      <c r="F172" s="144"/>
      <c r="G172" s="145"/>
      <c r="H172" s="93"/>
    </row>
    <row r="173" spans="1:8" ht="15.75" customHeight="1">
      <c r="A173" s="28"/>
      <c r="B173" s="31" t="s">
        <v>854</v>
      </c>
      <c r="C173" s="98"/>
      <c r="D173" s="98"/>
      <c r="E173" s="5"/>
      <c r="F173" s="5"/>
      <c r="G173" s="5"/>
      <c r="H173" s="93"/>
    </row>
    <row r="174" spans="1:8" ht="15.75" customHeight="1">
      <c r="A174" s="28"/>
      <c r="B174" s="31" t="s">
        <v>835</v>
      </c>
      <c r="C174" s="98"/>
      <c r="D174" s="98"/>
      <c r="E174" s="5"/>
      <c r="F174" s="5"/>
      <c r="G174" s="5"/>
      <c r="H174" s="93"/>
    </row>
    <row r="175" spans="1:8" ht="15.75" customHeight="1">
      <c r="A175" s="28"/>
      <c r="B175" s="31" t="s">
        <v>836</v>
      </c>
      <c r="C175" s="98"/>
      <c r="D175" s="98"/>
      <c r="E175" s="5"/>
      <c r="F175" s="5"/>
      <c r="G175" s="5"/>
      <c r="H175" s="93"/>
    </row>
    <row r="176" spans="1:8" ht="15.75" customHeight="1">
      <c r="A176" s="32"/>
      <c r="B176" s="53" t="s">
        <v>855</v>
      </c>
      <c r="C176" s="98"/>
      <c r="D176" s="98"/>
      <c r="E176" s="98"/>
      <c r="F176" s="98"/>
      <c r="G176" s="98"/>
      <c r="H176" s="93"/>
    </row>
    <row r="177" spans="1:8" s="162" customFormat="1" ht="15.75" customHeight="1">
      <c r="A177" s="160"/>
      <c r="B177" s="54" t="s">
        <v>773</v>
      </c>
      <c r="C177" s="148"/>
      <c r="D177" s="148"/>
      <c r="E177" s="148"/>
      <c r="F177" s="148"/>
      <c r="G177" s="148"/>
      <c r="H177" s="161"/>
    </row>
    <row r="178" spans="1:8" ht="15.75" customHeight="1">
      <c r="A178" s="32"/>
      <c r="B178" s="55" t="s">
        <v>774</v>
      </c>
      <c r="C178" s="45"/>
      <c r="D178" s="45"/>
      <c r="E178" s="45"/>
      <c r="F178" s="45"/>
      <c r="G178" s="45"/>
      <c r="H178" s="101"/>
    </row>
  </sheetData>
  <hyperlinks>
    <hyperlink ref="B178" r:id="rId1" xr:uid="{3E91D98A-3FD8-4713-B939-F4F1FFB018FC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4A98-EBB5-4948-B8A4-AE33B158D055}">
  <dimension ref="A1:G121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27</v>
      </c>
      <c r="C1" s="1"/>
      <c r="D1" s="1"/>
      <c r="E1" s="1"/>
      <c r="F1" s="1"/>
      <c r="G1" s="1"/>
    </row>
    <row r="2" spans="2:7" ht="15.75" customHeight="1">
      <c r="B2" s="3" t="s">
        <v>28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9" t="s">
        <v>212</v>
      </c>
      <c r="C6" s="15"/>
      <c r="D6" s="15"/>
      <c r="E6" s="16"/>
      <c r="F6" s="17"/>
      <c r="G6" s="125"/>
    </row>
    <row r="7" spans="2:7" ht="15.75" customHeight="1">
      <c r="B7" s="19" t="s">
        <v>892</v>
      </c>
      <c r="C7" s="15"/>
      <c r="D7" s="15"/>
      <c r="E7" s="16"/>
      <c r="F7" s="17"/>
      <c r="G7" s="125"/>
    </row>
    <row r="8" spans="2:7" ht="15.75" customHeight="1">
      <c r="B8" s="15" t="s">
        <v>221</v>
      </c>
      <c r="C8" s="15" t="s">
        <v>222</v>
      </c>
      <c r="D8" s="15" t="s">
        <v>223</v>
      </c>
      <c r="E8" s="16">
        <v>172000</v>
      </c>
      <c r="F8" s="17">
        <v>3843.08</v>
      </c>
      <c r="G8" s="125">
        <v>0.13539999999999999</v>
      </c>
    </row>
    <row r="9" spans="2:7" ht="15.75" customHeight="1">
      <c r="B9" s="15" t="s">
        <v>389</v>
      </c>
      <c r="C9" s="15" t="s">
        <v>390</v>
      </c>
      <c r="D9" s="15" t="s">
        <v>215</v>
      </c>
      <c r="E9" s="16">
        <v>241000</v>
      </c>
      <c r="F9" s="17">
        <v>2599.4299999999998</v>
      </c>
      <c r="G9" s="125">
        <v>9.1600000000000001E-2</v>
      </c>
    </row>
    <row r="10" spans="2:7" ht="15.75" customHeight="1">
      <c r="B10" s="15" t="s">
        <v>272</v>
      </c>
      <c r="C10" s="15" t="s">
        <v>273</v>
      </c>
      <c r="D10" s="15" t="s">
        <v>240</v>
      </c>
      <c r="E10" s="16">
        <v>230000</v>
      </c>
      <c r="F10" s="17">
        <v>2318.98</v>
      </c>
      <c r="G10" s="125">
        <v>8.1699999999999995E-2</v>
      </c>
    </row>
    <row r="11" spans="2:7" ht="15.75" customHeight="1">
      <c r="B11" s="15" t="s">
        <v>391</v>
      </c>
      <c r="C11" s="15" t="s">
        <v>392</v>
      </c>
      <c r="D11" s="15" t="s">
        <v>240</v>
      </c>
      <c r="E11" s="16">
        <v>70000</v>
      </c>
      <c r="F11" s="17">
        <v>1744.61</v>
      </c>
      <c r="G11" s="125">
        <v>6.1499999999999999E-2</v>
      </c>
    </row>
    <row r="12" spans="2:7" ht="15.75" customHeight="1">
      <c r="B12" s="15" t="s">
        <v>213</v>
      </c>
      <c r="C12" s="15" t="s">
        <v>214</v>
      </c>
      <c r="D12" s="15" t="s">
        <v>215</v>
      </c>
      <c r="E12" s="16">
        <v>342000</v>
      </c>
      <c r="F12" s="17">
        <v>1213.25</v>
      </c>
      <c r="G12" s="125">
        <v>4.2700000000000002E-2</v>
      </c>
    </row>
    <row r="13" spans="2:7" ht="15.75" customHeight="1">
      <c r="B13" s="15" t="s">
        <v>395</v>
      </c>
      <c r="C13" s="15" t="s">
        <v>396</v>
      </c>
      <c r="D13" s="15" t="s">
        <v>232</v>
      </c>
      <c r="E13" s="16">
        <v>55000</v>
      </c>
      <c r="F13" s="17">
        <v>1137.54</v>
      </c>
      <c r="G13" s="125">
        <v>4.0099999999999997E-2</v>
      </c>
    </row>
    <row r="14" spans="2:7" ht="15.75" customHeight="1">
      <c r="B14" s="15" t="s">
        <v>393</v>
      </c>
      <c r="C14" s="15" t="s">
        <v>394</v>
      </c>
      <c r="D14" s="15" t="s">
        <v>215</v>
      </c>
      <c r="E14" s="16">
        <v>78500</v>
      </c>
      <c r="F14" s="17">
        <v>995.54</v>
      </c>
      <c r="G14" s="125">
        <v>3.5099999999999999E-2</v>
      </c>
    </row>
    <row r="15" spans="2:7" ht="15.75" customHeight="1">
      <c r="B15" s="15" t="s">
        <v>224</v>
      </c>
      <c r="C15" s="15" t="s">
        <v>225</v>
      </c>
      <c r="D15" s="15" t="s">
        <v>226</v>
      </c>
      <c r="E15" s="16">
        <v>212000</v>
      </c>
      <c r="F15" s="17">
        <v>892.41</v>
      </c>
      <c r="G15" s="125">
        <v>3.1399999999999997E-2</v>
      </c>
    </row>
    <row r="16" spans="2:7" ht="15.75" customHeight="1">
      <c r="B16" s="15" t="s">
        <v>399</v>
      </c>
      <c r="C16" s="15" t="s">
        <v>400</v>
      </c>
      <c r="D16" s="15" t="s">
        <v>232</v>
      </c>
      <c r="E16" s="16">
        <v>39000</v>
      </c>
      <c r="F16" s="17">
        <v>774.7</v>
      </c>
      <c r="G16" s="125">
        <v>2.7300000000000001E-2</v>
      </c>
    </row>
    <row r="17" spans="2:7" ht="15.75" customHeight="1">
      <c r="B17" s="15" t="s">
        <v>401</v>
      </c>
      <c r="C17" s="15" t="s">
        <v>402</v>
      </c>
      <c r="D17" s="15" t="s">
        <v>232</v>
      </c>
      <c r="E17" s="16">
        <v>4300</v>
      </c>
      <c r="F17" s="17">
        <v>684.5</v>
      </c>
      <c r="G17" s="125">
        <v>2.41E-2</v>
      </c>
    </row>
    <row r="18" spans="2:7" ht="15.75" customHeight="1">
      <c r="B18" s="15" t="s">
        <v>403</v>
      </c>
      <c r="C18" s="15" t="s">
        <v>404</v>
      </c>
      <c r="D18" s="15" t="s">
        <v>253</v>
      </c>
      <c r="E18" s="16">
        <v>20500</v>
      </c>
      <c r="F18" s="17">
        <v>672.11</v>
      </c>
      <c r="G18" s="125">
        <v>2.3699999999999999E-2</v>
      </c>
    </row>
    <row r="19" spans="2:7" ht="15.75" customHeight="1">
      <c r="B19" s="15" t="s">
        <v>397</v>
      </c>
      <c r="C19" s="15" t="s">
        <v>398</v>
      </c>
      <c r="D19" s="15" t="s">
        <v>235</v>
      </c>
      <c r="E19" s="16">
        <v>9700</v>
      </c>
      <c r="F19" s="17">
        <v>654.11</v>
      </c>
      <c r="G19" s="125">
        <v>2.3E-2</v>
      </c>
    </row>
    <row r="20" spans="2:7" ht="15.75" customHeight="1">
      <c r="B20" s="15" t="s">
        <v>219</v>
      </c>
      <c r="C20" s="15" t="s">
        <v>220</v>
      </c>
      <c r="D20" s="15" t="s">
        <v>215</v>
      </c>
      <c r="E20" s="16">
        <v>132000</v>
      </c>
      <c r="F20" s="17">
        <v>560.54</v>
      </c>
      <c r="G20" s="125">
        <v>1.9699999999999999E-2</v>
      </c>
    </row>
    <row r="21" spans="2:7" ht="15.75" customHeight="1">
      <c r="B21" s="15" t="s">
        <v>408</v>
      </c>
      <c r="C21" s="15" t="s">
        <v>409</v>
      </c>
      <c r="D21" s="15" t="s">
        <v>317</v>
      </c>
      <c r="E21" s="16">
        <v>2750</v>
      </c>
      <c r="F21" s="17">
        <v>557.07000000000005</v>
      </c>
      <c r="G21" s="125">
        <v>1.9599999999999999E-2</v>
      </c>
    </row>
    <row r="22" spans="2:7" ht="15.75" customHeight="1">
      <c r="B22" s="15" t="s">
        <v>216</v>
      </c>
      <c r="C22" s="15" t="s">
        <v>217</v>
      </c>
      <c r="D22" s="15" t="s">
        <v>218</v>
      </c>
      <c r="E22" s="16">
        <v>64000</v>
      </c>
      <c r="F22" s="17">
        <v>495.81</v>
      </c>
      <c r="G22" s="125">
        <v>1.7500000000000002E-2</v>
      </c>
    </row>
    <row r="23" spans="2:7" ht="15.75" customHeight="1">
      <c r="B23" s="15" t="s">
        <v>257</v>
      </c>
      <c r="C23" s="15" t="s">
        <v>258</v>
      </c>
      <c r="D23" s="15" t="s">
        <v>240</v>
      </c>
      <c r="E23" s="16">
        <v>138000</v>
      </c>
      <c r="F23" s="17">
        <v>432.7</v>
      </c>
      <c r="G23" s="125">
        <v>1.52E-2</v>
      </c>
    </row>
    <row r="24" spans="2:7" ht="15.75" customHeight="1">
      <c r="B24" s="15" t="s">
        <v>311</v>
      </c>
      <c r="C24" s="15" t="s">
        <v>312</v>
      </c>
      <c r="D24" s="15" t="s">
        <v>218</v>
      </c>
      <c r="E24" s="16">
        <v>45804</v>
      </c>
      <c r="F24" s="17">
        <v>429.66</v>
      </c>
      <c r="G24" s="125">
        <v>1.5100000000000001E-2</v>
      </c>
    </row>
    <row r="25" spans="2:7" ht="15.75" customHeight="1">
      <c r="B25" s="15" t="s">
        <v>414</v>
      </c>
      <c r="C25" s="15" t="s">
        <v>415</v>
      </c>
      <c r="D25" s="15" t="s">
        <v>232</v>
      </c>
      <c r="E25" s="16">
        <v>84000</v>
      </c>
      <c r="F25" s="17">
        <v>419.96</v>
      </c>
      <c r="G25" s="125">
        <v>1.4800000000000001E-2</v>
      </c>
    </row>
    <row r="26" spans="2:7" ht="15.75" customHeight="1">
      <c r="B26" s="15" t="s">
        <v>410</v>
      </c>
      <c r="C26" s="15" t="s">
        <v>411</v>
      </c>
      <c r="D26" s="15" t="s">
        <v>232</v>
      </c>
      <c r="E26" s="16">
        <v>11000</v>
      </c>
      <c r="F26" s="17">
        <v>417.8</v>
      </c>
      <c r="G26" s="125">
        <v>1.47E-2</v>
      </c>
    </row>
    <row r="27" spans="2:7" ht="15.75" customHeight="1">
      <c r="B27" s="15" t="s">
        <v>416</v>
      </c>
      <c r="C27" s="15" t="s">
        <v>417</v>
      </c>
      <c r="D27" s="15" t="s">
        <v>261</v>
      </c>
      <c r="E27" s="16">
        <v>38000</v>
      </c>
      <c r="F27" s="17">
        <v>385.68</v>
      </c>
      <c r="G27" s="125">
        <v>1.3599999999999999E-2</v>
      </c>
    </row>
    <row r="28" spans="2:7" ht="15.75" customHeight="1">
      <c r="B28" s="15" t="s">
        <v>418</v>
      </c>
      <c r="C28" s="15" t="s">
        <v>419</v>
      </c>
      <c r="D28" s="15" t="s">
        <v>261</v>
      </c>
      <c r="E28" s="16">
        <v>27525</v>
      </c>
      <c r="F28" s="17">
        <v>367.89</v>
      </c>
      <c r="G28" s="125">
        <v>1.2999999999999999E-2</v>
      </c>
    </row>
    <row r="29" spans="2:7" ht="15.75" customHeight="1">
      <c r="B29" s="15" t="s">
        <v>238</v>
      </c>
      <c r="C29" s="15" t="s">
        <v>239</v>
      </c>
      <c r="D29" s="15" t="s">
        <v>240</v>
      </c>
      <c r="E29" s="16">
        <v>44800</v>
      </c>
      <c r="F29" s="17">
        <v>363.6</v>
      </c>
      <c r="G29" s="125">
        <v>1.2800000000000001E-2</v>
      </c>
    </row>
    <row r="30" spans="2:7" ht="15.75" customHeight="1">
      <c r="B30" s="15" t="s">
        <v>420</v>
      </c>
      <c r="C30" s="15" t="s">
        <v>421</v>
      </c>
      <c r="D30" s="15" t="s">
        <v>218</v>
      </c>
      <c r="E30" s="16">
        <v>6500</v>
      </c>
      <c r="F30" s="17">
        <v>337.21</v>
      </c>
      <c r="G30" s="125">
        <v>1.1900000000000001E-2</v>
      </c>
    </row>
    <row r="31" spans="2:7" ht="15.75" customHeight="1">
      <c r="B31" s="15" t="s">
        <v>318</v>
      </c>
      <c r="C31" s="15" t="s">
        <v>319</v>
      </c>
      <c r="D31" s="15" t="s">
        <v>320</v>
      </c>
      <c r="E31" s="16">
        <v>16300</v>
      </c>
      <c r="F31" s="17">
        <v>321.35000000000002</v>
      </c>
      <c r="G31" s="125">
        <v>1.1299999999999999E-2</v>
      </c>
    </row>
    <row r="32" spans="2:7" ht="15.75" customHeight="1">
      <c r="B32" s="15" t="s">
        <v>422</v>
      </c>
      <c r="C32" s="15" t="s">
        <v>423</v>
      </c>
      <c r="D32" s="15" t="s">
        <v>218</v>
      </c>
      <c r="E32" s="16">
        <v>30600</v>
      </c>
      <c r="F32" s="17">
        <v>308.26</v>
      </c>
      <c r="G32" s="125">
        <v>1.09E-2</v>
      </c>
    </row>
    <row r="33" spans="2:7" ht="15.75" customHeight="1">
      <c r="B33" s="15" t="s">
        <v>405</v>
      </c>
      <c r="C33" s="15" t="s">
        <v>406</v>
      </c>
      <c r="D33" s="15" t="s">
        <v>407</v>
      </c>
      <c r="E33" s="16">
        <v>1600</v>
      </c>
      <c r="F33" s="17">
        <v>292.91000000000003</v>
      </c>
      <c r="G33" s="125">
        <v>1.03E-2</v>
      </c>
    </row>
    <row r="34" spans="2:7" ht="15.75" customHeight="1">
      <c r="B34" s="15" t="s">
        <v>424</v>
      </c>
      <c r="C34" s="15" t="s">
        <v>425</v>
      </c>
      <c r="D34" s="15" t="s">
        <v>240</v>
      </c>
      <c r="E34" s="16">
        <v>11500</v>
      </c>
      <c r="F34" s="17">
        <v>292.51</v>
      </c>
      <c r="G34" s="125">
        <v>1.03E-2</v>
      </c>
    </row>
    <row r="35" spans="2:7" ht="15.75" customHeight="1">
      <c r="B35" s="15" t="s">
        <v>287</v>
      </c>
      <c r="C35" s="15" t="s">
        <v>288</v>
      </c>
      <c r="D35" s="15" t="s">
        <v>253</v>
      </c>
      <c r="E35" s="16">
        <v>36000</v>
      </c>
      <c r="F35" s="17">
        <v>292.12</v>
      </c>
      <c r="G35" s="125">
        <v>1.03E-2</v>
      </c>
    </row>
    <row r="36" spans="2:7" ht="15.75" customHeight="1">
      <c r="B36" s="15" t="s">
        <v>428</v>
      </c>
      <c r="C36" s="15" t="s">
        <v>429</v>
      </c>
      <c r="D36" s="15" t="s">
        <v>253</v>
      </c>
      <c r="E36" s="16">
        <v>51112</v>
      </c>
      <c r="F36" s="17">
        <v>285.92</v>
      </c>
      <c r="G36" s="125">
        <v>1.01E-2</v>
      </c>
    </row>
    <row r="37" spans="2:7" ht="15.75" customHeight="1">
      <c r="B37" s="15" t="s">
        <v>426</v>
      </c>
      <c r="C37" s="15" t="s">
        <v>427</v>
      </c>
      <c r="D37" s="15" t="s">
        <v>218</v>
      </c>
      <c r="E37" s="16">
        <v>10000</v>
      </c>
      <c r="F37" s="17">
        <v>280</v>
      </c>
      <c r="G37" s="125">
        <v>9.9000000000000008E-3</v>
      </c>
    </row>
    <row r="38" spans="2:7" ht="15.75" customHeight="1">
      <c r="B38" s="15" t="s">
        <v>432</v>
      </c>
      <c r="C38" s="15" t="s">
        <v>433</v>
      </c>
      <c r="D38" s="15" t="s">
        <v>253</v>
      </c>
      <c r="E38" s="16">
        <v>62467</v>
      </c>
      <c r="F38" s="17">
        <v>262.92</v>
      </c>
      <c r="G38" s="125">
        <v>9.2999999999999992E-3</v>
      </c>
    </row>
    <row r="39" spans="2:7" ht="15.75" customHeight="1">
      <c r="B39" s="15" t="s">
        <v>500</v>
      </c>
      <c r="C39" s="15" t="s">
        <v>501</v>
      </c>
      <c r="D39" s="15" t="s">
        <v>320</v>
      </c>
      <c r="E39" s="16">
        <v>50000</v>
      </c>
      <c r="F39" s="17">
        <v>251.45</v>
      </c>
      <c r="G39" s="125">
        <v>8.8999999999999999E-3</v>
      </c>
    </row>
    <row r="40" spans="2:7" ht="15.75" customHeight="1">
      <c r="B40" s="15" t="s">
        <v>233</v>
      </c>
      <c r="C40" s="15" t="s">
        <v>234</v>
      </c>
      <c r="D40" s="15" t="s">
        <v>235</v>
      </c>
      <c r="E40" s="16">
        <v>8400</v>
      </c>
      <c r="F40" s="17">
        <v>242.01</v>
      </c>
      <c r="G40" s="125">
        <v>8.5000000000000006E-3</v>
      </c>
    </row>
    <row r="41" spans="2:7" ht="15.75" customHeight="1">
      <c r="B41" s="15" t="s">
        <v>380</v>
      </c>
      <c r="C41" s="15" t="s">
        <v>381</v>
      </c>
      <c r="D41" s="15" t="s">
        <v>382</v>
      </c>
      <c r="E41" s="16">
        <v>4500</v>
      </c>
      <c r="F41" s="17">
        <v>224.78</v>
      </c>
      <c r="G41" s="125">
        <v>7.9000000000000008E-3</v>
      </c>
    </row>
    <row r="42" spans="2:7" ht="15.75" customHeight="1">
      <c r="B42" s="15" t="s">
        <v>315</v>
      </c>
      <c r="C42" s="15" t="s">
        <v>316</v>
      </c>
      <c r="D42" s="15" t="s">
        <v>317</v>
      </c>
      <c r="E42" s="16">
        <v>11000</v>
      </c>
      <c r="F42" s="17">
        <v>153.28</v>
      </c>
      <c r="G42" s="125">
        <v>5.4000000000000003E-3</v>
      </c>
    </row>
    <row r="43" spans="2:7" ht="15.75" customHeight="1">
      <c r="B43" s="15" t="s">
        <v>366</v>
      </c>
      <c r="C43" s="15" t="s">
        <v>367</v>
      </c>
      <c r="D43" s="15" t="s">
        <v>240</v>
      </c>
      <c r="E43" s="16">
        <v>9000</v>
      </c>
      <c r="F43" s="17">
        <v>145.62</v>
      </c>
      <c r="G43" s="125">
        <v>5.1000000000000004E-3</v>
      </c>
    </row>
    <row r="44" spans="2:7" ht="15.75" customHeight="1">
      <c r="B44" s="15" t="s">
        <v>236</v>
      </c>
      <c r="C44" s="15" t="s">
        <v>237</v>
      </c>
      <c r="D44" s="15" t="s">
        <v>232</v>
      </c>
      <c r="E44" s="16">
        <v>20000</v>
      </c>
      <c r="F44" s="17">
        <v>144.99</v>
      </c>
      <c r="G44" s="125">
        <v>5.1000000000000004E-3</v>
      </c>
    </row>
    <row r="45" spans="2:7" ht="15.75" customHeight="1">
      <c r="B45" s="15" t="s">
        <v>291</v>
      </c>
      <c r="C45" s="15" t="s">
        <v>292</v>
      </c>
      <c r="D45" s="15" t="s">
        <v>235</v>
      </c>
      <c r="E45" s="16">
        <v>23800</v>
      </c>
      <c r="F45" s="17">
        <v>144.68</v>
      </c>
      <c r="G45" s="125">
        <v>5.1000000000000004E-3</v>
      </c>
    </row>
    <row r="46" spans="2:7" ht="15.75" customHeight="1">
      <c r="B46" s="15" t="s">
        <v>434</v>
      </c>
      <c r="C46" s="15" t="s">
        <v>435</v>
      </c>
      <c r="D46" s="15" t="s">
        <v>436</v>
      </c>
      <c r="E46" s="16">
        <v>95000</v>
      </c>
      <c r="F46" s="17">
        <v>142.55000000000001</v>
      </c>
      <c r="G46" s="125">
        <v>5.0000000000000001E-3</v>
      </c>
    </row>
    <row r="47" spans="2:7" ht="15.75" customHeight="1">
      <c r="B47" s="15" t="s">
        <v>437</v>
      </c>
      <c r="C47" s="15" t="s">
        <v>438</v>
      </c>
      <c r="D47" s="15" t="s">
        <v>317</v>
      </c>
      <c r="E47" s="16">
        <v>52361</v>
      </c>
      <c r="F47" s="17">
        <v>134.83000000000001</v>
      </c>
      <c r="G47" s="125">
        <v>4.7999999999999996E-3</v>
      </c>
    </row>
    <row r="48" spans="2:7" ht="15.75" customHeight="1">
      <c r="B48" s="15" t="s">
        <v>439</v>
      </c>
      <c r="C48" s="15" t="s">
        <v>440</v>
      </c>
      <c r="D48" s="15" t="s">
        <v>218</v>
      </c>
      <c r="E48" s="16">
        <v>24477</v>
      </c>
      <c r="F48" s="17">
        <v>87.17</v>
      </c>
      <c r="G48" s="125">
        <v>3.0999999999999999E-3</v>
      </c>
    </row>
    <row r="49" spans="2:7" ht="15.75" customHeight="1">
      <c r="B49" s="15" t="s">
        <v>441</v>
      </c>
      <c r="C49" s="15" t="s">
        <v>442</v>
      </c>
      <c r="D49" s="15" t="s">
        <v>246</v>
      </c>
      <c r="E49" s="16">
        <v>33728</v>
      </c>
      <c r="F49" s="17">
        <v>61.2</v>
      </c>
      <c r="G49" s="125">
        <v>2.2000000000000001E-3</v>
      </c>
    </row>
    <row r="50" spans="2:7" ht="15.75" customHeight="1">
      <c r="B50" s="15" t="s">
        <v>443</v>
      </c>
      <c r="C50" s="15" t="s">
        <v>444</v>
      </c>
      <c r="D50" s="15" t="s">
        <v>320</v>
      </c>
      <c r="E50" s="16">
        <v>6115</v>
      </c>
      <c r="F50" s="17">
        <v>45.94</v>
      </c>
      <c r="G50" s="125">
        <v>1.6000000000000001E-3</v>
      </c>
    </row>
    <row r="51" spans="2:7" ht="15.75" customHeight="1">
      <c r="B51" s="15" t="s">
        <v>348</v>
      </c>
      <c r="C51" s="15" t="s">
        <v>349</v>
      </c>
      <c r="D51" s="15" t="s">
        <v>235</v>
      </c>
      <c r="E51" s="16">
        <v>54000</v>
      </c>
      <c r="F51" s="17">
        <v>40.18</v>
      </c>
      <c r="G51" s="125">
        <v>1.4E-3</v>
      </c>
    </row>
    <row r="52" spans="2:7" ht="15.75" customHeight="1">
      <c r="B52" s="15" t="s">
        <v>445</v>
      </c>
      <c r="C52" s="15" t="s">
        <v>446</v>
      </c>
      <c r="D52" s="15" t="s">
        <v>229</v>
      </c>
      <c r="E52" s="16">
        <v>2643</v>
      </c>
      <c r="F52" s="17">
        <v>32.65</v>
      </c>
      <c r="G52" s="125">
        <v>1.1999999999999999E-3</v>
      </c>
    </row>
    <row r="53" spans="2:7" ht="15.75" customHeight="1">
      <c r="B53" s="19" t="s">
        <v>93</v>
      </c>
      <c r="C53" s="19"/>
      <c r="D53" s="19"/>
      <c r="E53" s="86"/>
      <c r="F53" s="21">
        <v>26485.5</v>
      </c>
      <c r="G53" s="126">
        <v>0.93320000000000003</v>
      </c>
    </row>
    <row r="54" spans="2:7" ht="15.75" customHeight="1">
      <c r="B54" s="19" t="s">
        <v>293</v>
      </c>
      <c r="C54" s="15"/>
      <c r="D54" s="15"/>
      <c r="E54" s="16"/>
      <c r="F54" s="17"/>
      <c r="G54" s="125"/>
    </row>
    <row r="55" spans="2:7" ht="15.75" customHeight="1">
      <c r="B55" s="19" t="s">
        <v>93</v>
      </c>
      <c r="C55" s="15"/>
      <c r="D55" s="15"/>
      <c r="E55" s="16"/>
      <c r="F55" s="23" t="s">
        <v>94</v>
      </c>
      <c r="G55" s="127" t="s">
        <v>94</v>
      </c>
    </row>
    <row r="56" spans="2:7" ht="15.75" customHeight="1">
      <c r="B56" s="15"/>
      <c r="C56" s="15"/>
      <c r="D56" s="15"/>
      <c r="E56" s="16"/>
      <c r="F56" s="17"/>
      <c r="G56" s="125"/>
    </row>
    <row r="57" spans="2:7" ht="15.75" customHeight="1">
      <c r="B57" s="26" t="s">
        <v>95</v>
      </c>
      <c r="C57" s="26"/>
      <c r="D57" s="26"/>
      <c r="E57" s="27"/>
      <c r="F57" s="21">
        <v>26485.5</v>
      </c>
      <c r="G57" s="126">
        <v>0.93320000000000003</v>
      </c>
    </row>
    <row r="58" spans="2:7" ht="15.75" customHeight="1">
      <c r="B58" s="15"/>
      <c r="C58" s="15"/>
      <c r="D58" s="15"/>
      <c r="E58" s="16"/>
      <c r="F58" s="17"/>
      <c r="G58" s="125"/>
    </row>
    <row r="59" spans="2:7" ht="15.75" customHeight="1">
      <c r="B59" s="19" t="s">
        <v>295</v>
      </c>
      <c r="C59" s="19"/>
      <c r="D59" s="19"/>
      <c r="E59" s="86"/>
      <c r="F59" s="107"/>
      <c r="G59" s="134"/>
    </row>
    <row r="60" spans="2:7" ht="15.75" customHeight="1">
      <c r="B60" s="19" t="s">
        <v>296</v>
      </c>
      <c r="C60" s="19"/>
      <c r="D60" s="19" t="s">
        <v>297</v>
      </c>
      <c r="E60" s="86"/>
      <c r="F60" s="107"/>
      <c r="G60" s="134"/>
    </row>
    <row r="61" spans="2:7" ht="15.75" customHeight="1">
      <c r="B61" s="15" t="s">
        <v>724</v>
      </c>
      <c r="C61" s="15"/>
      <c r="D61" s="15" t="s">
        <v>502</v>
      </c>
      <c r="E61" s="16"/>
      <c r="F61" s="17">
        <v>525</v>
      </c>
      <c r="G61" s="125">
        <v>1.8499999999999999E-2</v>
      </c>
    </row>
    <row r="62" spans="2:7" ht="15.75" customHeight="1">
      <c r="B62" s="15" t="s">
        <v>725</v>
      </c>
      <c r="C62" s="15"/>
      <c r="D62" s="15" t="s">
        <v>503</v>
      </c>
      <c r="E62" s="16"/>
      <c r="F62" s="17">
        <v>525</v>
      </c>
      <c r="G62" s="125">
        <v>1.8499999999999999E-2</v>
      </c>
    </row>
    <row r="63" spans="2:7" ht="15.75" customHeight="1">
      <c r="B63" s="19" t="s">
        <v>93</v>
      </c>
      <c r="C63" s="19"/>
      <c r="D63" s="19"/>
      <c r="E63" s="86"/>
      <c r="F63" s="21">
        <v>1050</v>
      </c>
      <c r="G63" s="126">
        <v>3.6999999999999998E-2</v>
      </c>
    </row>
    <row r="64" spans="2:7" ht="15.75" customHeight="1">
      <c r="B64" s="26" t="s">
        <v>95</v>
      </c>
      <c r="C64" s="26"/>
      <c r="D64" s="26"/>
      <c r="E64" s="27"/>
      <c r="F64" s="89">
        <v>1050</v>
      </c>
      <c r="G64" s="128">
        <v>3.6999999999999998E-2</v>
      </c>
    </row>
    <row r="65" spans="1:7" ht="15.75" customHeight="1">
      <c r="B65" s="15"/>
      <c r="C65" s="15"/>
      <c r="D65" s="15"/>
      <c r="E65" s="16"/>
      <c r="F65" s="17"/>
      <c r="G65" s="125"/>
    </row>
    <row r="66" spans="1:7" ht="15.75" customHeight="1">
      <c r="B66" s="15" t="s">
        <v>108</v>
      </c>
      <c r="C66" s="15"/>
      <c r="D66" s="15"/>
      <c r="E66" s="16"/>
      <c r="F66" s="17">
        <v>846.61</v>
      </c>
      <c r="G66" s="125">
        <v>2.9799999999999938E-2</v>
      </c>
    </row>
    <row r="67" spans="1:7" ht="15.75" customHeight="1">
      <c r="B67" s="87" t="s">
        <v>109</v>
      </c>
      <c r="C67" s="87"/>
      <c r="D67" s="87"/>
      <c r="E67" s="88"/>
      <c r="F67" s="89">
        <v>28382.11</v>
      </c>
      <c r="G67" s="128">
        <v>1</v>
      </c>
    </row>
    <row r="68" spans="1:7" ht="15.75" customHeight="1">
      <c r="B68" s="90"/>
      <c r="C68" s="91"/>
      <c r="D68" s="91"/>
      <c r="E68" s="4"/>
      <c r="F68" s="4"/>
      <c r="G68" s="129"/>
    </row>
    <row r="69" spans="1:7" ht="15.75" customHeight="1">
      <c r="A69" s="32"/>
      <c r="B69" s="49" t="s">
        <v>731</v>
      </c>
      <c r="C69" s="96"/>
      <c r="D69" s="96"/>
      <c r="E69" s="98"/>
      <c r="F69" s="98"/>
      <c r="G69" s="50"/>
    </row>
    <row r="70" spans="1:7" ht="15.75" customHeight="1">
      <c r="A70" s="28"/>
      <c r="B70" s="31" t="s">
        <v>732</v>
      </c>
      <c r="C70" s="98"/>
      <c r="D70" s="98"/>
      <c r="E70" s="5"/>
      <c r="F70" s="5"/>
      <c r="G70" s="30"/>
    </row>
    <row r="71" spans="1:7" ht="15.75" customHeight="1">
      <c r="A71" s="28"/>
      <c r="B71" s="31" t="s">
        <v>807</v>
      </c>
      <c r="C71" s="98"/>
      <c r="D71" s="98"/>
      <c r="E71" s="5"/>
      <c r="F71" s="5"/>
      <c r="G71" s="30"/>
    </row>
    <row r="72" spans="1:7" ht="15.75" customHeight="1">
      <c r="A72" s="28"/>
      <c r="B72" s="31" t="s">
        <v>808</v>
      </c>
      <c r="C72" s="98"/>
      <c r="D72" s="98"/>
      <c r="E72" s="5"/>
      <c r="F72" s="5"/>
      <c r="G72" s="30"/>
    </row>
    <row r="73" spans="1:7" ht="15.75" customHeight="1">
      <c r="A73" s="28"/>
      <c r="B73" s="33" t="s">
        <v>734</v>
      </c>
      <c r="C73" s="34" t="s">
        <v>735</v>
      </c>
      <c r="D73" s="34" t="s">
        <v>735</v>
      </c>
      <c r="E73" s="5"/>
      <c r="F73" s="5"/>
      <c r="G73" s="30"/>
    </row>
    <row r="74" spans="1:7" ht="15.75" customHeight="1">
      <c r="A74" s="28"/>
      <c r="B74" s="35"/>
      <c r="C74" s="36">
        <v>44104</v>
      </c>
      <c r="D74" s="36">
        <v>43921</v>
      </c>
      <c r="E74" s="5"/>
      <c r="F74" s="5"/>
      <c r="G74" s="30"/>
    </row>
    <row r="75" spans="1:7" ht="15.75" customHeight="1">
      <c r="A75" s="28"/>
      <c r="B75" s="37" t="s">
        <v>736</v>
      </c>
      <c r="C75" s="38"/>
      <c r="D75" s="38"/>
      <c r="E75" s="5"/>
      <c r="F75" s="5"/>
      <c r="G75" s="30"/>
    </row>
    <row r="76" spans="1:7" ht="15.75" customHeight="1">
      <c r="A76" s="28"/>
      <c r="B76" s="38" t="s">
        <v>737</v>
      </c>
      <c r="C76" s="77">
        <v>184.13</v>
      </c>
      <c r="D76" s="77">
        <v>143.08000000000001</v>
      </c>
      <c r="E76" s="5"/>
      <c r="F76" s="5"/>
      <c r="G76" s="30"/>
    </row>
    <row r="77" spans="1:7" ht="15.75" customHeight="1">
      <c r="A77" s="28"/>
      <c r="B77" s="38" t="s">
        <v>776</v>
      </c>
      <c r="C77" s="77">
        <v>19.600000000000001</v>
      </c>
      <c r="D77" s="77">
        <v>15.24</v>
      </c>
      <c r="E77" s="5"/>
      <c r="F77" s="5"/>
      <c r="G77" s="30"/>
    </row>
    <row r="78" spans="1:7" ht="15.75" customHeight="1">
      <c r="A78" s="28"/>
      <c r="B78" s="38" t="s">
        <v>743</v>
      </c>
      <c r="C78" s="77" t="s">
        <v>739</v>
      </c>
      <c r="D78" s="77" t="s">
        <v>739</v>
      </c>
      <c r="E78" s="5"/>
      <c r="F78" s="5"/>
      <c r="G78" s="30"/>
    </row>
    <row r="79" spans="1:7" ht="15.75" customHeight="1">
      <c r="A79" s="28"/>
      <c r="B79" s="37" t="s">
        <v>745</v>
      </c>
      <c r="C79" s="38"/>
      <c r="D79" s="38"/>
      <c r="E79" s="5"/>
      <c r="F79" s="5"/>
      <c r="G79" s="30"/>
    </row>
    <row r="80" spans="1:7" ht="15.75" customHeight="1">
      <c r="A80" s="28"/>
      <c r="B80" s="38" t="s">
        <v>746</v>
      </c>
      <c r="C80" s="77">
        <v>166.86</v>
      </c>
      <c r="D80" s="77">
        <v>130.63</v>
      </c>
      <c r="E80" s="5"/>
      <c r="F80" s="5"/>
      <c r="G80" s="30"/>
    </row>
    <row r="81" spans="1:7" ht="15.75" customHeight="1">
      <c r="A81" s="28"/>
      <c r="B81" s="38" t="s">
        <v>778</v>
      </c>
      <c r="C81" s="77">
        <v>14.59</v>
      </c>
      <c r="D81" s="77">
        <v>11.65</v>
      </c>
      <c r="E81" s="5"/>
      <c r="F81" s="5"/>
      <c r="G81" s="30"/>
    </row>
    <row r="82" spans="1:7" ht="15.75" customHeight="1">
      <c r="A82" s="28"/>
      <c r="B82" s="38" t="s">
        <v>751</v>
      </c>
      <c r="C82" s="77" t="s">
        <v>739</v>
      </c>
      <c r="D82" s="77" t="s">
        <v>739</v>
      </c>
      <c r="E82" s="5"/>
      <c r="F82" s="5"/>
      <c r="G82" s="30"/>
    </row>
    <row r="83" spans="1:7" ht="15.75" customHeight="1">
      <c r="A83" s="28"/>
      <c r="B83" s="37" t="s">
        <v>846</v>
      </c>
      <c r="C83" s="38"/>
      <c r="D83" s="38"/>
      <c r="E83" s="5"/>
      <c r="F83" s="5"/>
      <c r="G83" s="30"/>
    </row>
    <row r="84" spans="1:7" ht="15.75" customHeight="1">
      <c r="A84" s="28"/>
      <c r="B84" s="38" t="s">
        <v>847</v>
      </c>
      <c r="C84" s="77" t="s">
        <v>739</v>
      </c>
      <c r="D84" s="77" t="s">
        <v>739</v>
      </c>
      <c r="E84" s="5"/>
      <c r="F84" s="5"/>
      <c r="G84" s="30"/>
    </row>
    <row r="85" spans="1:7" ht="15.75" customHeight="1">
      <c r="A85" s="28"/>
      <c r="B85" s="38" t="s">
        <v>848</v>
      </c>
      <c r="C85" s="77" t="s">
        <v>739</v>
      </c>
      <c r="D85" s="77" t="s">
        <v>739</v>
      </c>
      <c r="E85" s="5"/>
      <c r="F85" s="5"/>
      <c r="G85" s="30"/>
    </row>
    <row r="86" spans="1:7" ht="15.75" customHeight="1">
      <c r="A86" s="28"/>
      <c r="B86" s="31" t="s">
        <v>753</v>
      </c>
      <c r="C86" s="154"/>
      <c r="D86" s="154"/>
      <c r="E86" s="5"/>
      <c r="F86" s="5"/>
      <c r="G86" s="30"/>
    </row>
    <row r="87" spans="1:7" ht="15.75" customHeight="1">
      <c r="A87" s="28"/>
      <c r="B87" s="31" t="s">
        <v>913</v>
      </c>
      <c r="C87" s="98"/>
      <c r="D87" s="98"/>
      <c r="E87" s="5"/>
      <c r="F87" s="5"/>
      <c r="G87" s="30"/>
    </row>
    <row r="88" spans="1:7" ht="15.75" customHeight="1">
      <c r="A88" s="28"/>
      <c r="B88" s="33" t="s">
        <v>754</v>
      </c>
      <c r="C88" s="34" t="s">
        <v>755</v>
      </c>
      <c r="D88" s="98"/>
      <c r="E88" s="5"/>
      <c r="F88" s="5"/>
      <c r="G88" s="30"/>
    </row>
    <row r="89" spans="1:7" ht="15.75" customHeight="1">
      <c r="A89" s="28"/>
      <c r="B89" s="41" t="s">
        <v>798</v>
      </c>
      <c r="C89" s="36">
        <v>44104</v>
      </c>
      <c r="D89" s="98"/>
      <c r="E89" s="5"/>
      <c r="F89" s="5"/>
      <c r="G89" s="30"/>
    </row>
    <row r="90" spans="1:7" ht="15.75" customHeight="1">
      <c r="A90" s="28"/>
      <c r="B90" s="38" t="s">
        <v>776</v>
      </c>
      <c r="C90" s="39" t="s">
        <v>739</v>
      </c>
      <c r="D90" s="98"/>
      <c r="E90" s="5"/>
      <c r="F90" s="5"/>
      <c r="G90" s="30"/>
    </row>
    <row r="91" spans="1:7" ht="15.75" customHeight="1">
      <c r="A91" s="28"/>
      <c r="B91" s="38" t="s">
        <v>778</v>
      </c>
      <c r="C91" s="39">
        <v>0.28499999999999998</v>
      </c>
      <c r="D91" s="98"/>
      <c r="E91" s="5"/>
      <c r="F91" s="5"/>
      <c r="G91" s="30"/>
    </row>
    <row r="92" spans="1:7" ht="15.75" customHeight="1">
      <c r="A92" s="28"/>
      <c r="B92" s="38" t="s">
        <v>848</v>
      </c>
      <c r="C92" s="39" t="s">
        <v>739</v>
      </c>
      <c r="D92" s="98"/>
      <c r="E92" s="5"/>
      <c r="F92" s="5"/>
      <c r="G92" s="30"/>
    </row>
    <row r="93" spans="1:7" ht="15.75" customHeight="1">
      <c r="A93" s="28"/>
      <c r="B93" s="42" t="s">
        <v>812</v>
      </c>
      <c r="C93" s="119"/>
      <c r="D93" s="5"/>
      <c r="E93" s="5"/>
      <c r="F93" s="5"/>
      <c r="G93" s="30"/>
    </row>
    <row r="94" spans="1:7" ht="15.75" customHeight="1">
      <c r="A94" s="28"/>
      <c r="B94" s="42" t="s">
        <v>837</v>
      </c>
      <c r="C94" s="119"/>
      <c r="D94" s="5"/>
      <c r="E94" s="5"/>
      <c r="F94" s="5"/>
      <c r="G94" s="30"/>
    </row>
    <row r="95" spans="1:7" ht="15.75" customHeight="1">
      <c r="A95" s="28"/>
      <c r="B95" s="76" t="s">
        <v>820</v>
      </c>
      <c r="C95" s="147"/>
      <c r="D95" s="147"/>
      <c r="E95" s="139"/>
      <c r="F95" s="139"/>
      <c r="G95" s="30"/>
    </row>
    <row r="96" spans="1:7" ht="15.75" customHeight="1">
      <c r="A96" s="28"/>
      <c r="B96" s="71" t="s">
        <v>821</v>
      </c>
      <c r="C96" s="72">
        <v>4611</v>
      </c>
      <c r="D96" s="147"/>
      <c r="E96" s="139"/>
      <c r="F96" s="139"/>
      <c r="G96" s="30"/>
    </row>
    <row r="97" spans="1:7" ht="15.75" customHeight="1">
      <c r="A97" s="28"/>
      <c r="B97" s="71" t="s">
        <v>822</v>
      </c>
      <c r="C97" s="72">
        <v>5008</v>
      </c>
      <c r="D97" s="147"/>
      <c r="E97" s="139"/>
      <c r="F97" s="139"/>
      <c r="G97" s="30"/>
    </row>
    <row r="98" spans="1:7" ht="15.75" customHeight="1">
      <c r="A98" s="28"/>
      <c r="B98" s="71" t="s">
        <v>823</v>
      </c>
      <c r="C98" s="73">
        <v>2921124489.1044006</v>
      </c>
      <c r="D98" s="147"/>
      <c r="E98" s="139"/>
      <c r="F98" s="139"/>
      <c r="G98" s="30"/>
    </row>
    <row r="99" spans="1:7" ht="15.75" customHeight="1">
      <c r="A99" s="28"/>
      <c r="B99" s="71" t="s">
        <v>824</v>
      </c>
      <c r="C99" s="73">
        <v>3161216971.1254001</v>
      </c>
      <c r="D99" s="147"/>
      <c r="E99" s="139"/>
      <c r="F99" s="139"/>
      <c r="G99" s="30"/>
    </row>
    <row r="100" spans="1:7" ht="15.75" customHeight="1">
      <c r="A100" s="28"/>
      <c r="B100" s="59" t="s">
        <v>825</v>
      </c>
      <c r="C100" s="74">
        <v>21873312.890000004</v>
      </c>
      <c r="D100" s="142"/>
      <c r="E100" s="143"/>
      <c r="F100" s="143"/>
      <c r="G100" s="30"/>
    </row>
    <row r="101" spans="1:7" ht="15.75" customHeight="1">
      <c r="A101" s="28"/>
      <c r="B101" s="42" t="s">
        <v>826</v>
      </c>
      <c r="C101" s="138"/>
      <c r="D101" s="5"/>
      <c r="E101" s="5"/>
      <c r="F101" s="5"/>
      <c r="G101" s="30"/>
    </row>
    <row r="102" spans="1:7" ht="15.75" customHeight="1">
      <c r="A102" s="28"/>
      <c r="B102" s="76" t="s">
        <v>838</v>
      </c>
      <c r="C102" s="147"/>
      <c r="D102" s="147"/>
      <c r="E102" s="139"/>
      <c r="F102" s="139"/>
      <c r="G102" s="30"/>
    </row>
    <row r="103" spans="1:7" ht="15.75" customHeight="1">
      <c r="A103" s="28"/>
      <c r="B103" s="71" t="s">
        <v>821</v>
      </c>
      <c r="C103" s="72">
        <v>645</v>
      </c>
      <c r="D103" s="147"/>
      <c r="E103" s="139"/>
      <c r="F103" s="139"/>
      <c r="G103" s="30"/>
    </row>
    <row r="104" spans="1:7" ht="15.75" customHeight="1">
      <c r="A104" s="28"/>
      <c r="B104" s="71" t="s">
        <v>822</v>
      </c>
      <c r="C104" s="72">
        <v>645</v>
      </c>
      <c r="D104" s="147"/>
      <c r="E104" s="139"/>
      <c r="F104" s="139"/>
      <c r="G104" s="30"/>
    </row>
    <row r="105" spans="1:7" ht="15.75" customHeight="1">
      <c r="A105" s="28"/>
      <c r="B105" s="71" t="s">
        <v>823</v>
      </c>
      <c r="C105" s="73">
        <v>363749435.3175</v>
      </c>
      <c r="D105" s="147"/>
      <c r="E105" s="139"/>
      <c r="F105" s="139"/>
      <c r="G105" s="30"/>
    </row>
    <row r="106" spans="1:7" ht="15.75" customHeight="1">
      <c r="A106" s="28"/>
      <c r="B106" s="71" t="s">
        <v>824</v>
      </c>
      <c r="C106" s="73">
        <v>358529793.77250004</v>
      </c>
      <c r="D106" s="147"/>
      <c r="E106" s="139"/>
      <c r="F106" s="139"/>
      <c r="G106" s="30"/>
    </row>
    <row r="107" spans="1:7" ht="15.75" customHeight="1">
      <c r="A107" s="28"/>
      <c r="B107" s="59" t="s">
        <v>825</v>
      </c>
      <c r="C107" s="74">
        <v>-5399949.3099999996</v>
      </c>
      <c r="D107" s="142"/>
      <c r="E107" s="143"/>
      <c r="F107" s="143"/>
      <c r="G107" s="30"/>
    </row>
    <row r="108" spans="1:7" ht="15.75" customHeight="1">
      <c r="A108" s="28"/>
      <c r="B108" s="42" t="s">
        <v>828</v>
      </c>
      <c r="C108" s="141"/>
      <c r="D108" s="5"/>
      <c r="E108" s="5"/>
      <c r="F108" s="5"/>
      <c r="G108" s="30"/>
    </row>
    <row r="109" spans="1:7" ht="15.75" customHeight="1">
      <c r="A109" s="28"/>
      <c r="B109" s="76" t="s">
        <v>849</v>
      </c>
      <c r="C109" s="147"/>
      <c r="D109" s="5"/>
      <c r="E109" s="5"/>
      <c r="F109" s="5"/>
      <c r="G109" s="30"/>
    </row>
    <row r="110" spans="1:7" ht="15.75" customHeight="1">
      <c r="A110" s="28"/>
      <c r="B110" s="71" t="s">
        <v>840</v>
      </c>
      <c r="C110" s="72">
        <v>382</v>
      </c>
      <c r="D110" s="5"/>
      <c r="E110" s="5"/>
      <c r="F110" s="5"/>
      <c r="G110" s="30"/>
    </row>
    <row r="111" spans="1:7" ht="15.75" customHeight="1">
      <c r="A111" s="28"/>
      <c r="B111" s="71" t="s">
        <v>841</v>
      </c>
      <c r="C111" s="72">
        <v>382</v>
      </c>
      <c r="D111" s="5"/>
      <c r="E111" s="5"/>
      <c r="F111" s="5"/>
      <c r="G111" s="30"/>
    </row>
    <row r="112" spans="1:7" ht="15.75" customHeight="1">
      <c r="A112" s="28"/>
      <c r="B112" s="71" t="s">
        <v>842</v>
      </c>
      <c r="C112" s="73">
        <v>9465796.5750000011</v>
      </c>
      <c r="D112" s="5"/>
      <c r="E112" s="5"/>
      <c r="F112" s="5"/>
      <c r="G112" s="30"/>
    </row>
    <row r="113" spans="1:7" ht="15.75" customHeight="1">
      <c r="A113" s="28"/>
      <c r="B113" s="71" t="s">
        <v>843</v>
      </c>
      <c r="C113" s="73">
        <v>6350686.3249999993</v>
      </c>
      <c r="D113" s="5"/>
      <c r="E113" s="5"/>
      <c r="F113" s="5"/>
      <c r="G113" s="30"/>
    </row>
    <row r="114" spans="1:7" ht="15.75" customHeight="1">
      <c r="A114" s="28"/>
      <c r="B114" s="59" t="s">
        <v>825</v>
      </c>
      <c r="C114" s="74">
        <v>-3136286.25</v>
      </c>
      <c r="D114" s="5"/>
      <c r="E114" s="5"/>
      <c r="F114" s="5"/>
      <c r="G114" s="30"/>
    </row>
    <row r="115" spans="1:7" ht="15.75" customHeight="1">
      <c r="A115" s="28"/>
      <c r="B115" s="42" t="s">
        <v>830</v>
      </c>
      <c r="C115" s="141"/>
      <c r="D115" s="5"/>
      <c r="E115" s="5"/>
      <c r="F115" s="5"/>
      <c r="G115" s="30"/>
    </row>
    <row r="116" spans="1:7" ht="15.75" customHeight="1">
      <c r="A116" s="28"/>
      <c r="B116" s="42" t="s">
        <v>831</v>
      </c>
      <c r="C116" s="141"/>
      <c r="D116" s="147"/>
      <c r="E116" s="139"/>
      <c r="F116" s="139"/>
      <c r="G116" s="30"/>
    </row>
    <row r="117" spans="1:7" ht="15.75" customHeight="1">
      <c r="A117" s="28"/>
      <c r="B117" s="42" t="s">
        <v>832</v>
      </c>
      <c r="C117" s="98"/>
      <c r="D117" s="5"/>
      <c r="E117" s="5"/>
      <c r="F117" s="5"/>
      <c r="G117" s="30"/>
    </row>
    <row r="118" spans="1:7" ht="15.75" customHeight="1">
      <c r="A118" s="28"/>
      <c r="B118" s="31" t="s">
        <v>833</v>
      </c>
      <c r="C118" s="98"/>
      <c r="D118" s="98"/>
      <c r="E118" s="98"/>
      <c r="F118" s="98"/>
      <c r="G118" s="30"/>
    </row>
    <row r="119" spans="1:7" ht="15.75" customHeight="1">
      <c r="A119" s="28"/>
      <c r="B119" s="53" t="s">
        <v>856</v>
      </c>
      <c r="C119" s="98"/>
      <c r="D119" s="98"/>
      <c r="E119" s="98"/>
      <c r="F119" s="98"/>
      <c r="G119" s="30"/>
    </row>
    <row r="120" spans="1:7" ht="15.75" customHeight="1">
      <c r="A120" s="28"/>
      <c r="B120" s="31" t="s">
        <v>835</v>
      </c>
      <c r="C120" s="98"/>
      <c r="D120" s="98"/>
      <c r="E120" s="98"/>
      <c r="F120" s="98"/>
      <c r="G120" s="30"/>
    </row>
    <row r="121" spans="1:7" ht="15.75" customHeight="1">
      <c r="A121" s="28"/>
      <c r="B121" s="44" t="s">
        <v>836</v>
      </c>
      <c r="C121" s="45"/>
      <c r="D121" s="45"/>
      <c r="E121" s="45"/>
      <c r="F121" s="45"/>
      <c r="G121" s="48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DA0C-66FF-4FC7-B03B-34E4EF167DC8}">
  <dimension ref="A1:G8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29</v>
      </c>
      <c r="C1" s="1"/>
      <c r="D1" s="1"/>
      <c r="E1" s="1"/>
      <c r="F1" s="1"/>
      <c r="G1" s="1"/>
    </row>
    <row r="2" spans="2:7" ht="15.75" customHeight="1">
      <c r="B2" s="3" t="s">
        <v>30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9" t="s">
        <v>212</v>
      </c>
      <c r="C6" s="15"/>
      <c r="D6" s="15"/>
      <c r="E6" s="16"/>
      <c r="F6" s="17"/>
      <c r="G6" s="125"/>
    </row>
    <row r="7" spans="2:7" ht="15.75" customHeight="1">
      <c r="B7" s="19" t="s">
        <v>892</v>
      </c>
      <c r="C7" s="15"/>
      <c r="D7" s="15"/>
      <c r="E7" s="16"/>
      <c r="F7" s="17"/>
      <c r="G7" s="125"/>
    </row>
    <row r="8" spans="2:7" ht="15.75" customHeight="1">
      <c r="B8" s="15" t="s">
        <v>272</v>
      </c>
      <c r="C8" s="15" t="s">
        <v>273</v>
      </c>
      <c r="D8" s="15" t="s">
        <v>240</v>
      </c>
      <c r="E8" s="16">
        <v>250129</v>
      </c>
      <c r="F8" s="17">
        <v>2521.9299999999998</v>
      </c>
      <c r="G8" s="125">
        <v>8.2199999999999995E-2</v>
      </c>
    </row>
    <row r="9" spans="2:7" ht="15.75" customHeight="1">
      <c r="B9" s="15" t="s">
        <v>221</v>
      </c>
      <c r="C9" s="15" t="s">
        <v>222</v>
      </c>
      <c r="D9" s="15" t="s">
        <v>223</v>
      </c>
      <c r="E9" s="16">
        <v>103250</v>
      </c>
      <c r="F9" s="17">
        <v>2306.9699999999998</v>
      </c>
      <c r="G9" s="125">
        <v>7.5200000000000003E-2</v>
      </c>
    </row>
    <row r="10" spans="2:7" ht="15.75" customHeight="1">
      <c r="B10" s="15" t="s">
        <v>213</v>
      </c>
      <c r="C10" s="15" t="s">
        <v>214</v>
      </c>
      <c r="D10" s="15" t="s">
        <v>215</v>
      </c>
      <c r="E10" s="16">
        <v>548500</v>
      </c>
      <c r="F10" s="17">
        <v>1945.8</v>
      </c>
      <c r="G10" s="125">
        <v>6.3399999999999998E-2</v>
      </c>
    </row>
    <row r="11" spans="2:7" ht="15.75" customHeight="1">
      <c r="B11" s="15" t="s">
        <v>389</v>
      </c>
      <c r="C11" s="15" t="s">
        <v>390</v>
      </c>
      <c r="D11" s="15" t="s">
        <v>215</v>
      </c>
      <c r="E11" s="16">
        <v>147200</v>
      </c>
      <c r="F11" s="17">
        <v>1587.7</v>
      </c>
      <c r="G11" s="125">
        <v>5.1799999999999999E-2</v>
      </c>
    </row>
    <row r="12" spans="2:7" ht="15.75" customHeight="1">
      <c r="B12" s="15" t="s">
        <v>224</v>
      </c>
      <c r="C12" s="15" t="s">
        <v>225</v>
      </c>
      <c r="D12" s="15" t="s">
        <v>226</v>
      </c>
      <c r="E12" s="16">
        <v>282805</v>
      </c>
      <c r="F12" s="17">
        <v>1190.47</v>
      </c>
      <c r="G12" s="125">
        <v>3.8800000000000001E-2</v>
      </c>
    </row>
    <row r="13" spans="2:7" ht="15.75" customHeight="1">
      <c r="B13" s="15" t="s">
        <v>504</v>
      </c>
      <c r="C13" s="15" t="s">
        <v>505</v>
      </c>
      <c r="D13" s="15" t="s">
        <v>218</v>
      </c>
      <c r="E13" s="16">
        <v>235000</v>
      </c>
      <c r="F13" s="17">
        <v>1176.06</v>
      </c>
      <c r="G13" s="125">
        <v>3.8300000000000001E-2</v>
      </c>
    </row>
    <row r="14" spans="2:7" ht="15.75" customHeight="1">
      <c r="B14" s="15" t="s">
        <v>491</v>
      </c>
      <c r="C14" s="15" t="s">
        <v>492</v>
      </c>
      <c r="D14" s="15" t="s">
        <v>253</v>
      </c>
      <c r="E14" s="16">
        <v>64700</v>
      </c>
      <c r="F14" s="17">
        <v>1125.81</v>
      </c>
      <c r="G14" s="125">
        <v>3.6700000000000003E-2</v>
      </c>
    </row>
    <row r="15" spans="2:7" ht="15.75" customHeight="1">
      <c r="B15" s="15" t="s">
        <v>216</v>
      </c>
      <c r="C15" s="15" t="s">
        <v>217</v>
      </c>
      <c r="D15" s="15" t="s">
        <v>218</v>
      </c>
      <c r="E15" s="16">
        <v>145000</v>
      </c>
      <c r="F15" s="17">
        <v>1123.32</v>
      </c>
      <c r="G15" s="125">
        <v>3.6600000000000001E-2</v>
      </c>
    </row>
    <row r="16" spans="2:7" ht="15.75" customHeight="1">
      <c r="B16" s="15" t="s">
        <v>277</v>
      </c>
      <c r="C16" s="15" t="s">
        <v>278</v>
      </c>
      <c r="D16" s="15" t="s">
        <v>279</v>
      </c>
      <c r="E16" s="16">
        <v>113664</v>
      </c>
      <c r="F16" s="17">
        <v>1024.79</v>
      </c>
      <c r="G16" s="125">
        <v>3.3399999999999999E-2</v>
      </c>
    </row>
    <row r="17" spans="2:7" ht="15.75" customHeight="1">
      <c r="B17" s="15" t="s">
        <v>506</v>
      </c>
      <c r="C17" s="15" t="s">
        <v>507</v>
      </c>
      <c r="D17" s="15" t="s">
        <v>377</v>
      </c>
      <c r="E17" s="16">
        <v>607500</v>
      </c>
      <c r="F17" s="17">
        <v>986.88</v>
      </c>
      <c r="G17" s="125">
        <v>3.2199999999999999E-2</v>
      </c>
    </row>
    <row r="18" spans="2:7" ht="15.75" customHeight="1">
      <c r="B18" s="15" t="s">
        <v>391</v>
      </c>
      <c r="C18" s="15" t="s">
        <v>392</v>
      </c>
      <c r="D18" s="15" t="s">
        <v>240</v>
      </c>
      <c r="E18" s="16">
        <v>37000</v>
      </c>
      <c r="F18" s="17">
        <v>922.15</v>
      </c>
      <c r="G18" s="125">
        <v>3.0099999999999998E-2</v>
      </c>
    </row>
    <row r="19" spans="2:7" ht="15.75" customHeight="1">
      <c r="B19" s="15" t="s">
        <v>230</v>
      </c>
      <c r="C19" s="15" t="s">
        <v>231</v>
      </c>
      <c r="D19" s="15" t="s">
        <v>232</v>
      </c>
      <c r="E19" s="16">
        <v>525000</v>
      </c>
      <c r="F19" s="17">
        <v>901.43</v>
      </c>
      <c r="G19" s="125">
        <v>2.9399999999999999E-2</v>
      </c>
    </row>
    <row r="20" spans="2:7" ht="15.75" customHeight="1">
      <c r="B20" s="15" t="s">
        <v>457</v>
      </c>
      <c r="C20" s="15" t="s">
        <v>458</v>
      </c>
      <c r="D20" s="15" t="s">
        <v>218</v>
      </c>
      <c r="E20" s="16">
        <v>32000</v>
      </c>
      <c r="F20" s="17">
        <v>888.94</v>
      </c>
      <c r="G20" s="125">
        <v>2.9000000000000001E-2</v>
      </c>
    </row>
    <row r="21" spans="2:7" ht="15.75" customHeight="1">
      <c r="B21" s="15" t="s">
        <v>508</v>
      </c>
      <c r="C21" s="15" t="s">
        <v>509</v>
      </c>
      <c r="D21" s="15" t="s">
        <v>240</v>
      </c>
      <c r="E21" s="16">
        <v>101254</v>
      </c>
      <c r="F21" s="17">
        <v>840.56</v>
      </c>
      <c r="G21" s="125">
        <v>2.7400000000000001E-2</v>
      </c>
    </row>
    <row r="22" spans="2:7" ht="15.75" customHeight="1">
      <c r="B22" s="15" t="s">
        <v>418</v>
      </c>
      <c r="C22" s="15" t="s">
        <v>419</v>
      </c>
      <c r="D22" s="15" t="s">
        <v>261</v>
      </c>
      <c r="E22" s="16">
        <v>59088</v>
      </c>
      <c r="F22" s="17">
        <v>789.74</v>
      </c>
      <c r="G22" s="125">
        <v>2.58E-2</v>
      </c>
    </row>
    <row r="23" spans="2:7" ht="15.75" customHeight="1">
      <c r="B23" s="15" t="s">
        <v>283</v>
      </c>
      <c r="C23" s="15" t="s">
        <v>284</v>
      </c>
      <c r="D23" s="15" t="s">
        <v>235</v>
      </c>
      <c r="E23" s="16">
        <v>24000</v>
      </c>
      <c r="F23" s="17">
        <v>755.35</v>
      </c>
      <c r="G23" s="125">
        <v>2.46E-2</v>
      </c>
    </row>
    <row r="24" spans="2:7" ht="15.75" customHeight="1">
      <c r="B24" s="15" t="s">
        <v>510</v>
      </c>
      <c r="C24" s="15" t="s">
        <v>511</v>
      </c>
      <c r="D24" s="15" t="s">
        <v>215</v>
      </c>
      <c r="E24" s="16">
        <v>404174</v>
      </c>
      <c r="F24" s="17">
        <v>749.34</v>
      </c>
      <c r="G24" s="125">
        <v>2.4400000000000002E-2</v>
      </c>
    </row>
    <row r="25" spans="2:7" ht="15.75" customHeight="1">
      <c r="B25" s="15" t="s">
        <v>393</v>
      </c>
      <c r="C25" s="15" t="s">
        <v>394</v>
      </c>
      <c r="D25" s="15" t="s">
        <v>215</v>
      </c>
      <c r="E25" s="16">
        <v>54300</v>
      </c>
      <c r="F25" s="17">
        <v>688.63</v>
      </c>
      <c r="G25" s="125">
        <v>2.2499999999999999E-2</v>
      </c>
    </row>
    <row r="26" spans="2:7" ht="15.75" customHeight="1">
      <c r="B26" s="15" t="s">
        <v>254</v>
      </c>
      <c r="C26" s="15" t="s">
        <v>255</v>
      </c>
      <c r="D26" s="15" t="s">
        <v>256</v>
      </c>
      <c r="E26" s="16">
        <v>300000</v>
      </c>
      <c r="F26" s="17">
        <v>661.95</v>
      </c>
      <c r="G26" s="125">
        <v>2.1600000000000001E-2</v>
      </c>
    </row>
    <row r="27" spans="2:7" ht="15.75" customHeight="1">
      <c r="B27" s="15" t="s">
        <v>395</v>
      </c>
      <c r="C27" s="15" t="s">
        <v>396</v>
      </c>
      <c r="D27" s="15" t="s">
        <v>232</v>
      </c>
      <c r="E27" s="16">
        <v>30000</v>
      </c>
      <c r="F27" s="17">
        <v>620.48</v>
      </c>
      <c r="G27" s="125">
        <v>2.0199999999999999E-2</v>
      </c>
    </row>
    <row r="28" spans="2:7" ht="15.75" customHeight="1">
      <c r="B28" s="15" t="s">
        <v>346</v>
      </c>
      <c r="C28" s="15" t="s">
        <v>347</v>
      </c>
      <c r="D28" s="15" t="s">
        <v>215</v>
      </c>
      <c r="E28" s="16">
        <v>1180000</v>
      </c>
      <c r="F28" s="17">
        <v>573.48</v>
      </c>
      <c r="G28" s="125">
        <v>1.8700000000000001E-2</v>
      </c>
    </row>
    <row r="29" spans="2:7" ht="15.75" customHeight="1">
      <c r="B29" s="15" t="s">
        <v>249</v>
      </c>
      <c r="C29" s="15" t="s">
        <v>250</v>
      </c>
      <c r="D29" s="15" t="s">
        <v>218</v>
      </c>
      <c r="E29" s="16">
        <v>70000</v>
      </c>
      <c r="F29" s="17">
        <v>557.54999999999995</v>
      </c>
      <c r="G29" s="125">
        <v>1.8200000000000001E-2</v>
      </c>
    </row>
    <row r="30" spans="2:7" ht="15.75" customHeight="1">
      <c r="B30" s="15" t="s">
        <v>512</v>
      </c>
      <c r="C30" s="15" t="s">
        <v>513</v>
      </c>
      <c r="D30" s="15" t="s">
        <v>246</v>
      </c>
      <c r="E30" s="16">
        <v>339307</v>
      </c>
      <c r="F30" s="17">
        <v>550.70000000000005</v>
      </c>
      <c r="G30" s="125">
        <v>1.7999999999999999E-2</v>
      </c>
    </row>
    <row r="31" spans="2:7" ht="15.75" customHeight="1">
      <c r="B31" s="15" t="s">
        <v>514</v>
      </c>
      <c r="C31" s="15" t="s">
        <v>515</v>
      </c>
      <c r="D31" s="15" t="s">
        <v>377</v>
      </c>
      <c r="E31" s="16">
        <v>611000</v>
      </c>
      <c r="F31" s="17">
        <v>519.96</v>
      </c>
      <c r="G31" s="125">
        <v>1.7000000000000001E-2</v>
      </c>
    </row>
    <row r="32" spans="2:7" ht="15.75" customHeight="1">
      <c r="B32" s="15" t="s">
        <v>516</v>
      </c>
      <c r="C32" s="15" t="s">
        <v>517</v>
      </c>
      <c r="D32" s="15" t="s">
        <v>223</v>
      </c>
      <c r="E32" s="16">
        <v>285000</v>
      </c>
      <c r="F32" s="17">
        <v>514.85</v>
      </c>
      <c r="G32" s="125">
        <v>1.6799999999999999E-2</v>
      </c>
    </row>
    <row r="33" spans="2:7" ht="15.75" customHeight="1">
      <c r="B33" s="15" t="s">
        <v>270</v>
      </c>
      <c r="C33" s="15" t="s">
        <v>271</v>
      </c>
      <c r="D33" s="15" t="s">
        <v>229</v>
      </c>
      <c r="E33" s="16">
        <v>140000</v>
      </c>
      <c r="F33" s="17">
        <v>503.65</v>
      </c>
      <c r="G33" s="125">
        <v>1.6400000000000001E-2</v>
      </c>
    </row>
    <row r="34" spans="2:7" ht="15.75" customHeight="1">
      <c r="B34" s="15" t="s">
        <v>518</v>
      </c>
      <c r="C34" s="15" t="s">
        <v>519</v>
      </c>
      <c r="D34" s="15" t="s">
        <v>256</v>
      </c>
      <c r="E34" s="16">
        <v>560000</v>
      </c>
      <c r="F34" s="17">
        <v>486.08</v>
      </c>
      <c r="G34" s="125">
        <v>1.5800000000000002E-2</v>
      </c>
    </row>
    <row r="35" spans="2:7" ht="15.75" customHeight="1">
      <c r="B35" s="15" t="s">
        <v>334</v>
      </c>
      <c r="C35" s="15" t="s">
        <v>335</v>
      </c>
      <c r="D35" s="15" t="s">
        <v>256</v>
      </c>
      <c r="E35" s="16">
        <v>224080</v>
      </c>
      <c r="F35" s="17">
        <v>467.32</v>
      </c>
      <c r="G35" s="125">
        <v>1.52E-2</v>
      </c>
    </row>
    <row r="36" spans="2:7" ht="15.75" customHeight="1">
      <c r="B36" s="15" t="s">
        <v>520</v>
      </c>
      <c r="C36" s="15" t="s">
        <v>521</v>
      </c>
      <c r="D36" s="15" t="s">
        <v>223</v>
      </c>
      <c r="E36" s="16">
        <v>1665022</v>
      </c>
      <c r="F36" s="17">
        <v>427.91</v>
      </c>
      <c r="G36" s="125">
        <v>1.4E-2</v>
      </c>
    </row>
    <row r="37" spans="2:7" ht="15.75" customHeight="1">
      <c r="B37" s="15" t="s">
        <v>522</v>
      </c>
      <c r="C37" s="15" t="s">
        <v>523</v>
      </c>
      <c r="D37" s="15" t="s">
        <v>524</v>
      </c>
      <c r="E37" s="16">
        <v>50870</v>
      </c>
      <c r="F37" s="17">
        <v>407.37</v>
      </c>
      <c r="G37" s="125">
        <v>1.3299999999999999E-2</v>
      </c>
    </row>
    <row r="38" spans="2:7" ht="15.75" customHeight="1">
      <c r="B38" s="15" t="s">
        <v>428</v>
      </c>
      <c r="C38" s="15" t="s">
        <v>429</v>
      </c>
      <c r="D38" s="15" t="s">
        <v>253</v>
      </c>
      <c r="E38" s="16">
        <v>71500</v>
      </c>
      <c r="F38" s="17">
        <v>399.97</v>
      </c>
      <c r="G38" s="125">
        <v>1.2999999999999999E-2</v>
      </c>
    </row>
    <row r="39" spans="2:7" ht="15.75" customHeight="1">
      <c r="B39" s="15" t="s">
        <v>525</v>
      </c>
      <c r="C39" s="15" t="s">
        <v>526</v>
      </c>
      <c r="D39" s="15" t="s">
        <v>360</v>
      </c>
      <c r="E39" s="16">
        <v>1017724</v>
      </c>
      <c r="F39" s="17">
        <v>373.5</v>
      </c>
      <c r="G39" s="125">
        <v>1.2200000000000001E-2</v>
      </c>
    </row>
    <row r="40" spans="2:7" ht="15.75" customHeight="1">
      <c r="B40" s="15" t="s">
        <v>238</v>
      </c>
      <c r="C40" s="15" t="s">
        <v>239</v>
      </c>
      <c r="D40" s="15" t="s">
        <v>240</v>
      </c>
      <c r="E40" s="16">
        <v>43600</v>
      </c>
      <c r="F40" s="17">
        <v>353.86</v>
      </c>
      <c r="G40" s="125">
        <v>1.15E-2</v>
      </c>
    </row>
    <row r="41" spans="2:7" ht="15.75" customHeight="1">
      <c r="B41" s="15" t="s">
        <v>487</v>
      </c>
      <c r="C41" s="15" t="s">
        <v>488</v>
      </c>
      <c r="D41" s="15" t="s">
        <v>365</v>
      </c>
      <c r="E41" s="16">
        <v>477356</v>
      </c>
      <c r="F41" s="17">
        <v>343.93</v>
      </c>
      <c r="G41" s="125">
        <v>1.12E-2</v>
      </c>
    </row>
    <row r="42" spans="2:7" ht="15.75" customHeight="1">
      <c r="B42" s="15" t="s">
        <v>482</v>
      </c>
      <c r="C42" s="15" t="s">
        <v>483</v>
      </c>
      <c r="D42" s="15" t="s">
        <v>484</v>
      </c>
      <c r="E42" s="16">
        <v>43482</v>
      </c>
      <c r="F42" s="17">
        <v>336.05</v>
      </c>
      <c r="G42" s="125">
        <v>1.0999999999999999E-2</v>
      </c>
    </row>
    <row r="43" spans="2:7" ht="15.75" customHeight="1">
      <c r="B43" s="15" t="s">
        <v>527</v>
      </c>
      <c r="C43" s="15" t="s">
        <v>528</v>
      </c>
      <c r="D43" s="15" t="s">
        <v>484</v>
      </c>
      <c r="E43" s="16">
        <v>206707</v>
      </c>
      <c r="F43" s="17">
        <v>326.18</v>
      </c>
      <c r="G43" s="125">
        <v>1.06E-2</v>
      </c>
    </row>
    <row r="44" spans="2:7" ht="15.75" customHeight="1">
      <c r="B44" s="19" t="s">
        <v>93</v>
      </c>
      <c r="C44" s="19"/>
      <c r="D44" s="19"/>
      <c r="E44" s="86"/>
      <c r="F44" s="21">
        <v>29950.66</v>
      </c>
      <c r="G44" s="126">
        <v>0.97650000000000003</v>
      </c>
    </row>
    <row r="45" spans="2:7" ht="15.75" customHeight="1">
      <c r="B45" s="19" t="s">
        <v>293</v>
      </c>
      <c r="C45" s="15"/>
      <c r="D45" s="15"/>
      <c r="E45" s="16"/>
      <c r="F45" s="17"/>
      <c r="G45" s="125"/>
    </row>
    <row r="46" spans="2:7" ht="15.75" customHeight="1">
      <c r="B46" s="19" t="s">
        <v>93</v>
      </c>
      <c r="C46" s="15"/>
      <c r="D46" s="15"/>
      <c r="E46" s="16"/>
      <c r="F46" s="23" t="s">
        <v>94</v>
      </c>
      <c r="G46" s="127" t="s">
        <v>94</v>
      </c>
    </row>
    <row r="47" spans="2:7" ht="15.75" customHeight="1">
      <c r="B47" s="15"/>
      <c r="C47" s="15"/>
      <c r="D47" s="15"/>
      <c r="E47" s="16"/>
      <c r="F47" s="17"/>
      <c r="G47" s="125"/>
    </row>
    <row r="48" spans="2:7" ht="15.75" customHeight="1">
      <c r="B48" s="26" t="s">
        <v>95</v>
      </c>
      <c r="C48" s="26"/>
      <c r="D48" s="26"/>
      <c r="E48" s="27"/>
      <c r="F48" s="21">
        <v>29950.66</v>
      </c>
      <c r="G48" s="126">
        <v>0.97650000000000003</v>
      </c>
    </row>
    <row r="49" spans="1:7" ht="15.75" customHeight="1">
      <c r="B49" s="15"/>
      <c r="C49" s="15"/>
      <c r="D49" s="15"/>
      <c r="E49" s="16"/>
      <c r="F49" s="17"/>
      <c r="G49" s="125"/>
    </row>
    <row r="50" spans="1:7" ht="15.75" customHeight="1">
      <c r="B50" s="15"/>
      <c r="C50" s="15"/>
      <c r="D50" s="15"/>
      <c r="E50" s="16"/>
      <c r="F50" s="17"/>
      <c r="G50" s="125"/>
    </row>
    <row r="51" spans="1:7" ht="15.75" customHeight="1">
      <c r="B51" s="19" t="s">
        <v>106</v>
      </c>
      <c r="C51" s="15"/>
      <c r="D51" s="15"/>
      <c r="E51" s="16"/>
      <c r="F51" s="17"/>
      <c r="G51" s="125"/>
    </row>
    <row r="52" spans="1:7" ht="15.75" customHeight="1">
      <c r="B52" s="15" t="s">
        <v>107</v>
      </c>
      <c r="C52" s="15"/>
      <c r="D52" s="15"/>
      <c r="E52" s="16"/>
      <c r="F52" s="17">
        <v>588.92999999999995</v>
      </c>
      <c r="G52" s="125">
        <v>1.9199999999999998E-2</v>
      </c>
    </row>
    <row r="53" spans="1:7" ht="15.75" customHeight="1">
      <c r="B53" s="19" t="s">
        <v>93</v>
      </c>
      <c r="C53" s="19"/>
      <c r="D53" s="19"/>
      <c r="E53" s="86"/>
      <c r="F53" s="21">
        <v>588.92999999999995</v>
      </c>
      <c r="G53" s="126">
        <v>1.9199999999999998E-2</v>
      </c>
    </row>
    <row r="54" spans="1:7" ht="15.75" customHeight="1">
      <c r="B54" s="15"/>
      <c r="C54" s="15"/>
      <c r="D54" s="15"/>
      <c r="E54" s="16"/>
      <c r="F54" s="17"/>
      <c r="G54" s="125"/>
    </row>
    <row r="55" spans="1:7" ht="15.75" customHeight="1">
      <c r="B55" s="26" t="s">
        <v>95</v>
      </c>
      <c r="C55" s="26"/>
      <c r="D55" s="26"/>
      <c r="E55" s="27"/>
      <c r="F55" s="21">
        <v>588.92999999999995</v>
      </c>
      <c r="G55" s="126">
        <v>1.9199999999999998E-2</v>
      </c>
    </row>
    <row r="56" spans="1:7" ht="15.75" customHeight="1">
      <c r="B56" s="15" t="s">
        <v>108</v>
      </c>
      <c r="C56" s="15"/>
      <c r="D56" s="15"/>
      <c r="E56" s="16"/>
      <c r="F56" s="17">
        <v>129</v>
      </c>
      <c r="G56" s="125">
        <v>4.2999999999999705E-3</v>
      </c>
    </row>
    <row r="57" spans="1:7" ht="15.75" customHeight="1">
      <c r="B57" s="87" t="s">
        <v>109</v>
      </c>
      <c r="C57" s="87"/>
      <c r="D57" s="87"/>
      <c r="E57" s="88"/>
      <c r="F57" s="89">
        <v>30668.59</v>
      </c>
      <c r="G57" s="128">
        <v>1</v>
      </c>
    </row>
    <row r="58" spans="1:7" ht="15.75" customHeight="1">
      <c r="B58" s="90"/>
      <c r="C58" s="91"/>
      <c r="D58" s="91"/>
      <c r="E58" s="4"/>
      <c r="F58" s="4"/>
      <c r="G58" s="129"/>
    </row>
    <row r="59" spans="1:7" ht="15.75" customHeight="1">
      <c r="A59" s="32"/>
      <c r="B59" s="56" t="s">
        <v>731</v>
      </c>
      <c r="C59" s="98"/>
      <c r="D59" s="148"/>
      <c r="E59" s="98"/>
      <c r="F59" s="98"/>
      <c r="G59" s="50"/>
    </row>
    <row r="60" spans="1:7" ht="15.75" customHeight="1">
      <c r="A60" s="28"/>
      <c r="B60" s="31" t="s">
        <v>732</v>
      </c>
      <c r="C60" s="98"/>
      <c r="D60" s="148"/>
      <c r="E60" s="5"/>
      <c r="F60" s="5"/>
      <c r="G60" s="30"/>
    </row>
    <row r="61" spans="1:7" ht="15.75" customHeight="1">
      <c r="A61" s="28"/>
      <c r="B61" s="31" t="s">
        <v>807</v>
      </c>
      <c r="C61" s="98"/>
      <c r="D61" s="148"/>
      <c r="E61" s="5"/>
      <c r="F61" s="5"/>
      <c r="G61" s="30"/>
    </row>
    <row r="62" spans="1:7" ht="15.75" customHeight="1">
      <c r="A62" s="28"/>
      <c r="B62" s="31" t="s">
        <v>808</v>
      </c>
      <c r="C62" s="98"/>
      <c r="D62" s="98"/>
      <c r="E62" s="5"/>
      <c r="F62" s="5"/>
      <c r="G62" s="30"/>
    </row>
    <row r="63" spans="1:7" ht="15.75" customHeight="1">
      <c r="A63" s="28"/>
      <c r="B63" s="33" t="s">
        <v>734</v>
      </c>
      <c r="C63" s="34" t="s">
        <v>735</v>
      </c>
      <c r="D63" s="34" t="s">
        <v>735</v>
      </c>
      <c r="E63" s="5"/>
      <c r="F63" s="5"/>
      <c r="G63" s="30"/>
    </row>
    <row r="64" spans="1:7" ht="15.75" customHeight="1">
      <c r="A64" s="28"/>
      <c r="B64" s="35"/>
      <c r="C64" s="36">
        <v>44104</v>
      </c>
      <c r="D64" s="36">
        <v>43921</v>
      </c>
      <c r="E64" s="5"/>
      <c r="F64" s="5"/>
      <c r="G64" s="30"/>
    </row>
    <row r="65" spans="1:7" ht="15.75" customHeight="1">
      <c r="A65" s="28"/>
      <c r="B65" s="37" t="s">
        <v>736</v>
      </c>
      <c r="C65" s="38"/>
      <c r="D65" s="38"/>
      <c r="E65" s="5"/>
      <c r="F65" s="5"/>
      <c r="G65" s="30"/>
    </row>
    <row r="66" spans="1:7" ht="15.75" customHeight="1">
      <c r="A66" s="28"/>
      <c r="B66" s="38" t="s">
        <v>737</v>
      </c>
      <c r="C66" s="70">
        <v>14.85</v>
      </c>
      <c r="D66" s="70">
        <v>11.29</v>
      </c>
      <c r="E66" s="5"/>
      <c r="F66" s="5"/>
      <c r="G66" s="30"/>
    </row>
    <row r="67" spans="1:7" ht="15.75" customHeight="1">
      <c r="A67" s="28"/>
      <c r="B67" s="38" t="s">
        <v>776</v>
      </c>
      <c r="C67" s="70">
        <v>10.78</v>
      </c>
      <c r="D67" s="70">
        <v>8.2100000000000009</v>
      </c>
      <c r="E67" s="5"/>
      <c r="F67" s="5"/>
      <c r="G67" s="30"/>
    </row>
    <row r="68" spans="1:7" ht="15.75" customHeight="1">
      <c r="A68" s="28"/>
      <c r="B68" s="37" t="s">
        <v>745</v>
      </c>
      <c r="C68" s="79"/>
      <c r="D68" s="79"/>
      <c r="E68" s="5"/>
      <c r="F68" s="5"/>
      <c r="G68" s="30"/>
    </row>
    <row r="69" spans="1:7" ht="15.75" customHeight="1">
      <c r="A69" s="28"/>
      <c r="B69" s="38" t="s">
        <v>762</v>
      </c>
      <c r="C69" s="70">
        <v>13.87</v>
      </c>
      <c r="D69" s="70">
        <v>10.62</v>
      </c>
      <c r="E69" s="5"/>
      <c r="F69" s="5"/>
      <c r="G69" s="30"/>
    </row>
    <row r="70" spans="1:7" ht="15.75" customHeight="1">
      <c r="A70" s="28"/>
      <c r="B70" s="38" t="s">
        <v>768</v>
      </c>
      <c r="C70" s="70">
        <v>10.79</v>
      </c>
      <c r="D70" s="70">
        <v>8.26</v>
      </c>
      <c r="E70" s="5"/>
      <c r="F70" s="5"/>
      <c r="G70" s="30"/>
    </row>
    <row r="71" spans="1:7" ht="15.75" customHeight="1">
      <c r="A71" s="28"/>
      <c r="B71" s="31" t="s">
        <v>913</v>
      </c>
      <c r="C71" s="119"/>
      <c r="D71" s="5"/>
      <c r="E71" s="5"/>
      <c r="F71" s="5"/>
      <c r="G71" s="30"/>
    </row>
    <row r="72" spans="1:7" ht="15.75" customHeight="1">
      <c r="A72" s="28"/>
      <c r="B72" s="33" t="s">
        <v>754</v>
      </c>
      <c r="C72" s="34" t="s">
        <v>755</v>
      </c>
      <c r="D72" s="5"/>
      <c r="E72" s="5"/>
      <c r="F72" s="5"/>
      <c r="G72" s="30"/>
    </row>
    <row r="73" spans="1:7" ht="15.75" customHeight="1">
      <c r="A73" s="28"/>
      <c r="B73" s="41"/>
      <c r="C73" s="36">
        <v>44104</v>
      </c>
      <c r="D73" s="5"/>
      <c r="E73" s="5"/>
      <c r="F73" s="5"/>
      <c r="G73" s="30"/>
    </row>
    <row r="74" spans="1:7" ht="15.75" customHeight="1">
      <c r="A74" s="28"/>
      <c r="B74" s="38" t="s">
        <v>776</v>
      </c>
      <c r="C74" s="39" t="s">
        <v>739</v>
      </c>
      <c r="D74" s="5"/>
      <c r="E74" s="5"/>
      <c r="F74" s="5"/>
      <c r="G74" s="30"/>
    </row>
    <row r="75" spans="1:7" ht="15.75" customHeight="1">
      <c r="A75" s="28"/>
      <c r="B75" s="38" t="s">
        <v>768</v>
      </c>
      <c r="C75" s="39" t="s">
        <v>739</v>
      </c>
      <c r="D75" s="5"/>
      <c r="E75" s="5"/>
      <c r="F75" s="5"/>
      <c r="G75" s="30"/>
    </row>
    <row r="76" spans="1:7" ht="15.75" customHeight="1">
      <c r="A76" s="28"/>
      <c r="B76" s="42" t="s">
        <v>857</v>
      </c>
      <c r="C76" s="119"/>
      <c r="D76" s="5"/>
      <c r="E76" s="5"/>
      <c r="F76" s="5"/>
      <c r="G76" s="30"/>
    </row>
    <row r="77" spans="1:7" ht="15.75" customHeight="1">
      <c r="A77" s="28"/>
      <c r="B77" s="31" t="s">
        <v>833</v>
      </c>
      <c r="C77" s="98"/>
      <c r="D77" s="98"/>
      <c r="E77" s="144"/>
      <c r="F77" s="144"/>
      <c r="G77" s="75"/>
    </row>
    <row r="78" spans="1:7" ht="15.75" customHeight="1">
      <c r="A78" s="28"/>
      <c r="B78" s="31" t="s">
        <v>858</v>
      </c>
      <c r="C78" s="98"/>
      <c r="D78" s="98"/>
      <c r="E78" s="5"/>
      <c r="F78" s="5"/>
      <c r="G78" s="30"/>
    </row>
    <row r="79" spans="1:7" ht="15.75" customHeight="1">
      <c r="A79" s="28"/>
      <c r="B79" s="31" t="s">
        <v>835</v>
      </c>
      <c r="C79" s="98"/>
      <c r="D79" s="98"/>
      <c r="E79" s="5"/>
      <c r="F79" s="5"/>
      <c r="G79" s="30"/>
    </row>
    <row r="80" spans="1:7" ht="15.75" customHeight="1">
      <c r="A80" s="32"/>
      <c r="B80" s="44" t="s">
        <v>836</v>
      </c>
      <c r="C80" s="45"/>
      <c r="D80" s="45"/>
      <c r="E80" s="47"/>
      <c r="F80" s="47"/>
      <c r="G80" s="48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79E2-9929-4A9E-8725-2D9823CCD3CB}">
  <dimension ref="A1:H9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31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9" t="s">
        <v>212</v>
      </c>
      <c r="C6" s="15"/>
      <c r="D6" s="15"/>
      <c r="E6" s="16"/>
      <c r="F6" s="17"/>
      <c r="G6" s="18"/>
      <c r="H6" s="11"/>
    </row>
    <row r="7" spans="2:8" ht="15.75" customHeight="1">
      <c r="B7" s="19" t="s">
        <v>892</v>
      </c>
      <c r="C7" s="15"/>
      <c r="D7" s="15"/>
      <c r="E7" s="16"/>
      <c r="F7" s="17"/>
      <c r="G7" s="18"/>
      <c r="H7" s="11"/>
    </row>
    <row r="8" spans="2:8" ht="15.75" customHeight="1">
      <c r="B8" s="15" t="s">
        <v>221</v>
      </c>
      <c r="C8" s="15" t="s">
        <v>222</v>
      </c>
      <c r="D8" s="15" t="s">
        <v>223</v>
      </c>
      <c r="E8" s="16">
        <v>6000</v>
      </c>
      <c r="F8" s="17">
        <v>134.06</v>
      </c>
      <c r="G8" s="18">
        <v>6.1699999999999998E-2</v>
      </c>
      <c r="H8" s="12"/>
    </row>
    <row r="9" spans="2:8" ht="15.75" customHeight="1">
      <c r="B9" s="15" t="s">
        <v>389</v>
      </c>
      <c r="C9" s="15" t="s">
        <v>390</v>
      </c>
      <c r="D9" s="15" t="s">
        <v>215</v>
      </c>
      <c r="E9" s="16">
        <v>12000</v>
      </c>
      <c r="F9" s="17">
        <v>129.43</v>
      </c>
      <c r="G9" s="18">
        <v>5.96E-2</v>
      </c>
      <c r="H9" s="12"/>
    </row>
    <row r="10" spans="2:8" ht="15.75" customHeight="1">
      <c r="B10" s="15" t="s">
        <v>213</v>
      </c>
      <c r="C10" s="15" t="s">
        <v>214</v>
      </c>
      <c r="D10" s="15" t="s">
        <v>215</v>
      </c>
      <c r="E10" s="16">
        <v>10000</v>
      </c>
      <c r="F10" s="17">
        <v>35.479999999999997</v>
      </c>
      <c r="G10" s="18">
        <v>1.6299999999999999E-2</v>
      </c>
      <c r="H10" s="12"/>
    </row>
    <row r="11" spans="2:8" ht="15.75" customHeight="1">
      <c r="B11" s="15" t="s">
        <v>391</v>
      </c>
      <c r="C11" s="15" t="s">
        <v>392</v>
      </c>
      <c r="D11" s="15" t="s">
        <v>240</v>
      </c>
      <c r="E11" s="16">
        <v>1000</v>
      </c>
      <c r="F11" s="17">
        <v>24.92</v>
      </c>
      <c r="G11" s="18">
        <v>1.15E-2</v>
      </c>
      <c r="H11" s="12"/>
    </row>
    <row r="12" spans="2:8" ht="15.75" customHeight="1">
      <c r="B12" s="15" t="s">
        <v>272</v>
      </c>
      <c r="C12" s="15" t="s">
        <v>273</v>
      </c>
      <c r="D12" s="15" t="s">
        <v>240</v>
      </c>
      <c r="E12" s="16">
        <v>2000</v>
      </c>
      <c r="F12" s="17">
        <v>20.170000000000002</v>
      </c>
      <c r="G12" s="18">
        <v>9.2999999999999992E-3</v>
      </c>
      <c r="H12" s="12"/>
    </row>
    <row r="13" spans="2:8" ht="15.75" customHeight="1">
      <c r="B13" s="15" t="s">
        <v>399</v>
      </c>
      <c r="C13" s="15" t="s">
        <v>400</v>
      </c>
      <c r="D13" s="15" t="s">
        <v>232</v>
      </c>
      <c r="E13" s="16">
        <v>1000</v>
      </c>
      <c r="F13" s="17">
        <v>19.86</v>
      </c>
      <c r="G13" s="18">
        <v>9.1000000000000004E-3</v>
      </c>
      <c r="H13" s="12"/>
    </row>
    <row r="14" spans="2:8" ht="15.75" customHeight="1">
      <c r="B14" s="15" t="s">
        <v>455</v>
      </c>
      <c r="C14" s="15" t="s">
        <v>456</v>
      </c>
      <c r="D14" s="15" t="s">
        <v>253</v>
      </c>
      <c r="E14" s="16">
        <v>1500</v>
      </c>
      <c r="F14" s="17">
        <v>19.489999999999998</v>
      </c>
      <c r="G14" s="18">
        <v>8.9999999999999993E-3</v>
      </c>
      <c r="H14" s="12"/>
    </row>
    <row r="15" spans="2:8" ht="15.75" customHeight="1">
      <c r="B15" s="15" t="s">
        <v>393</v>
      </c>
      <c r="C15" s="15" t="s">
        <v>394</v>
      </c>
      <c r="D15" s="15" t="s">
        <v>215</v>
      </c>
      <c r="E15" s="16">
        <v>1400</v>
      </c>
      <c r="F15" s="17">
        <v>17.75</v>
      </c>
      <c r="G15" s="18">
        <v>8.2000000000000007E-3</v>
      </c>
      <c r="H15" s="12"/>
    </row>
    <row r="16" spans="2:8" ht="15.75" customHeight="1">
      <c r="B16" s="15" t="s">
        <v>428</v>
      </c>
      <c r="C16" s="15" t="s">
        <v>429</v>
      </c>
      <c r="D16" s="15" t="s">
        <v>253</v>
      </c>
      <c r="E16" s="16">
        <v>3000</v>
      </c>
      <c r="F16" s="17">
        <v>16.78</v>
      </c>
      <c r="G16" s="18">
        <v>7.7000000000000002E-3</v>
      </c>
      <c r="H16" s="12"/>
    </row>
    <row r="17" spans="2:8" ht="15.75" customHeight="1">
      <c r="B17" s="15" t="s">
        <v>403</v>
      </c>
      <c r="C17" s="15" t="s">
        <v>404</v>
      </c>
      <c r="D17" s="15" t="s">
        <v>253</v>
      </c>
      <c r="E17" s="16">
        <v>500</v>
      </c>
      <c r="F17" s="17">
        <v>16.39</v>
      </c>
      <c r="G17" s="18">
        <v>7.4999999999999997E-3</v>
      </c>
      <c r="H17" s="12"/>
    </row>
    <row r="18" spans="2:8" ht="15.75" customHeight="1">
      <c r="B18" s="15" t="s">
        <v>277</v>
      </c>
      <c r="C18" s="15" t="s">
        <v>278</v>
      </c>
      <c r="D18" s="15" t="s">
        <v>279</v>
      </c>
      <c r="E18" s="16">
        <v>1800</v>
      </c>
      <c r="F18" s="17">
        <v>16.23</v>
      </c>
      <c r="G18" s="18">
        <v>7.4999999999999997E-3</v>
      </c>
      <c r="H18" s="12"/>
    </row>
    <row r="19" spans="2:8" ht="15.75" customHeight="1">
      <c r="B19" s="15" t="s">
        <v>414</v>
      </c>
      <c r="C19" s="15" t="s">
        <v>415</v>
      </c>
      <c r="D19" s="15" t="s">
        <v>232</v>
      </c>
      <c r="E19" s="16">
        <v>3000</v>
      </c>
      <c r="F19" s="17">
        <v>15</v>
      </c>
      <c r="G19" s="18">
        <v>6.8999999999999999E-3</v>
      </c>
      <c r="H19" s="12"/>
    </row>
    <row r="20" spans="2:8" ht="15.75" customHeight="1">
      <c r="B20" s="15" t="s">
        <v>504</v>
      </c>
      <c r="C20" s="15" t="s">
        <v>505</v>
      </c>
      <c r="D20" s="15" t="s">
        <v>218</v>
      </c>
      <c r="E20" s="16">
        <v>2500</v>
      </c>
      <c r="F20" s="17">
        <v>12.51</v>
      </c>
      <c r="G20" s="18">
        <v>5.7999999999999996E-3</v>
      </c>
      <c r="H20" s="12"/>
    </row>
    <row r="21" spans="2:8" ht="15.75" customHeight="1">
      <c r="B21" s="15" t="s">
        <v>219</v>
      </c>
      <c r="C21" s="15" t="s">
        <v>220</v>
      </c>
      <c r="D21" s="15" t="s">
        <v>215</v>
      </c>
      <c r="E21" s="16">
        <v>2500</v>
      </c>
      <c r="F21" s="17">
        <v>10.62</v>
      </c>
      <c r="G21" s="18">
        <v>4.8999999999999998E-3</v>
      </c>
      <c r="H21" s="12"/>
    </row>
    <row r="22" spans="2:8" ht="15.75" customHeight="1">
      <c r="B22" s="15" t="s">
        <v>230</v>
      </c>
      <c r="C22" s="15" t="s">
        <v>231</v>
      </c>
      <c r="D22" s="15" t="s">
        <v>232</v>
      </c>
      <c r="E22" s="16">
        <v>6000</v>
      </c>
      <c r="F22" s="17">
        <v>10.3</v>
      </c>
      <c r="G22" s="18">
        <v>4.7000000000000002E-3</v>
      </c>
      <c r="H22" s="12"/>
    </row>
    <row r="23" spans="2:8" ht="15.75" customHeight="1">
      <c r="B23" s="15" t="s">
        <v>254</v>
      </c>
      <c r="C23" s="15" t="s">
        <v>255</v>
      </c>
      <c r="D23" s="15" t="s">
        <v>256</v>
      </c>
      <c r="E23" s="16">
        <v>1000</v>
      </c>
      <c r="F23" s="17">
        <v>2.21</v>
      </c>
      <c r="G23" s="18">
        <v>1E-3</v>
      </c>
      <c r="H23" s="12"/>
    </row>
    <row r="24" spans="2:8" ht="15.75" customHeight="1">
      <c r="B24" s="19" t="s">
        <v>93</v>
      </c>
      <c r="C24" s="19"/>
      <c r="D24" s="19"/>
      <c r="E24" s="86"/>
      <c r="F24" s="21">
        <v>501.2</v>
      </c>
      <c r="G24" s="22">
        <v>0.23069999999999999</v>
      </c>
      <c r="H24" s="11"/>
    </row>
    <row r="25" spans="2:8" ht="15.75" customHeight="1">
      <c r="B25" s="19" t="s">
        <v>293</v>
      </c>
      <c r="C25" s="15"/>
      <c r="D25" s="15"/>
      <c r="E25" s="16"/>
      <c r="F25" s="17"/>
      <c r="G25" s="18"/>
      <c r="H25" s="11"/>
    </row>
    <row r="26" spans="2:8" ht="15.75" customHeight="1">
      <c r="B26" s="19" t="s">
        <v>93</v>
      </c>
      <c r="C26" s="15"/>
      <c r="D26" s="15"/>
      <c r="E26" s="16"/>
      <c r="F26" s="23" t="s">
        <v>94</v>
      </c>
      <c r="G26" s="24" t="s">
        <v>94</v>
      </c>
      <c r="H26" s="11"/>
    </row>
    <row r="27" spans="2:8" ht="15.75" customHeight="1">
      <c r="B27" s="15"/>
      <c r="C27" s="15"/>
      <c r="D27" s="15"/>
      <c r="E27" s="16"/>
      <c r="F27" s="17"/>
      <c r="G27" s="18"/>
      <c r="H27" s="11"/>
    </row>
    <row r="28" spans="2:8" ht="15.75" customHeight="1">
      <c r="B28" s="26" t="s">
        <v>95</v>
      </c>
      <c r="C28" s="26"/>
      <c r="D28" s="26"/>
      <c r="E28" s="27"/>
      <c r="F28" s="21">
        <v>501.2</v>
      </c>
      <c r="G28" s="22">
        <v>0.23069999999999999</v>
      </c>
      <c r="H28" s="11"/>
    </row>
    <row r="29" spans="2:8" ht="15.75" customHeight="1">
      <c r="B29" s="15"/>
      <c r="C29" s="15"/>
      <c r="D29" s="15"/>
      <c r="E29" s="16"/>
      <c r="F29" s="17"/>
      <c r="G29" s="18"/>
      <c r="H29" s="11"/>
    </row>
    <row r="30" spans="2:8" ht="15.75" customHeight="1">
      <c r="B30" s="19" t="s">
        <v>52</v>
      </c>
      <c r="C30" s="15"/>
      <c r="D30" s="15"/>
      <c r="E30" s="16"/>
      <c r="F30" s="17"/>
      <c r="G30" s="18"/>
      <c r="H30" s="11"/>
    </row>
    <row r="31" spans="2:8" ht="15.75" customHeight="1">
      <c r="B31" s="19" t="s">
        <v>892</v>
      </c>
      <c r="C31" s="15"/>
      <c r="D31" s="15"/>
      <c r="E31" s="16"/>
      <c r="F31" s="17"/>
      <c r="G31" s="18"/>
      <c r="H31" s="11"/>
    </row>
    <row r="32" spans="2:8" ht="15.75" customHeight="1">
      <c r="B32" s="15" t="s">
        <v>726</v>
      </c>
      <c r="C32" s="15" t="s">
        <v>529</v>
      </c>
      <c r="D32" s="15" t="s">
        <v>497</v>
      </c>
      <c r="E32" s="16">
        <v>200000</v>
      </c>
      <c r="F32" s="17">
        <v>196.21</v>
      </c>
      <c r="G32" s="18">
        <v>9.0300000000000005E-2</v>
      </c>
      <c r="H32" s="12">
        <v>0.169548</v>
      </c>
    </row>
    <row r="33" spans="2:8" ht="15.75" customHeight="1">
      <c r="B33" s="15" t="s">
        <v>187</v>
      </c>
      <c r="C33" s="15" t="s">
        <v>188</v>
      </c>
      <c r="D33" s="15" t="s">
        <v>55</v>
      </c>
      <c r="E33" s="16">
        <v>190000</v>
      </c>
      <c r="F33" s="17">
        <v>191.71</v>
      </c>
      <c r="G33" s="18">
        <v>8.8200000000000001E-2</v>
      </c>
      <c r="H33" s="12">
        <v>3.5099999999999999E-2</v>
      </c>
    </row>
    <row r="34" spans="2:8" ht="15.75" customHeight="1">
      <c r="B34" s="15" t="s">
        <v>530</v>
      </c>
      <c r="C34" s="15" t="s">
        <v>531</v>
      </c>
      <c r="D34" s="15" t="s">
        <v>143</v>
      </c>
      <c r="E34" s="16">
        <v>120000</v>
      </c>
      <c r="F34" s="17">
        <v>169.98</v>
      </c>
      <c r="G34" s="18">
        <v>7.8200000000000006E-2</v>
      </c>
      <c r="H34" s="12">
        <v>0.11949899999999999</v>
      </c>
    </row>
    <row r="35" spans="2:8" ht="15.75" customHeight="1">
      <c r="B35" s="15" t="s">
        <v>532</v>
      </c>
      <c r="C35" s="15" t="s">
        <v>533</v>
      </c>
      <c r="D35" s="15" t="s">
        <v>55</v>
      </c>
      <c r="E35" s="16">
        <v>160000</v>
      </c>
      <c r="F35" s="17">
        <v>164.76</v>
      </c>
      <c r="G35" s="18">
        <v>7.5800000000000006E-2</v>
      </c>
      <c r="H35" s="12">
        <v>4.1149999999999999E-2</v>
      </c>
    </row>
    <row r="36" spans="2:8" ht="15.75" customHeight="1">
      <c r="B36" s="15" t="s">
        <v>534</v>
      </c>
      <c r="C36" s="15" t="s">
        <v>535</v>
      </c>
      <c r="D36" s="15" t="s">
        <v>55</v>
      </c>
      <c r="E36" s="16">
        <v>100000</v>
      </c>
      <c r="F36" s="17">
        <v>101.65</v>
      </c>
      <c r="G36" s="18">
        <v>4.6800000000000001E-2</v>
      </c>
      <c r="H36" s="12">
        <v>3.8349000000000001E-2</v>
      </c>
    </row>
    <row r="37" spans="2:8" ht="15.75" customHeight="1">
      <c r="B37" s="15" t="s">
        <v>182</v>
      </c>
      <c r="C37" s="15" t="s">
        <v>183</v>
      </c>
      <c r="D37" s="15" t="s">
        <v>55</v>
      </c>
      <c r="E37" s="16">
        <v>20000</v>
      </c>
      <c r="F37" s="17">
        <v>20.440000000000001</v>
      </c>
      <c r="G37" s="18">
        <v>9.4000000000000004E-3</v>
      </c>
      <c r="H37" s="12">
        <v>4.6425000000000001E-2</v>
      </c>
    </row>
    <row r="38" spans="2:8" ht="15.75" customHeight="1">
      <c r="B38" s="15" t="s">
        <v>536</v>
      </c>
      <c r="C38" s="15" t="s">
        <v>537</v>
      </c>
      <c r="D38" s="15" t="s">
        <v>55</v>
      </c>
      <c r="E38" s="16">
        <v>20000</v>
      </c>
      <c r="F38" s="17">
        <v>20.28</v>
      </c>
      <c r="G38" s="18">
        <v>9.2999999999999992E-3</v>
      </c>
      <c r="H38" s="12">
        <v>3.85E-2</v>
      </c>
    </row>
    <row r="39" spans="2:8" ht="15.75" customHeight="1">
      <c r="B39" s="19" t="s">
        <v>93</v>
      </c>
      <c r="C39" s="19"/>
      <c r="D39" s="19"/>
      <c r="E39" s="86"/>
      <c r="F39" s="21">
        <v>865.03</v>
      </c>
      <c r="G39" s="22">
        <v>0.39800000000000002</v>
      </c>
      <c r="H39" s="11"/>
    </row>
    <row r="40" spans="2:8" ht="15.75" customHeight="1">
      <c r="B40" s="15"/>
      <c r="C40" s="15"/>
      <c r="D40" s="15"/>
      <c r="E40" s="16"/>
      <c r="F40" s="17"/>
      <c r="G40" s="18"/>
      <c r="H40" s="11"/>
    </row>
    <row r="41" spans="2:8" ht="15.75" customHeight="1">
      <c r="B41" s="19" t="s">
        <v>893</v>
      </c>
      <c r="C41" s="15"/>
      <c r="D41" s="15"/>
      <c r="E41" s="16"/>
      <c r="F41" s="17"/>
      <c r="G41" s="18"/>
      <c r="H41" s="11"/>
    </row>
    <row r="42" spans="2:8" ht="15.75" customHeight="1">
      <c r="B42" s="19" t="s">
        <v>93</v>
      </c>
      <c r="C42" s="15"/>
      <c r="D42" s="15"/>
      <c r="E42" s="16"/>
      <c r="F42" s="23" t="s">
        <v>94</v>
      </c>
      <c r="G42" s="24" t="s">
        <v>94</v>
      </c>
      <c r="H42" s="11"/>
    </row>
    <row r="43" spans="2:8" ht="15.75" customHeight="1">
      <c r="B43" s="15"/>
      <c r="C43" s="15"/>
      <c r="D43" s="15"/>
      <c r="E43" s="16"/>
      <c r="F43" s="17"/>
      <c r="G43" s="18"/>
      <c r="H43" s="11"/>
    </row>
    <row r="44" spans="2:8" ht="15.75" customHeight="1">
      <c r="B44" s="19" t="s">
        <v>894</v>
      </c>
      <c r="C44" s="15"/>
      <c r="D44" s="15"/>
      <c r="E44" s="16"/>
      <c r="F44" s="17"/>
      <c r="G44" s="18"/>
      <c r="H44" s="11"/>
    </row>
    <row r="45" spans="2:8" ht="15.75" customHeight="1">
      <c r="B45" s="19" t="s">
        <v>93</v>
      </c>
      <c r="C45" s="15"/>
      <c r="D45" s="15"/>
      <c r="E45" s="16"/>
      <c r="F45" s="23" t="s">
        <v>94</v>
      </c>
      <c r="G45" s="24" t="s">
        <v>94</v>
      </c>
      <c r="H45" s="11"/>
    </row>
    <row r="46" spans="2:8" ht="15.75" customHeight="1">
      <c r="B46" s="15"/>
      <c r="C46" s="15"/>
      <c r="D46" s="15"/>
      <c r="E46" s="16"/>
      <c r="F46" s="17"/>
      <c r="G46" s="18"/>
      <c r="H46" s="11"/>
    </row>
    <row r="47" spans="2:8" ht="15.75" customHeight="1">
      <c r="B47" s="26" t="s">
        <v>95</v>
      </c>
      <c r="C47" s="26"/>
      <c r="D47" s="26"/>
      <c r="E47" s="27"/>
      <c r="F47" s="21">
        <v>865.03</v>
      </c>
      <c r="G47" s="22">
        <v>0.39800000000000002</v>
      </c>
      <c r="H47" s="11"/>
    </row>
    <row r="48" spans="2:8" ht="15.75" customHeight="1">
      <c r="B48" s="15"/>
      <c r="C48" s="15"/>
      <c r="D48" s="15"/>
      <c r="E48" s="16"/>
      <c r="F48" s="17"/>
      <c r="G48" s="18"/>
      <c r="H48" s="11"/>
    </row>
    <row r="49" spans="1:8" ht="15.75" customHeight="1">
      <c r="B49" s="19" t="s">
        <v>106</v>
      </c>
      <c r="C49" s="15"/>
      <c r="D49" s="15"/>
      <c r="E49" s="16"/>
      <c r="F49" s="17"/>
      <c r="G49" s="18"/>
      <c r="H49" s="11"/>
    </row>
    <row r="50" spans="1:8" ht="15.75" customHeight="1">
      <c r="B50" s="15" t="s">
        <v>107</v>
      </c>
      <c r="C50" s="15"/>
      <c r="D50" s="15"/>
      <c r="E50" s="16"/>
      <c r="F50" s="17">
        <v>524.48</v>
      </c>
      <c r="G50" s="18">
        <v>0.2414</v>
      </c>
      <c r="H50" s="11"/>
    </row>
    <row r="51" spans="1:8" ht="15.75" customHeight="1">
      <c r="B51" s="19" t="s">
        <v>93</v>
      </c>
      <c r="C51" s="19"/>
      <c r="D51" s="19"/>
      <c r="E51" s="86"/>
      <c r="F51" s="21">
        <v>524.48</v>
      </c>
      <c r="G51" s="22">
        <v>0.2414</v>
      </c>
      <c r="H51" s="11"/>
    </row>
    <row r="52" spans="1:8" ht="15.75" customHeight="1">
      <c r="B52" s="15"/>
      <c r="C52" s="15"/>
      <c r="D52" s="15"/>
      <c r="E52" s="16"/>
      <c r="F52" s="17"/>
      <c r="G52" s="18"/>
      <c r="H52" s="11"/>
    </row>
    <row r="53" spans="1:8" ht="15.75" customHeight="1">
      <c r="B53" s="26" t="s">
        <v>95</v>
      </c>
      <c r="C53" s="26"/>
      <c r="D53" s="26"/>
      <c r="E53" s="27"/>
      <c r="F53" s="21">
        <v>524.48</v>
      </c>
      <c r="G53" s="22">
        <v>0.2414</v>
      </c>
      <c r="H53" s="11"/>
    </row>
    <row r="54" spans="1:8" ht="15.75" customHeight="1">
      <c r="B54" s="15" t="s">
        <v>108</v>
      </c>
      <c r="C54" s="15"/>
      <c r="D54" s="15"/>
      <c r="E54" s="16"/>
      <c r="F54" s="17">
        <v>281.86</v>
      </c>
      <c r="G54" s="18">
        <f>G55-G53-G47-G28</f>
        <v>0.12989999999999993</v>
      </c>
      <c r="H54" s="11"/>
    </row>
    <row r="55" spans="1:8" ht="15.75" customHeight="1">
      <c r="B55" s="87" t="s">
        <v>109</v>
      </c>
      <c r="C55" s="87"/>
      <c r="D55" s="87"/>
      <c r="E55" s="88"/>
      <c r="F55" s="89">
        <v>2172.5700000000002</v>
      </c>
      <c r="G55" s="10">
        <v>1</v>
      </c>
      <c r="H55" s="13"/>
    </row>
    <row r="56" spans="1:8" ht="15.75" customHeight="1">
      <c r="B56" s="90"/>
      <c r="C56" s="91"/>
      <c r="D56" s="91"/>
      <c r="E56" s="4"/>
      <c r="F56" s="4"/>
      <c r="G56" s="92"/>
      <c r="H56" s="93"/>
    </row>
    <row r="57" spans="1:8" ht="15.75" customHeight="1">
      <c r="B57" s="94" t="s">
        <v>711</v>
      </c>
      <c r="C57" s="91"/>
      <c r="D57" s="91"/>
      <c r="E57" s="4"/>
      <c r="F57" s="150"/>
      <c r="G57" s="150"/>
      <c r="H57" s="93"/>
    </row>
    <row r="58" spans="1:8" ht="15.75" customHeight="1">
      <c r="B58" s="94" t="s">
        <v>195</v>
      </c>
      <c r="C58" s="91"/>
      <c r="D58" s="91"/>
      <c r="E58" s="4"/>
      <c r="F58" s="4"/>
      <c r="G58" s="92"/>
      <c r="H58" s="93"/>
    </row>
    <row r="59" spans="1:8" ht="15.75" customHeight="1">
      <c r="B59" s="95"/>
      <c r="C59" s="91"/>
      <c r="D59" s="91"/>
      <c r="E59" s="4"/>
      <c r="F59" s="4"/>
      <c r="G59" s="92"/>
      <c r="H59" s="93"/>
    </row>
    <row r="60" spans="1:8" ht="15.75" customHeight="1">
      <c r="A60" s="32"/>
      <c r="B60" s="49" t="s">
        <v>731</v>
      </c>
      <c r="C60" s="96"/>
      <c r="D60" s="96"/>
      <c r="E60" s="98"/>
      <c r="F60" s="98"/>
      <c r="G60" s="98"/>
      <c r="H60" s="93"/>
    </row>
    <row r="61" spans="1:8" ht="15.75" customHeight="1">
      <c r="A61" s="28"/>
      <c r="B61" s="31" t="s">
        <v>732</v>
      </c>
      <c r="C61" s="98"/>
      <c r="D61" s="98"/>
      <c r="E61" s="5"/>
      <c r="F61" s="5"/>
      <c r="G61" s="5"/>
      <c r="H61" s="93"/>
    </row>
    <row r="62" spans="1:8" ht="15.75" customHeight="1">
      <c r="A62" s="28"/>
      <c r="B62" s="31" t="s">
        <v>807</v>
      </c>
      <c r="C62" s="98"/>
      <c r="D62" s="98"/>
      <c r="E62" s="5"/>
      <c r="F62" s="5"/>
      <c r="G62" s="5"/>
      <c r="H62" s="93"/>
    </row>
    <row r="63" spans="1:8" ht="15.75" customHeight="1">
      <c r="A63" s="28"/>
      <c r="B63" s="31" t="s">
        <v>808</v>
      </c>
      <c r="C63" s="98"/>
      <c r="D63" s="98"/>
      <c r="E63" s="5"/>
      <c r="F63" s="5"/>
      <c r="G63" s="5"/>
      <c r="H63" s="93"/>
    </row>
    <row r="64" spans="1:8" ht="15.75" customHeight="1">
      <c r="A64" s="28"/>
      <c r="B64" s="33" t="s">
        <v>734</v>
      </c>
      <c r="C64" s="34" t="s">
        <v>735</v>
      </c>
      <c r="D64" s="34" t="s">
        <v>735</v>
      </c>
      <c r="E64" s="5"/>
      <c r="F64" s="5"/>
      <c r="G64" s="5"/>
      <c r="H64" s="93"/>
    </row>
    <row r="65" spans="1:8" ht="15.75" customHeight="1">
      <c r="A65" s="28"/>
      <c r="B65" s="35"/>
      <c r="C65" s="36">
        <v>44104</v>
      </c>
      <c r="D65" s="36">
        <v>43921</v>
      </c>
      <c r="E65" s="5"/>
      <c r="F65" s="5"/>
      <c r="G65" s="5"/>
      <c r="H65" s="93"/>
    </row>
    <row r="66" spans="1:8" ht="15.75" customHeight="1">
      <c r="A66" s="28"/>
      <c r="B66" s="37" t="s">
        <v>736</v>
      </c>
      <c r="C66" s="38"/>
      <c r="D66" s="38"/>
      <c r="E66" s="5"/>
      <c r="F66" s="5"/>
      <c r="G66" s="5"/>
      <c r="H66" s="93"/>
    </row>
    <row r="67" spans="1:8" ht="15.75" customHeight="1">
      <c r="A67" s="28"/>
      <c r="B67" s="38" t="s">
        <v>737</v>
      </c>
      <c r="C67" s="39">
        <v>11.978300000000001</v>
      </c>
      <c r="D67" s="39">
        <v>10.8971</v>
      </c>
      <c r="E67" s="5"/>
      <c r="F67" s="5"/>
      <c r="G67" s="5"/>
      <c r="H67" s="93"/>
    </row>
    <row r="68" spans="1:8" ht="15.75" customHeight="1">
      <c r="A68" s="28"/>
      <c r="B68" s="38" t="s">
        <v>767</v>
      </c>
      <c r="C68" s="39">
        <v>11.975299999999999</v>
      </c>
      <c r="D68" s="39">
        <v>10.8939</v>
      </c>
      <c r="E68" s="5"/>
      <c r="F68" s="5"/>
      <c r="G68" s="5"/>
      <c r="H68" s="93"/>
    </row>
    <row r="69" spans="1:8" ht="15.75" customHeight="1">
      <c r="A69" s="28"/>
      <c r="B69" s="38" t="s">
        <v>741</v>
      </c>
      <c r="C69" s="39">
        <v>11.978300000000001</v>
      </c>
      <c r="D69" s="39">
        <v>10.8971</v>
      </c>
      <c r="E69" s="5"/>
      <c r="F69" s="5"/>
      <c r="G69" s="5"/>
      <c r="H69" s="93"/>
    </row>
    <row r="70" spans="1:8" ht="15.75" customHeight="1">
      <c r="A70" s="28"/>
      <c r="B70" s="38" t="s">
        <v>742</v>
      </c>
      <c r="C70" s="39" t="s">
        <v>739</v>
      </c>
      <c r="D70" s="39" t="s">
        <v>739</v>
      </c>
      <c r="E70" s="5"/>
      <c r="F70" s="5"/>
      <c r="G70" s="5"/>
      <c r="H70" s="93"/>
    </row>
    <row r="71" spans="1:8" ht="15.75" customHeight="1">
      <c r="A71" s="28"/>
      <c r="B71" s="37" t="s">
        <v>745</v>
      </c>
      <c r="C71" s="51"/>
      <c r="D71" s="51"/>
      <c r="E71" s="5"/>
      <c r="F71" s="5"/>
      <c r="G71" s="5"/>
      <c r="H71" s="93"/>
    </row>
    <row r="72" spans="1:8" ht="15.75" customHeight="1">
      <c r="A72" s="28"/>
      <c r="B72" s="38" t="s">
        <v>762</v>
      </c>
      <c r="C72" s="40">
        <v>11.5626</v>
      </c>
      <c r="D72" s="40">
        <v>10.563600000000001</v>
      </c>
      <c r="E72" s="5"/>
      <c r="F72" s="5"/>
      <c r="G72" s="5"/>
      <c r="H72" s="93"/>
    </row>
    <row r="73" spans="1:8" ht="15.75" customHeight="1">
      <c r="A73" s="28"/>
      <c r="B73" s="38" t="s">
        <v>810</v>
      </c>
      <c r="C73" s="40">
        <v>11.5626</v>
      </c>
      <c r="D73" s="40">
        <v>10.563600000000001</v>
      </c>
      <c r="E73" s="5"/>
      <c r="F73" s="5"/>
      <c r="G73" s="5"/>
      <c r="H73" s="93"/>
    </row>
    <row r="74" spans="1:8" ht="15.75" customHeight="1">
      <c r="A74" s="28"/>
      <c r="B74" s="38" t="s">
        <v>769</v>
      </c>
      <c r="C74" s="40">
        <v>11.560400000000001</v>
      </c>
      <c r="D74" s="40">
        <v>10.562200000000001</v>
      </c>
      <c r="E74" s="5"/>
      <c r="F74" s="5"/>
      <c r="G74" s="5"/>
      <c r="H74" s="93"/>
    </row>
    <row r="75" spans="1:8" ht="15.75" customHeight="1">
      <c r="A75" s="28"/>
      <c r="B75" s="38" t="s">
        <v>770</v>
      </c>
      <c r="C75" s="40">
        <v>11.5646</v>
      </c>
      <c r="D75" s="40">
        <v>10.5647</v>
      </c>
      <c r="E75" s="5"/>
      <c r="F75" s="5"/>
      <c r="G75" s="5"/>
      <c r="H75" s="93"/>
    </row>
    <row r="76" spans="1:8" ht="15.75" customHeight="1">
      <c r="A76" s="28"/>
      <c r="B76" s="31" t="s">
        <v>753</v>
      </c>
      <c r="C76" s="155"/>
      <c r="D76" s="155"/>
      <c r="E76" s="5"/>
      <c r="F76" s="5"/>
      <c r="G76" s="5"/>
      <c r="H76" s="93"/>
    </row>
    <row r="77" spans="1:8" ht="15.75" customHeight="1">
      <c r="A77" s="28"/>
      <c r="B77" s="31" t="s">
        <v>913</v>
      </c>
      <c r="C77" s="119"/>
      <c r="D77" s="5"/>
      <c r="E77" s="5"/>
      <c r="F77" s="5"/>
      <c r="G77" s="5"/>
      <c r="H77" s="93"/>
    </row>
    <row r="78" spans="1:8" ht="15.75" customHeight="1">
      <c r="A78" s="28"/>
      <c r="B78" s="33" t="s">
        <v>754</v>
      </c>
      <c r="C78" s="34" t="s">
        <v>755</v>
      </c>
      <c r="D78" s="5"/>
      <c r="E78" s="5"/>
      <c r="F78" s="5"/>
      <c r="G78" s="5"/>
      <c r="H78" s="93"/>
    </row>
    <row r="79" spans="1:8" ht="15.75" customHeight="1">
      <c r="A79" s="28"/>
      <c r="B79" s="41"/>
      <c r="C79" s="36">
        <v>44104</v>
      </c>
      <c r="D79" s="5"/>
      <c r="E79" s="5"/>
      <c r="F79" s="5"/>
      <c r="G79" s="5"/>
      <c r="H79" s="93"/>
    </row>
    <row r="80" spans="1:8" ht="15.75" customHeight="1">
      <c r="A80" s="28"/>
      <c r="B80" s="38" t="s">
        <v>767</v>
      </c>
      <c r="C80" s="39" t="s">
        <v>739</v>
      </c>
      <c r="D80" s="5"/>
      <c r="E80" s="5"/>
      <c r="F80" s="5"/>
      <c r="G80" s="5"/>
      <c r="H80" s="93"/>
    </row>
    <row r="81" spans="1:8" ht="15.75" customHeight="1">
      <c r="A81" s="28"/>
      <c r="B81" s="38" t="s">
        <v>741</v>
      </c>
      <c r="C81" s="39" t="s">
        <v>739</v>
      </c>
      <c r="D81" s="5"/>
      <c r="E81" s="5"/>
      <c r="F81" s="5"/>
      <c r="G81" s="5"/>
      <c r="H81" s="93"/>
    </row>
    <row r="82" spans="1:8" ht="15.75" customHeight="1">
      <c r="A82" s="28"/>
      <c r="B82" s="38" t="s">
        <v>742</v>
      </c>
      <c r="C82" s="39" t="s">
        <v>739</v>
      </c>
      <c r="D82" s="5"/>
      <c r="E82" s="5"/>
      <c r="F82" s="5"/>
      <c r="G82" s="5"/>
      <c r="H82" s="93"/>
    </row>
    <row r="83" spans="1:8" ht="15.75" customHeight="1">
      <c r="A83" s="28"/>
      <c r="B83" s="38" t="s">
        <v>810</v>
      </c>
      <c r="C83" s="39" t="s">
        <v>739</v>
      </c>
      <c r="D83" s="5"/>
      <c r="E83" s="5"/>
      <c r="F83" s="5"/>
      <c r="G83" s="5"/>
      <c r="H83" s="93"/>
    </row>
    <row r="84" spans="1:8" ht="15.75" customHeight="1">
      <c r="A84" s="28"/>
      <c r="B84" s="38" t="s">
        <v>769</v>
      </c>
      <c r="C84" s="39" t="s">
        <v>739</v>
      </c>
      <c r="D84" s="5"/>
      <c r="E84" s="5"/>
      <c r="F84" s="5"/>
      <c r="G84" s="5"/>
      <c r="H84" s="93"/>
    </row>
    <row r="85" spans="1:8" ht="15.75" customHeight="1">
      <c r="A85" s="28"/>
      <c r="B85" s="38" t="s">
        <v>770</v>
      </c>
      <c r="C85" s="39" t="s">
        <v>739</v>
      </c>
      <c r="D85" s="5"/>
      <c r="E85" s="5"/>
      <c r="F85" s="5"/>
      <c r="G85" s="5"/>
      <c r="H85" s="93"/>
    </row>
    <row r="86" spans="1:8" ht="15.75" customHeight="1">
      <c r="A86" s="28"/>
      <c r="B86" s="42" t="s">
        <v>857</v>
      </c>
      <c r="C86" s="98"/>
      <c r="D86" s="98"/>
      <c r="E86" s="5"/>
      <c r="F86" s="5"/>
      <c r="G86" s="5"/>
      <c r="H86" s="93"/>
    </row>
    <row r="87" spans="1:8" ht="15.75" customHeight="1">
      <c r="A87" s="28"/>
      <c r="B87" s="31" t="s">
        <v>833</v>
      </c>
      <c r="C87" s="98"/>
      <c r="D87" s="98"/>
      <c r="E87" s="144"/>
      <c r="F87" s="144"/>
      <c r="G87" s="145"/>
      <c r="H87" s="93"/>
    </row>
    <row r="88" spans="1:8" ht="15.75" customHeight="1">
      <c r="A88" s="28"/>
      <c r="B88" s="31" t="s">
        <v>859</v>
      </c>
      <c r="C88" s="98"/>
      <c r="D88" s="98"/>
      <c r="E88" s="5"/>
      <c r="F88" s="5"/>
      <c r="G88" s="5"/>
      <c r="H88" s="93"/>
    </row>
    <row r="89" spans="1:8" ht="15.75" customHeight="1">
      <c r="A89" s="28"/>
      <c r="B89" s="31" t="s">
        <v>835</v>
      </c>
      <c r="C89" s="98"/>
      <c r="D89" s="98"/>
      <c r="E89" s="5"/>
      <c r="F89" s="5"/>
      <c r="G89" s="5"/>
      <c r="H89" s="93"/>
    </row>
    <row r="90" spans="1:8" ht="15.75" customHeight="1">
      <c r="A90" s="32"/>
      <c r="B90" s="163" t="s">
        <v>836</v>
      </c>
      <c r="C90" s="47"/>
      <c r="D90" s="47"/>
      <c r="E90" s="47"/>
      <c r="F90" s="45"/>
      <c r="G90" s="45"/>
      <c r="H90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4D28-270E-40D3-86B1-E74F85CAE199}">
  <dimension ref="A1:H67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33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538</v>
      </c>
      <c r="C9" s="15" t="s">
        <v>539</v>
      </c>
      <c r="D9" s="15" t="s">
        <v>55</v>
      </c>
      <c r="E9" s="16">
        <v>1000000</v>
      </c>
      <c r="F9" s="17">
        <v>1253.83</v>
      </c>
      <c r="G9" s="18">
        <v>0.11550000000000001</v>
      </c>
      <c r="H9" s="12">
        <v>0.04</v>
      </c>
    </row>
    <row r="10" spans="2:8" ht="15.75" customHeight="1">
      <c r="B10" s="15" t="s">
        <v>540</v>
      </c>
      <c r="C10" s="15" t="s">
        <v>541</v>
      </c>
      <c r="D10" s="15" t="s">
        <v>55</v>
      </c>
      <c r="E10" s="16">
        <v>1000000</v>
      </c>
      <c r="F10" s="17">
        <v>1246.5</v>
      </c>
      <c r="G10" s="18">
        <v>0.1148</v>
      </c>
      <c r="H10" s="12">
        <v>3.9649999999999998E-2</v>
      </c>
    </row>
    <row r="11" spans="2:8" ht="15.75" customHeight="1">
      <c r="B11" s="15" t="s">
        <v>542</v>
      </c>
      <c r="C11" s="15" t="s">
        <v>543</v>
      </c>
      <c r="D11" s="15" t="s">
        <v>55</v>
      </c>
      <c r="E11" s="16">
        <v>1000000</v>
      </c>
      <c r="F11" s="17">
        <v>1244.81</v>
      </c>
      <c r="G11" s="18">
        <v>0.11459999999999999</v>
      </c>
      <c r="H11" s="12">
        <v>4.3249000000000003E-2</v>
      </c>
    </row>
    <row r="12" spans="2:8" ht="15.75" customHeight="1">
      <c r="B12" s="15" t="s">
        <v>544</v>
      </c>
      <c r="C12" s="15" t="s">
        <v>545</v>
      </c>
      <c r="D12" s="15" t="s">
        <v>55</v>
      </c>
      <c r="E12" s="16">
        <v>1010000</v>
      </c>
      <c r="F12" s="17">
        <v>1027.83</v>
      </c>
      <c r="G12" s="18">
        <v>9.4600000000000004E-2</v>
      </c>
      <c r="H12" s="12">
        <v>4.1149999999999999E-2</v>
      </c>
    </row>
    <row r="13" spans="2:8" ht="15.75" customHeight="1">
      <c r="B13" s="15" t="s">
        <v>180</v>
      </c>
      <c r="C13" s="15" t="s">
        <v>181</v>
      </c>
      <c r="D13" s="15" t="s">
        <v>55</v>
      </c>
      <c r="E13" s="16">
        <v>1020000</v>
      </c>
      <c r="F13" s="17">
        <v>1027.82</v>
      </c>
      <c r="G13" s="18">
        <v>9.4600000000000004E-2</v>
      </c>
      <c r="H13" s="12">
        <v>3.5098999999999998E-2</v>
      </c>
    </row>
    <row r="14" spans="2:8" ht="15.75" customHeight="1">
      <c r="B14" s="15" t="s">
        <v>546</v>
      </c>
      <c r="C14" s="15" t="s">
        <v>547</v>
      </c>
      <c r="D14" s="15" t="s">
        <v>72</v>
      </c>
      <c r="E14" s="16">
        <v>1000000</v>
      </c>
      <c r="F14" s="17">
        <v>1018.67</v>
      </c>
      <c r="G14" s="18">
        <v>9.3799999999999994E-2</v>
      </c>
      <c r="H14" s="12">
        <v>3.9591000000000001E-2</v>
      </c>
    </row>
    <row r="15" spans="2:8" ht="15.75" customHeight="1">
      <c r="B15" s="15" t="s">
        <v>534</v>
      </c>
      <c r="C15" s="15" t="s">
        <v>535</v>
      </c>
      <c r="D15" s="15" t="s">
        <v>55</v>
      </c>
      <c r="E15" s="16">
        <v>1000000</v>
      </c>
      <c r="F15" s="17">
        <v>1016.46</v>
      </c>
      <c r="G15" s="18">
        <v>9.3600000000000003E-2</v>
      </c>
      <c r="H15" s="12">
        <v>3.8349000000000001E-2</v>
      </c>
    </row>
    <row r="16" spans="2:8" ht="15.75" customHeight="1">
      <c r="B16" s="15" t="s">
        <v>548</v>
      </c>
      <c r="C16" s="15" t="s">
        <v>549</v>
      </c>
      <c r="D16" s="15" t="s">
        <v>55</v>
      </c>
      <c r="E16" s="16">
        <v>1000000</v>
      </c>
      <c r="F16" s="17">
        <v>1012.09</v>
      </c>
      <c r="G16" s="18">
        <v>9.3200000000000005E-2</v>
      </c>
      <c r="H16" s="12">
        <v>3.6999999999999998E-2</v>
      </c>
    </row>
    <row r="17" spans="2:8" ht="15.75" customHeight="1">
      <c r="B17" s="15" t="s">
        <v>550</v>
      </c>
      <c r="C17" s="15" t="s">
        <v>551</v>
      </c>
      <c r="D17" s="15" t="s">
        <v>55</v>
      </c>
      <c r="E17" s="16">
        <v>500000</v>
      </c>
      <c r="F17" s="17">
        <v>619.78</v>
      </c>
      <c r="G17" s="18">
        <v>5.7099999999999998E-2</v>
      </c>
      <c r="H17" s="12">
        <v>4.3249000000000003E-2</v>
      </c>
    </row>
    <row r="18" spans="2:8" ht="15.75" customHeight="1">
      <c r="B18" s="15" t="s">
        <v>552</v>
      </c>
      <c r="C18" s="15" t="s">
        <v>553</v>
      </c>
      <c r="D18" s="15" t="s">
        <v>55</v>
      </c>
      <c r="E18" s="16">
        <v>510000</v>
      </c>
      <c r="F18" s="17">
        <v>511.31</v>
      </c>
      <c r="G18" s="18">
        <v>4.7100000000000003E-2</v>
      </c>
      <c r="H18" s="12">
        <v>3.4401000000000001E-2</v>
      </c>
    </row>
    <row r="19" spans="2:8" ht="15.75" customHeight="1">
      <c r="B19" s="15" t="s">
        <v>554</v>
      </c>
      <c r="C19" s="15" t="s">
        <v>555</v>
      </c>
      <c r="D19" s="15" t="s">
        <v>58</v>
      </c>
      <c r="E19" s="16">
        <v>290000</v>
      </c>
      <c r="F19" s="17">
        <v>295.67</v>
      </c>
      <c r="G19" s="18">
        <v>2.7199999999999998E-2</v>
      </c>
      <c r="H19" s="12">
        <v>4.0368000000000001E-2</v>
      </c>
    </row>
    <row r="20" spans="2:8" ht="15.75" customHeight="1">
      <c r="B20" s="15" t="s">
        <v>556</v>
      </c>
      <c r="C20" s="15" t="s">
        <v>557</v>
      </c>
      <c r="D20" s="15" t="s">
        <v>58</v>
      </c>
      <c r="E20" s="16">
        <v>135000</v>
      </c>
      <c r="F20" s="17">
        <v>137.36000000000001</v>
      </c>
      <c r="G20" s="18">
        <v>1.26E-2</v>
      </c>
      <c r="H20" s="12">
        <v>3.7057E-2</v>
      </c>
    </row>
    <row r="21" spans="2:8" ht="15.75" customHeight="1">
      <c r="B21" s="19" t="s">
        <v>93</v>
      </c>
      <c r="C21" s="19"/>
      <c r="D21" s="19"/>
      <c r="E21" s="86"/>
      <c r="F21" s="21">
        <v>10412.129999999999</v>
      </c>
      <c r="G21" s="22">
        <v>0.9587</v>
      </c>
      <c r="H21" s="11"/>
    </row>
    <row r="22" spans="2:8" ht="15.75" customHeight="1">
      <c r="B22" s="15"/>
      <c r="C22" s="15"/>
      <c r="D22" s="15"/>
      <c r="E22" s="16"/>
      <c r="F22" s="17"/>
      <c r="G22" s="18"/>
      <c r="H22" s="11"/>
    </row>
    <row r="23" spans="2:8" ht="15.75" customHeight="1">
      <c r="B23" s="19" t="s">
        <v>893</v>
      </c>
      <c r="C23" s="15"/>
      <c r="D23" s="15"/>
      <c r="E23" s="16"/>
      <c r="F23" s="17"/>
      <c r="G23" s="18"/>
      <c r="H23" s="11"/>
    </row>
    <row r="24" spans="2:8" ht="15.75" customHeight="1">
      <c r="B24" s="19" t="s">
        <v>93</v>
      </c>
      <c r="C24" s="15"/>
      <c r="D24" s="15"/>
      <c r="E24" s="16"/>
      <c r="F24" s="23" t="s">
        <v>94</v>
      </c>
      <c r="G24" s="24" t="s">
        <v>94</v>
      </c>
      <c r="H24" s="11"/>
    </row>
    <row r="25" spans="2:8" ht="15.75" customHeight="1">
      <c r="B25" s="15"/>
      <c r="C25" s="15"/>
      <c r="D25" s="15"/>
      <c r="E25" s="16"/>
      <c r="F25" s="17"/>
      <c r="G25" s="18"/>
      <c r="H25" s="11"/>
    </row>
    <row r="26" spans="2:8" ht="15.75" customHeight="1">
      <c r="B26" s="19" t="s">
        <v>894</v>
      </c>
      <c r="C26" s="15"/>
      <c r="D26" s="15"/>
      <c r="E26" s="16"/>
      <c r="F26" s="17"/>
      <c r="G26" s="18"/>
      <c r="H26" s="11"/>
    </row>
    <row r="27" spans="2:8" ht="15.75" customHeight="1">
      <c r="B27" s="19" t="s">
        <v>93</v>
      </c>
      <c r="C27" s="15"/>
      <c r="D27" s="15"/>
      <c r="E27" s="16"/>
      <c r="F27" s="23" t="s">
        <v>94</v>
      </c>
      <c r="G27" s="24" t="s">
        <v>94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26" t="s">
        <v>95</v>
      </c>
      <c r="C29" s="26"/>
      <c r="D29" s="26"/>
      <c r="E29" s="27"/>
      <c r="F29" s="21">
        <v>10412.129999999999</v>
      </c>
      <c r="G29" s="22">
        <v>0.9587</v>
      </c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19" t="s">
        <v>707</v>
      </c>
      <c r="C31" s="15"/>
      <c r="D31" s="15"/>
      <c r="E31" s="16"/>
      <c r="F31" s="17"/>
      <c r="G31" s="18"/>
      <c r="H31" s="11"/>
    </row>
    <row r="32" spans="2:8" ht="15.75" customHeight="1">
      <c r="B32" s="15" t="s">
        <v>708</v>
      </c>
      <c r="C32" s="15" t="s">
        <v>915</v>
      </c>
      <c r="D32" s="15"/>
      <c r="E32" s="16"/>
      <c r="F32" s="17">
        <v>131.12</v>
      </c>
      <c r="G32" s="18">
        <v>1.21E-2</v>
      </c>
      <c r="H32" s="11"/>
    </row>
    <row r="33" spans="1:8" ht="15.75" customHeight="1">
      <c r="B33" s="19" t="s">
        <v>93</v>
      </c>
      <c r="C33" s="15"/>
      <c r="D33" s="15"/>
      <c r="E33" s="16"/>
      <c r="F33" s="21">
        <f>F32</f>
        <v>131.12</v>
      </c>
      <c r="G33" s="22">
        <f>G32</f>
        <v>1.21E-2</v>
      </c>
      <c r="H33" s="11"/>
    </row>
    <row r="34" spans="1:8" ht="15.75" customHeight="1">
      <c r="B34" s="26" t="s">
        <v>95</v>
      </c>
      <c r="C34" s="26"/>
      <c r="D34" s="26"/>
      <c r="E34" s="27"/>
      <c r="F34" s="21">
        <f>F33</f>
        <v>131.12</v>
      </c>
      <c r="G34" s="10">
        <f>G33</f>
        <v>1.21E-2</v>
      </c>
      <c r="H34" s="11"/>
    </row>
    <row r="35" spans="1:8" ht="15.75" customHeight="1">
      <c r="B35" s="15"/>
      <c r="C35" s="15"/>
      <c r="D35" s="15"/>
      <c r="E35" s="16"/>
      <c r="F35" s="17"/>
      <c r="G35" s="18"/>
      <c r="H35" s="11"/>
    </row>
    <row r="36" spans="1:8" ht="15.75" customHeight="1">
      <c r="B36" s="19" t="s">
        <v>106</v>
      </c>
      <c r="C36" s="15"/>
      <c r="D36" s="15"/>
      <c r="E36" s="16"/>
      <c r="F36" s="17"/>
      <c r="G36" s="18"/>
      <c r="H36" s="11"/>
    </row>
    <row r="37" spans="1:8" ht="15.75" customHeight="1">
      <c r="B37" s="15" t="s">
        <v>107</v>
      </c>
      <c r="C37" s="15"/>
      <c r="D37" s="15"/>
      <c r="E37" s="16"/>
      <c r="F37" s="17">
        <v>25.97</v>
      </c>
      <c r="G37" s="18">
        <v>2.3999999999999998E-3</v>
      </c>
      <c r="H37" s="11"/>
    </row>
    <row r="38" spans="1:8" ht="15.75" customHeight="1">
      <c r="B38" s="19" t="s">
        <v>93</v>
      </c>
      <c r="C38" s="19"/>
      <c r="D38" s="19"/>
      <c r="E38" s="86"/>
      <c r="F38" s="21">
        <v>25.97</v>
      </c>
      <c r="G38" s="22">
        <v>2.3999999999999998E-3</v>
      </c>
      <c r="H38" s="11"/>
    </row>
    <row r="39" spans="1:8" ht="15.75" customHeight="1">
      <c r="B39" s="15"/>
      <c r="C39" s="15"/>
      <c r="D39" s="15"/>
      <c r="E39" s="16"/>
      <c r="F39" s="17"/>
      <c r="G39" s="18"/>
      <c r="H39" s="11"/>
    </row>
    <row r="40" spans="1:8" ht="15.75" customHeight="1">
      <c r="B40" s="26" t="s">
        <v>95</v>
      </c>
      <c r="C40" s="26"/>
      <c r="D40" s="26"/>
      <c r="E40" s="27"/>
      <c r="F40" s="21">
        <v>25.97</v>
      </c>
      <c r="G40" s="22">
        <v>2.3999999999999998E-3</v>
      </c>
      <c r="H40" s="11"/>
    </row>
    <row r="41" spans="1:8" ht="15.75" customHeight="1">
      <c r="B41" s="15" t="s">
        <v>108</v>
      </c>
      <c r="C41" s="15"/>
      <c r="D41" s="15"/>
      <c r="E41" s="16"/>
      <c r="F41" s="17">
        <f>421.3-F34</f>
        <v>290.18</v>
      </c>
      <c r="G41" s="18">
        <f>3.89%-G34</f>
        <v>2.6800000000000004E-2</v>
      </c>
      <c r="H41" s="11"/>
    </row>
    <row r="42" spans="1:8" ht="15.75" customHeight="1">
      <c r="B42" s="87" t="s">
        <v>109</v>
      </c>
      <c r="C42" s="87"/>
      <c r="D42" s="87"/>
      <c r="E42" s="88"/>
      <c r="F42" s="89">
        <v>10859.4</v>
      </c>
      <c r="G42" s="10">
        <v>1</v>
      </c>
      <c r="H42" s="13"/>
    </row>
    <row r="43" spans="1:8" ht="15.75" customHeight="1">
      <c r="B43" s="90"/>
      <c r="C43" s="91"/>
      <c r="D43" s="91"/>
      <c r="E43" s="4"/>
      <c r="F43" s="4"/>
      <c r="G43" s="92"/>
      <c r="H43" s="93"/>
    </row>
    <row r="44" spans="1:8" ht="15.75" customHeight="1">
      <c r="B44" s="94" t="s">
        <v>711</v>
      </c>
      <c r="C44" s="91"/>
      <c r="D44" s="91"/>
      <c r="E44" s="4"/>
      <c r="F44" s="150"/>
      <c r="G44" s="150"/>
      <c r="H44" s="93"/>
    </row>
    <row r="45" spans="1:8" ht="15.75" customHeight="1">
      <c r="B45" s="94" t="s">
        <v>195</v>
      </c>
      <c r="C45" s="91"/>
      <c r="D45" s="91"/>
      <c r="E45" s="4"/>
      <c r="F45" s="4"/>
      <c r="G45" s="92"/>
      <c r="H45" s="93"/>
    </row>
    <row r="46" spans="1:8" ht="15.75" customHeight="1">
      <c r="B46" s="95"/>
      <c r="C46" s="91"/>
      <c r="D46" s="91"/>
      <c r="E46" s="4"/>
      <c r="F46" s="4"/>
      <c r="G46" s="92"/>
      <c r="H46" s="93"/>
    </row>
    <row r="47" spans="1:8" ht="15.75" customHeight="1">
      <c r="A47" s="32"/>
      <c r="B47" s="49" t="s">
        <v>731</v>
      </c>
      <c r="C47" s="96"/>
      <c r="D47" s="96"/>
      <c r="E47" s="98"/>
      <c r="F47" s="98"/>
      <c r="G47" s="98"/>
      <c r="H47" s="93"/>
    </row>
    <row r="48" spans="1:8" ht="15.75" customHeight="1">
      <c r="A48" s="28"/>
      <c r="B48" s="31" t="s">
        <v>732</v>
      </c>
      <c r="C48" s="98"/>
      <c r="D48" s="98"/>
      <c r="E48" s="5"/>
      <c r="F48" s="5"/>
      <c r="G48" s="5"/>
      <c r="H48" s="93"/>
    </row>
    <row r="49" spans="1:8" ht="15.75" customHeight="1">
      <c r="A49" s="28"/>
      <c r="B49" s="31" t="s">
        <v>733</v>
      </c>
      <c r="C49" s="98"/>
      <c r="D49" s="98"/>
      <c r="E49" s="5"/>
      <c r="F49" s="5"/>
      <c r="G49" s="5"/>
      <c r="H49" s="93"/>
    </row>
    <row r="50" spans="1:8" ht="15.75" customHeight="1">
      <c r="A50" s="28"/>
      <c r="B50" s="33" t="s">
        <v>760</v>
      </c>
      <c r="C50" s="34" t="s">
        <v>735</v>
      </c>
      <c r="D50" s="34" t="s">
        <v>735</v>
      </c>
      <c r="E50" s="98"/>
      <c r="F50" s="98"/>
      <c r="G50" s="5"/>
      <c r="H50" s="93"/>
    </row>
    <row r="51" spans="1:8" ht="15.75" customHeight="1">
      <c r="A51" s="28"/>
      <c r="B51" s="35"/>
      <c r="C51" s="36">
        <v>44104</v>
      </c>
      <c r="D51" s="36">
        <v>43921</v>
      </c>
      <c r="E51" s="156"/>
      <c r="F51" s="156"/>
      <c r="G51" s="5"/>
      <c r="H51" s="93"/>
    </row>
    <row r="52" spans="1:8" ht="15.75" customHeight="1">
      <c r="A52" s="28"/>
      <c r="B52" s="37" t="s">
        <v>736</v>
      </c>
      <c r="C52" s="38"/>
      <c r="D52" s="38"/>
      <c r="E52" s="98"/>
      <c r="F52" s="98"/>
      <c r="G52" s="5"/>
      <c r="H52" s="93"/>
    </row>
    <row r="53" spans="1:8" ht="15.75" customHeight="1">
      <c r="A53" s="28"/>
      <c r="B53" s="38" t="s">
        <v>737</v>
      </c>
      <c r="C53" s="39">
        <v>1236.3383000000001</v>
      </c>
      <c r="D53" s="39">
        <v>1185.5674000000001</v>
      </c>
      <c r="E53" s="100"/>
      <c r="F53" s="100"/>
      <c r="G53" s="5"/>
      <c r="H53" s="93"/>
    </row>
    <row r="54" spans="1:8" ht="15.75" customHeight="1">
      <c r="A54" s="28"/>
      <c r="B54" s="38" t="s">
        <v>860</v>
      </c>
      <c r="C54" s="39" t="s">
        <v>739</v>
      </c>
      <c r="D54" s="39" t="s">
        <v>739</v>
      </c>
      <c r="E54" s="100"/>
      <c r="F54" s="100"/>
      <c r="G54" s="5"/>
      <c r="H54" s="93"/>
    </row>
    <row r="55" spans="1:8" ht="15.75" customHeight="1">
      <c r="A55" s="28"/>
      <c r="B55" s="37" t="s">
        <v>745</v>
      </c>
      <c r="C55" s="51"/>
      <c r="D55" s="51"/>
      <c r="E55" s="100"/>
      <c r="F55" s="100"/>
      <c r="G55" s="5"/>
      <c r="H55" s="93"/>
    </row>
    <row r="56" spans="1:8" ht="15.75" customHeight="1">
      <c r="A56" s="28"/>
      <c r="B56" s="38" t="s">
        <v>762</v>
      </c>
      <c r="C56" s="40">
        <v>1216.4497000000001</v>
      </c>
      <c r="D56" s="40">
        <v>1170.4683</v>
      </c>
      <c r="E56" s="100"/>
      <c r="F56" s="100"/>
      <c r="G56" s="5"/>
      <c r="H56" s="93"/>
    </row>
    <row r="57" spans="1:8" ht="15.75" customHeight="1">
      <c r="A57" s="28"/>
      <c r="B57" s="38" t="s">
        <v>861</v>
      </c>
      <c r="C57" s="40">
        <v>1217.67</v>
      </c>
      <c r="D57" s="40">
        <v>1171.5940000000001</v>
      </c>
      <c r="E57" s="5"/>
      <c r="F57" s="5"/>
      <c r="G57" s="5"/>
      <c r="H57" s="93"/>
    </row>
    <row r="58" spans="1:8" ht="15.75" customHeight="1">
      <c r="A58" s="28"/>
      <c r="B58" s="31" t="s">
        <v>753</v>
      </c>
      <c r="C58" s="100"/>
      <c r="D58" s="100"/>
      <c r="E58" s="5"/>
      <c r="F58" s="5"/>
      <c r="G58" s="5"/>
      <c r="H58" s="93"/>
    </row>
    <row r="59" spans="1:8" ht="15.75" customHeight="1">
      <c r="A59" s="28"/>
      <c r="B59" s="31" t="s">
        <v>912</v>
      </c>
      <c r="C59" s="119"/>
      <c r="D59" s="5"/>
      <c r="E59" s="5"/>
      <c r="F59" s="5"/>
      <c r="G59" s="5"/>
      <c r="H59" s="93"/>
    </row>
    <row r="60" spans="1:8" ht="15.75" customHeight="1">
      <c r="A60" s="28"/>
      <c r="B60" s="33" t="s">
        <v>754</v>
      </c>
      <c r="C60" s="34" t="s">
        <v>755</v>
      </c>
      <c r="D60" s="5"/>
      <c r="E60" s="5"/>
      <c r="F60" s="5"/>
      <c r="G60" s="5"/>
      <c r="H60" s="93"/>
    </row>
    <row r="61" spans="1:8" ht="15.75" customHeight="1">
      <c r="A61" s="28"/>
      <c r="B61" s="41"/>
      <c r="C61" s="36">
        <v>44104</v>
      </c>
      <c r="D61" s="5"/>
      <c r="E61" s="5"/>
      <c r="F61" s="5"/>
      <c r="G61" s="5"/>
      <c r="H61" s="93"/>
    </row>
    <row r="62" spans="1:8" ht="15.75" customHeight="1">
      <c r="A62" s="28"/>
      <c r="B62" s="38" t="s">
        <v>860</v>
      </c>
      <c r="C62" s="39" t="s">
        <v>739</v>
      </c>
      <c r="D62" s="5"/>
      <c r="E62" s="5"/>
      <c r="F62" s="5"/>
      <c r="G62" s="5"/>
      <c r="H62" s="93"/>
    </row>
    <row r="63" spans="1:8" ht="15.75" customHeight="1">
      <c r="A63" s="28"/>
      <c r="B63" s="38" t="s">
        <v>861</v>
      </c>
      <c r="C63" s="39" t="s">
        <v>739</v>
      </c>
      <c r="D63" s="5"/>
      <c r="E63" s="5"/>
      <c r="F63" s="5"/>
      <c r="G63" s="5"/>
      <c r="H63" s="93"/>
    </row>
    <row r="64" spans="1:8" ht="15.75" customHeight="1">
      <c r="A64" s="28"/>
      <c r="B64" s="42" t="s">
        <v>756</v>
      </c>
      <c r="C64" s="98"/>
      <c r="D64" s="98"/>
      <c r="E64" s="5"/>
      <c r="F64" s="5"/>
      <c r="G64" s="5"/>
      <c r="H64" s="93"/>
    </row>
    <row r="65" spans="1:8" ht="15.75" customHeight="1">
      <c r="A65" s="28"/>
      <c r="B65" s="31" t="s">
        <v>862</v>
      </c>
      <c r="C65" s="98"/>
      <c r="D65" s="98"/>
      <c r="E65" s="5"/>
      <c r="F65" s="5"/>
      <c r="G65" s="5"/>
      <c r="H65" s="93"/>
    </row>
    <row r="66" spans="1:8" ht="15.75" customHeight="1">
      <c r="A66" s="28"/>
      <c r="B66" s="31" t="s">
        <v>758</v>
      </c>
      <c r="C66" s="98"/>
      <c r="D66" s="98"/>
      <c r="E66" s="5"/>
      <c r="F66" s="5"/>
      <c r="G66" s="5"/>
      <c r="H66" s="93"/>
    </row>
    <row r="67" spans="1:8" ht="15.75" customHeight="1">
      <c r="A67" s="28"/>
      <c r="B67" s="44" t="s">
        <v>759</v>
      </c>
      <c r="C67" s="45"/>
      <c r="D67" s="45"/>
      <c r="E67" s="47"/>
      <c r="F67" s="47"/>
      <c r="G67" s="47"/>
      <c r="H67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2F21-A5C9-49CF-A3F1-4D0A61CFFB71}">
  <dimension ref="A1:H7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34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538</v>
      </c>
      <c r="C9" s="15" t="s">
        <v>539</v>
      </c>
      <c r="D9" s="15" t="s">
        <v>55</v>
      </c>
      <c r="E9" s="16">
        <v>1000000</v>
      </c>
      <c r="F9" s="17">
        <v>1253.83</v>
      </c>
      <c r="G9" s="18">
        <v>0.1056</v>
      </c>
      <c r="H9" s="12">
        <v>0.04</v>
      </c>
    </row>
    <row r="10" spans="2:8" ht="15.75" customHeight="1">
      <c r="B10" s="15" t="s">
        <v>540</v>
      </c>
      <c r="C10" s="15" t="s">
        <v>541</v>
      </c>
      <c r="D10" s="15" t="s">
        <v>55</v>
      </c>
      <c r="E10" s="16">
        <v>1000000</v>
      </c>
      <c r="F10" s="17">
        <v>1246.5</v>
      </c>
      <c r="G10" s="18">
        <v>0.10489999999999999</v>
      </c>
      <c r="H10" s="12">
        <v>3.9649999999999998E-2</v>
      </c>
    </row>
    <row r="11" spans="2:8" ht="15.75" customHeight="1">
      <c r="B11" s="15" t="s">
        <v>542</v>
      </c>
      <c r="C11" s="15" t="s">
        <v>543</v>
      </c>
      <c r="D11" s="15" t="s">
        <v>55</v>
      </c>
      <c r="E11" s="16">
        <v>1000000</v>
      </c>
      <c r="F11" s="17">
        <v>1244.81</v>
      </c>
      <c r="G11" s="18">
        <v>0.1048</v>
      </c>
      <c r="H11" s="12">
        <v>4.3249000000000003E-2</v>
      </c>
    </row>
    <row r="12" spans="2:8" ht="15.75" customHeight="1">
      <c r="B12" s="15" t="s">
        <v>558</v>
      </c>
      <c r="C12" s="15" t="s">
        <v>559</v>
      </c>
      <c r="D12" s="15" t="s">
        <v>58</v>
      </c>
      <c r="E12" s="16">
        <v>1115000</v>
      </c>
      <c r="F12" s="17">
        <v>1137.74</v>
      </c>
      <c r="G12" s="18">
        <v>9.5799999999999996E-2</v>
      </c>
      <c r="H12" s="12">
        <v>4.0367E-2</v>
      </c>
    </row>
    <row r="13" spans="2:8" ht="15.75" customHeight="1">
      <c r="B13" s="15" t="s">
        <v>534</v>
      </c>
      <c r="C13" s="15" t="s">
        <v>535</v>
      </c>
      <c r="D13" s="15" t="s">
        <v>55</v>
      </c>
      <c r="E13" s="16">
        <v>1040000</v>
      </c>
      <c r="F13" s="17">
        <v>1057.1099999999999</v>
      </c>
      <c r="G13" s="18">
        <v>8.8999999999999996E-2</v>
      </c>
      <c r="H13" s="12">
        <v>3.8349000000000001E-2</v>
      </c>
    </row>
    <row r="14" spans="2:8" ht="15.75" customHeight="1">
      <c r="B14" s="15" t="s">
        <v>560</v>
      </c>
      <c r="C14" s="15" t="s">
        <v>561</v>
      </c>
      <c r="D14" s="15" t="s">
        <v>55</v>
      </c>
      <c r="E14" s="16">
        <v>1000000</v>
      </c>
      <c r="F14" s="17">
        <v>1018.65</v>
      </c>
      <c r="G14" s="18">
        <v>8.5800000000000001E-2</v>
      </c>
      <c r="H14" s="12">
        <v>4.1151E-2</v>
      </c>
    </row>
    <row r="15" spans="2:8" ht="15.75" customHeight="1">
      <c r="B15" s="15" t="s">
        <v>562</v>
      </c>
      <c r="C15" s="15" t="s">
        <v>563</v>
      </c>
      <c r="D15" s="15" t="s">
        <v>58</v>
      </c>
      <c r="E15" s="16">
        <v>995000</v>
      </c>
      <c r="F15" s="17">
        <v>1012.15</v>
      </c>
      <c r="G15" s="18">
        <v>8.5199999999999998E-2</v>
      </c>
      <c r="H15" s="12">
        <v>3.7357000000000001E-2</v>
      </c>
    </row>
    <row r="16" spans="2:8" ht="15.75" customHeight="1">
      <c r="B16" s="15" t="s">
        <v>564</v>
      </c>
      <c r="C16" s="15" t="s">
        <v>565</v>
      </c>
      <c r="D16" s="15" t="s">
        <v>55</v>
      </c>
      <c r="E16" s="16">
        <v>990000</v>
      </c>
      <c r="F16" s="17">
        <v>1007.27</v>
      </c>
      <c r="G16" s="18">
        <v>8.48E-2</v>
      </c>
      <c r="H16" s="12">
        <v>3.7499999999999999E-2</v>
      </c>
    </row>
    <row r="17" spans="2:8" ht="15.75" customHeight="1">
      <c r="B17" s="15" t="s">
        <v>546</v>
      </c>
      <c r="C17" s="15" t="s">
        <v>547</v>
      </c>
      <c r="D17" s="15" t="s">
        <v>72</v>
      </c>
      <c r="E17" s="16">
        <v>750000</v>
      </c>
      <c r="F17" s="17">
        <v>764</v>
      </c>
      <c r="G17" s="18">
        <v>6.4299999999999996E-2</v>
      </c>
      <c r="H17" s="12">
        <v>3.9591000000000001E-2</v>
      </c>
    </row>
    <row r="18" spans="2:8" ht="15.75" customHeight="1">
      <c r="B18" s="15" t="s">
        <v>550</v>
      </c>
      <c r="C18" s="15" t="s">
        <v>551</v>
      </c>
      <c r="D18" s="15" t="s">
        <v>55</v>
      </c>
      <c r="E18" s="16">
        <v>500000</v>
      </c>
      <c r="F18" s="17">
        <v>619.78</v>
      </c>
      <c r="G18" s="18">
        <v>5.2200000000000003E-2</v>
      </c>
      <c r="H18" s="12">
        <v>4.3249000000000003E-2</v>
      </c>
    </row>
    <row r="19" spans="2:8" ht="15.75" customHeight="1">
      <c r="B19" s="15" t="s">
        <v>552</v>
      </c>
      <c r="C19" s="15" t="s">
        <v>553</v>
      </c>
      <c r="D19" s="15" t="s">
        <v>55</v>
      </c>
      <c r="E19" s="16">
        <v>390000</v>
      </c>
      <c r="F19" s="17">
        <v>391</v>
      </c>
      <c r="G19" s="18">
        <v>3.2899999999999999E-2</v>
      </c>
      <c r="H19" s="12">
        <v>3.4401000000000001E-2</v>
      </c>
    </row>
    <row r="20" spans="2:8" ht="15.75" customHeight="1">
      <c r="B20" s="15" t="s">
        <v>180</v>
      </c>
      <c r="C20" s="15" t="s">
        <v>181</v>
      </c>
      <c r="D20" s="15" t="s">
        <v>55</v>
      </c>
      <c r="E20" s="16">
        <v>280000</v>
      </c>
      <c r="F20" s="17">
        <v>282.14999999999998</v>
      </c>
      <c r="G20" s="18">
        <v>2.3800000000000002E-2</v>
      </c>
      <c r="H20" s="12">
        <v>3.5098999999999998E-2</v>
      </c>
    </row>
    <row r="21" spans="2:8" ht="15.75" customHeight="1">
      <c r="B21" s="15" t="s">
        <v>556</v>
      </c>
      <c r="C21" s="15" t="s">
        <v>557</v>
      </c>
      <c r="D21" s="15" t="s">
        <v>58</v>
      </c>
      <c r="E21" s="16">
        <v>160000</v>
      </c>
      <c r="F21" s="17">
        <v>162.80000000000001</v>
      </c>
      <c r="G21" s="18">
        <v>1.37E-2</v>
      </c>
      <c r="H21" s="12">
        <v>3.7057E-2</v>
      </c>
    </row>
    <row r="22" spans="2:8" ht="15.75" customHeight="1">
      <c r="B22" s="15" t="s">
        <v>536</v>
      </c>
      <c r="C22" s="15" t="s">
        <v>537</v>
      </c>
      <c r="D22" s="15" t="s">
        <v>55</v>
      </c>
      <c r="E22" s="16">
        <v>80000</v>
      </c>
      <c r="F22" s="17">
        <v>81.12</v>
      </c>
      <c r="G22" s="18">
        <v>6.7999999999999996E-3</v>
      </c>
      <c r="H22" s="12">
        <v>3.85E-2</v>
      </c>
    </row>
    <row r="23" spans="2:8" ht="15.75" customHeight="1">
      <c r="B23" s="15" t="s">
        <v>566</v>
      </c>
      <c r="C23" s="15" t="s">
        <v>567</v>
      </c>
      <c r="D23" s="15" t="s">
        <v>55</v>
      </c>
      <c r="E23" s="16">
        <v>10000</v>
      </c>
      <c r="F23" s="17">
        <v>10.26</v>
      </c>
      <c r="G23" s="18">
        <v>8.9999999999999998E-4</v>
      </c>
      <c r="H23" s="12">
        <v>4.1149999999999999E-2</v>
      </c>
    </row>
    <row r="24" spans="2:8" ht="15.75" customHeight="1">
      <c r="B24" s="19" t="s">
        <v>93</v>
      </c>
      <c r="C24" s="19"/>
      <c r="D24" s="19"/>
      <c r="E24" s="86"/>
      <c r="F24" s="21">
        <v>11289.17</v>
      </c>
      <c r="G24" s="22">
        <v>0.95050000000000001</v>
      </c>
      <c r="H24" s="11"/>
    </row>
    <row r="25" spans="2:8" ht="15.75" customHeight="1">
      <c r="B25" s="15"/>
      <c r="C25" s="15"/>
      <c r="D25" s="15"/>
      <c r="E25" s="16"/>
      <c r="F25" s="17"/>
      <c r="G25" s="18"/>
      <c r="H25" s="11"/>
    </row>
    <row r="26" spans="2:8" ht="15.75" customHeight="1">
      <c r="B26" s="19" t="s">
        <v>893</v>
      </c>
      <c r="C26" s="15"/>
      <c r="D26" s="15"/>
      <c r="E26" s="16"/>
      <c r="F26" s="17"/>
      <c r="G26" s="18"/>
      <c r="H26" s="11"/>
    </row>
    <row r="27" spans="2:8" ht="15.75" customHeight="1">
      <c r="B27" s="19" t="s">
        <v>93</v>
      </c>
      <c r="C27" s="15"/>
      <c r="D27" s="15"/>
      <c r="E27" s="16"/>
      <c r="F27" s="23" t="s">
        <v>94</v>
      </c>
      <c r="G27" s="24" t="s">
        <v>94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894</v>
      </c>
      <c r="C29" s="15"/>
      <c r="D29" s="15"/>
      <c r="E29" s="16"/>
      <c r="F29" s="17"/>
      <c r="G29" s="18"/>
      <c r="H29" s="11"/>
    </row>
    <row r="30" spans="2:8" ht="15.75" customHeight="1">
      <c r="B30" s="19" t="s">
        <v>93</v>
      </c>
      <c r="C30" s="15"/>
      <c r="D30" s="15"/>
      <c r="E30" s="16"/>
      <c r="F30" s="23" t="s">
        <v>94</v>
      </c>
      <c r="G30" s="24" t="s">
        <v>94</v>
      </c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26" t="s">
        <v>95</v>
      </c>
      <c r="C32" s="26"/>
      <c r="D32" s="26"/>
      <c r="E32" s="27"/>
      <c r="F32" s="21">
        <v>11289.17</v>
      </c>
      <c r="G32" s="22">
        <v>0.95050000000000001</v>
      </c>
      <c r="H32" s="11"/>
    </row>
    <row r="33" spans="2:8" ht="15.75" customHeight="1">
      <c r="B33" s="15"/>
      <c r="C33" s="15"/>
      <c r="D33" s="15"/>
      <c r="E33" s="16"/>
      <c r="F33" s="17"/>
      <c r="G33" s="18"/>
      <c r="H33" s="11"/>
    </row>
    <row r="34" spans="2:8" ht="15.75" customHeight="1">
      <c r="B34" s="19" t="s">
        <v>707</v>
      </c>
      <c r="C34" s="15"/>
      <c r="D34" s="15"/>
      <c r="E34" s="16"/>
      <c r="F34" s="17"/>
      <c r="G34" s="18"/>
      <c r="H34" s="11"/>
    </row>
    <row r="35" spans="2:8" ht="15.75" customHeight="1">
      <c r="B35" s="15" t="s">
        <v>708</v>
      </c>
      <c r="C35" s="15" t="s">
        <v>915</v>
      </c>
      <c r="D35" s="15"/>
      <c r="E35" s="16"/>
      <c r="F35" s="17">
        <v>88.92</v>
      </c>
      <c r="G35" s="18">
        <v>7.4999999999999997E-3</v>
      </c>
      <c r="H35" s="11"/>
    </row>
    <row r="36" spans="2:8" ht="15.75" customHeight="1">
      <c r="B36" s="19" t="s">
        <v>93</v>
      </c>
      <c r="C36" s="15"/>
      <c r="D36" s="15"/>
      <c r="E36" s="16"/>
      <c r="F36" s="21">
        <f>F35</f>
        <v>88.92</v>
      </c>
      <c r="G36" s="22">
        <f>G35</f>
        <v>7.4999999999999997E-3</v>
      </c>
      <c r="H36" s="11"/>
    </row>
    <row r="37" spans="2:8" ht="15.75" customHeight="1">
      <c r="B37" s="26" t="s">
        <v>95</v>
      </c>
      <c r="C37" s="26"/>
      <c r="D37" s="26"/>
      <c r="E37" s="27"/>
      <c r="F37" s="21">
        <f>F36</f>
        <v>88.92</v>
      </c>
      <c r="G37" s="10">
        <f>G36</f>
        <v>7.4999999999999997E-3</v>
      </c>
      <c r="H37" s="11"/>
    </row>
    <row r="38" spans="2:8" ht="15.75" customHeight="1">
      <c r="B38" s="15"/>
      <c r="C38" s="15"/>
      <c r="D38" s="15"/>
      <c r="E38" s="16"/>
      <c r="F38" s="17"/>
      <c r="G38" s="18"/>
      <c r="H38" s="11"/>
    </row>
    <row r="39" spans="2:8" ht="15.75" customHeight="1">
      <c r="B39" s="19" t="s">
        <v>106</v>
      </c>
      <c r="C39" s="15"/>
      <c r="D39" s="15"/>
      <c r="E39" s="16"/>
      <c r="F39" s="17"/>
      <c r="G39" s="18"/>
      <c r="H39" s="11"/>
    </row>
    <row r="40" spans="2:8" ht="15.75" customHeight="1">
      <c r="B40" s="15" t="s">
        <v>107</v>
      </c>
      <c r="C40" s="15"/>
      <c r="D40" s="15"/>
      <c r="E40" s="16"/>
      <c r="F40" s="17">
        <v>251.11</v>
      </c>
      <c r="G40" s="18">
        <v>2.1100000000000001E-2</v>
      </c>
      <c r="H40" s="11"/>
    </row>
    <row r="41" spans="2:8" ht="15.75" customHeight="1">
      <c r="B41" s="19" t="s">
        <v>93</v>
      </c>
      <c r="C41" s="19"/>
      <c r="D41" s="19"/>
      <c r="E41" s="86"/>
      <c r="F41" s="21">
        <v>251.11</v>
      </c>
      <c r="G41" s="22">
        <v>2.1100000000000001E-2</v>
      </c>
      <c r="H41" s="11"/>
    </row>
    <row r="42" spans="2:8" ht="15.75" customHeight="1">
      <c r="B42" s="15"/>
      <c r="C42" s="15"/>
      <c r="D42" s="15"/>
      <c r="E42" s="16"/>
      <c r="F42" s="17"/>
      <c r="G42" s="18"/>
      <c r="H42" s="11"/>
    </row>
    <row r="43" spans="2:8" ht="15.75" customHeight="1">
      <c r="B43" s="26" t="s">
        <v>95</v>
      </c>
      <c r="C43" s="26"/>
      <c r="D43" s="26"/>
      <c r="E43" s="27"/>
      <c r="F43" s="21">
        <v>251.11</v>
      </c>
      <c r="G43" s="22">
        <v>2.1100000000000001E-2</v>
      </c>
      <c r="H43" s="11"/>
    </row>
    <row r="44" spans="2:8" ht="15.75" customHeight="1">
      <c r="B44" s="15" t="s">
        <v>108</v>
      </c>
      <c r="C44" s="15"/>
      <c r="D44" s="15"/>
      <c r="E44" s="16"/>
      <c r="F44" s="17">
        <f>338.52-F37</f>
        <v>249.59999999999997</v>
      </c>
      <c r="G44" s="18">
        <f>2.84%-G37</f>
        <v>2.0899999999999998E-2</v>
      </c>
      <c r="H44" s="11"/>
    </row>
    <row r="45" spans="2:8" ht="15.75" customHeight="1">
      <c r="B45" s="87" t="s">
        <v>109</v>
      </c>
      <c r="C45" s="87"/>
      <c r="D45" s="87"/>
      <c r="E45" s="88"/>
      <c r="F45" s="89">
        <v>11878.8</v>
      </c>
      <c r="G45" s="10">
        <v>1</v>
      </c>
      <c r="H45" s="13"/>
    </row>
    <row r="46" spans="2:8" ht="15.75" customHeight="1">
      <c r="B46" s="90"/>
      <c r="C46" s="91"/>
      <c r="D46" s="91"/>
      <c r="E46" s="4"/>
      <c r="F46" s="4"/>
      <c r="G46" s="92"/>
      <c r="H46" s="93"/>
    </row>
    <row r="47" spans="2:8" ht="15.75" customHeight="1">
      <c r="B47" s="94" t="s">
        <v>711</v>
      </c>
      <c r="C47" s="91"/>
      <c r="D47" s="91"/>
      <c r="E47" s="4"/>
      <c r="F47" s="150"/>
      <c r="G47" s="150"/>
      <c r="H47" s="93"/>
    </row>
    <row r="48" spans="2:8" ht="15.75" customHeight="1">
      <c r="B48" s="94" t="s">
        <v>195</v>
      </c>
      <c r="C48" s="91"/>
      <c r="D48" s="91"/>
      <c r="E48" s="4"/>
      <c r="F48" s="4"/>
      <c r="G48" s="92"/>
      <c r="H48" s="93"/>
    </row>
    <row r="49" spans="1:8" ht="15.75" customHeight="1">
      <c r="B49" s="95"/>
      <c r="C49" s="91"/>
      <c r="D49" s="91"/>
      <c r="E49" s="4"/>
      <c r="F49" s="4"/>
      <c r="G49" s="92"/>
      <c r="H49" s="93"/>
    </row>
    <row r="50" spans="1:8" ht="15.75" customHeight="1">
      <c r="A50" s="32"/>
      <c r="B50" s="49" t="s">
        <v>731</v>
      </c>
      <c r="C50" s="96"/>
      <c r="D50" s="96"/>
      <c r="E50" s="98"/>
      <c r="F50" s="98"/>
      <c r="G50" s="98"/>
      <c r="H50" s="93"/>
    </row>
    <row r="51" spans="1:8" ht="15.75" customHeight="1">
      <c r="A51" s="28"/>
      <c r="B51" s="31" t="s">
        <v>732</v>
      </c>
      <c r="C51" s="98"/>
      <c r="D51" s="98"/>
      <c r="E51" s="5"/>
      <c r="F51" s="5"/>
      <c r="G51" s="5"/>
      <c r="H51" s="93"/>
    </row>
    <row r="52" spans="1:8" ht="15.75" customHeight="1">
      <c r="A52" s="28"/>
      <c r="B52" s="31" t="s">
        <v>733</v>
      </c>
      <c r="C52" s="98"/>
      <c r="D52" s="98"/>
      <c r="E52" s="5"/>
      <c r="F52" s="5"/>
      <c r="G52" s="5"/>
      <c r="H52" s="93"/>
    </row>
    <row r="53" spans="1:8" ht="15.75" customHeight="1">
      <c r="A53" s="28"/>
      <c r="B53" s="33" t="s">
        <v>760</v>
      </c>
      <c r="C53" s="34" t="s">
        <v>735</v>
      </c>
      <c r="D53" s="34" t="s">
        <v>735</v>
      </c>
      <c r="E53" s="98"/>
      <c r="F53" s="98"/>
      <c r="G53" s="5"/>
      <c r="H53" s="93"/>
    </row>
    <row r="54" spans="1:8" ht="15.75" customHeight="1">
      <c r="A54" s="28"/>
      <c r="B54" s="35"/>
      <c r="C54" s="36">
        <v>44104</v>
      </c>
      <c r="D54" s="36">
        <v>43921</v>
      </c>
      <c r="E54" s="156"/>
      <c r="F54" s="156"/>
      <c r="G54" s="5"/>
      <c r="H54" s="93"/>
    </row>
    <row r="55" spans="1:8" ht="15.75" customHeight="1">
      <c r="A55" s="28"/>
      <c r="B55" s="37" t="s">
        <v>736</v>
      </c>
      <c r="C55" s="38"/>
      <c r="D55" s="38"/>
      <c r="E55" s="98"/>
      <c r="F55" s="98"/>
      <c r="G55" s="5"/>
      <c r="H55" s="93"/>
    </row>
    <row r="56" spans="1:8" ht="15.75" customHeight="1">
      <c r="A56" s="28"/>
      <c r="B56" s="38" t="s">
        <v>737</v>
      </c>
      <c r="C56" s="40">
        <v>1233.136</v>
      </c>
      <c r="D56" s="40">
        <v>1183.3814</v>
      </c>
      <c r="E56" s="100"/>
      <c r="F56" s="100"/>
      <c r="G56" s="5"/>
      <c r="H56" s="93"/>
    </row>
    <row r="57" spans="1:8" ht="15.75" customHeight="1">
      <c r="A57" s="28"/>
      <c r="B57" s="38" t="s">
        <v>860</v>
      </c>
      <c r="C57" s="40">
        <v>1233.67</v>
      </c>
      <c r="D57" s="40">
        <v>1183.8020000000001</v>
      </c>
      <c r="E57" s="100"/>
      <c r="F57" s="100"/>
      <c r="G57" s="5"/>
      <c r="H57" s="93"/>
    </row>
    <row r="58" spans="1:8" ht="15.75" customHeight="1">
      <c r="A58" s="28"/>
      <c r="B58" s="37" t="s">
        <v>745</v>
      </c>
      <c r="C58" s="51"/>
      <c r="D58" s="51"/>
      <c r="E58" s="100"/>
      <c r="F58" s="100"/>
      <c r="G58" s="5"/>
      <c r="H58" s="93"/>
    </row>
    <row r="59" spans="1:8" ht="15.75" customHeight="1">
      <c r="A59" s="28"/>
      <c r="B59" s="38" t="s">
        <v>762</v>
      </c>
      <c r="C59" s="39">
        <v>1203.8655000000001</v>
      </c>
      <c r="D59" s="39">
        <v>1161.2016000000001</v>
      </c>
      <c r="E59" s="100"/>
      <c r="F59" s="100"/>
      <c r="G59" s="5"/>
      <c r="H59" s="93"/>
    </row>
    <row r="60" spans="1:8" ht="15.75" customHeight="1">
      <c r="A60" s="28"/>
      <c r="B60" s="38" t="s">
        <v>861</v>
      </c>
      <c r="C60" s="39" t="s">
        <v>739</v>
      </c>
      <c r="D60" s="39" t="s">
        <v>739</v>
      </c>
      <c r="E60" s="100"/>
      <c r="F60" s="100"/>
      <c r="G60" s="5"/>
      <c r="H60" s="93"/>
    </row>
    <row r="61" spans="1:8" ht="15.75" customHeight="1">
      <c r="A61" s="28"/>
      <c r="B61" s="31" t="s">
        <v>753</v>
      </c>
      <c r="C61" s="100"/>
      <c r="D61" s="100"/>
      <c r="E61" s="5"/>
      <c r="F61" s="5"/>
      <c r="G61" s="5"/>
      <c r="H61" s="93"/>
    </row>
    <row r="62" spans="1:8" ht="15.75" customHeight="1">
      <c r="A62" s="28"/>
      <c r="B62" s="31" t="s">
        <v>912</v>
      </c>
      <c r="C62" s="119"/>
      <c r="D62" s="5"/>
      <c r="E62" s="5"/>
      <c r="F62" s="5"/>
      <c r="G62" s="5"/>
      <c r="H62" s="93"/>
    </row>
    <row r="63" spans="1:8" ht="15.75" customHeight="1">
      <c r="A63" s="28"/>
      <c r="B63" s="33" t="s">
        <v>754</v>
      </c>
      <c r="C63" s="34" t="s">
        <v>755</v>
      </c>
      <c r="D63" s="5"/>
      <c r="E63" s="5"/>
      <c r="F63" s="5"/>
      <c r="G63" s="5"/>
      <c r="H63" s="93"/>
    </row>
    <row r="64" spans="1:8" ht="15.75" customHeight="1">
      <c r="A64" s="28"/>
      <c r="B64" s="41"/>
      <c r="C64" s="36">
        <v>44104</v>
      </c>
      <c r="D64" s="5"/>
      <c r="E64" s="5"/>
      <c r="F64" s="5"/>
      <c r="G64" s="5"/>
      <c r="H64" s="93"/>
    </row>
    <row r="65" spans="1:8" ht="15.75" customHeight="1">
      <c r="A65" s="28"/>
      <c r="B65" s="38" t="s">
        <v>860</v>
      </c>
      <c r="C65" s="39" t="s">
        <v>739</v>
      </c>
      <c r="D65" s="5"/>
      <c r="E65" s="5"/>
      <c r="F65" s="5"/>
      <c r="G65" s="5"/>
      <c r="H65" s="93"/>
    </row>
    <row r="66" spans="1:8" ht="15.75" customHeight="1">
      <c r="A66" s="28"/>
      <c r="B66" s="38" t="s">
        <v>861</v>
      </c>
      <c r="C66" s="39" t="s">
        <v>739</v>
      </c>
      <c r="D66" s="5"/>
      <c r="E66" s="5"/>
      <c r="F66" s="5"/>
      <c r="G66" s="5"/>
      <c r="H66" s="93"/>
    </row>
    <row r="67" spans="1:8" ht="15.75" customHeight="1">
      <c r="A67" s="28"/>
      <c r="B67" s="42" t="s">
        <v>756</v>
      </c>
      <c r="C67" s="98"/>
      <c r="D67" s="98"/>
      <c r="E67" s="5"/>
      <c r="F67" s="5"/>
      <c r="G67" s="5"/>
      <c r="H67" s="93"/>
    </row>
    <row r="68" spans="1:8" ht="15.75" customHeight="1">
      <c r="A68" s="28"/>
      <c r="B68" s="31" t="s">
        <v>863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31" t="s">
        <v>758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44" t="s">
        <v>759</v>
      </c>
      <c r="C70" s="45"/>
      <c r="D70" s="45"/>
      <c r="E70" s="47"/>
      <c r="F70" s="47"/>
      <c r="G70" s="47"/>
      <c r="H70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0739-70E2-4A2B-93BE-9A0DDDB9547B}">
  <dimension ref="A1:H71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4</v>
      </c>
      <c r="C1" s="1"/>
      <c r="D1" s="1"/>
      <c r="E1" s="1"/>
      <c r="F1" s="1"/>
      <c r="G1" s="1"/>
    </row>
    <row r="2" spans="2:8" ht="15.75" customHeight="1">
      <c r="B2" s="3" t="s">
        <v>710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96</v>
      </c>
      <c r="C7" s="15"/>
      <c r="D7" s="15"/>
      <c r="E7" s="16"/>
      <c r="F7" s="17"/>
      <c r="G7" s="18"/>
      <c r="H7" s="11"/>
    </row>
    <row r="8" spans="2:8" ht="15.75" customHeight="1">
      <c r="B8" s="15"/>
      <c r="C8" s="15"/>
      <c r="D8" s="15"/>
      <c r="E8" s="16"/>
      <c r="F8" s="17"/>
      <c r="G8" s="18"/>
      <c r="H8" s="11"/>
    </row>
    <row r="9" spans="2:8" ht="15.75" customHeight="1">
      <c r="B9" s="19" t="s">
        <v>97</v>
      </c>
      <c r="C9" s="15"/>
      <c r="D9" s="15"/>
      <c r="E9" s="16"/>
      <c r="F9" s="17"/>
      <c r="G9" s="18"/>
      <c r="H9" s="11"/>
    </row>
    <row r="10" spans="2:8" ht="15.75" customHeight="1">
      <c r="B10" s="15" t="s">
        <v>111</v>
      </c>
      <c r="C10" s="15" t="s">
        <v>112</v>
      </c>
      <c r="D10" s="15" t="s">
        <v>100</v>
      </c>
      <c r="E10" s="16">
        <v>1500000</v>
      </c>
      <c r="F10" s="17">
        <v>1486.12</v>
      </c>
      <c r="G10" s="18">
        <v>0.106</v>
      </c>
      <c r="H10" s="12">
        <v>3.5151000000000002E-2</v>
      </c>
    </row>
    <row r="11" spans="2:8" ht="15.75" customHeight="1">
      <c r="B11" s="15" t="s">
        <v>98</v>
      </c>
      <c r="C11" s="15" t="s">
        <v>113</v>
      </c>
      <c r="D11" s="15" t="s">
        <v>100</v>
      </c>
      <c r="E11" s="16">
        <v>1500000</v>
      </c>
      <c r="F11" s="17">
        <v>1485.15</v>
      </c>
      <c r="G11" s="18">
        <v>0.10589999999999999</v>
      </c>
      <c r="H11" s="12">
        <v>3.5099999999999999E-2</v>
      </c>
    </row>
    <row r="12" spans="2:8" ht="15.75" customHeight="1">
      <c r="B12" s="15" t="s">
        <v>114</v>
      </c>
      <c r="C12" s="15" t="s">
        <v>115</v>
      </c>
      <c r="D12" s="15" t="s">
        <v>116</v>
      </c>
      <c r="E12" s="16">
        <v>1500000</v>
      </c>
      <c r="F12" s="17">
        <v>1479</v>
      </c>
      <c r="G12" s="18">
        <v>0.1055</v>
      </c>
      <c r="H12" s="12">
        <v>3.5499999999999997E-2</v>
      </c>
    </row>
    <row r="13" spans="2:8" ht="15.75" customHeight="1">
      <c r="B13" s="15" t="s">
        <v>117</v>
      </c>
      <c r="C13" s="15" t="s">
        <v>118</v>
      </c>
      <c r="D13" s="15" t="s">
        <v>116</v>
      </c>
      <c r="E13" s="16">
        <v>1500000</v>
      </c>
      <c r="F13" s="17">
        <v>1462.7</v>
      </c>
      <c r="G13" s="18">
        <v>0.1043</v>
      </c>
      <c r="H13" s="12">
        <v>3.8299E-2</v>
      </c>
    </row>
    <row r="14" spans="2:8" ht="15.75" customHeight="1">
      <c r="B14" s="19" t="s">
        <v>93</v>
      </c>
      <c r="C14" s="19"/>
      <c r="D14" s="19"/>
      <c r="E14" s="86"/>
      <c r="F14" s="21">
        <v>5912.97</v>
      </c>
      <c r="G14" s="22">
        <v>0.42170000000000002</v>
      </c>
      <c r="H14" s="11"/>
    </row>
    <row r="15" spans="2:8" ht="15.75" customHeight="1">
      <c r="B15" s="15"/>
      <c r="C15" s="15"/>
      <c r="D15" s="15"/>
      <c r="E15" s="16"/>
      <c r="F15" s="17"/>
      <c r="G15" s="18"/>
      <c r="H15" s="11"/>
    </row>
    <row r="16" spans="2:8" ht="15.75" customHeight="1">
      <c r="B16" s="19" t="s">
        <v>119</v>
      </c>
      <c r="C16" s="15"/>
      <c r="D16" s="15"/>
      <c r="E16" s="16"/>
      <c r="F16" s="17"/>
      <c r="G16" s="18"/>
      <c r="H16" s="11"/>
    </row>
    <row r="17" spans="2:8" ht="15.75" customHeight="1">
      <c r="B17" s="15" t="s">
        <v>120</v>
      </c>
      <c r="C17" s="15" t="s">
        <v>121</v>
      </c>
      <c r="D17" s="15" t="s">
        <v>100</v>
      </c>
      <c r="E17" s="16">
        <v>1500000</v>
      </c>
      <c r="F17" s="17">
        <v>1492.8</v>
      </c>
      <c r="G17" s="18">
        <v>0.1065</v>
      </c>
      <c r="H17" s="12">
        <v>3.7449000000000003E-2</v>
      </c>
    </row>
    <row r="18" spans="2:8" ht="15.75" customHeight="1">
      <c r="B18" s="15" t="s">
        <v>122</v>
      </c>
      <c r="C18" s="15" t="s">
        <v>123</v>
      </c>
      <c r="D18" s="15" t="s">
        <v>116</v>
      </c>
      <c r="E18" s="16">
        <v>1500000</v>
      </c>
      <c r="F18" s="17">
        <v>1480.94</v>
      </c>
      <c r="G18" s="18">
        <v>0.1056</v>
      </c>
      <c r="H18" s="12">
        <v>3.9148000000000002E-2</v>
      </c>
    </row>
    <row r="19" spans="2:8" ht="15.75" customHeight="1">
      <c r="B19" s="15" t="s">
        <v>124</v>
      </c>
      <c r="C19" s="15" t="s">
        <v>125</v>
      </c>
      <c r="D19" s="15" t="s">
        <v>100</v>
      </c>
      <c r="E19" s="16">
        <v>1400000</v>
      </c>
      <c r="F19" s="17">
        <v>1383.24</v>
      </c>
      <c r="G19" s="18">
        <v>9.8699999999999996E-2</v>
      </c>
      <c r="H19" s="12">
        <v>3.5950000000000003E-2</v>
      </c>
    </row>
    <row r="20" spans="2:8" ht="15.75" customHeight="1">
      <c r="B20" s="15" t="s">
        <v>126</v>
      </c>
      <c r="C20" s="15" t="s">
        <v>127</v>
      </c>
      <c r="D20" s="15" t="s">
        <v>100</v>
      </c>
      <c r="E20" s="16">
        <v>1350000</v>
      </c>
      <c r="F20" s="17">
        <v>1303.7</v>
      </c>
      <c r="G20" s="18">
        <v>9.2999999999999999E-2</v>
      </c>
      <c r="H20" s="12">
        <v>4.6625E-2</v>
      </c>
    </row>
    <row r="21" spans="2:8" ht="15.75" customHeight="1">
      <c r="B21" s="15" t="s">
        <v>128</v>
      </c>
      <c r="C21" s="15" t="s">
        <v>129</v>
      </c>
      <c r="D21" s="15" t="s">
        <v>100</v>
      </c>
      <c r="E21" s="16">
        <v>1000000</v>
      </c>
      <c r="F21" s="17">
        <v>993.16</v>
      </c>
      <c r="G21" s="18">
        <v>7.0800000000000002E-2</v>
      </c>
      <c r="H21" s="12">
        <v>3.3500000000000002E-2</v>
      </c>
    </row>
    <row r="22" spans="2:8" ht="15.75" customHeight="1">
      <c r="B22" s="15" t="s">
        <v>130</v>
      </c>
      <c r="C22" s="15" t="s">
        <v>131</v>
      </c>
      <c r="D22" s="15" t="s">
        <v>100</v>
      </c>
      <c r="E22" s="16">
        <v>1000000</v>
      </c>
      <c r="F22" s="17">
        <v>986.62</v>
      </c>
      <c r="G22" s="18">
        <v>7.0400000000000004E-2</v>
      </c>
      <c r="H22" s="12">
        <v>3.7498999999999998E-2</v>
      </c>
    </row>
    <row r="23" spans="2:8" ht="15.75" customHeight="1">
      <c r="B23" s="19" t="s">
        <v>93</v>
      </c>
      <c r="C23" s="19"/>
      <c r="D23" s="19"/>
      <c r="E23" s="86"/>
      <c r="F23" s="21">
        <v>7640.46</v>
      </c>
      <c r="G23" s="22">
        <v>0.54500000000000004</v>
      </c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19" t="s">
        <v>101</v>
      </c>
      <c r="C25" s="15"/>
      <c r="D25" s="15"/>
      <c r="E25" s="16"/>
      <c r="F25" s="17"/>
      <c r="G25" s="18"/>
      <c r="H25" s="11"/>
    </row>
    <row r="26" spans="2:8" ht="15.75" customHeight="1">
      <c r="B26" s="15" t="s">
        <v>132</v>
      </c>
      <c r="C26" s="15" t="s">
        <v>133</v>
      </c>
      <c r="D26" s="15" t="s">
        <v>58</v>
      </c>
      <c r="E26" s="16">
        <v>250000</v>
      </c>
      <c r="F26" s="17">
        <v>247.98</v>
      </c>
      <c r="G26" s="18">
        <v>1.77E-2</v>
      </c>
      <c r="H26" s="12">
        <v>3.2701000000000001E-2</v>
      </c>
    </row>
    <row r="27" spans="2:8" ht="15.75" customHeight="1">
      <c r="B27" s="19" t="s">
        <v>93</v>
      </c>
      <c r="C27" s="19"/>
      <c r="D27" s="19"/>
      <c r="E27" s="86"/>
      <c r="F27" s="21">
        <v>247.98</v>
      </c>
      <c r="G27" s="22">
        <v>1.77E-2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26" t="s">
        <v>95</v>
      </c>
      <c r="C29" s="26"/>
      <c r="D29" s="26"/>
      <c r="E29" s="27"/>
      <c r="F29" s="21">
        <v>13801.41</v>
      </c>
      <c r="G29" s="22">
        <v>0.98440000000000005</v>
      </c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19" t="s">
        <v>106</v>
      </c>
      <c r="C32" s="15"/>
      <c r="D32" s="15"/>
      <c r="E32" s="16"/>
      <c r="F32" s="17"/>
      <c r="G32" s="18"/>
      <c r="H32" s="11"/>
    </row>
    <row r="33" spans="1:8" ht="15.75" customHeight="1">
      <c r="B33" s="15" t="s">
        <v>107</v>
      </c>
      <c r="C33" s="15"/>
      <c r="D33" s="15"/>
      <c r="E33" s="16"/>
      <c r="F33" s="17">
        <v>210.79</v>
      </c>
      <c r="G33" s="18">
        <v>1.4999999999999999E-2</v>
      </c>
      <c r="H33" s="11"/>
    </row>
    <row r="34" spans="1:8" ht="15.75" customHeight="1">
      <c r="B34" s="19" t="s">
        <v>93</v>
      </c>
      <c r="C34" s="19"/>
      <c r="D34" s="19"/>
      <c r="E34" s="86"/>
      <c r="F34" s="21">
        <v>210.79</v>
      </c>
      <c r="G34" s="22">
        <v>1.4999999999999999E-2</v>
      </c>
      <c r="H34" s="11"/>
    </row>
    <row r="35" spans="1:8" ht="15.75" customHeight="1">
      <c r="B35" s="15"/>
      <c r="C35" s="15"/>
      <c r="D35" s="15"/>
      <c r="E35" s="16"/>
      <c r="F35" s="17"/>
      <c r="G35" s="18"/>
      <c r="H35" s="11"/>
    </row>
    <row r="36" spans="1:8" ht="15.75" customHeight="1">
      <c r="B36" s="26" t="s">
        <v>95</v>
      </c>
      <c r="C36" s="26"/>
      <c r="D36" s="26"/>
      <c r="E36" s="27"/>
      <c r="F36" s="21">
        <v>210.79</v>
      </c>
      <c r="G36" s="22">
        <v>1.4999999999999999E-2</v>
      </c>
      <c r="H36" s="11"/>
    </row>
    <row r="37" spans="1:8" ht="15.75" customHeight="1">
      <c r="B37" s="15" t="s">
        <v>108</v>
      </c>
      <c r="C37" s="15"/>
      <c r="D37" s="15"/>
      <c r="E37" s="16"/>
      <c r="F37" s="17">
        <v>5.7</v>
      </c>
      <c r="G37" s="18">
        <v>5.9999999999993392E-4</v>
      </c>
      <c r="H37" s="11"/>
    </row>
    <row r="38" spans="1:8" ht="15.75" customHeight="1">
      <c r="B38" s="87" t="s">
        <v>109</v>
      </c>
      <c r="C38" s="87"/>
      <c r="D38" s="87"/>
      <c r="E38" s="88"/>
      <c r="F38" s="89">
        <v>14017.9</v>
      </c>
      <c r="G38" s="10">
        <v>1</v>
      </c>
      <c r="H38" s="13"/>
    </row>
    <row r="39" spans="1:8" ht="15.75" customHeight="1">
      <c r="B39" s="90"/>
      <c r="C39" s="91"/>
      <c r="D39" s="91"/>
      <c r="E39" s="4"/>
      <c r="F39" s="4"/>
      <c r="G39" s="92"/>
      <c r="H39" s="93"/>
    </row>
    <row r="40" spans="1:8" ht="15.75" customHeight="1">
      <c r="B40" s="94" t="s">
        <v>110</v>
      </c>
      <c r="C40" s="91"/>
      <c r="D40" s="91"/>
      <c r="E40" s="4"/>
      <c r="F40" s="4"/>
      <c r="G40" s="92"/>
      <c r="H40" s="93"/>
    </row>
    <row r="41" spans="1:8" ht="15.75" customHeight="1">
      <c r="B41" s="94" t="s">
        <v>711</v>
      </c>
      <c r="C41" s="91"/>
      <c r="D41" s="91"/>
      <c r="E41" s="4"/>
      <c r="F41" s="4"/>
      <c r="G41" s="92"/>
      <c r="H41" s="93"/>
    </row>
    <row r="42" spans="1:8" ht="15.75" customHeight="1">
      <c r="B42" s="95"/>
      <c r="C42" s="91"/>
      <c r="D42" s="91"/>
      <c r="E42" s="4"/>
      <c r="F42" s="4"/>
      <c r="G42" s="92"/>
      <c r="H42" s="93"/>
    </row>
    <row r="43" spans="1:8" ht="15.75" customHeight="1">
      <c r="A43" s="28"/>
      <c r="B43" s="46" t="s">
        <v>731</v>
      </c>
      <c r="C43" s="98"/>
      <c r="D43" s="98"/>
      <c r="E43" s="5"/>
      <c r="F43" s="97"/>
      <c r="G43" s="5"/>
      <c r="H43" s="93"/>
    </row>
    <row r="44" spans="1:8" ht="15.75" customHeight="1">
      <c r="A44" s="28"/>
      <c r="B44" s="31" t="s">
        <v>732</v>
      </c>
      <c r="C44" s="98"/>
      <c r="D44" s="98"/>
      <c r="E44" s="5"/>
      <c r="F44" s="97"/>
      <c r="G44" s="5"/>
      <c r="H44" s="93"/>
    </row>
    <row r="45" spans="1:8" ht="15.75" customHeight="1">
      <c r="A45" s="28"/>
      <c r="B45" s="31" t="s">
        <v>733</v>
      </c>
      <c r="C45" s="98"/>
      <c r="D45" s="98"/>
      <c r="E45" s="5"/>
      <c r="F45" s="97"/>
      <c r="G45" s="5"/>
      <c r="H45" s="93"/>
    </row>
    <row r="46" spans="1:8" ht="15.75" customHeight="1">
      <c r="A46" s="28"/>
      <c r="B46" s="33" t="s">
        <v>760</v>
      </c>
      <c r="C46" s="34" t="s">
        <v>735</v>
      </c>
      <c r="D46" s="34" t="s">
        <v>735</v>
      </c>
      <c r="E46" s="5"/>
      <c r="F46" s="97"/>
      <c r="G46" s="5"/>
      <c r="H46" s="93"/>
    </row>
    <row r="47" spans="1:8" ht="15.75" customHeight="1">
      <c r="A47" s="28"/>
      <c r="B47" s="35"/>
      <c r="C47" s="36">
        <v>44104</v>
      </c>
      <c r="D47" s="36">
        <v>43921</v>
      </c>
      <c r="E47" s="5"/>
      <c r="F47" s="5"/>
      <c r="G47" s="5"/>
      <c r="H47" s="93"/>
    </row>
    <row r="48" spans="1:8" ht="15.75" customHeight="1">
      <c r="A48" s="28"/>
      <c r="B48" s="37" t="s">
        <v>736</v>
      </c>
      <c r="C48" s="38"/>
      <c r="D48" s="38"/>
      <c r="E48" s="5"/>
      <c r="F48" s="5"/>
      <c r="G48" s="5"/>
      <c r="H48" s="93"/>
    </row>
    <row r="49" spans="1:8" ht="15.75" customHeight="1">
      <c r="A49" s="28"/>
      <c r="B49" s="38" t="s">
        <v>737</v>
      </c>
      <c r="C49" s="39">
        <v>1032.8653000000002</v>
      </c>
      <c r="D49" s="39">
        <v>1003.0074000000001</v>
      </c>
      <c r="E49" s="5"/>
      <c r="F49" s="99"/>
      <c r="G49" s="5"/>
      <c r="H49" s="93"/>
    </row>
    <row r="50" spans="1:8" ht="15.75" customHeight="1">
      <c r="A50" s="28"/>
      <c r="B50" s="38" t="s">
        <v>761</v>
      </c>
      <c r="C50" s="39" t="s">
        <v>739</v>
      </c>
      <c r="D50" s="39">
        <v>1000.0411</v>
      </c>
      <c r="E50" s="5"/>
      <c r="F50" s="99"/>
      <c r="G50" s="5"/>
      <c r="H50" s="93"/>
    </row>
    <row r="51" spans="1:8" ht="15.75" customHeight="1">
      <c r="A51" s="28"/>
      <c r="B51" s="38" t="s">
        <v>738</v>
      </c>
      <c r="C51" s="39" t="s">
        <v>739</v>
      </c>
      <c r="D51" s="39" t="s">
        <v>739</v>
      </c>
      <c r="E51" s="5"/>
      <c r="F51" s="99"/>
      <c r="G51" s="5"/>
      <c r="H51" s="93"/>
    </row>
    <row r="52" spans="1:8" ht="15.75" customHeight="1">
      <c r="A52" s="28"/>
      <c r="B52" s="38" t="s">
        <v>740</v>
      </c>
      <c r="C52" s="39">
        <v>1011.8379000000001</v>
      </c>
      <c r="D52" s="39">
        <v>1002.9971</v>
      </c>
      <c r="E52" s="5"/>
      <c r="F52" s="99"/>
      <c r="G52" s="5"/>
      <c r="H52" s="93"/>
    </row>
    <row r="53" spans="1:8" ht="15.75" customHeight="1">
      <c r="A53" s="28"/>
      <c r="B53" s="37" t="s">
        <v>745</v>
      </c>
      <c r="C53" s="40"/>
      <c r="D53" s="40"/>
      <c r="E53" s="5"/>
      <c r="F53" s="99"/>
      <c r="G53" s="5"/>
      <c r="H53" s="93"/>
    </row>
    <row r="54" spans="1:8" ht="15.75" customHeight="1">
      <c r="A54" s="28"/>
      <c r="B54" s="38" t="s">
        <v>762</v>
      </c>
      <c r="C54" s="39">
        <v>1027.9547</v>
      </c>
      <c r="D54" s="39">
        <v>1002.6389999999999</v>
      </c>
      <c r="E54" s="5"/>
      <c r="F54" s="99"/>
      <c r="G54" s="5"/>
      <c r="H54" s="93"/>
    </row>
    <row r="55" spans="1:8" ht="15.75" customHeight="1">
      <c r="A55" s="28"/>
      <c r="B55" s="38" t="s">
        <v>763</v>
      </c>
      <c r="C55" s="39">
        <v>1006.0783</v>
      </c>
      <c r="D55" s="39">
        <v>1000.0411</v>
      </c>
      <c r="E55" s="5"/>
      <c r="F55" s="99"/>
      <c r="G55" s="5"/>
      <c r="H55" s="93"/>
    </row>
    <row r="56" spans="1:8" ht="15.75" customHeight="1">
      <c r="A56" s="28"/>
      <c r="B56" s="38" t="s">
        <v>764</v>
      </c>
      <c r="C56" s="39">
        <v>1001.9511</v>
      </c>
      <c r="D56" s="39">
        <v>1001.3885</v>
      </c>
      <c r="E56" s="5"/>
      <c r="F56" s="99"/>
      <c r="G56" s="5"/>
      <c r="H56" s="93"/>
    </row>
    <row r="57" spans="1:8" ht="15.75" customHeight="1">
      <c r="A57" s="28"/>
      <c r="B57" s="38" t="s">
        <v>765</v>
      </c>
      <c r="C57" s="39">
        <v>1009.9910000000001</v>
      </c>
      <c r="D57" s="39">
        <v>1002.6293000000001</v>
      </c>
      <c r="E57" s="5"/>
      <c r="F57" s="99"/>
      <c r="G57" s="5"/>
      <c r="H57" s="93"/>
    </row>
    <row r="58" spans="1:8" ht="15.75" customHeight="1">
      <c r="A58" s="28"/>
      <c r="B58" s="31" t="s">
        <v>753</v>
      </c>
      <c r="C58" s="100"/>
      <c r="D58" s="100"/>
      <c r="E58" s="5"/>
      <c r="F58" s="5"/>
      <c r="G58" s="5"/>
      <c r="H58" s="93"/>
    </row>
    <row r="59" spans="1:8" ht="15.75" customHeight="1">
      <c r="A59" s="28"/>
      <c r="B59" s="31" t="s">
        <v>912</v>
      </c>
      <c r="C59" s="98"/>
      <c r="D59" s="98"/>
      <c r="E59" s="5"/>
      <c r="F59" s="5"/>
      <c r="G59" s="5"/>
      <c r="H59" s="93"/>
    </row>
    <row r="60" spans="1:8" ht="15.75" customHeight="1">
      <c r="A60" s="28"/>
      <c r="B60" s="33" t="s">
        <v>754</v>
      </c>
      <c r="C60" s="34" t="s">
        <v>755</v>
      </c>
      <c r="D60" s="98"/>
      <c r="E60" s="5"/>
      <c r="F60" s="5"/>
      <c r="G60" s="5"/>
      <c r="H60" s="93"/>
    </row>
    <row r="61" spans="1:8" ht="15.75" customHeight="1">
      <c r="A61" s="28"/>
      <c r="B61" s="41"/>
      <c r="C61" s="36">
        <v>44104</v>
      </c>
      <c r="D61" s="98"/>
      <c r="E61" s="5"/>
      <c r="F61" s="5"/>
      <c r="G61" s="5"/>
      <c r="H61" s="93"/>
    </row>
    <row r="62" spans="1:8" ht="15.75" customHeight="1">
      <c r="A62" s="28"/>
      <c r="B62" s="38" t="s">
        <v>761</v>
      </c>
      <c r="C62" s="39">
        <v>24.186565040000016</v>
      </c>
      <c r="D62" s="98"/>
      <c r="E62" s="5"/>
      <c r="F62" s="5"/>
      <c r="G62" s="5"/>
      <c r="H62" s="93"/>
    </row>
    <row r="63" spans="1:8" ht="15.75" customHeight="1">
      <c r="A63" s="28"/>
      <c r="B63" s="38" t="s">
        <v>738</v>
      </c>
      <c r="C63" s="39" t="s">
        <v>739</v>
      </c>
      <c r="D63" s="98"/>
      <c r="E63" s="5"/>
      <c r="F63" s="5"/>
      <c r="G63" s="5"/>
      <c r="H63" s="93"/>
    </row>
    <row r="64" spans="1:8" ht="15.75" customHeight="1">
      <c r="A64" s="28"/>
      <c r="B64" s="38" t="s">
        <v>740</v>
      </c>
      <c r="C64" s="39">
        <v>20.8</v>
      </c>
      <c r="D64" s="98"/>
      <c r="E64" s="5"/>
      <c r="F64" s="5"/>
      <c r="G64" s="5"/>
      <c r="H64" s="93"/>
    </row>
    <row r="65" spans="1:8" ht="15.75" customHeight="1">
      <c r="A65" s="28"/>
      <c r="B65" s="38" t="s">
        <v>763</v>
      </c>
      <c r="C65" s="39">
        <v>17.997150960000003</v>
      </c>
      <c r="D65" s="98"/>
      <c r="E65" s="5"/>
      <c r="F65" s="5"/>
      <c r="G65" s="5"/>
      <c r="H65" s="93"/>
    </row>
    <row r="66" spans="1:8" ht="15.75" customHeight="1">
      <c r="A66" s="28"/>
      <c r="B66" s="38" t="s">
        <v>764</v>
      </c>
      <c r="C66" s="39">
        <v>24.471928219999999</v>
      </c>
      <c r="D66" s="98"/>
      <c r="E66" s="5"/>
      <c r="F66" s="5"/>
      <c r="G66" s="5"/>
      <c r="H66" s="93"/>
    </row>
    <row r="67" spans="1:8" ht="15.75" customHeight="1">
      <c r="A67" s="28"/>
      <c r="B67" s="38" t="s">
        <v>765</v>
      </c>
      <c r="C67" s="39">
        <v>17.899999999999999</v>
      </c>
      <c r="D67" s="98"/>
      <c r="E67" s="5"/>
      <c r="F67" s="5"/>
      <c r="G67" s="5"/>
      <c r="H67" s="93"/>
    </row>
    <row r="68" spans="1:8" ht="15.75" customHeight="1">
      <c r="A68" s="28"/>
      <c r="B68" s="42" t="s">
        <v>756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43" t="s">
        <v>766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31" t="s">
        <v>758</v>
      </c>
      <c r="C70" s="98"/>
      <c r="D70" s="98"/>
      <c r="E70" s="5"/>
      <c r="F70" s="5"/>
      <c r="G70" s="5"/>
      <c r="H70" s="93"/>
    </row>
    <row r="71" spans="1:8" ht="15.75" customHeight="1">
      <c r="A71" s="28"/>
      <c r="B71" s="44" t="s">
        <v>759</v>
      </c>
      <c r="C71" s="45"/>
      <c r="D71" s="45"/>
      <c r="E71" s="47"/>
      <c r="F71" s="47"/>
      <c r="G71" s="47"/>
      <c r="H71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762D-33B7-45E6-B0A8-DFD31ACD7398}">
  <dimension ref="A1:H76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35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495</v>
      </c>
      <c r="C9" s="15" t="s">
        <v>568</v>
      </c>
      <c r="D9" s="15" t="s">
        <v>497</v>
      </c>
      <c r="E9" s="16">
        <v>320000</v>
      </c>
      <c r="F9" s="17">
        <v>384</v>
      </c>
      <c r="G9" s="18">
        <v>0.1258</v>
      </c>
      <c r="H9" s="12">
        <v>0.18798999999999999</v>
      </c>
    </row>
    <row r="10" spans="2:8" ht="15.75" customHeight="1">
      <c r="B10" s="15" t="s">
        <v>184</v>
      </c>
      <c r="C10" s="15" t="s">
        <v>569</v>
      </c>
      <c r="D10" s="15" t="s">
        <v>186</v>
      </c>
      <c r="E10" s="16">
        <v>300000</v>
      </c>
      <c r="F10" s="17">
        <v>376.86</v>
      </c>
      <c r="G10" s="18">
        <v>0.1235</v>
      </c>
      <c r="H10" s="12">
        <v>0.108712</v>
      </c>
    </row>
    <row r="11" spans="2:8" ht="15.75" customHeight="1">
      <c r="B11" s="15" t="s">
        <v>570</v>
      </c>
      <c r="C11" s="15" t="s">
        <v>571</v>
      </c>
      <c r="D11" s="15" t="s">
        <v>497</v>
      </c>
      <c r="E11" s="16">
        <v>300000</v>
      </c>
      <c r="F11" s="17">
        <v>356.43</v>
      </c>
      <c r="G11" s="18">
        <v>0.1168</v>
      </c>
      <c r="H11" s="12">
        <v>0.192023</v>
      </c>
    </row>
    <row r="12" spans="2:8" ht="15.75" customHeight="1">
      <c r="B12" s="15" t="s">
        <v>572</v>
      </c>
      <c r="C12" s="15" t="s">
        <v>573</v>
      </c>
      <c r="D12" s="15" t="s">
        <v>574</v>
      </c>
      <c r="E12" s="16">
        <v>300000</v>
      </c>
      <c r="F12" s="17">
        <v>295.54000000000002</v>
      </c>
      <c r="G12" s="18">
        <v>9.69E-2</v>
      </c>
      <c r="H12" s="12">
        <v>0.112402</v>
      </c>
    </row>
    <row r="13" spans="2:8" ht="15.75" customHeight="1">
      <c r="B13" s="15" t="s">
        <v>149</v>
      </c>
      <c r="C13" s="15" t="s">
        <v>150</v>
      </c>
      <c r="D13" s="15" t="s">
        <v>151</v>
      </c>
      <c r="E13" s="16">
        <v>280000</v>
      </c>
      <c r="F13" s="17">
        <v>282.77999999999997</v>
      </c>
      <c r="G13" s="18">
        <v>9.2700000000000005E-2</v>
      </c>
      <c r="H13" s="12">
        <v>9.0427999999999994E-2</v>
      </c>
    </row>
    <row r="14" spans="2:8" ht="15.75" customHeight="1">
      <c r="B14" s="15" t="s">
        <v>575</v>
      </c>
      <c r="C14" s="15" t="s">
        <v>576</v>
      </c>
      <c r="D14" s="15" t="s">
        <v>186</v>
      </c>
      <c r="E14" s="16">
        <v>160000</v>
      </c>
      <c r="F14" s="17">
        <v>158.63999999999999</v>
      </c>
      <c r="G14" s="18">
        <v>5.1999999999999998E-2</v>
      </c>
      <c r="H14" s="12">
        <v>0.10723000000000001</v>
      </c>
    </row>
    <row r="15" spans="2:8" ht="15.75" customHeight="1">
      <c r="B15" s="15" t="s">
        <v>722</v>
      </c>
      <c r="C15" s="15" t="s">
        <v>81</v>
      </c>
      <c r="D15" s="15" t="s">
        <v>82</v>
      </c>
      <c r="E15" s="16">
        <v>200000</v>
      </c>
      <c r="F15" s="17">
        <v>100.34</v>
      </c>
      <c r="G15" s="18">
        <v>3.2899999999999999E-2</v>
      </c>
      <c r="H15" s="12">
        <v>7.7156000000000002E-2</v>
      </c>
    </row>
    <row r="16" spans="2:8" ht="15.75" customHeight="1">
      <c r="B16" s="15" t="s">
        <v>727</v>
      </c>
      <c r="C16" s="15" t="s">
        <v>577</v>
      </c>
      <c r="D16" s="15" t="s">
        <v>55</v>
      </c>
      <c r="E16" s="16">
        <v>70000</v>
      </c>
      <c r="F16" s="17">
        <v>70.69</v>
      </c>
      <c r="G16" s="18">
        <v>2.3199999999999998E-2</v>
      </c>
      <c r="H16" s="12">
        <v>3.3300000000000003E-2</v>
      </c>
    </row>
    <row r="17" spans="2:8" ht="15.75" customHeight="1">
      <c r="B17" s="15" t="s">
        <v>556</v>
      </c>
      <c r="C17" s="15" t="s">
        <v>557</v>
      </c>
      <c r="D17" s="15" t="s">
        <v>58</v>
      </c>
      <c r="E17" s="16">
        <v>60000</v>
      </c>
      <c r="F17" s="17">
        <v>61.05</v>
      </c>
      <c r="G17" s="18">
        <v>0.02</v>
      </c>
      <c r="H17" s="12">
        <v>3.7057E-2</v>
      </c>
    </row>
    <row r="18" spans="2:8" ht="15.75" customHeight="1">
      <c r="B18" s="15" t="s">
        <v>721</v>
      </c>
      <c r="C18" s="15" t="s">
        <v>578</v>
      </c>
      <c r="D18" s="15" t="s">
        <v>579</v>
      </c>
      <c r="E18" s="16">
        <v>200000</v>
      </c>
      <c r="F18" s="17">
        <v>0</v>
      </c>
      <c r="G18" s="18">
        <v>0</v>
      </c>
      <c r="H18" s="12">
        <v>0</v>
      </c>
    </row>
    <row r="19" spans="2:8" ht="15.75" customHeight="1">
      <c r="B19" s="19" t="s">
        <v>93</v>
      </c>
      <c r="C19" s="19"/>
      <c r="D19" s="19"/>
      <c r="E19" s="86"/>
      <c r="F19" s="21">
        <v>2086.33</v>
      </c>
      <c r="G19" s="22">
        <v>0.68379999999999996</v>
      </c>
      <c r="H19" s="11"/>
    </row>
    <row r="20" spans="2:8" ht="15.75" customHeight="1">
      <c r="B20" s="15"/>
      <c r="C20" s="15"/>
      <c r="D20" s="15"/>
      <c r="E20" s="16"/>
      <c r="F20" s="17"/>
      <c r="G20" s="18"/>
      <c r="H20" s="11"/>
    </row>
    <row r="21" spans="2:8" ht="15.75" customHeight="1">
      <c r="B21" s="19" t="s">
        <v>893</v>
      </c>
      <c r="C21" s="19"/>
      <c r="D21" s="19"/>
      <c r="E21" s="86"/>
      <c r="F21" s="107"/>
      <c r="G21" s="108"/>
      <c r="H21" s="11"/>
    </row>
    <row r="22" spans="2:8" ht="15.75" customHeight="1">
      <c r="B22" s="15" t="s">
        <v>157</v>
      </c>
      <c r="C22" s="15" t="s">
        <v>158</v>
      </c>
      <c r="D22" s="15" t="s">
        <v>159</v>
      </c>
      <c r="E22" s="16">
        <v>330000</v>
      </c>
      <c r="F22" s="17">
        <v>314.38</v>
      </c>
      <c r="G22" s="18">
        <v>0.10299999999999999</v>
      </c>
      <c r="H22" s="12">
        <v>0.22686999999999999</v>
      </c>
    </row>
    <row r="23" spans="2:8" ht="15.75" customHeight="1">
      <c r="B23" s="15" t="s">
        <v>154</v>
      </c>
      <c r="C23" s="15" t="s">
        <v>155</v>
      </c>
      <c r="D23" s="15" t="s">
        <v>156</v>
      </c>
      <c r="E23" s="16">
        <v>300000</v>
      </c>
      <c r="F23" s="17">
        <v>284.79000000000002</v>
      </c>
      <c r="G23" s="18">
        <v>9.3299999999999994E-2</v>
      </c>
      <c r="H23" s="12">
        <v>0.23837700000000001</v>
      </c>
    </row>
    <row r="24" spans="2:8" ht="15.75" customHeight="1">
      <c r="B24" s="19" t="s">
        <v>93</v>
      </c>
      <c r="C24" s="19"/>
      <c r="D24" s="19"/>
      <c r="E24" s="86"/>
      <c r="F24" s="21">
        <v>599.16999999999996</v>
      </c>
      <c r="G24" s="22">
        <v>0.1963</v>
      </c>
      <c r="H24" s="11"/>
    </row>
    <row r="25" spans="2:8" ht="15.75" customHeight="1">
      <c r="B25" s="19" t="s">
        <v>894</v>
      </c>
      <c r="C25" s="15"/>
      <c r="D25" s="15"/>
      <c r="E25" s="16"/>
      <c r="F25" s="17"/>
      <c r="G25" s="18"/>
      <c r="H25" s="11"/>
    </row>
    <row r="26" spans="2:8" ht="15.75" customHeight="1">
      <c r="B26" s="19" t="s">
        <v>93</v>
      </c>
      <c r="C26" s="15"/>
      <c r="D26" s="15"/>
      <c r="E26" s="16"/>
      <c r="F26" s="23" t="s">
        <v>94</v>
      </c>
      <c r="G26" s="24" t="s">
        <v>94</v>
      </c>
      <c r="H26" s="11"/>
    </row>
    <row r="27" spans="2:8" ht="15.75" customHeight="1">
      <c r="B27" s="15"/>
      <c r="C27" s="15"/>
      <c r="D27" s="15"/>
      <c r="E27" s="16"/>
      <c r="F27" s="17"/>
      <c r="G27" s="18"/>
      <c r="H27" s="11"/>
    </row>
    <row r="28" spans="2:8" ht="15.75" customHeight="1">
      <c r="B28" s="26" t="s">
        <v>95</v>
      </c>
      <c r="C28" s="26"/>
      <c r="D28" s="26"/>
      <c r="E28" s="27"/>
      <c r="F28" s="21">
        <v>2685.5</v>
      </c>
      <c r="G28" s="22">
        <v>0.88009999999999999</v>
      </c>
      <c r="H28" s="11"/>
    </row>
    <row r="29" spans="2:8" ht="15.75" customHeight="1">
      <c r="B29" s="15"/>
      <c r="C29" s="15"/>
      <c r="D29" s="15"/>
      <c r="E29" s="16"/>
      <c r="F29" s="17"/>
      <c r="G29" s="18"/>
      <c r="H29" s="11"/>
    </row>
    <row r="30" spans="2:8" ht="15.75" customHeight="1">
      <c r="B30" s="19" t="s">
        <v>707</v>
      </c>
      <c r="C30" s="15"/>
      <c r="D30" s="15"/>
      <c r="E30" s="16"/>
      <c r="F30" s="17"/>
      <c r="G30" s="18"/>
      <c r="H30" s="11"/>
    </row>
    <row r="31" spans="2:8" ht="15.75" customHeight="1">
      <c r="B31" s="15" t="s">
        <v>708</v>
      </c>
      <c r="C31" s="15" t="s">
        <v>915</v>
      </c>
      <c r="D31" s="15"/>
      <c r="E31" s="16"/>
      <c r="F31" s="17">
        <v>160.59</v>
      </c>
      <c r="G31" s="18">
        <v>5.2600000000000001E-2</v>
      </c>
      <c r="H31" s="11"/>
    </row>
    <row r="32" spans="2:8" ht="15.75" customHeight="1">
      <c r="B32" s="19" t="s">
        <v>93</v>
      </c>
      <c r="C32" s="15"/>
      <c r="D32" s="15"/>
      <c r="E32" s="16"/>
      <c r="F32" s="21">
        <f>F31</f>
        <v>160.59</v>
      </c>
      <c r="G32" s="22">
        <f>G31</f>
        <v>5.2600000000000001E-2</v>
      </c>
      <c r="H32" s="11"/>
    </row>
    <row r="33" spans="1:8" ht="15.75" customHeight="1">
      <c r="B33" s="26" t="s">
        <v>95</v>
      </c>
      <c r="C33" s="26"/>
      <c r="D33" s="26"/>
      <c r="E33" s="27"/>
      <c r="F33" s="21">
        <f>F32</f>
        <v>160.59</v>
      </c>
      <c r="G33" s="10">
        <f>G32</f>
        <v>5.2600000000000001E-2</v>
      </c>
      <c r="H33" s="11"/>
    </row>
    <row r="34" spans="1:8" ht="15.75" customHeight="1">
      <c r="B34" s="15"/>
      <c r="C34" s="15"/>
      <c r="D34" s="15"/>
      <c r="E34" s="16"/>
      <c r="F34" s="17"/>
      <c r="G34" s="18"/>
      <c r="H34" s="11"/>
    </row>
    <row r="35" spans="1:8" ht="15.75" customHeight="1">
      <c r="B35" s="19" t="s">
        <v>106</v>
      </c>
      <c r="C35" s="15"/>
      <c r="D35" s="15"/>
      <c r="E35" s="16"/>
      <c r="F35" s="17"/>
      <c r="G35" s="18"/>
      <c r="H35" s="11"/>
    </row>
    <row r="36" spans="1:8" ht="15.75" customHeight="1">
      <c r="B36" s="15" t="s">
        <v>107</v>
      </c>
      <c r="C36" s="15"/>
      <c r="D36" s="15"/>
      <c r="E36" s="16"/>
      <c r="F36" s="17">
        <v>88.15</v>
      </c>
      <c r="G36" s="18">
        <v>2.8899999999999999E-2</v>
      </c>
      <c r="H36" s="11"/>
    </row>
    <row r="37" spans="1:8" ht="15.75" customHeight="1">
      <c r="B37" s="19" t="s">
        <v>93</v>
      </c>
      <c r="C37" s="19"/>
      <c r="D37" s="19"/>
      <c r="E37" s="86"/>
      <c r="F37" s="21">
        <v>88.15</v>
      </c>
      <c r="G37" s="22">
        <v>2.8899999999999999E-2</v>
      </c>
      <c r="H37" s="11"/>
    </row>
    <row r="38" spans="1:8" ht="15.75" customHeight="1">
      <c r="B38" s="15"/>
      <c r="C38" s="15"/>
      <c r="D38" s="15"/>
      <c r="E38" s="16"/>
      <c r="F38" s="17"/>
      <c r="G38" s="18"/>
      <c r="H38" s="11"/>
    </row>
    <row r="39" spans="1:8" ht="15.75" customHeight="1">
      <c r="B39" s="26" t="s">
        <v>95</v>
      </c>
      <c r="C39" s="26"/>
      <c r="D39" s="26"/>
      <c r="E39" s="27"/>
      <c r="F39" s="21">
        <v>88.15</v>
      </c>
      <c r="G39" s="22">
        <v>2.8899999999999999E-2</v>
      </c>
      <c r="H39" s="11"/>
    </row>
    <row r="40" spans="1:8" ht="15.75" customHeight="1">
      <c r="B40" s="15" t="s">
        <v>108</v>
      </c>
      <c r="C40" s="15"/>
      <c r="D40" s="15"/>
      <c r="E40" s="16"/>
      <c r="F40" s="17">
        <f>277.87-F33</f>
        <v>117.28</v>
      </c>
      <c r="G40" s="18">
        <f>9.1%-G33</f>
        <v>3.8399999999999997E-2</v>
      </c>
      <c r="H40" s="11"/>
    </row>
    <row r="41" spans="1:8" ht="15.75" customHeight="1">
      <c r="B41" s="87" t="s">
        <v>109</v>
      </c>
      <c r="C41" s="87"/>
      <c r="D41" s="87"/>
      <c r="E41" s="88"/>
      <c r="F41" s="89">
        <v>3051.52</v>
      </c>
      <c r="G41" s="10">
        <v>1</v>
      </c>
      <c r="H41" s="13"/>
    </row>
    <row r="42" spans="1:8" ht="15.75" customHeight="1">
      <c r="B42" s="90"/>
      <c r="C42" s="91"/>
      <c r="D42" s="91"/>
      <c r="E42" s="4"/>
      <c r="F42" s="4"/>
      <c r="G42" s="92"/>
      <c r="H42" s="93"/>
    </row>
    <row r="43" spans="1:8" ht="15.75" customHeight="1">
      <c r="B43" s="94" t="s">
        <v>110</v>
      </c>
      <c r="C43" s="91"/>
      <c r="D43" s="91"/>
      <c r="E43" s="4"/>
      <c r="F43" s="150"/>
      <c r="G43" s="150"/>
      <c r="H43" s="93"/>
    </row>
    <row r="44" spans="1:8" ht="15.75" customHeight="1">
      <c r="B44" s="94" t="s">
        <v>711</v>
      </c>
      <c r="C44" s="91"/>
      <c r="D44" s="91"/>
      <c r="E44" s="4"/>
      <c r="F44" s="4"/>
      <c r="G44" s="92"/>
      <c r="H44" s="93"/>
    </row>
    <row r="45" spans="1:8" ht="15.75" customHeight="1">
      <c r="B45" s="94" t="s">
        <v>195</v>
      </c>
      <c r="C45" s="91"/>
      <c r="D45" s="91"/>
      <c r="E45" s="4"/>
      <c r="F45" s="4"/>
      <c r="G45" s="92"/>
      <c r="H45" s="93"/>
    </row>
    <row r="46" spans="1:8" ht="15.75" customHeight="1">
      <c r="B46" s="109" t="s">
        <v>718</v>
      </c>
      <c r="C46" s="91"/>
      <c r="D46" s="91"/>
      <c r="E46" s="4"/>
      <c r="F46" s="4"/>
      <c r="G46" s="92"/>
      <c r="H46" s="93"/>
    </row>
    <row r="47" spans="1:8" ht="15.75" customHeight="1">
      <c r="B47" s="95"/>
      <c r="C47" s="91"/>
      <c r="D47" s="91"/>
      <c r="E47" s="4"/>
      <c r="F47" s="4"/>
      <c r="G47" s="92"/>
      <c r="H47" s="93"/>
    </row>
    <row r="48" spans="1:8" ht="15.75" customHeight="1">
      <c r="A48" s="32"/>
      <c r="B48" s="49" t="s">
        <v>731</v>
      </c>
      <c r="C48" s="96"/>
      <c r="D48" s="96"/>
      <c r="E48" s="98"/>
      <c r="F48" s="98"/>
      <c r="G48" s="98"/>
      <c r="H48" s="93"/>
    </row>
    <row r="49" spans="1:8" ht="15.75" customHeight="1">
      <c r="A49" s="28"/>
      <c r="B49" s="31" t="s">
        <v>732</v>
      </c>
      <c r="C49" s="98"/>
      <c r="D49" s="98"/>
      <c r="E49" s="5"/>
      <c r="F49" s="5"/>
      <c r="G49" s="5"/>
      <c r="H49" s="93"/>
    </row>
    <row r="50" spans="1:8" ht="15.75" customHeight="1">
      <c r="A50" s="28"/>
      <c r="B50" s="31" t="s">
        <v>733</v>
      </c>
      <c r="C50" s="98"/>
      <c r="D50" s="98"/>
      <c r="E50" s="5"/>
      <c r="F50" s="5"/>
      <c r="G50" s="5"/>
      <c r="H50" s="93"/>
    </row>
    <row r="51" spans="1:8" ht="15.75" customHeight="1">
      <c r="A51" s="28"/>
      <c r="B51" s="33" t="s">
        <v>760</v>
      </c>
      <c r="C51" s="34" t="s">
        <v>735</v>
      </c>
      <c r="D51" s="34" t="s">
        <v>735</v>
      </c>
      <c r="E51" s="98"/>
      <c r="F51" s="98"/>
      <c r="G51" s="5"/>
      <c r="H51" s="93"/>
    </row>
    <row r="52" spans="1:8" ht="15.75" customHeight="1">
      <c r="A52" s="28"/>
      <c r="B52" s="35"/>
      <c r="C52" s="36">
        <v>44104</v>
      </c>
      <c r="D52" s="36">
        <v>43921</v>
      </c>
      <c r="E52" s="156"/>
      <c r="F52" s="156"/>
      <c r="G52" s="5"/>
      <c r="H52" s="93"/>
    </row>
    <row r="53" spans="1:8" ht="15.75" customHeight="1">
      <c r="A53" s="28"/>
      <c r="B53" s="37" t="s">
        <v>736</v>
      </c>
      <c r="C53" s="38"/>
      <c r="D53" s="38"/>
      <c r="E53" s="98"/>
      <c r="F53" s="98"/>
      <c r="G53" s="5"/>
      <c r="H53" s="93"/>
    </row>
    <row r="54" spans="1:8" ht="15.75" customHeight="1">
      <c r="A54" s="28"/>
      <c r="B54" s="38" t="s">
        <v>737</v>
      </c>
      <c r="C54" s="39">
        <v>1150.6595</v>
      </c>
      <c r="D54" s="39">
        <v>1087.4492</v>
      </c>
      <c r="E54" s="100"/>
      <c r="F54" s="100"/>
      <c r="G54" s="5"/>
      <c r="H54" s="93"/>
    </row>
    <row r="55" spans="1:8" ht="15.75" customHeight="1">
      <c r="A55" s="28"/>
      <c r="B55" s="38" t="s">
        <v>860</v>
      </c>
      <c r="C55" s="39" t="s">
        <v>739</v>
      </c>
      <c r="D55" s="39" t="s">
        <v>739</v>
      </c>
      <c r="E55" s="100"/>
      <c r="F55" s="100"/>
      <c r="G55" s="5"/>
      <c r="H55" s="93"/>
    </row>
    <row r="56" spans="1:8" ht="15.75" customHeight="1">
      <c r="A56" s="28"/>
      <c r="B56" s="38" t="s">
        <v>741</v>
      </c>
      <c r="C56" s="39" t="s">
        <v>739</v>
      </c>
      <c r="D56" s="39" t="s">
        <v>739</v>
      </c>
      <c r="E56" s="100"/>
      <c r="F56" s="100"/>
      <c r="G56" s="5"/>
      <c r="H56" s="93"/>
    </row>
    <row r="57" spans="1:8" ht="15.75" customHeight="1">
      <c r="A57" s="28"/>
      <c r="B57" s="37" t="s">
        <v>745</v>
      </c>
      <c r="C57" s="51"/>
      <c r="D57" s="51"/>
      <c r="E57" s="100"/>
      <c r="F57" s="100"/>
      <c r="G57" s="5"/>
      <c r="H57" s="93"/>
    </row>
    <row r="58" spans="1:8" ht="15.75" customHeight="1">
      <c r="A58" s="28"/>
      <c r="B58" s="38" t="s">
        <v>762</v>
      </c>
      <c r="C58" s="40">
        <v>1134.8558</v>
      </c>
      <c r="D58" s="40">
        <v>1074.3081</v>
      </c>
      <c r="E58" s="100"/>
      <c r="F58" s="100"/>
      <c r="G58" s="5"/>
      <c r="H58" s="93"/>
    </row>
    <row r="59" spans="1:8" ht="15.75" customHeight="1">
      <c r="A59" s="28"/>
      <c r="B59" s="38" t="s">
        <v>861</v>
      </c>
      <c r="C59" s="40">
        <v>1134.7532000000001</v>
      </c>
      <c r="D59" s="40">
        <v>1074.2322000000001</v>
      </c>
      <c r="E59" s="100"/>
      <c r="F59" s="100"/>
      <c r="G59" s="5"/>
      <c r="H59" s="93"/>
    </row>
    <row r="60" spans="1:8" ht="15.75" customHeight="1">
      <c r="A60" s="28"/>
      <c r="B60" s="38" t="s">
        <v>769</v>
      </c>
      <c r="C60" s="40">
        <v>1134.9959000000001</v>
      </c>
      <c r="D60" s="40">
        <v>1074.4532000000002</v>
      </c>
      <c r="E60" s="100"/>
      <c r="F60" s="100"/>
      <c r="G60" s="5"/>
      <c r="H60" s="93"/>
    </row>
    <row r="61" spans="1:8" ht="15.75" customHeight="1">
      <c r="A61" s="28"/>
      <c r="B61" s="31" t="s">
        <v>753</v>
      </c>
      <c r="C61" s="100"/>
      <c r="D61" s="100"/>
      <c r="E61" s="5"/>
      <c r="F61" s="5"/>
      <c r="G61" s="5"/>
      <c r="H61" s="93"/>
    </row>
    <row r="62" spans="1:8" ht="15.75" customHeight="1">
      <c r="A62" s="28"/>
      <c r="B62" s="31" t="s">
        <v>912</v>
      </c>
      <c r="C62" s="119"/>
      <c r="D62" s="5"/>
      <c r="E62" s="5"/>
      <c r="F62" s="5"/>
      <c r="G62" s="5"/>
      <c r="H62" s="93"/>
    </row>
    <row r="63" spans="1:8" ht="15.75" customHeight="1">
      <c r="A63" s="28"/>
      <c r="B63" s="33" t="s">
        <v>754</v>
      </c>
      <c r="C63" s="34" t="s">
        <v>755</v>
      </c>
      <c r="D63" s="5"/>
      <c r="E63" s="5"/>
      <c r="F63" s="5"/>
      <c r="G63" s="5"/>
      <c r="H63" s="93"/>
    </row>
    <row r="64" spans="1:8" ht="15.75" customHeight="1">
      <c r="A64" s="28"/>
      <c r="B64" s="41"/>
      <c r="C64" s="36">
        <v>44104</v>
      </c>
      <c r="D64" s="5"/>
      <c r="E64" s="5"/>
      <c r="F64" s="5"/>
      <c r="G64" s="5"/>
      <c r="H64" s="93"/>
    </row>
    <row r="65" spans="1:8" ht="15.75" customHeight="1">
      <c r="A65" s="28"/>
      <c r="B65" s="38" t="s">
        <v>860</v>
      </c>
      <c r="C65" s="39" t="s">
        <v>739</v>
      </c>
      <c r="D65" s="5"/>
      <c r="E65" s="5"/>
      <c r="F65" s="5"/>
      <c r="G65" s="5"/>
      <c r="H65" s="93"/>
    </row>
    <row r="66" spans="1:8" ht="15.75" customHeight="1">
      <c r="A66" s="28"/>
      <c r="B66" s="38" t="s">
        <v>741</v>
      </c>
      <c r="C66" s="39" t="s">
        <v>739</v>
      </c>
      <c r="D66" s="5"/>
      <c r="E66" s="5"/>
      <c r="F66" s="5"/>
      <c r="G66" s="5"/>
      <c r="H66" s="93"/>
    </row>
    <row r="67" spans="1:8" ht="15.75" customHeight="1">
      <c r="A67" s="28"/>
      <c r="B67" s="38" t="s">
        <v>861</v>
      </c>
      <c r="C67" s="39" t="s">
        <v>739</v>
      </c>
      <c r="D67" s="5"/>
      <c r="E67" s="5"/>
      <c r="F67" s="5"/>
      <c r="G67" s="5"/>
      <c r="H67" s="93"/>
    </row>
    <row r="68" spans="1:8" ht="15.75" customHeight="1">
      <c r="A68" s="28"/>
      <c r="B68" s="38" t="s">
        <v>769</v>
      </c>
      <c r="C68" s="39" t="s">
        <v>739</v>
      </c>
      <c r="D68" s="5"/>
      <c r="E68" s="5"/>
      <c r="F68" s="5"/>
      <c r="G68" s="5"/>
      <c r="H68" s="93"/>
    </row>
    <row r="69" spans="1:8" ht="15.75" customHeight="1">
      <c r="A69" s="28"/>
      <c r="B69" s="42" t="s">
        <v>756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31" t="s">
        <v>864</v>
      </c>
      <c r="C70" s="98"/>
      <c r="D70" s="98"/>
      <c r="E70" s="5"/>
      <c r="F70" s="5"/>
      <c r="G70" s="5"/>
      <c r="H70" s="93"/>
    </row>
    <row r="71" spans="1:8" ht="15.75" customHeight="1">
      <c r="A71" s="28"/>
      <c r="B71" s="31" t="s">
        <v>758</v>
      </c>
      <c r="C71" s="98"/>
      <c r="D71" s="98"/>
      <c r="E71" s="5"/>
      <c r="F71" s="5"/>
      <c r="G71" s="5"/>
      <c r="H71" s="93"/>
    </row>
    <row r="72" spans="1:8" ht="15.75" customHeight="1">
      <c r="A72" s="28"/>
      <c r="B72" s="31" t="s">
        <v>759</v>
      </c>
      <c r="C72" s="98"/>
      <c r="D72" s="98"/>
      <c r="E72" s="5"/>
      <c r="F72" s="5"/>
      <c r="G72" s="5"/>
      <c r="H72" s="93"/>
    </row>
    <row r="73" spans="1:8" ht="15.75" customHeight="1">
      <c r="A73" s="28"/>
      <c r="B73" s="31" t="s">
        <v>909</v>
      </c>
      <c r="C73" s="98"/>
      <c r="D73" s="98"/>
      <c r="E73" s="5"/>
      <c r="F73" s="5"/>
      <c r="G73" s="5"/>
      <c r="H73" s="93"/>
    </row>
    <row r="74" spans="1:8" ht="15.75" customHeight="1">
      <c r="A74" s="32"/>
      <c r="B74" s="53" t="s">
        <v>910</v>
      </c>
      <c r="C74" s="98"/>
      <c r="D74" s="98"/>
      <c r="E74" s="98"/>
      <c r="F74" s="98"/>
      <c r="G74" s="98"/>
      <c r="H74" s="93"/>
    </row>
    <row r="75" spans="1:8" ht="15.75" customHeight="1">
      <c r="A75" s="32"/>
      <c r="B75" s="54" t="s">
        <v>773</v>
      </c>
      <c r="C75" s="98"/>
      <c r="D75" s="98"/>
      <c r="E75" s="98"/>
      <c r="F75" s="98"/>
      <c r="G75" s="98"/>
      <c r="H75" s="93"/>
    </row>
    <row r="76" spans="1:8" ht="15.75" customHeight="1">
      <c r="A76" s="32"/>
      <c r="B76" s="80" t="s">
        <v>774</v>
      </c>
      <c r="C76" s="45"/>
      <c r="D76" s="45"/>
      <c r="E76" s="45"/>
      <c r="F76" s="45"/>
      <c r="G76" s="45"/>
      <c r="H76" s="101"/>
    </row>
  </sheetData>
  <hyperlinks>
    <hyperlink ref="B76" r:id="rId1" xr:uid="{D6319AFF-2CD2-4107-B8D0-F2BD4745C242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4DC8-5955-4568-B4DE-CEFF18EC6880}">
  <dimension ref="A1:H73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36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495</v>
      </c>
      <c r="C9" s="15" t="s">
        <v>568</v>
      </c>
      <c r="D9" s="15" t="s">
        <v>497</v>
      </c>
      <c r="E9" s="16">
        <v>230000</v>
      </c>
      <c r="F9" s="17">
        <v>276</v>
      </c>
      <c r="G9" s="18">
        <v>0.15409999999999999</v>
      </c>
      <c r="H9" s="12">
        <v>0.18798999999999999</v>
      </c>
    </row>
    <row r="10" spans="2:8" ht="15.75" customHeight="1">
      <c r="B10" s="15" t="s">
        <v>184</v>
      </c>
      <c r="C10" s="15" t="s">
        <v>569</v>
      </c>
      <c r="D10" s="15" t="s">
        <v>186</v>
      </c>
      <c r="E10" s="16">
        <v>200000</v>
      </c>
      <c r="F10" s="17">
        <v>251.24</v>
      </c>
      <c r="G10" s="18">
        <v>0.14019999999999999</v>
      </c>
      <c r="H10" s="12">
        <v>0.108712</v>
      </c>
    </row>
    <row r="11" spans="2:8" ht="15.75" customHeight="1">
      <c r="B11" s="15" t="s">
        <v>570</v>
      </c>
      <c r="C11" s="15" t="s">
        <v>571</v>
      </c>
      <c r="D11" s="15" t="s">
        <v>497</v>
      </c>
      <c r="E11" s="16">
        <v>200000</v>
      </c>
      <c r="F11" s="17">
        <v>237.62</v>
      </c>
      <c r="G11" s="18">
        <v>0.1326</v>
      </c>
      <c r="H11" s="12">
        <v>0.192023</v>
      </c>
    </row>
    <row r="12" spans="2:8" ht="15.75" customHeight="1">
      <c r="B12" s="15" t="s">
        <v>149</v>
      </c>
      <c r="C12" s="15" t="s">
        <v>150</v>
      </c>
      <c r="D12" s="15" t="s">
        <v>151</v>
      </c>
      <c r="E12" s="16">
        <v>200000</v>
      </c>
      <c r="F12" s="17">
        <v>201.99</v>
      </c>
      <c r="G12" s="18">
        <v>0.1128</v>
      </c>
      <c r="H12" s="12">
        <v>9.0427999999999994E-2</v>
      </c>
    </row>
    <row r="13" spans="2:8" ht="15.75" customHeight="1">
      <c r="B13" s="15" t="s">
        <v>572</v>
      </c>
      <c r="C13" s="15" t="s">
        <v>573</v>
      </c>
      <c r="D13" s="15" t="s">
        <v>574</v>
      </c>
      <c r="E13" s="16">
        <v>200000</v>
      </c>
      <c r="F13" s="17">
        <v>197.03</v>
      </c>
      <c r="G13" s="18">
        <v>0.11</v>
      </c>
      <c r="H13" s="12">
        <v>0.112402</v>
      </c>
    </row>
    <row r="14" spans="2:8" ht="15.75" customHeight="1">
      <c r="B14" s="15" t="s">
        <v>575</v>
      </c>
      <c r="C14" s="15" t="s">
        <v>576</v>
      </c>
      <c r="D14" s="15" t="s">
        <v>186</v>
      </c>
      <c r="E14" s="16">
        <v>40000</v>
      </c>
      <c r="F14" s="17">
        <v>39.659999999999997</v>
      </c>
      <c r="G14" s="18">
        <v>2.2100000000000002E-2</v>
      </c>
      <c r="H14" s="12">
        <v>0.10723000000000001</v>
      </c>
    </row>
    <row r="15" spans="2:8" ht="15.75" customHeight="1">
      <c r="B15" s="15" t="s">
        <v>721</v>
      </c>
      <c r="C15" s="15" t="s">
        <v>578</v>
      </c>
      <c r="D15" s="15" t="s">
        <v>579</v>
      </c>
      <c r="E15" s="16">
        <v>200000</v>
      </c>
      <c r="F15" s="17">
        <v>0</v>
      </c>
      <c r="G15" s="18">
        <v>0</v>
      </c>
      <c r="H15" s="12">
        <v>0</v>
      </c>
    </row>
    <row r="16" spans="2:8" ht="15.75" customHeight="1">
      <c r="B16" s="19" t="s">
        <v>93</v>
      </c>
      <c r="C16" s="19"/>
      <c r="D16" s="19"/>
      <c r="E16" s="86"/>
      <c r="F16" s="21">
        <v>1203.54</v>
      </c>
      <c r="G16" s="22">
        <v>0.67179999999999995</v>
      </c>
      <c r="H16" s="11"/>
    </row>
    <row r="17" spans="2:8" ht="15.75" customHeight="1">
      <c r="B17" s="15"/>
      <c r="C17" s="15"/>
      <c r="D17" s="15"/>
      <c r="E17" s="16"/>
      <c r="F17" s="17"/>
      <c r="G17" s="18"/>
      <c r="H17" s="11"/>
    </row>
    <row r="18" spans="2:8" ht="15.75" customHeight="1">
      <c r="B18" s="19" t="s">
        <v>893</v>
      </c>
      <c r="C18" s="19"/>
      <c r="D18" s="19"/>
      <c r="E18" s="86"/>
      <c r="F18" s="107"/>
      <c r="G18" s="108"/>
      <c r="H18" s="11"/>
    </row>
    <row r="19" spans="2:8" ht="15.75" customHeight="1">
      <c r="B19" s="15" t="s">
        <v>157</v>
      </c>
      <c r="C19" s="15" t="s">
        <v>158</v>
      </c>
      <c r="D19" s="15" t="s">
        <v>159</v>
      </c>
      <c r="E19" s="16">
        <v>240000</v>
      </c>
      <c r="F19" s="17">
        <v>228.64</v>
      </c>
      <c r="G19" s="18">
        <v>0.12759999999999999</v>
      </c>
      <c r="H19" s="12">
        <v>0.22686999999999999</v>
      </c>
    </row>
    <row r="20" spans="2:8" ht="15.75" customHeight="1">
      <c r="B20" s="15" t="s">
        <v>154</v>
      </c>
      <c r="C20" s="15" t="s">
        <v>155</v>
      </c>
      <c r="D20" s="15" t="s">
        <v>156</v>
      </c>
      <c r="E20" s="16">
        <v>200000</v>
      </c>
      <c r="F20" s="17">
        <v>189.86</v>
      </c>
      <c r="G20" s="18">
        <v>0.106</v>
      </c>
      <c r="H20" s="12">
        <v>0.23837700000000001</v>
      </c>
    </row>
    <row r="21" spans="2:8" ht="15.75" customHeight="1">
      <c r="B21" s="19" t="s">
        <v>93</v>
      </c>
      <c r="C21" s="19"/>
      <c r="D21" s="19"/>
      <c r="E21" s="86"/>
      <c r="F21" s="21">
        <v>418.5</v>
      </c>
      <c r="G21" s="22">
        <v>0.2336</v>
      </c>
      <c r="H21" s="11"/>
    </row>
    <row r="22" spans="2:8" ht="15.75" customHeight="1">
      <c r="B22" s="19" t="s">
        <v>894</v>
      </c>
      <c r="C22" s="15"/>
      <c r="D22" s="15"/>
      <c r="E22" s="16"/>
      <c r="F22" s="17"/>
      <c r="G22" s="18"/>
      <c r="H22" s="11"/>
    </row>
    <row r="23" spans="2:8" ht="15.75" customHeight="1">
      <c r="B23" s="19" t="s">
        <v>93</v>
      </c>
      <c r="C23" s="15"/>
      <c r="D23" s="15"/>
      <c r="E23" s="16"/>
      <c r="F23" s="23" t="s">
        <v>94</v>
      </c>
      <c r="G23" s="24" t="s">
        <v>94</v>
      </c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26" t="s">
        <v>95</v>
      </c>
      <c r="C25" s="26"/>
      <c r="D25" s="26"/>
      <c r="E25" s="27"/>
      <c r="F25" s="21">
        <v>1622.04</v>
      </c>
      <c r="G25" s="22">
        <v>0.90539999999999998</v>
      </c>
      <c r="H25" s="11"/>
    </row>
    <row r="26" spans="2:8" ht="15.75" customHeight="1">
      <c r="B26" s="15"/>
      <c r="C26" s="15"/>
      <c r="D26" s="15"/>
      <c r="E26" s="16"/>
      <c r="F26" s="17"/>
      <c r="G26" s="18"/>
      <c r="H26" s="11"/>
    </row>
    <row r="27" spans="2:8" ht="15.75" customHeight="1">
      <c r="B27" s="19" t="s">
        <v>707</v>
      </c>
      <c r="C27" s="15"/>
      <c r="D27" s="15"/>
      <c r="E27" s="16"/>
      <c r="F27" s="17"/>
      <c r="G27" s="18"/>
      <c r="H27" s="11"/>
    </row>
    <row r="28" spans="2:8" ht="15.75" customHeight="1">
      <c r="B28" s="15" t="s">
        <v>708</v>
      </c>
      <c r="C28" s="15" t="s">
        <v>915</v>
      </c>
      <c r="D28" s="15"/>
      <c r="E28" s="16"/>
      <c r="F28" s="17">
        <v>55.32</v>
      </c>
      <c r="G28" s="18">
        <v>3.0899999999999997E-2</v>
      </c>
      <c r="H28" s="11"/>
    </row>
    <row r="29" spans="2:8" ht="15.75" customHeight="1">
      <c r="B29" s="19" t="s">
        <v>93</v>
      </c>
      <c r="C29" s="15"/>
      <c r="D29" s="15"/>
      <c r="E29" s="16"/>
      <c r="F29" s="21">
        <f>F28</f>
        <v>55.32</v>
      </c>
      <c r="G29" s="22">
        <f>G28</f>
        <v>3.0899999999999997E-2</v>
      </c>
      <c r="H29" s="11"/>
    </row>
    <row r="30" spans="2:8" ht="15.75" customHeight="1">
      <c r="B30" s="26" t="s">
        <v>95</v>
      </c>
      <c r="C30" s="26"/>
      <c r="D30" s="26"/>
      <c r="E30" s="27"/>
      <c r="F30" s="21">
        <f>F29</f>
        <v>55.32</v>
      </c>
      <c r="G30" s="10">
        <f>G29</f>
        <v>3.0899999999999997E-2</v>
      </c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19" t="s">
        <v>106</v>
      </c>
      <c r="C32" s="15"/>
      <c r="D32" s="15"/>
      <c r="E32" s="16"/>
      <c r="F32" s="17"/>
      <c r="G32" s="18"/>
      <c r="H32" s="11"/>
    </row>
    <row r="33" spans="1:8" ht="15.75" customHeight="1">
      <c r="B33" s="15" t="s">
        <v>107</v>
      </c>
      <c r="C33" s="15"/>
      <c r="D33" s="15"/>
      <c r="E33" s="16"/>
      <c r="F33" s="17">
        <v>38.25</v>
      </c>
      <c r="G33" s="18">
        <v>2.1399999999999999E-2</v>
      </c>
      <c r="H33" s="11"/>
    </row>
    <row r="34" spans="1:8" ht="15.75" customHeight="1">
      <c r="B34" s="19" t="s">
        <v>93</v>
      </c>
      <c r="C34" s="19"/>
      <c r="D34" s="19"/>
      <c r="E34" s="86"/>
      <c r="F34" s="21">
        <v>38.25</v>
      </c>
      <c r="G34" s="22">
        <v>2.1399999999999999E-2</v>
      </c>
      <c r="H34" s="11"/>
    </row>
    <row r="35" spans="1:8" ht="15.75" customHeight="1">
      <c r="B35" s="15"/>
      <c r="C35" s="15"/>
      <c r="D35" s="15"/>
      <c r="E35" s="16"/>
      <c r="F35" s="17"/>
      <c r="G35" s="18"/>
      <c r="H35" s="11"/>
    </row>
    <row r="36" spans="1:8" ht="15.75" customHeight="1">
      <c r="B36" s="26" t="s">
        <v>95</v>
      </c>
      <c r="C36" s="26"/>
      <c r="D36" s="26"/>
      <c r="E36" s="27"/>
      <c r="F36" s="21">
        <v>38.25</v>
      </c>
      <c r="G36" s="22">
        <v>2.1399999999999999E-2</v>
      </c>
      <c r="H36" s="11"/>
    </row>
    <row r="37" spans="1:8" ht="15.75" customHeight="1">
      <c r="B37" s="15" t="s">
        <v>108</v>
      </c>
      <c r="C37" s="15"/>
      <c r="D37" s="15"/>
      <c r="E37" s="16"/>
      <c r="F37" s="17">
        <f>131.11-F30</f>
        <v>75.79000000000002</v>
      </c>
      <c r="G37" s="18">
        <f>7.32%-G30</f>
        <v>4.2300000000000004E-2</v>
      </c>
      <c r="H37" s="11"/>
    </row>
    <row r="38" spans="1:8" ht="15.75" customHeight="1">
      <c r="B38" s="87" t="s">
        <v>109</v>
      </c>
      <c r="C38" s="87"/>
      <c r="D38" s="87"/>
      <c r="E38" s="88"/>
      <c r="F38" s="89">
        <v>1791.4</v>
      </c>
      <c r="G38" s="10">
        <v>1</v>
      </c>
      <c r="H38" s="13"/>
    </row>
    <row r="39" spans="1:8" ht="15.75" customHeight="1">
      <c r="B39" s="90"/>
      <c r="C39" s="91"/>
      <c r="D39" s="91"/>
      <c r="E39" s="4"/>
      <c r="F39" s="4"/>
      <c r="G39" s="92"/>
      <c r="H39" s="93"/>
    </row>
    <row r="40" spans="1:8" ht="15.75" customHeight="1">
      <c r="B40" s="94" t="s">
        <v>110</v>
      </c>
      <c r="C40" s="91"/>
      <c r="D40" s="91"/>
      <c r="E40" s="4"/>
      <c r="F40" s="150"/>
      <c r="G40" s="150"/>
      <c r="H40" s="93"/>
    </row>
    <row r="41" spans="1:8" ht="15.75" customHeight="1">
      <c r="B41" s="94" t="s">
        <v>711</v>
      </c>
      <c r="C41" s="91"/>
      <c r="D41" s="91"/>
      <c r="E41" s="4"/>
      <c r="F41" s="4"/>
      <c r="G41" s="92"/>
      <c r="H41" s="93"/>
    </row>
    <row r="42" spans="1:8" ht="15.75" customHeight="1">
      <c r="B42" s="94" t="s">
        <v>195</v>
      </c>
      <c r="C42" s="91"/>
      <c r="D42" s="91"/>
      <c r="E42" s="4"/>
      <c r="F42" s="4"/>
      <c r="G42" s="92"/>
      <c r="H42" s="93"/>
    </row>
    <row r="43" spans="1:8" ht="15.75" customHeight="1">
      <c r="B43" s="109" t="s">
        <v>718</v>
      </c>
      <c r="C43" s="91"/>
      <c r="D43" s="91"/>
      <c r="E43" s="4"/>
      <c r="F43" s="4"/>
      <c r="G43" s="92"/>
      <c r="H43" s="93"/>
    </row>
    <row r="44" spans="1:8" ht="15.75" customHeight="1">
      <c r="B44" s="95"/>
      <c r="C44" s="91"/>
      <c r="D44" s="91"/>
      <c r="E44" s="4"/>
      <c r="F44" s="4"/>
      <c r="G44" s="92"/>
      <c r="H44" s="93"/>
    </row>
    <row r="45" spans="1:8" ht="15.75" customHeight="1">
      <c r="A45" s="32"/>
      <c r="B45" s="49" t="s">
        <v>731</v>
      </c>
      <c r="C45" s="96"/>
      <c r="D45" s="96"/>
      <c r="E45" s="98"/>
      <c r="F45" s="98"/>
      <c r="G45" s="98"/>
      <c r="H45" s="93"/>
    </row>
    <row r="46" spans="1:8" ht="15.75" customHeight="1">
      <c r="A46" s="28"/>
      <c r="B46" s="31" t="s">
        <v>732</v>
      </c>
      <c r="C46" s="98"/>
      <c r="D46" s="98"/>
      <c r="E46" s="5"/>
      <c r="F46" s="5"/>
      <c r="G46" s="5"/>
      <c r="H46" s="93"/>
    </row>
    <row r="47" spans="1:8" ht="15.75" customHeight="1">
      <c r="A47" s="28"/>
      <c r="B47" s="31" t="s">
        <v>733</v>
      </c>
      <c r="C47" s="98"/>
      <c r="D47" s="98"/>
      <c r="E47" s="5"/>
      <c r="F47" s="5"/>
      <c r="G47" s="5"/>
      <c r="H47" s="93"/>
    </row>
    <row r="48" spans="1:8" ht="15.75" customHeight="1">
      <c r="A48" s="28"/>
      <c r="B48" s="33" t="s">
        <v>760</v>
      </c>
      <c r="C48" s="34" t="s">
        <v>735</v>
      </c>
      <c r="D48" s="34" t="s">
        <v>735</v>
      </c>
      <c r="E48" s="98"/>
      <c r="F48" s="98"/>
      <c r="G48" s="5"/>
      <c r="H48" s="93"/>
    </row>
    <row r="49" spans="1:8" ht="15.75" customHeight="1">
      <c r="A49" s="28"/>
      <c r="B49" s="35"/>
      <c r="C49" s="36">
        <v>44104</v>
      </c>
      <c r="D49" s="36">
        <v>43921</v>
      </c>
      <c r="E49" s="156"/>
      <c r="F49" s="156"/>
      <c r="G49" s="5"/>
      <c r="H49" s="93"/>
    </row>
    <row r="50" spans="1:8" ht="15.75" customHeight="1">
      <c r="A50" s="28"/>
      <c r="B50" s="37" t="s">
        <v>736</v>
      </c>
      <c r="C50" s="38"/>
      <c r="D50" s="38"/>
      <c r="E50" s="98"/>
      <c r="F50" s="98"/>
      <c r="G50" s="5"/>
      <c r="H50" s="93"/>
    </row>
    <row r="51" spans="1:8" ht="15.75" customHeight="1">
      <c r="A51" s="28"/>
      <c r="B51" s="38" t="s">
        <v>737</v>
      </c>
      <c r="C51" s="39">
        <v>1128.9296000000002</v>
      </c>
      <c r="D51" s="39">
        <v>1063.8721</v>
      </c>
      <c r="E51" s="100"/>
      <c r="F51" s="100"/>
      <c r="G51" s="5"/>
      <c r="H51" s="93"/>
    </row>
    <row r="52" spans="1:8" ht="15.75" customHeight="1">
      <c r="A52" s="28"/>
      <c r="B52" s="38" t="s">
        <v>860</v>
      </c>
      <c r="C52" s="39" t="s">
        <v>739</v>
      </c>
      <c r="D52" s="39" t="s">
        <v>739</v>
      </c>
      <c r="E52" s="100"/>
      <c r="F52" s="100"/>
      <c r="G52" s="5"/>
      <c r="H52" s="93"/>
    </row>
    <row r="53" spans="1:8" ht="15.75" customHeight="1">
      <c r="A53" s="28"/>
      <c r="B53" s="38" t="s">
        <v>741</v>
      </c>
      <c r="C53" s="39" t="s">
        <v>739</v>
      </c>
      <c r="D53" s="39" t="s">
        <v>739</v>
      </c>
      <c r="E53" s="100"/>
      <c r="F53" s="100"/>
      <c r="G53" s="5"/>
      <c r="H53" s="93"/>
    </row>
    <row r="54" spans="1:8" ht="15.75" customHeight="1">
      <c r="A54" s="28"/>
      <c r="B54" s="37" t="s">
        <v>745</v>
      </c>
      <c r="C54" s="51"/>
      <c r="D54" s="51"/>
      <c r="E54" s="100"/>
      <c r="F54" s="100"/>
      <c r="G54" s="5"/>
      <c r="H54" s="93"/>
    </row>
    <row r="55" spans="1:8" ht="15.75" customHeight="1">
      <c r="A55" s="28"/>
      <c r="B55" s="38" t="s">
        <v>762</v>
      </c>
      <c r="C55" s="40">
        <v>1114.5532000000001</v>
      </c>
      <c r="D55" s="40">
        <v>1052.0925999999999</v>
      </c>
      <c r="E55" s="100"/>
      <c r="F55" s="100"/>
      <c r="G55" s="5"/>
      <c r="H55" s="93"/>
    </row>
    <row r="56" spans="1:8" ht="15.75" customHeight="1">
      <c r="A56" s="28"/>
      <c r="B56" s="38" t="s">
        <v>861</v>
      </c>
      <c r="C56" s="40">
        <v>1114.4969000000001</v>
      </c>
      <c r="D56" s="40">
        <v>1052.0397</v>
      </c>
      <c r="E56" s="100"/>
      <c r="F56" s="100"/>
      <c r="G56" s="5"/>
      <c r="H56" s="93"/>
    </row>
    <row r="57" spans="1:8" ht="15.75" customHeight="1">
      <c r="A57" s="28"/>
      <c r="B57" s="38" t="s">
        <v>769</v>
      </c>
      <c r="C57" s="40">
        <v>1114.5244</v>
      </c>
      <c r="D57" s="40">
        <v>1052.0783000000001</v>
      </c>
      <c r="E57" s="100"/>
      <c r="F57" s="100"/>
      <c r="G57" s="5"/>
      <c r="H57" s="93"/>
    </row>
    <row r="58" spans="1:8" ht="15.75" customHeight="1">
      <c r="A58" s="28"/>
      <c r="B58" s="31" t="s">
        <v>753</v>
      </c>
      <c r="C58" s="100"/>
      <c r="D58" s="100"/>
      <c r="E58" s="5"/>
      <c r="F58" s="5"/>
      <c r="G58" s="5"/>
      <c r="H58" s="93"/>
    </row>
    <row r="59" spans="1:8" ht="15.75" customHeight="1">
      <c r="A59" s="28"/>
      <c r="B59" s="31" t="s">
        <v>912</v>
      </c>
      <c r="C59" s="119"/>
      <c r="D59" s="5"/>
      <c r="E59" s="5"/>
      <c r="F59" s="5"/>
      <c r="G59" s="5"/>
      <c r="H59" s="93"/>
    </row>
    <row r="60" spans="1:8" ht="15.75" customHeight="1">
      <c r="A60" s="28"/>
      <c r="B60" s="33" t="s">
        <v>754</v>
      </c>
      <c r="C60" s="34" t="s">
        <v>755</v>
      </c>
      <c r="D60" s="5"/>
      <c r="E60" s="5"/>
      <c r="F60" s="5"/>
      <c r="G60" s="5"/>
      <c r="H60" s="93"/>
    </row>
    <row r="61" spans="1:8" ht="15.75" customHeight="1">
      <c r="A61" s="28"/>
      <c r="B61" s="41"/>
      <c r="C61" s="36">
        <v>44104</v>
      </c>
      <c r="D61" s="5"/>
      <c r="E61" s="5"/>
      <c r="F61" s="5"/>
      <c r="G61" s="5"/>
      <c r="H61" s="93"/>
    </row>
    <row r="62" spans="1:8" ht="15.75" customHeight="1">
      <c r="A62" s="28"/>
      <c r="B62" s="38" t="s">
        <v>860</v>
      </c>
      <c r="C62" s="39" t="s">
        <v>739</v>
      </c>
      <c r="D62" s="5"/>
      <c r="E62" s="5"/>
      <c r="F62" s="5"/>
      <c r="G62" s="5"/>
      <c r="H62" s="93"/>
    </row>
    <row r="63" spans="1:8" ht="15.75" customHeight="1">
      <c r="A63" s="28"/>
      <c r="B63" s="38" t="s">
        <v>741</v>
      </c>
      <c r="C63" s="39" t="s">
        <v>739</v>
      </c>
      <c r="D63" s="5"/>
      <c r="E63" s="5"/>
      <c r="F63" s="5"/>
      <c r="G63" s="5"/>
      <c r="H63" s="93"/>
    </row>
    <row r="64" spans="1:8" ht="15.75" customHeight="1">
      <c r="A64" s="28"/>
      <c r="B64" s="38" t="s">
        <v>861</v>
      </c>
      <c r="C64" s="39" t="s">
        <v>739</v>
      </c>
      <c r="D64" s="5"/>
      <c r="E64" s="5"/>
      <c r="F64" s="5"/>
      <c r="G64" s="5"/>
      <c r="H64" s="93"/>
    </row>
    <row r="65" spans="1:8" ht="15.75" customHeight="1">
      <c r="A65" s="28"/>
      <c r="B65" s="38" t="s">
        <v>769</v>
      </c>
      <c r="C65" s="39" t="s">
        <v>739</v>
      </c>
      <c r="D65" s="5"/>
      <c r="E65" s="5"/>
      <c r="F65" s="5"/>
      <c r="G65" s="5"/>
      <c r="H65" s="93"/>
    </row>
    <row r="66" spans="1:8" ht="15.75" customHeight="1">
      <c r="A66" s="28"/>
      <c r="B66" s="42" t="s">
        <v>756</v>
      </c>
      <c r="C66" s="98"/>
      <c r="D66" s="98"/>
      <c r="E66" s="5"/>
      <c r="F66" s="5"/>
      <c r="G66" s="5"/>
      <c r="H66" s="93"/>
    </row>
    <row r="67" spans="1:8" ht="15.75" customHeight="1">
      <c r="A67" s="28"/>
      <c r="B67" s="31" t="s">
        <v>865</v>
      </c>
      <c r="C67" s="98"/>
      <c r="D67" s="98"/>
      <c r="E67" s="5"/>
      <c r="F67" s="5"/>
      <c r="G67" s="5"/>
      <c r="H67" s="93"/>
    </row>
    <row r="68" spans="1:8" ht="15.75" customHeight="1">
      <c r="A68" s="28"/>
      <c r="B68" s="31" t="s">
        <v>758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31" t="s">
        <v>759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31" t="s">
        <v>909</v>
      </c>
      <c r="C70" s="98"/>
      <c r="D70" s="98"/>
      <c r="E70" s="5"/>
      <c r="F70" s="5"/>
      <c r="G70" s="5"/>
      <c r="H70" s="93"/>
    </row>
    <row r="71" spans="1:8" ht="15.75" customHeight="1">
      <c r="A71" s="32"/>
      <c r="B71" s="53" t="s">
        <v>910</v>
      </c>
      <c r="C71" s="98"/>
      <c r="D71" s="98"/>
      <c r="E71" s="98"/>
      <c r="F71" s="98"/>
      <c r="G71" s="98"/>
      <c r="H71" s="93"/>
    </row>
    <row r="72" spans="1:8" ht="15.75" customHeight="1">
      <c r="A72" s="32"/>
      <c r="B72" s="54" t="s">
        <v>773</v>
      </c>
      <c r="C72" s="98"/>
      <c r="D72" s="98"/>
      <c r="E72" s="98"/>
      <c r="F72" s="98"/>
      <c r="G72" s="98"/>
      <c r="H72" s="93"/>
    </row>
    <row r="73" spans="1:8" ht="15.75" customHeight="1">
      <c r="A73" s="32"/>
      <c r="B73" s="80" t="s">
        <v>774</v>
      </c>
      <c r="C73" s="45"/>
      <c r="D73" s="45"/>
      <c r="E73" s="45"/>
      <c r="F73" s="45"/>
      <c r="G73" s="45"/>
      <c r="H73" s="101"/>
    </row>
  </sheetData>
  <hyperlinks>
    <hyperlink ref="B73" r:id="rId1" xr:uid="{14A00D95-CB28-4387-A5E1-590781AAA315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29BB-D065-4722-9069-860350034BF5}">
  <dimension ref="A1:H74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37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580</v>
      </c>
      <c r="C9" s="15" t="s">
        <v>581</v>
      </c>
      <c r="D9" s="15" t="s">
        <v>72</v>
      </c>
      <c r="E9" s="16">
        <v>630000</v>
      </c>
      <c r="F9" s="17">
        <v>784.63</v>
      </c>
      <c r="G9" s="18">
        <v>0.1132</v>
      </c>
      <c r="H9" s="12">
        <v>5.4998999999999999E-2</v>
      </c>
    </row>
    <row r="10" spans="2:8" ht="15.75" customHeight="1">
      <c r="B10" s="15" t="s">
        <v>546</v>
      </c>
      <c r="C10" s="15" t="s">
        <v>547</v>
      </c>
      <c r="D10" s="15" t="s">
        <v>72</v>
      </c>
      <c r="E10" s="16">
        <v>650000</v>
      </c>
      <c r="F10" s="17">
        <v>662.14</v>
      </c>
      <c r="G10" s="18">
        <v>9.5500000000000002E-2</v>
      </c>
      <c r="H10" s="12">
        <v>3.9591000000000001E-2</v>
      </c>
    </row>
    <row r="11" spans="2:8" ht="15.75" customHeight="1">
      <c r="B11" s="15" t="s">
        <v>544</v>
      </c>
      <c r="C11" s="15" t="s">
        <v>545</v>
      </c>
      <c r="D11" s="15" t="s">
        <v>55</v>
      </c>
      <c r="E11" s="16">
        <v>650000</v>
      </c>
      <c r="F11" s="17">
        <v>661.48</v>
      </c>
      <c r="G11" s="18">
        <v>9.5399999999999999E-2</v>
      </c>
      <c r="H11" s="12">
        <v>4.1149999999999999E-2</v>
      </c>
    </row>
    <row r="12" spans="2:8" ht="15.75" customHeight="1">
      <c r="B12" s="15" t="s">
        <v>534</v>
      </c>
      <c r="C12" s="15" t="s">
        <v>535</v>
      </c>
      <c r="D12" s="15" t="s">
        <v>55</v>
      </c>
      <c r="E12" s="16">
        <v>650000</v>
      </c>
      <c r="F12" s="17">
        <v>660.7</v>
      </c>
      <c r="G12" s="18">
        <v>9.5299999999999996E-2</v>
      </c>
      <c r="H12" s="12">
        <v>3.8349000000000001E-2</v>
      </c>
    </row>
    <row r="13" spans="2:8" ht="15.75" customHeight="1">
      <c r="B13" s="15" t="s">
        <v>582</v>
      </c>
      <c r="C13" s="15" t="s">
        <v>583</v>
      </c>
      <c r="D13" s="15" t="s">
        <v>72</v>
      </c>
      <c r="E13" s="16">
        <v>650000</v>
      </c>
      <c r="F13" s="17">
        <v>659.03</v>
      </c>
      <c r="G13" s="18">
        <v>9.5100000000000004E-2</v>
      </c>
      <c r="H13" s="12">
        <v>5.6950000000000001E-2</v>
      </c>
    </row>
    <row r="14" spans="2:8" ht="15.75" customHeight="1">
      <c r="B14" s="15" t="s">
        <v>584</v>
      </c>
      <c r="C14" s="15" t="s">
        <v>585</v>
      </c>
      <c r="D14" s="15" t="s">
        <v>58</v>
      </c>
      <c r="E14" s="16">
        <v>500000</v>
      </c>
      <c r="F14" s="17">
        <v>508.97</v>
      </c>
      <c r="G14" s="18">
        <v>7.3400000000000007E-2</v>
      </c>
      <c r="H14" s="12">
        <v>3.7058000000000001E-2</v>
      </c>
    </row>
    <row r="15" spans="2:8" ht="15.75" customHeight="1">
      <c r="B15" s="15" t="s">
        <v>550</v>
      </c>
      <c r="C15" s="15" t="s">
        <v>551</v>
      </c>
      <c r="D15" s="15" t="s">
        <v>55</v>
      </c>
      <c r="E15" s="16">
        <v>350000</v>
      </c>
      <c r="F15" s="17">
        <v>433.85</v>
      </c>
      <c r="G15" s="18">
        <v>6.2600000000000003E-2</v>
      </c>
      <c r="H15" s="12">
        <v>4.3249000000000003E-2</v>
      </c>
    </row>
    <row r="16" spans="2:8" ht="15.75" customHeight="1">
      <c r="B16" s="15" t="s">
        <v>586</v>
      </c>
      <c r="C16" s="15" t="s">
        <v>587</v>
      </c>
      <c r="D16" s="15" t="s">
        <v>55</v>
      </c>
      <c r="E16" s="16">
        <v>400000</v>
      </c>
      <c r="F16" s="17">
        <v>402.03</v>
      </c>
      <c r="G16" s="18">
        <v>5.8000000000000003E-2</v>
      </c>
      <c r="H16" s="12">
        <v>3.5101E-2</v>
      </c>
    </row>
    <row r="17" spans="2:8" ht="15.75" customHeight="1">
      <c r="B17" s="15" t="s">
        <v>588</v>
      </c>
      <c r="C17" s="15" t="s">
        <v>589</v>
      </c>
      <c r="D17" s="15" t="s">
        <v>55</v>
      </c>
      <c r="E17" s="16">
        <v>72000</v>
      </c>
      <c r="F17" s="17">
        <v>74.7</v>
      </c>
      <c r="G17" s="18">
        <v>1.0800000000000001E-2</v>
      </c>
      <c r="H17" s="12">
        <v>4.7594999999999998E-2</v>
      </c>
    </row>
    <row r="18" spans="2:8" ht="15.75" customHeight="1">
      <c r="B18" s="15" t="s">
        <v>588</v>
      </c>
      <c r="C18" s="15" t="s">
        <v>590</v>
      </c>
      <c r="D18" s="15" t="s">
        <v>55</v>
      </c>
      <c r="E18" s="16">
        <v>72000</v>
      </c>
      <c r="F18" s="17">
        <v>74.12</v>
      </c>
      <c r="G18" s="18">
        <v>1.0699999999999999E-2</v>
      </c>
      <c r="H18" s="12">
        <v>4.7182000000000002E-2</v>
      </c>
    </row>
    <row r="19" spans="2:8" ht="15.75" customHeight="1">
      <c r="B19" s="15" t="s">
        <v>588</v>
      </c>
      <c r="C19" s="15" t="s">
        <v>591</v>
      </c>
      <c r="D19" s="15" t="s">
        <v>55</v>
      </c>
      <c r="E19" s="16">
        <v>72000</v>
      </c>
      <c r="F19" s="17">
        <v>73.55</v>
      </c>
      <c r="G19" s="18">
        <v>1.06E-2</v>
      </c>
      <c r="H19" s="12">
        <v>4.6094000000000003E-2</v>
      </c>
    </row>
    <row r="20" spans="2:8" ht="15.75" customHeight="1">
      <c r="B20" s="15" t="s">
        <v>588</v>
      </c>
      <c r="C20" s="15" t="s">
        <v>592</v>
      </c>
      <c r="D20" s="15" t="s">
        <v>55</v>
      </c>
      <c r="E20" s="16">
        <v>72000</v>
      </c>
      <c r="F20" s="17">
        <v>72.98</v>
      </c>
      <c r="G20" s="18">
        <v>1.0500000000000001E-2</v>
      </c>
      <c r="H20" s="12">
        <v>4.5443999999999998E-2</v>
      </c>
    </row>
    <row r="21" spans="2:8" ht="15.75" customHeight="1">
      <c r="B21" s="15" t="s">
        <v>588</v>
      </c>
      <c r="C21" s="15" t="s">
        <v>593</v>
      </c>
      <c r="D21" s="15" t="s">
        <v>55</v>
      </c>
      <c r="E21" s="16">
        <v>72000</v>
      </c>
      <c r="F21" s="17">
        <v>72.37</v>
      </c>
      <c r="G21" s="18">
        <v>1.04E-2</v>
      </c>
      <c r="H21" s="12">
        <v>4.5226000000000002E-2</v>
      </c>
    </row>
    <row r="22" spans="2:8" ht="15.75" customHeight="1">
      <c r="B22" s="15" t="s">
        <v>588</v>
      </c>
      <c r="C22" s="15" t="s">
        <v>594</v>
      </c>
      <c r="D22" s="15" t="s">
        <v>55</v>
      </c>
      <c r="E22" s="16">
        <v>63000</v>
      </c>
      <c r="F22" s="17">
        <v>65.84</v>
      </c>
      <c r="G22" s="18">
        <v>9.4999999999999998E-3</v>
      </c>
      <c r="H22" s="12">
        <v>4.7634000000000003E-2</v>
      </c>
    </row>
    <row r="23" spans="2:8" ht="15.75" customHeight="1">
      <c r="B23" s="15" t="s">
        <v>556</v>
      </c>
      <c r="C23" s="15" t="s">
        <v>557</v>
      </c>
      <c r="D23" s="15" t="s">
        <v>58</v>
      </c>
      <c r="E23" s="16">
        <v>40000</v>
      </c>
      <c r="F23" s="17">
        <v>40.700000000000003</v>
      </c>
      <c r="G23" s="18">
        <v>5.8999999999999999E-3</v>
      </c>
      <c r="H23" s="12">
        <v>3.7057E-2</v>
      </c>
    </row>
    <row r="24" spans="2:8" ht="15.75" customHeight="1">
      <c r="B24" s="15" t="s">
        <v>721</v>
      </c>
      <c r="C24" s="15" t="s">
        <v>578</v>
      </c>
      <c r="D24" s="15" t="s">
        <v>579</v>
      </c>
      <c r="E24" s="16">
        <v>500000</v>
      </c>
      <c r="F24" s="17">
        <v>0</v>
      </c>
      <c r="G24" s="18">
        <v>0</v>
      </c>
      <c r="H24" s="12">
        <v>0</v>
      </c>
    </row>
    <row r="25" spans="2:8" ht="15.75" customHeight="1">
      <c r="B25" s="19" t="s">
        <v>93</v>
      </c>
      <c r="C25" s="19"/>
      <c r="D25" s="19"/>
      <c r="E25" s="86"/>
      <c r="F25" s="21">
        <v>5247.09</v>
      </c>
      <c r="G25" s="22">
        <v>0.75690000000000002</v>
      </c>
      <c r="H25" s="11"/>
    </row>
    <row r="26" spans="2:8" ht="15.75" customHeight="1">
      <c r="B26" s="15"/>
      <c r="C26" s="15"/>
      <c r="D26" s="15"/>
      <c r="E26" s="16"/>
      <c r="F26" s="17"/>
      <c r="G26" s="18"/>
      <c r="H26" s="11"/>
    </row>
    <row r="27" spans="2:8" ht="15.75" customHeight="1">
      <c r="B27" s="19" t="s">
        <v>893</v>
      </c>
      <c r="C27" s="15"/>
      <c r="D27" s="15"/>
      <c r="E27" s="16"/>
      <c r="F27" s="17"/>
      <c r="G27" s="18"/>
      <c r="H27" s="11"/>
    </row>
    <row r="28" spans="2:8" ht="15.75" customHeight="1">
      <c r="B28" s="19" t="s">
        <v>93</v>
      </c>
      <c r="C28" s="15"/>
      <c r="D28" s="15"/>
      <c r="E28" s="16"/>
      <c r="F28" s="23" t="s">
        <v>94</v>
      </c>
      <c r="G28" s="24" t="s">
        <v>94</v>
      </c>
      <c r="H28" s="11"/>
    </row>
    <row r="29" spans="2:8" ht="15.75" customHeight="1">
      <c r="B29" s="15"/>
      <c r="C29" s="15"/>
      <c r="D29" s="15"/>
      <c r="E29" s="16"/>
      <c r="F29" s="17"/>
      <c r="G29" s="18"/>
      <c r="H29" s="11"/>
    </row>
    <row r="30" spans="2:8" ht="15.75" customHeight="1">
      <c r="B30" s="19" t="s">
        <v>894</v>
      </c>
      <c r="C30" s="15"/>
      <c r="D30" s="15"/>
      <c r="E30" s="16"/>
      <c r="F30" s="17"/>
      <c r="G30" s="18"/>
      <c r="H30" s="11"/>
    </row>
    <row r="31" spans="2:8" ht="15.75" customHeight="1">
      <c r="B31" s="19" t="s">
        <v>93</v>
      </c>
      <c r="C31" s="15"/>
      <c r="D31" s="15"/>
      <c r="E31" s="16"/>
      <c r="F31" s="23" t="s">
        <v>94</v>
      </c>
      <c r="G31" s="24" t="s">
        <v>94</v>
      </c>
      <c r="H31" s="11"/>
    </row>
    <row r="32" spans="2:8" ht="15.75" customHeight="1">
      <c r="B32" s="15"/>
      <c r="C32" s="15"/>
      <c r="D32" s="15"/>
      <c r="E32" s="16"/>
      <c r="F32" s="17"/>
      <c r="G32" s="18"/>
      <c r="H32" s="11"/>
    </row>
    <row r="33" spans="2:8" ht="15.75" customHeight="1">
      <c r="B33" s="26" t="s">
        <v>95</v>
      </c>
      <c r="C33" s="26"/>
      <c r="D33" s="26"/>
      <c r="E33" s="27"/>
      <c r="F33" s="21">
        <v>5247.09</v>
      </c>
      <c r="G33" s="22">
        <v>0.75690000000000002</v>
      </c>
      <c r="H33" s="11"/>
    </row>
    <row r="34" spans="2:8" ht="15.75" customHeight="1">
      <c r="B34" s="15"/>
      <c r="C34" s="15"/>
      <c r="D34" s="15"/>
      <c r="E34" s="16"/>
      <c r="F34" s="17"/>
      <c r="G34" s="18"/>
      <c r="H34" s="11"/>
    </row>
    <row r="35" spans="2:8" ht="15.75" customHeight="1">
      <c r="B35" s="19" t="s">
        <v>707</v>
      </c>
      <c r="C35" s="15"/>
      <c r="D35" s="15"/>
      <c r="E35" s="16"/>
      <c r="F35" s="17"/>
      <c r="G35" s="18"/>
      <c r="H35" s="11"/>
    </row>
    <row r="36" spans="2:8" ht="15.75" customHeight="1">
      <c r="B36" s="15" t="s">
        <v>708</v>
      </c>
      <c r="C36" s="15" t="s">
        <v>915</v>
      </c>
      <c r="D36" s="15"/>
      <c r="E36" s="16"/>
      <c r="F36" s="17">
        <v>187.51</v>
      </c>
      <c r="G36" s="18">
        <v>2.7099999999999999E-2</v>
      </c>
      <c r="H36" s="11"/>
    </row>
    <row r="37" spans="2:8" ht="15.75" customHeight="1">
      <c r="B37" s="19" t="s">
        <v>93</v>
      </c>
      <c r="C37" s="15"/>
      <c r="D37" s="15"/>
      <c r="E37" s="16"/>
      <c r="F37" s="21">
        <f>F36</f>
        <v>187.51</v>
      </c>
      <c r="G37" s="22">
        <f>G36</f>
        <v>2.7099999999999999E-2</v>
      </c>
      <c r="H37" s="11"/>
    </row>
    <row r="38" spans="2:8" ht="15.75" customHeight="1">
      <c r="B38" s="26" t="s">
        <v>95</v>
      </c>
      <c r="C38" s="26"/>
      <c r="D38" s="26"/>
      <c r="E38" s="27"/>
      <c r="F38" s="21">
        <f>F37</f>
        <v>187.51</v>
      </c>
      <c r="G38" s="10">
        <f>G37</f>
        <v>2.7099999999999999E-2</v>
      </c>
      <c r="H38" s="11"/>
    </row>
    <row r="39" spans="2:8" ht="15.75" customHeight="1">
      <c r="B39" s="15"/>
      <c r="C39" s="15"/>
      <c r="D39" s="15"/>
      <c r="E39" s="16"/>
      <c r="F39" s="17"/>
      <c r="G39" s="18"/>
      <c r="H39" s="11"/>
    </row>
    <row r="40" spans="2:8" ht="15.75" customHeight="1">
      <c r="B40" s="19" t="s">
        <v>106</v>
      </c>
      <c r="C40" s="15"/>
      <c r="D40" s="15"/>
      <c r="E40" s="16"/>
      <c r="F40" s="17"/>
      <c r="G40" s="18"/>
      <c r="H40" s="11"/>
    </row>
    <row r="41" spans="2:8" ht="15.75" customHeight="1">
      <c r="B41" s="15" t="s">
        <v>107</v>
      </c>
      <c r="C41" s="15"/>
      <c r="D41" s="15"/>
      <c r="E41" s="16"/>
      <c r="F41" s="17">
        <v>870.41</v>
      </c>
      <c r="G41" s="18">
        <v>0.12559999999999999</v>
      </c>
      <c r="H41" s="11"/>
    </row>
    <row r="42" spans="2:8" ht="15.75" customHeight="1">
      <c r="B42" s="19" t="s">
        <v>93</v>
      </c>
      <c r="C42" s="19"/>
      <c r="D42" s="19"/>
      <c r="E42" s="86"/>
      <c r="F42" s="21">
        <v>870.41</v>
      </c>
      <c r="G42" s="22">
        <v>0.12559999999999999</v>
      </c>
      <c r="H42" s="11"/>
    </row>
    <row r="43" spans="2:8" ht="15.75" customHeight="1">
      <c r="B43" s="15"/>
      <c r="C43" s="15"/>
      <c r="D43" s="15"/>
      <c r="E43" s="16"/>
      <c r="F43" s="17"/>
      <c r="G43" s="18"/>
      <c r="H43" s="11"/>
    </row>
    <row r="44" spans="2:8" ht="15.75" customHeight="1">
      <c r="B44" s="26" t="s">
        <v>95</v>
      </c>
      <c r="C44" s="26"/>
      <c r="D44" s="26"/>
      <c r="E44" s="27"/>
      <c r="F44" s="21">
        <v>870.41</v>
      </c>
      <c r="G44" s="22">
        <v>0.12559999999999999</v>
      </c>
      <c r="H44" s="11"/>
    </row>
    <row r="45" spans="2:8" ht="15.75" customHeight="1">
      <c r="B45" s="15" t="s">
        <v>108</v>
      </c>
      <c r="C45" s="15"/>
      <c r="D45" s="15"/>
      <c r="E45" s="16"/>
      <c r="F45" s="17">
        <f>814.21-F38</f>
        <v>626.70000000000005</v>
      </c>
      <c r="G45" s="18">
        <f>11.75%-G38</f>
        <v>9.0399999999999994E-2</v>
      </c>
      <c r="H45" s="11"/>
    </row>
    <row r="46" spans="2:8" ht="15.75" customHeight="1">
      <c r="B46" s="87" t="s">
        <v>109</v>
      </c>
      <c r="C46" s="87"/>
      <c r="D46" s="87"/>
      <c r="E46" s="88"/>
      <c r="F46" s="89">
        <v>6931.71</v>
      </c>
      <c r="G46" s="10">
        <v>1</v>
      </c>
      <c r="H46" s="13"/>
    </row>
    <row r="47" spans="2:8" ht="15.75" customHeight="1">
      <c r="B47" s="90"/>
      <c r="C47" s="91"/>
      <c r="D47" s="91"/>
      <c r="E47" s="4"/>
      <c r="F47" s="4"/>
      <c r="G47" s="92"/>
      <c r="H47" s="93"/>
    </row>
    <row r="48" spans="2:8" ht="15.75" customHeight="1">
      <c r="B48" s="94" t="s">
        <v>711</v>
      </c>
      <c r="C48" s="91"/>
      <c r="D48" s="91"/>
      <c r="E48" s="4"/>
      <c r="F48" s="4"/>
      <c r="G48" s="92"/>
      <c r="H48" s="93"/>
    </row>
    <row r="49" spans="1:8" ht="15.75" customHeight="1">
      <c r="B49" s="94" t="s">
        <v>195</v>
      </c>
      <c r="C49" s="91"/>
      <c r="D49" s="91"/>
      <c r="E49" s="4"/>
      <c r="F49" s="4"/>
      <c r="G49" s="92"/>
      <c r="H49" s="93"/>
    </row>
    <row r="50" spans="1:8" ht="15.75" customHeight="1">
      <c r="B50" s="109" t="s">
        <v>718</v>
      </c>
      <c r="C50" s="91"/>
      <c r="D50" s="91"/>
      <c r="E50" s="4"/>
      <c r="F50" s="4"/>
      <c r="G50" s="92"/>
      <c r="H50" s="93"/>
    </row>
    <row r="51" spans="1:8" ht="15.75" customHeight="1">
      <c r="B51" s="95"/>
      <c r="C51" s="91"/>
      <c r="D51" s="91"/>
      <c r="E51" s="4"/>
      <c r="F51" s="4"/>
      <c r="G51" s="92"/>
      <c r="H51" s="93"/>
    </row>
    <row r="52" spans="1:8" ht="15.75" customHeight="1">
      <c r="A52" s="32"/>
      <c r="B52" s="49" t="s">
        <v>731</v>
      </c>
      <c r="C52" s="96"/>
      <c r="D52" s="96"/>
      <c r="E52" s="98"/>
      <c r="F52" s="98"/>
      <c r="G52" s="98"/>
      <c r="H52" s="93"/>
    </row>
    <row r="53" spans="1:8" ht="15.75" customHeight="1">
      <c r="A53" s="28"/>
      <c r="B53" s="31" t="s">
        <v>732</v>
      </c>
      <c r="C53" s="98"/>
      <c r="D53" s="98"/>
      <c r="E53" s="5"/>
      <c r="F53" s="5"/>
      <c r="G53" s="5"/>
      <c r="H53" s="93"/>
    </row>
    <row r="54" spans="1:8" ht="15.75" customHeight="1">
      <c r="A54" s="28"/>
      <c r="B54" s="31" t="s">
        <v>733</v>
      </c>
      <c r="C54" s="98"/>
      <c r="D54" s="98"/>
      <c r="E54" s="5"/>
      <c r="F54" s="5"/>
      <c r="G54" s="5"/>
      <c r="H54" s="93"/>
    </row>
    <row r="55" spans="1:8" ht="15.75" customHeight="1">
      <c r="A55" s="28"/>
      <c r="B55" s="33" t="s">
        <v>760</v>
      </c>
      <c r="C55" s="34" t="s">
        <v>735</v>
      </c>
      <c r="D55" s="34" t="s">
        <v>735</v>
      </c>
      <c r="E55" s="98"/>
      <c r="F55" s="5"/>
      <c r="G55" s="5"/>
      <c r="H55" s="93"/>
    </row>
    <row r="56" spans="1:8" ht="15.75" customHeight="1">
      <c r="A56" s="28"/>
      <c r="B56" s="35"/>
      <c r="C56" s="36">
        <v>44104</v>
      </c>
      <c r="D56" s="36">
        <v>43921</v>
      </c>
      <c r="E56" s="156"/>
      <c r="F56" s="5"/>
      <c r="G56" s="5"/>
      <c r="H56" s="93"/>
    </row>
    <row r="57" spans="1:8" ht="15.75" customHeight="1">
      <c r="A57" s="28"/>
      <c r="B57" s="37" t="s">
        <v>736</v>
      </c>
      <c r="C57" s="38"/>
      <c r="D57" s="38"/>
      <c r="E57" s="98"/>
      <c r="F57" s="5"/>
      <c r="G57" s="5"/>
      <c r="H57" s="93"/>
    </row>
    <row r="58" spans="1:8" ht="15.75" customHeight="1">
      <c r="A58" s="28"/>
      <c r="B58" s="38" t="s">
        <v>737</v>
      </c>
      <c r="C58" s="40">
        <v>1131.2086000000002</v>
      </c>
      <c r="D58" s="40">
        <v>1073.3104000000001</v>
      </c>
      <c r="E58" s="100"/>
      <c r="F58" s="5"/>
      <c r="G58" s="5"/>
      <c r="H58" s="93"/>
    </row>
    <row r="59" spans="1:8" ht="15.75" customHeight="1">
      <c r="A59" s="28"/>
      <c r="B59" s="37" t="s">
        <v>745</v>
      </c>
      <c r="C59" s="51"/>
      <c r="D59" s="51"/>
      <c r="E59" s="100"/>
      <c r="F59" s="5"/>
      <c r="G59" s="5"/>
      <c r="H59" s="93"/>
    </row>
    <row r="60" spans="1:8" ht="15.75" customHeight="1">
      <c r="A60" s="28"/>
      <c r="B60" s="38" t="s">
        <v>762</v>
      </c>
      <c r="C60" s="40">
        <v>1107.6505999999999</v>
      </c>
      <c r="D60" s="40">
        <v>1055.7291</v>
      </c>
      <c r="E60" s="100"/>
      <c r="F60" s="5"/>
      <c r="G60" s="5"/>
      <c r="H60" s="93"/>
    </row>
    <row r="61" spans="1:8" ht="15.75" customHeight="1">
      <c r="A61" s="28"/>
      <c r="B61" s="38" t="s">
        <v>861</v>
      </c>
      <c r="C61" s="40">
        <v>1107.6219000000001</v>
      </c>
      <c r="D61" s="40">
        <v>1055.711</v>
      </c>
      <c r="E61" s="100"/>
      <c r="F61" s="5"/>
      <c r="G61" s="5"/>
      <c r="H61" s="93"/>
    </row>
    <row r="62" spans="1:8" ht="15.75" customHeight="1">
      <c r="A62" s="28"/>
      <c r="B62" s="38" t="s">
        <v>769</v>
      </c>
      <c r="C62" s="40">
        <v>1109.1200000000001</v>
      </c>
      <c r="D62" s="40">
        <v>1056.82</v>
      </c>
      <c r="E62" s="100"/>
      <c r="F62" s="5"/>
      <c r="G62" s="5"/>
      <c r="H62" s="93"/>
    </row>
    <row r="63" spans="1:8" ht="15.75" customHeight="1">
      <c r="A63" s="28"/>
      <c r="B63" s="31" t="s">
        <v>912</v>
      </c>
      <c r="C63" s="119"/>
      <c r="D63" s="5"/>
      <c r="E63" s="5"/>
      <c r="F63" s="5"/>
      <c r="G63" s="5"/>
      <c r="H63" s="93"/>
    </row>
    <row r="64" spans="1:8" ht="15.75" customHeight="1">
      <c r="A64" s="28"/>
      <c r="B64" s="33" t="s">
        <v>754</v>
      </c>
      <c r="C64" s="34" t="s">
        <v>755</v>
      </c>
      <c r="D64" s="5"/>
      <c r="E64" s="5"/>
      <c r="F64" s="5"/>
      <c r="G64" s="5"/>
      <c r="H64" s="93"/>
    </row>
    <row r="65" spans="1:8" ht="15.75" customHeight="1">
      <c r="A65" s="28"/>
      <c r="B65" s="41"/>
      <c r="C65" s="36">
        <v>44104</v>
      </c>
      <c r="D65" s="5"/>
      <c r="E65" s="5"/>
      <c r="F65" s="5"/>
      <c r="G65" s="5"/>
      <c r="H65" s="93"/>
    </row>
    <row r="66" spans="1:8" ht="15.75" customHeight="1">
      <c r="A66" s="28"/>
      <c r="B66" s="38" t="s">
        <v>861</v>
      </c>
      <c r="C66" s="39" t="s">
        <v>739</v>
      </c>
      <c r="D66" s="5"/>
      <c r="E66" s="5"/>
      <c r="F66" s="5"/>
      <c r="G66" s="5"/>
      <c r="H66" s="93"/>
    </row>
    <row r="67" spans="1:8" ht="15.75" customHeight="1">
      <c r="A67" s="28"/>
      <c r="B67" s="38" t="s">
        <v>769</v>
      </c>
      <c r="C67" s="39" t="s">
        <v>739</v>
      </c>
      <c r="D67" s="5"/>
      <c r="E67" s="5"/>
      <c r="F67" s="5"/>
      <c r="G67" s="5"/>
      <c r="H67" s="93"/>
    </row>
    <row r="68" spans="1:8" ht="15.75" customHeight="1">
      <c r="A68" s="28"/>
      <c r="B68" s="42" t="s">
        <v>756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31" t="s">
        <v>866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31" t="s">
        <v>758</v>
      </c>
      <c r="C70" s="98"/>
      <c r="D70" s="98"/>
      <c r="E70" s="5"/>
      <c r="F70" s="5"/>
      <c r="G70" s="5"/>
      <c r="H70" s="93"/>
    </row>
    <row r="71" spans="1:8" ht="15.75" customHeight="1">
      <c r="A71" s="28"/>
      <c r="B71" s="31" t="s">
        <v>759</v>
      </c>
      <c r="C71" s="98"/>
      <c r="D71" s="98"/>
      <c r="E71" s="5"/>
      <c r="F71" s="5"/>
      <c r="G71" s="5"/>
      <c r="H71" s="93"/>
    </row>
    <row r="72" spans="1:8" ht="15.75" customHeight="1">
      <c r="A72" s="32"/>
      <c r="B72" s="53" t="s">
        <v>772</v>
      </c>
      <c r="C72" s="98"/>
      <c r="D72" s="98"/>
      <c r="E72" s="98"/>
      <c r="F72" s="98"/>
      <c r="G72" s="98"/>
      <c r="H72" s="93"/>
    </row>
    <row r="73" spans="1:8" ht="15.75" customHeight="1">
      <c r="A73" s="32"/>
      <c r="B73" s="54" t="s">
        <v>773</v>
      </c>
      <c r="C73" s="98"/>
      <c r="D73" s="98"/>
      <c r="E73" s="98"/>
      <c r="F73" s="98"/>
      <c r="G73" s="98"/>
      <c r="H73" s="93"/>
    </row>
    <row r="74" spans="1:8" ht="15.75" customHeight="1">
      <c r="A74" s="32"/>
      <c r="B74" s="80" t="s">
        <v>774</v>
      </c>
      <c r="C74" s="45"/>
      <c r="D74" s="45"/>
      <c r="E74" s="45"/>
      <c r="F74" s="45"/>
      <c r="G74" s="45"/>
      <c r="H74" s="101"/>
    </row>
  </sheetData>
  <hyperlinks>
    <hyperlink ref="B74" r:id="rId1" xr:uid="{D3292FFA-A268-4721-B02C-F341FE0B92AC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5E31-C067-4807-A0A4-32A4FE8F1234}">
  <dimension ref="A1:H69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38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554</v>
      </c>
      <c r="C9" s="15" t="s">
        <v>595</v>
      </c>
      <c r="D9" s="15" t="s">
        <v>58</v>
      </c>
      <c r="E9" s="16">
        <v>5000000</v>
      </c>
      <c r="F9" s="17">
        <v>5256.81</v>
      </c>
      <c r="G9" s="18">
        <v>0.16520000000000001</v>
      </c>
      <c r="H9" s="12">
        <v>4.6954000000000003E-2</v>
      </c>
    </row>
    <row r="10" spans="2:8" ht="15.75" customHeight="1">
      <c r="B10" s="15" t="s">
        <v>596</v>
      </c>
      <c r="C10" s="15" t="s">
        <v>597</v>
      </c>
      <c r="D10" s="15" t="s">
        <v>58</v>
      </c>
      <c r="E10" s="16">
        <v>5000000</v>
      </c>
      <c r="F10" s="17">
        <v>5251.41</v>
      </c>
      <c r="G10" s="18">
        <v>0.16500000000000001</v>
      </c>
      <c r="H10" s="12">
        <v>4.6928999999999998E-2</v>
      </c>
    </row>
    <row r="11" spans="2:8" ht="15.75" customHeight="1">
      <c r="B11" s="15" t="s">
        <v>598</v>
      </c>
      <c r="C11" s="15" t="s">
        <v>599</v>
      </c>
      <c r="D11" s="15" t="s">
        <v>600</v>
      </c>
      <c r="E11" s="16">
        <v>2500000</v>
      </c>
      <c r="F11" s="17">
        <v>3158.91</v>
      </c>
      <c r="G11" s="18">
        <v>9.9299999999999999E-2</v>
      </c>
      <c r="H11" s="12">
        <v>5.7898999999999999E-2</v>
      </c>
    </row>
    <row r="12" spans="2:8" ht="15.75" customHeight="1">
      <c r="B12" s="15" t="s">
        <v>601</v>
      </c>
      <c r="C12" s="15" t="s">
        <v>602</v>
      </c>
      <c r="D12" s="15" t="s">
        <v>55</v>
      </c>
      <c r="E12" s="16">
        <v>2500000</v>
      </c>
      <c r="F12" s="17">
        <v>3147</v>
      </c>
      <c r="G12" s="18">
        <v>9.8900000000000002E-2</v>
      </c>
      <c r="H12" s="12">
        <v>5.4550000000000001E-2</v>
      </c>
    </row>
    <row r="13" spans="2:8" ht="15.75" customHeight="1">
      <c r="B13" s="15" t="s">
        <v>603</v>
      </c>
      <c r="C13" s="15" t="s">
        <v>604</v>
      </c>
      <c r="D13" s="15" t="s">
        <v>58</v>
      </c>
      <c r="E13" s="16">
        <v>2900000</v>
      </c>
      <c r="F13" s="17">
        <v>3002.25</v>
      </c>
      <c r="G13" s="18">
        <v>9.4299999999999995E-2</v>
      </c>
      <c r="H13" s="12">
        <v>4.6643999999999998E-2</v>
      </c>
    </row>
    <row r="14" spans="2:8" ht="15.75" customHeight="1">
      <c r="B14" s="15" t="s">
        <v>605</v>
      </c>
      <c r="C14" s="15" t="s">
        <v>606</v>
      </c>
      <c r="D14" s="15" t="s">
        <v>61</v>
      </c>
      <c r="E14" s="16">
        <v>2590000</v>
      </c>
      <c r="F14" s="17">
        <v>2700.75</v>
      </c>
      <c r="G14" s="18">
        <v>8.4900000000000003E-2</v>
      </c>
      <c r="H14" s="12">
        <v>6.7833000000000004E-2</v>
      </c>
    </row>
    <row r="15" spans="2:8" ht="15.75" customHeight="1">
      <c r="B15" s="15" t="s">
        <v>607</v>
      </c>
      <c r="C15" s="15" t="s">
        <v>608</v>
      </c>
      <c r="D15" s="15" t="s">
        <v>58</v>
      </c>
      <c r="E15" s="16">
        <v>2500000</v>
      </c>
      <c r="F15" s="17">
        <v>2660.34</v>
      </c>
      <c r="G15" s="18">
        <v>8.3599999999999994E-2</v>
      </c>
      <c r="H15" s="12">
        <v>4.3629000000000001E-2</v>
      </c>
    </row>
    <row r="16" spans="2:8" ht="15.75" customHeight="1">
      <c r="B16" s="15" t="s">
        <v>609</v>
      </c>
      <c r="C16" s="15" t="s">
        <v>610</v>
      </c>
      <c r="D16" s="15" t="s">
        <v>58</v>
      </c>
      <c r="E16" s="16">
        <v>500000</v>
      </c>
      <c r="F16" s="17">
        <v>528.02</v>
      </c>
      <c r="G16" s="18">
        <v>1.66E-2</v>
      </c>
      <c r="H16" s="12">
        <v>4.3899000000000001E-2</v>
      </c>
    </row>
    <row r="17" spans="2:8" ht="15.75" customHeight="1">
      <c r="B17" s="15" t="s">
        <v>611</v>
      </c>
      <c r="C17" s="15" t="s">
        <v>612</v>
      </c>
      <c r="D17" s="15" t="s">
        <v>58</v>
      </c>
      <c r="E17" s="16">
        <v>500000</v>
      </c>
      <c r="F17" s="17">
        <v>527.14</v>
      </c>
      <c r="G17" s="18">
        <v>1.66E-2</v>
      </c>
      <c r="H17" s="12">
        <v>4.6928999999999998E-2</v>
      </c>
    </row>
    <row r="18" spans="2:8" ht="15.75" customHeight="1">
      <c r="B18" s="15" t="s">
        <v>613</v>
      </c>
      <c r="C18" s="15" t="s">
        <v>614</v>
      </c>
      <c r="D18" s="15" t="s">
        <v>55</v>
      </c>
      <c r="E18" s="16">
        <v>420000</v>
      </c>
      <c r="F18" s="17">
        <v>434.89</v>
      </c>
      <c r="G18" s="18">
        <v>1.37E-2</v>
      </c>
      <c r="H18" s="12">
        <v>4.8454999999999998E-2</v>
      </c>
    </row>
    <row r="19" spans="2:8" ht="15.75" customHeight="1">
      <c r="B19" s="15" t="s">
        <v>534</v>
      </c>
      <c r="C19" s="15" t="s">
        <v>535</v>
      </c>
      <c r="D19" s="15" t="s">
        <v>55</v>
      </c>
      <c r="E19" s="16">
        <v>260000</v>
      </c>
      <c r="F19" s="17">
        <v>264.27999999999997</v>
      </c>
      <c r="G19" s="18">
        <v>8.3000000000000001E-3</v>
      </c>
      <c r="H19" s="12">
        <v>3.8349000000000001E-2</v>
      </c>
    </row>
    <row r="20" spans="2:8" ht="15.75" customHeight="1">
      <c r="B20" s="15" t="s">
        <v>615</v>
      </c>
      <c r="C20" s="15" t="s">
        <v>616</v>
      </c>
      <c r="D20" s="15" t="s">
        <v>58</v>
      </c>
      <c r="E20" s="16">
        <v>200000</v>
      </c>
      <c r="F20" s="17">
        <v>213.91</v>
      </c>
      <c r="G20" s="18">
        <v>6.7000000000000002E-3</v>
      </c>
      <c r="H20" s="12">
        <v>4.3788000000000001E-2</v>
      </c>
    </row>
    <row r="21" spans="2:8" ht="15.75" customHeight="1">
      <c r="B21" s="15" t="s">
        <v>617</v>
      </c>
      <c r="C21" s="15" t="s">
        <v>618</v>
      </c>
      <c r="D21" s="15" t="s">
        <v>72</v>
      </c>
      <c r="E21" s="16">
        <v>190000</v>
      </c>
      <c r="F21" s="17">
        <v>193.71</v>
      </c>
      <c r="G21" s="18">
        <v>6.1000000000000004E-3</v>
      </c>
      <c r="H21" s="12">
        <v>5.8698E-2</v>
      </c>
    </row>
    <row r="22" spans="2:8" ht="15.75" customHeight="1">
      <c r="B22" s="15" t="s">
        <v>619</v>
      </c>
      <c r="C22" s="15" t="s">
        <v>620</v>
      </c>
      <c r="D22" s="15" t="s">
        <v>55</v>
      </c>
      <c r="E22" s="16">
        <v>150000</v>
      </c>
      <c r="F22" s="17">
        <v>154.05000000000001</v>
      </c>
      <c r="G22" s="18">
        <v>4.7999999999999996E-3</v>
      </c>
      <c r="H22" s="12">
        <v>4.2500000000000003E-2</v>
      </c>
    </row>
    <row r="23" spans="2:8" ht="15.75" customHeight="1">
      <c r="B23" s="15" t="s">
        <v>621</v>
      </c>
      <c r="C23" s="15" t="s">
        <v>622</v>
      </c>
      <c r="D23" s="15" t="s">
        <v>58</v>
      </c>
      <c r="E23" s="16">
        <v>100000</v>
      </c>
      <c r="F23" s="17">
        <v>106.49</v>
      </c>
      <c r="G23" s="18">
        <v>3.3E-3</v>
      </c>
      <c r="H23" s="12">
        <v>4.4178000000000002E-2</v>
      </c>
    </row>
    <row r="24" spans="2:8" ht="15.75" customHeight="1">
      <c r="B24" s="15" t="s">
        <v>623</v>
      </c>
      <c r="C24" s="15" t="s">
        <v>624</v>
      </c>
      <c r="D24" s="15" t="s">
        <v>72</v>
      </c>
      <c r="E24" s="16">
        <v>100000</v>
      </c>
      <c r="F24" s="17">
        <v>104.86</v>
      </c>
      <c r="G24" s="18">
        <v>3.3E-3</v>
      </c>
      <c r="H24" s="12">
        <v>4.5899000000000002E-2</v>
      </c>
    </row>
    <row r="25" spans="2:8" ht="15.75" customHeight="1">
      <c r="B25" s="15" t="s">
        <v>625</v>
      </c>
      <c r="C25" s="15" t="s">
        <v>626</v>
      </c>
      <c r="D25" s="15" t="s">
        <v>58</v>
      </c>
      <c r="E25" s="16">
        <v>99000</v>
      </c>
      <c r="F25" s="17">
        <v>104.57</v>
      </c>
      <c r="G25" s="18">
        <v>3.3E-3</v>
      </c>
      <c r="H25" s="12">
        <v>4.3529999999999999E-2</v>
      </c>
    </row>
    <row r="26" spans="2:8" ht="15.75" customHeight="1">
      <c r="B26" s="15" t="s">
        <v>627</v>
      </c>
      <c r="C26" s="15" t="s">
        <v>628</v>
      </c>
      <c r="D26" s="15" t="s">
        <v>61</v>
      </c>
      <c r="E26" s="16">
        <v>90000</v>
      </c>
      <c r="F26" s="17">
        <v>94.95</v>
      </c>
      <c r="G26" s="18">
        <v>3.0000000000000001E-3</v>
      </c>
      <c r="H26" s="12">
        <v>4.5499999999999999E-2</v>
      </c>
    </row>
    <row r="27" spans="2:8" ht="15.75" customHeight="1">
      <c r="B27" s="15" t="s">
        <v>629</v>
      </c>
      <c r="C27" s="15" t="s">
        <v>630</v>
      </c>
      <c r="D27" s="15" t="s">
        <v>61</v>
      </c>
      <c r="E27" s="16">
        <v>80000</v>
      </c>
      <c r="F27" s="17">
        <v>83.42</v>
      </c>
      <c r="G27" s="18">
        <v>2.5999999999999999E-3</v>
      </c>
      <c r="H27" s="12">
        <v>4.6199999999999998E-2</v>
      </c>
    </row>
    <row r="28" spans="2:8" ht="15.75" customHeight="1">
      <c r="B28" s="15" t="s">
        <v>204</v>
      </c>
      <c r="C28" s="15" t="s">
        <v>205</v>
      </c>
      <c r="D28" s="15" t="s">
        <v>55</v>
      </c>
      <c r="E28" s="16">
        <v>60000</v>
      </c>
      <c r="F28" s="17">
        <v>60.37</v>
      </c>
      <c r="G28" s="18">
        <v>1.9E-3</v>
      </c>
      <c r="H28" s="12">
        <v>3.4450000000000001E-2</v>
      </c>
    </row>
    <row r="29" spans="2:8" ht="15.75" customHeight="1">
      <c r="B29" s="19" t="s">
        <v>93</v>
      </c>
      <c r="C29" s="19"/>
      <c r="D29" s="19"/>
      <c r="E29" s="86"/>
      <c r="F29" s="21">
        <v>28048.13</v>
      </c>
      <c r="G29" s="22">
        <v>0.88139999999999996</v>
      </c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19" t="s">
        <v>893</v>
      </c>
      <c r="C31" s="19"/>
      <c r="D31" s="19"/>
      <c r="E31" s="86"/>
      <c r="F31" s="107"/>
      <c r="G31" s="108"/>
      <c r="H31" s="11"/>
    </row>
    <row r="32" spans="2:8" ht="15.75" customHeight="1">
      <c r="B32" s="15" t="s">
        <v>631</v>
      </c>
      <c r="C32" s="15" t="s">
        <v>632</v>
      </c>
      <c r="D32" s="15" t="s">
        <v>55</v>
      </c>
      <c r="E32" s="16">
        <v>2500000</v>
      </c>
      <c r="F32" s="17">
        <v>2602.2399999999998</v>
      </c>
      <c r="G32" s="18">
        <v>8.1799999999999998E-2</v>
      </c>
      <c r="H32" s="12">
        <v>5.2597999999999999E-2</v>
      </c>
    </row>
    <row r="33" spans="2:8" ht="15.75" customHeight="1">
      <c r="B33" s="19" t="s">
        <v>93</v>
      </c>
      <c r="C33" s="19"/>
      <c r="D33" s="19"/>
      <c r="E33" s="86"/>
      <c r="F33" s="21">
        <v>2602.2399999999998</v>
      </c>
      <c r="G33" s="22">
        <v>8.1799999999999998E-2</v>
      </c>
      <c r="H33" s="11"/>
    </row>
    <row r="34" spans="2:8" ht="15.75" customHeight="1">
      <c r="B34" s="19" t="s">
        <v>894</v>
      </c>
      <c r="C34" s="15"/>
      <c r="D34" s="15"/>
      <c r="E34" s="16"/>
      <c r="F34" s="17"/>
      <c r="G34" s="18"/>
      <c r="H34" s="11"/>
    </row>
    <row r="35" spans="2:8" ht="15.75" customHeight="1">
      <c r="B35" s="19" t="s">
        <v>93</v>
      </c>
      <c r="C35" s="15"/>
      <c r="D35" s="15"/>
      <c r="E35" s="16"/>
      <c r="F35" s="23" t="s">
        <v>94</v>
      </c>
      <c r="G35" s="24" t="s">
        <v>94</v>
      </c>
      <c r="H35" s="11"/>
    </row>
    <row r="36" spans="2:8" ht="15.75" customHeight="1">
      <c r="B36" s="15"/>
      <c r="C36" s="15"/>
      <c r="D36" s="15"/>
      <c r="E36" s="16"/>
      <c r="F36" s="17"/>
      <c r="G36" s="18"/>
      <c r="H36" s="11"/>
    </row>
    <row r="37" spans="2:8" ht="15.75" customHeight="1">
      <c r="B37" s="26" t="s">
        <v>95</v>
      </c>
      <c r="C37" s="26"/>
      <c r="D37" s="26"/>
      <c r="E37" s="27"/>
      <c r="F37" s="21">
        <v>30650.37</v>
      </c>
      <c r="G37" s="22">
        <v>0.96319999999999995</v>
      </c>
      <c r="H37" s="11"/>
    </row>
    <row r="38" spans="2:8" ht="15.75" customHeight="1">
      <c r="B38" s="15"/>
      <c r="C38" s="15"/>
      <c r="D38" s="15"/>
      <c r="E38" s="16"/>
      <c r="F38" s="17"/>
      <c r="G38" s="18"/>
      <c r="H38" s="11"/>
    </row>
    <row r="39" spans="2:8" ht="15.75" customHeight="1">
      <c r="B39" s="19" t="s">
        <v>707</v>
      </c>
      <c r="C39" s="15"/>
      <c r="D39" s="15"/>
      <c r="E39" s="16"/>
      <c r="F39" s="17"/>
      <c r="G39" s="18"/>
      <c r="H39" s="11"/>
    </row>
    <row r="40" spans="2:8" ht="15.75" customHeight="1">
      <c r="B40" s="15" t="s">
        <v>708</v>
      </c>
      <c r="C40" s="15" t="s">
        <v>915</v>
      </c>
      <c r="D40" s="15"/>
      <c r="E40" s="16"/>
      <c r="F40" s="17">
        <v>30.57</v>
      </c>
      <c r="G40" s="18">
        <v>1E-3</v>
      </c>
      <c r="H40" s="11"/>
    </row>
    <row r="41" spans="2:8" ht="15.75" customHeight="1">
      <c r="B41" s="19" t="s">
        <v>93</v>
      </c>
      <c r="C41" s="15"/>
      <c r="D41" s="15"/>
      <c r="E41" s="16"/>
      <c r="F41" s="21">
        <f>F40</f>
        <v>30.57</v>
      </c>
      <c r="G41" s="22">
        <f>G40</f>
        <v>1E-3</v>
      </c>
      <c r="H41" s="11"/>
    </row>
    <row r="42" spans="2:8" ht="15.75" customHeight="1">
      <c r="B42" s="26" t="s">
        <v>95</v>
      </c>
      <c r="C42" s="26"/>
      <c r="D42" s="26"/>
      <c r="E42" s="27"/>
      <c r="F42" s="21">
        <f>F41</f>
        <v>30.57</v>
      </c>
      <c r="G42" s="10">
        <f>G41</f>
        <v>1E-3</v>
      </c>
      <c r="H42" s="11"/>
    </row>
    <row r="43" spans="2:8" ht="15.75" customHeight="1">
      <c r="B43" s="15"/>
      <c r="C43" s="15"/>
      <c r="D43" s="15"/>
      <c r="E43" s="16"/>
      <c r="F43" s="17"/>
      <c r="G43" s="18"/>
      <c r="H43" s="11"/>
    </row>
    <row r="44" spans="2:8" ht="15.75" customHeight="1">
      <c r="B44" s="19" t="s">
        <v>106</v>
      </c>
      <c r="C44" s="15"/>
      <c r="D44" s="15"/>
      <c r="E44" s="16"/>
      <c r="F44" s="17"/>
      <c r="G44" s="18"/>
      <c r="H44" s="11"/>
    </row>
    <row r="45" spans="2:8" ht="15.75" customHeight="1">
      <c r="B45" s="15" t="s">
        <v>107</v>
      </c>
      <c r="C45" s="15"/>
      <c r="D45" s="15"/>
      <c r="E45" s="16"/>
      <c r="F45" s="17">
        <v>414.73</v>
      </c>
      <c r="G45" s="18">
        <v>1.2999999999999999E-2</v>
      </c>
      <c r="H45" s="11"/>
    </row>
    <row r="46" spans="2:8" ht="15.75" customHeight="1">
      <c r="B46" s="19" t="s">
        <v>93</v>
      </c>
      <c r="C46" s="19"/>
      <c r="D46" s="19"/>
      <c r="E46" s="86"/>
      <c r="F46" s="21">
        <v>414.73</v>
      </c>
      <c r="G46" s="22">
        <v>1.2999999999999999E-2</v>
      </c>
      <c r="H46" s="11"/>
    </row>
    <row r="47" spans="2:8" ht="15.75" customHeight="1">
      <c r="B47" s="15"/>
      <c r="C47" s="15"/>
      <c r="D47" s="15"/>
      <c r="E47" s="16"/>
      <c r="F47" s="17"/>
      <c r="G47" s="18"/>
      <c r="H47" s="11"/>
    </row>
    <row r="48" spans="2:8" ht="15.75" customHeight="1">
      <c r="B48" s="26" t="s">
        <v>95</v>
      </c>
      <c r="C48" s="26"/>
      <c r="D48" s="26"/>
      <c r="E48" s="27"/>
      <c r="F48" s="21">
        <v>414.73</v>
      </c>
      <c r="G48" s="22">
        <v>1.2999999999999999E-2</v>
      </c>
      <c r="H48" s="11"/>
    </row>
    <row r="49" spans="1:8" ht="15.75" customHeight="1">
      <c r="B49" s="15" t="s">
        <v>108</v>
      </c>
      <c r="C49" s="15"/>
      <c r="D49" s="15"/>
      <c r="E49" s="16"/>
      <c r="F49" s="17">
        <f>756.12-F42</f>
        <v>725.55</v>
      </c>
      <c r="G49" s="18">
        <f>2.38%-G42</f>
        <v>2.2799999999999997E-2</v>
      </c>
      <c r="H49" s="11"/>
    </row>
    <row r="50" spans="1:8" ht="15.75" customHeight="1">
      <c r="B50" s="87" t="s">
        <v>109</v>
      </c>
      <c r="C50" s="87"/>
      <c r="D50" s="87"/>
      <c r="E50" s="88"/>
      <c r="F50" s="89">
        <v>31821.22</v>
      </c>
      <c r="G50" s="10">
        <v>1</v>
      </c>
      <c r="H50" s="13"/>
    </row>
    <row r="51" spans="1:8" ht="15.75" customHeight="1">
      <c r="B51" s="90"/>
      <c r="C51" s="91"/>
      <c r="D51" s="91"/>
      <c r="E51" s="4"/>
      <c r="F51" s="4"/>
      <c r="G51" s="92"/>
      <c r="H51" s="93"/>
    </row>
    <row r="52" spans="1:8" ht="15.75" customHeight="1">
      <c r="B52" s="94" t="s">
        <v>110</v>
      </c>
      <c r="C52" s="91"/>
      <c r="D52" s="91"/>
      <c r="E52" s="4"/>
      <c r="F52" s="150"/>
      <c r="G52" s="157"/>
      <c r="H52" s="93"/>
    </row>
    <row r="53" spans="1:8" ht="15.75" customHeight="1">
      <c r="B53" s="94" t="s">
        <v>711</v>
      </c>
      <c r="C53" s="91"/>
      <c r="D53" s="91"/>
      <c r="E53" s="4"/>
      <c r="F53" s="4"/>
      <c r="G53" s="92"/>
      <c r="H53" s="93"/>
    </row>
    <row r="54" spans="1:8" ht="15.75" customHeight="1">
      <c r="B54" s="94" t="s">
        <v>195</v>
      </c>
      <c r="C54" s="91"/>
      <c r="D54" s="91"/>
      <c r="E54" s="4"/>
      <c r="F54" s="4"/>
      <c r="G54" s="92"/>
      <c r="H54" s="93"/>
    </row>
    <row r="55" spans="1:8" ht="15.75" customHeight="1">
      <c r="B55" s="95"/>
      <c r="C55" s="91"/>
      <c r="D55" s="91"/>
      <c r="E55" s="4"/>
      <c r="F55" s="4"/>
      <c r="G55" s="92"/>
      <c r="H55" s="93"/>
    </row>
    <row r="56" spans="1:8" ht="15.75" customHeight="1">
      <c r="A56" s="32"/>
      <c r="B56" s="49" t="s">
        <v>731</v>
      </c>
      <c r="C56" s="96"/>
      <c r="D56" s="96"/>
      <c r="E56" s="98"/>
      <c r="F56" s="98"/>
      <c r="G56" s="98"/>
      <c r="H56" s="93"/>
    </row>
    <row r="57" spans="1:8" ht="15.75" customHeight="1">
      <c r="A57" s="28"/>
      <c r="B57" s="31" t="s">
        <v>732</v>
      </c>
      <c r="C57" s="98"/>
      <c r="D57" s="98"/>
      <c r="E57" s="5"/>
      <c r="F57" s="5"/>
      <c r="G57" s="5"/>
      <c r="H57" s="93"/>
    </row>
    <row r="58" spans="1:8" ht="15.75" customHeight="1">
      <c r="A58" s="28"/>
      <c r="B58" s="31" t="s">
        <v>733</v>
      </c>
      <c r="C58" s="98"/>
      <c r="D58" s="98"/>
      <c r="E58" s="5"/>
      <c r="F58" s="5"/>
      <c r="G58" s="5"/>
      <c r="H58" s="93"/>
    </row>
    <row r="59" spans="1:8" ht="15.75" customHeight="1">
      <c r="A59" s="28"/>
      <c r="B59" s="33" t="s">
        <v>760</v>
      </c>
      <c r="C59" s="34" t="s">
        <v>735</v>
      </c>
      <c r="D59" s="34" t="s">
        <v>735</v>
      </c>
      <c r="E59" s="5"/>
      <c r="F59" s="5"/>
      <c r="G59" s="5"/>
      <c r="H59" s="93"/>
    </row>
    <row r="60" spans="1:8" ht="15.75" customHeight="1">
      <c r="A60" s="28"/>
      <c r="B60" s="35"/>
      <c r="C60" s="36">
        <v>44104</v>
      </c>
      <c r="D60" s="81">
        <v>43921</v>
      </c>
      <c r="E60" s="5"/>
      <c r="F60" s="5"/>
      <c r="G60" s="5"/>
      <c r="H60" s="93"/>
    </row>
    <row r="61" spans="1:8" ht="15.75" customHeight="1">
      <c r="A61" s="28"/>
      <c r="B61" s="37" t="s">
        <v>736</v>
      </c>
      <c r="C61" s="38"/>
      <c r="D61" s="38"/>
      <c r="E61" s="5"/>
      <c r="F61" s="5"/>
      <c r="G61" s="5"/>
      <c r="H61" s="93"/>
    </row>
    <row r="62" spans="1:8" ht="15.75" customHeight="1">
      <c r="A62" s="28"/>
      <c r="B62" s="38" t="s">
        <v>737</v>
      </c>
      <c r="C62" s="40">
        <v>1263.2703000000001</v>
      </c>
      <c r="D62" s="40">
        <v>1197.2645</v>
      </c>
      <c r="E62" s="5"/>
      <c r="F62" s="5"/>
      <c r="G62" s="5"/>
      <c r="H62" s="93"/>
    </row>
    <row r="63" spans="1:8" ht="15.75" customHeight="1">
      <c r="A63" s="28"/>
      <c r="B63" s="37" t="s">
        <v>745</v>
      </c>
      <c r="C63" s="51"/>
      <c r="D63" s="51"/>
      <c r="E63" s="5"/>
      <c r="F63" s="5"/>
      <c r="G63" s="5"/>
      <c r="H63" s="93"/>
    </row>
    <row r="64" spans="1:8" ht="15.75" customHeight="1">
      <c r="A64" s="28"/>
      <c r="B64" s="38" t="s">
        <v>762</v>
      </c>
      <c r="C64" s="40">
        <v>1257.0656000000001</v>
      </c>
      <c r="D64" s="40">
        <v>1192.6871000000001</v>
      </c>
      <c r="E64" s="5"/>
      <c r="F64" s="5"/>
      <c r="G64" s="5"/>
      <c r="H64" s="93"/>
    </row>
    <row r="65" spans="1:8" ht="15.75" customHeight="1">
      <c r="A65" s="28"/>
      <c r="B65" s="31" t="s">
        <v>867</v>
      </c>
      <c r="C65" s="98"/>
      <c r="D65" s="100"/>
      <c r="E65" s="5"/>
      <c r="F65" s="5"/>
      <c r="G65" s="5"/>
      <c r="H65" s="93"/>
    </row>
    <row r="66" spans="1:8" ht="15.75" customHeight="1">
      <c r="A66" s="28"/>
      <c r="B66" s="42" t="s">
        <v>756</v>
      </c>
      <c r="C66" s="98"/>
      <c r="D66" s="98"/>
      <c r="E66" s="5"/>
      <c r="F66" s="5"/>
      <c r="G66" s="5"/>
      <c r="H66" s="93"/>
    </row>
    <row r="67" spans="1:8" ht="15.75" customHeight="1">
      <c r="A67" s="28"/>
      <c r="B67" s="31" t="s">
        <v>868</v>
      </c>
      <c r="C67" s="98"/>
      <c r="D67" s="98"/>
      <c r="E67" s="5"/>
      <c r="F67" s="5"/>
      <c r="G67" s="5"/>
      <c r="H67" s="93"/>
    </row>
    <row r="68" spans="1:8" ht="15.75" customHeight="1">
      <c r="A68" s="28"/>
      <c r="B68" s="31" t="s">
        <v>758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44" t="s">
        <v>759</v>
      </c>
      <c r="C69" s="45"/>
      <c r="D69" s="45"/>
      <c r="E69" s="47"/>
      <c r="F69" s="47"/>
      <c r="G69" s="47"/>
      <c r="H69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9818-9E84-4E16-8816-912B39B834B2}">
  <dimension ref="A1:H68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39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601</v>
      </c>
      <c r="C9" s="15" t="s">
        <v>633</v>
      </c>
      <c r="D9" s="15" t="s">
        <v>55</v>
      </c>
      <c r="E9" s="16">
        <v>250000</v>
      </c>
      <c r="F9" s="17">
        <v>312.69</v>
      </c>
      <c r="G9" s="18">
        <v>0.14199999999999999</v>
      </c>
      <c r="H9" s="12">
        <v>4.6425000000000001E-2</v>
      </c>
    </row>
    <row r="10" spans="2:8" ht="15.75" customHeight="1">
      <c r="B10" s="15" t="s">
        <v>598</v>
      </c>
      <c r="C10" s="15" t="s">
        <v>634</v>
      </c>
      <c r="D10" s="15" t="s">
        <v>55</v>
      </c>
      <c r="E10" s="16">
        <v>250000</v>
      </c>
      <c r="F10" s="17">
        <v>311.14</v>
      </c>
      <c r="G10" s="18">
        <v>0.14130000000000001</v>
      </c>
      <c r="H10" s="12">
        <v>4.9500000000000002E-2</v>
      </c>
    </row>
    <row r="11" spans="2:8" ht="15.75" customHeight="1">
      <c r="B11" s="15" t="s">
        <v>635</v>
      </c>
      <c r="C11" s="15" t="s">
        <v>636</v>
      </c>
      <c r="D11" s="15" t="s">
        <v>61</v>
      </c>
      <c r="E11" s="16">
        <v>320000</v>
      </c>
      <c r="F11" s="17">
        <v>310.54000000000002</v>
      </c>
      <c r="G11" s="18">
        <v>0.14099999999999999</v>
      </c>
      <c r="H11" s="12">
        <v>4.3248000000000002E-2</v>
      </c>
    </row>
    <row r="12" spans="2:8" ht="15.75" customHeight="1">
      <c r="B12" s="15" t="s">
        <v>637</v>
      </c>
      <c r="C12" s="15" t="s">
        <v>638</v>
      </c>
      <c r="D12" s="15" t="s">
        <v>639</v>
      </c>
      <c r="E12" s="16">
        <v>250000</v>
      </c>
      <c r="F12" s="17">
        <v>255.15</v>
      </c>
      <c r="G12" s="18">
        <v>0.1159</v>
      </c>
      <c r="H12" s="12">
        <v>4.3499999999999997E-2</v>
      </c>
    </row>
    <row r="13" spans="2:8" ht="15.75" customHeight="1">
      <c r="B13" s="15" t="s">
        <v>544</v>
      </c>
      <c r="C13" s="15" t="s">
        <v>545</v>
      </c>
      <c r="D13" s="15" t="s">
        <v>55</v>
      </c>
      <c r="E13" s="16">
        <v>250000</v>
      </c>
      <c r="F13" s="17">
        <v>254.41</v>
      </c>
      <c r="G13" s="18">
        <v>0.11550000000000001</v>
      </c>
      <c r="H13" s="12">
        <v>4.1149999999999999E-2</v>
      </c>
    </row>
    <row r="14" spans="2:8" ht="15.75" customHeight="1">
      <c r="B14" s="15" t="s">
        <v>534</v>
      </c>
      <c r="C14" s="15" t="s">
        <v>535</v>
      </c>
      <c r="D14" s="15" t="s">
        <v>55</v>
      </c>
      <c r="E14" s="16">
        <v>250000</v>
      </c>
      <c r="F14" s="17">
        <v>254.11</v>
      </c>
      <c r="G14" s="18">
        <v>0.1154</v>
      </c>
      <c r="H14" s="12">
        <v>3.8349000000000001E-2</v>
      </c>
    </row>
    <row r="15" spans="2:8" ht="15.75" customHeight="1">
      <c r="B15" s="15" t="s">
        <v>640</v>
      </c>
      <c r="C15" s="15" t="s">
        <v>641</v>
      </c>
      <c r="D15" s="15" t="s">
        <v>58</v>
      </c>
      <c r="E15" s="16">
        <v>180000</v>
      </c>
      <c r="F15" s="17">
        <v>183.15</v>
      </c>
      <c r="G15" s="18">
        <v>8.3199999999999996E-2</v>
      </c>
      <c r="H15" s="12">
        <v>3.7358000000000002E-2</v>
      </c>
    </row>
    <row r="16" spans="2:8" ht="15.75" customHeight="1">
      <c r="B16" s="15" t="s">
        <v>546</v>
      </c>
      <c r="C16" s="15" t="s">
        <v>547</v>
      </c>
      <c r="D16" s="15" t="s">
        <v>72</v>
      </c>
      <c r="E16" s="16">
        <v>100000</v>
      </c>
      <c r="F16" s="17">
        <v>101.87</v>
      </c>
      <c r="G16" s="18">
        <v>4.6300000000000001E-2</v>
      </c>
      <c r="H16" s="12">
        <v>3.9591000000000001E-2</v>
      </c>
    </row>
    <row r="17" spans="2:8" ht="15.75" customHeight="1">
      <c r="B17" s="15" t="s">
        <v>642</v>
      </c>
      <c r="C17" s="15" t="s">
        <v>643</v>
      </c>
      <c r="D17" s="15" t="s">
        <v>58</v>
      </c>
      <c r="E17" s="16">
        <v>40000</v>
      </c>
      <c r="F17" s="17">
        <v>41.07</v>
      </c>
      <c r="G17" s="18">
        <v>1.8599999999999998E-2</v>
      </c>
      <c r="H17" s="12">
        <v>4.376E-2</v>
      </c>
    </row>
    <row r="18" spans="2:8" ht="15.75" customHeight="1">
      <c r="B18" s="15" t="s">
        <v>556</v>
      </c>
      <c r="C18" s="15" t="s">
        <v>557</v>
      </c>
      <c r="D18" s="15" t="s">
        <v>58</v>
      </c>
      <c r="E18" s="16">
        <v>40000</v>
      </c>
      <c r="F18" s="17">
        <v>40.700000000000003</v>
      </c>
      <c r="G18" s="18">
        <v>1.8499999999999999E-2</v>
      </c>
      <c r="H18" s="12">
        <v>3.7057E-2</v>
      </c>
    </row>
    <row r="19" spans="2:8" ht="15.75" customHeight="1">
      <c r="B19" s="15" t="s">
        <v>721</v>
      </c>
      <c r="C19" s="15" t="s">
        <v>578</v>
      </c>
      <c r="D19" s="15" t="s">
        <v>579</v>
      </c>
      <c r="E19" s="16">
        <v>250000</v>
      </c>
      <c r="F19" s="17">
        <v>0</v>
      </c>
      <c r="G19" s="18">
        <v>0</v>
      </c>
      <c r="H19" s="12">
        <v>0</v>
      </c>
    </row>
    <row r="20" spans="2:8" ht="15.75" customHeight="1">
      <c r="B20" s="19" t="s">
        <v>93</v>
      </c>
      <c r="C20" s="19"/>
      <c r="D20" s="19"/>
      <c r="E20" s="86"/>
      <c r="F20" s="21">
        <v>2064.83</v>
      </c>
      <c r="G20" s="22">
        <v>0.93769999999999998</v>
      </c>
      <c r="H20" s="11"/>
    </row>
    <row r="21" spans="2:8" ht="15.75" customHeight="1">
      <c r="B21" s="15"/>
      <c r="C21" s="15"/>
      <c r="D21" s="15"/>
      <c r="E21" s="16"/>
      <c r="F21" s="17"/>
      <c r="G21" s="18"/>
      <c r="H21" s="11"/>
    </row>
    <row r="22" spans="2:8" ht="15.75" customHeight="1">
      <c r="B22" s="19" t="s">
        <v>893</v>
      </c>
      <c r="C22" s="15"/>
      <c r="D22" s="15"/>
      <c r="E22" s="16"/>
      <c r="F22" s="17"/>
      <c r="G22" s="18"/>
      <c r="H22" s="11"/>
    </row>
    <row r="23" spans="2:8" ht="15.75" customHeight="1">
      <c r="B23" s="19" t="s">
        <v>93</v>
      </c>
      <c r="C23" s="15"/>
      <c r="D23" s="15"/>
      <c r="E23" s="16"/>
      <c r="F23" s="23" t="s">
        <v>94</v>
      </c>
      <c r="G23" s="24" t="s">
        <v>94</v>
      </c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19" t="s">
        <v>894</v>
      </c>
      <c r="C25" s="15"/>
      <c r="D25" s="15"/>
      <c r="E25" s="16"/>
      <c r="F25" s="17"/>
      <c r="G25" s="18"/>
      <c r="H25" s="11"/>
    </row>
    <row r="26" spans="2:8" ht="15.75" customHeight="1">
      <c r="B26" s="19" t="s">
        <v>93</v>
      </c>
      <c r="C26" s="15"/>
      <c r="D26" s="15"/>
      <c r="E26" s="16"/>
      <c r="F26" s="23" t="s">
        <v>94</v>
      </c>
      <c r="G26" s="24" t="s">
        <v>94</v>
      </c>
      <c r="H26" s="11"/>
    </row>
    <row r="27" spans="2:8" ht="15.75" customHeight="1">
      <c r="B27" s="15"/>
      <c r="C27" s="15"/>
      <c r="D27" s="15"/>
      <c r="E27" s="16"/>
      <c r="F27" s="17"/>
      <c r="G27" s="18"/>
      <c r="H27" s="11"/>
    </row>
    <row r="28" spans="2:8" ht="15.75" customHeight="1">
      <c r="B28" s="26" t="s">
        <v>95</v>
      </c>
      <c r="C28" s="26"/>
      <c r="D28" s="26"/>
      <c r="E28" s="27"/>
      <c r="F28" s="21">
        <v>2064.83</v>
      </c>
      <c r="G28" s="22">
        <v>0.93769999999999998</v>
      </c>
      <c r="H28" s="11"/>
    </row>
    <row r="29" spans="2:8" ht="15.75" customHeight="1">
      <c r="B29" s="15"/>
      <c r="C29" s="15"/>
      <c r="D29" s="15"/>
      <c r="E29" s="16"/>
      <c r="F29" s="17"/>
      <c r="G29" s="18"/>
      <c r="H29" s="11"/>
    </row>
    <row r="30" spans="2:8" ht="15.75" customHeight="1">
      <c r="B30" s="19" t="s">
        <v>707</v>
      </c>
      <c r="C30" s="15"/>
      <c r="D30" s="15"/>
      <c r="E30" s="16"/>
      <c r="F30" s="17"/>
      <c r="G30" s="18"/>
      <c r="H30" s="11"/>
    </row>
    <row r="31" spans="2:8" ht="15.75" customHeight="1">
      <c r="B31" s="15" t="s">
        <v>708</v>
      </c>
      <c r="C31" s="15" t="s">
        <v>915</v>
      </c>
      <c r="D31" s="15"/>
      <c r="E31" s="16"/>
      <c r="F31" s="17">
        <v>63.18</v>
      </c>
      <c r="G31" s="18">
        <v>2.87E-2</v>
      </c>
      <c r="H31" s="11"/>
    </row>
    <row r="32" spans="2:8" ht="15.75" customHeight="1">
      <c r="B32" s="19" t="s">
        <v>93</v>
      </c>
      <c r="C32" s="15"/>
      <c r="D32" s="15"/>
      <c r="E32" s="16"/>
      <c r="F32" s="21">
        <f>F31</f>
        <v>63.18</v>
      </c>
      <c r="G32" s="22">
        <f>G31</f>
        <v>2.87E-2</v>
      </c>
      <c r="H32" s="11"/>
    </row>
    <row r="33" spans="1:8" ht="15.75" customHeight="1">
      <c r="B33" s="26" t="s">
        <v>95</v>
      </c>
      <c r="C33" s="26"/>
      <c r="D33" s="26"/>
      <c r="E33" s="27"/>
      <c r="F33" s="21">
        <f>F32</f>
        <v>63.18</v>
      </c>
      <c r="G33" s="10">
        <f>G32</f>
        <v>2.87E-2</v>
      </c>
      <c r="H33" s="11"/>
    </row>
    <row r="34" spans="1:8" ht="15.75" customHeight="1">
      <c r="B34" s="15"/>
      <c r="C34" s="15"/>
      <c r="D34" s="15"/>
      <c r="E34" s="16"/>
      <c r="F34" s="17"/>
      <c r="G34" s="18"/>
      <c r="H34" s="11"/>
    </row>
    <row r="35" spans="1:8" ht="15.75" customHeight="1">
      <c r="B35" s="19" t="s">
        <v>106</v>
      </c>
      <c r="C35" s="15"/>
      <c r="D35" s="15"/>
      <c r="E35" s="16"/>
      <c r="F35" s="17"/>
      <c r="G35" s="18"/>
      <c r="H35" s="11"/>
    </row>
    <row r="36" spans="1:8" ht="15.75" customHeight="1">
      <c r="B36" s="15" t="s">
        <v>107</v>
      </c>
      <c r="C36" s="15"/>
      <c r="D36" s="15"/>
      <c r="E36" s="16"/>
      <c r="F36" s="17">
        <v>30.48</v>
      </c>
      <c r="G36" s="18">
        <v>1.38E-2</v>
      </c>
      <c r="H36" s="11"/>
    </row>
    <row r="37" spans="1:8" ht="15.75" customHeight="1">
      <c r="B37" s="19" t="s">
        <v>93</v>
      </c>
      <c r="C37" s="19"/>
      <c r="D37" s="19"/>
      <c r="E37" s="86"/>
      <c r="F37" s="21">
        <v>30.48</v>
      </c>
      <c r="G37" s="22">
        <v>1.38E-2</v>
      </c>
      <c r="H37" s="11"/>
    </row>
    <row r="38" spans="1:8" ht="15.75" customHeight="1">
      <c r="B38" s="15"/>
      <c r="C38" s="15"/>
      <c r="D38" s="15"/>
      <c r="E38" s="16"/>
      <c r="F38" s="17"/>
      <c r="G38" s="18"/>
      <c r="H38" s="11"/>
    </row>
    <row r="39" spans="1:8" ht="15.75" customHeight="1">
      <c r="B39" s="26" t="s">
        <v>95</v>
      </c>
      <c r="C39" s="26"/>
      <c r="D39" s="26"/>
      <c r="E39" s="27"/>
      <c r="F39" s="21">
        <v>30.48</v>
      </c>
      <c r="G39" s="22">
        <v>1.38E-2</v>
      </c>
      <c r="H39" s="11"/>
    </row>
    <row r="40" spans="1:8" ht="15.75" customHeight="1">
      <c r="B40" s="15" t="s">
        <v>108</v>
      </c>
      <c r="C40" s="15"/>
      <c r="D40" s="15"/>
      <c r="E40" s="16"/>
      <c r="F40" s="17">
        <f>106.76-F33</f>
        <v>43.580000000000005</v>
      </c>
      <c r="G40" s="18">
        <f>4.85%-G33</f>
        <v>1.9799999999999995E-2</v>
      </c>
      <c r="H40" s="11"/>
    </row>
    <row r="41" spans="1:8" ht="15.75" customHeight="1">
      <c r="B41" s="87" t="s">
        <v>109</v>
      </c>
      <c r="C41" s="87"/>
      <c r="D41" s="87"/>
      <c r="E41" s="88"/>
      <c r="F41" s="89">
        <v>2202.0700000000002</v>
      </c>
      <c r="G41" s="10">
        <v>1</v>
      </c>
      <c r="H41" s="13"/>
    </row>
    <row r="42" spans="1:8" ht="15.75" customHeight="1">
      <c r="B42" s="90"/>
      <c r="C42" s="91"/>
      <c r="D42" s="91"/>
      <c r="E42" s="4"/>
      <c r="F42" s="4"/>
      <c r="G42" s="92"/>
      <c r="H42" s="93"/>
    </row>
    <row r="43" spans="1:8" ht="15.75" customHeight="1">
      <c r="B43" s="94" t="s">
        <v>711</v>
      </c>
      <c r="C43" s="91"/>
      <c r="D43" s="91"/>
      <c r="E43" s="4"/>
      <c r="F43" s="4"/>
      <c r="G43" s="92"/>
      <c r="H43" s="93"/>
    </row>
    <row r="44" spans="1:8" ht="15.75" customHeight="1">
      <c r="B44" s="94" t="s">
        <v>195</v>
      </c>
      <c r="C44" s="91"/>
      <c r="D44" s="91"/>
      <c r="E44" s="4"/>
      <c r="F44" s="4"/>
      <c r="G44" s="92"/>
      <c r="H44" s="93"/>
    </row>
    <row r="45" spans="1:8" ht="15.75" customHeight="1">
      <c r="B45" s="109" t="s">
        <v>718</v>
      </c>
      <c r="C45" s="91"/>
      <c r="D45" s="91"/>
      <c r="E45" s="4"/>
      <c r="F45" s="4"/>
      <c r="G45" s="92"/>
      <c r="H45" s="93"/>
    </row>
    <row r="46" spans="1:8" ht="15.75" customHeight="1">
      <c r="B46" s="95"/>
      <c r="C46" s="91"/>
      <c r="D46" s="91"/>
      <c r="E46" s="4"/>
      <c r="F46" s="4"/>
      <c r="G46" s="92"/>
      <c r="H46" s="93"/>
    </row>
    <row r="47" spans="1:8" ht="15.75" customHeight="1">
      <c r="A47" s="32"/>
      <c r="B47" s="49" t="s">
        <v>731</v>
      </c>
      <c r="C47" s="96"/>
      <c r="D47" s="96"/>
      <c r="E47" s="98"/>
      <c r="F47" s="98"/>
      <c r="G47" s="98"/>
      <c r="H47" s="93"/>
    </row>
    <row r="48" spans="1:8" ht="15.75" customHeight="1">
      <c r="A48" s="28"/>
      <c r="B48" s="31" t="s">
        <v>732</v>
      </c>
      <c r="C48" s="98"/>
      <c r="D48" s="98"/>
      <c r="E48" s="5"/>
      <c r="F48" s="5"/>
      <c r="G48" s="5"/>
      <c r="H48" s="93"/>
    </row>
    <row r="49" spans="1:8" ht="15.75" customHeight="1">
      <c r="A49" s="28"/>
      <c r="B49" s="31" t="s">
        <v>733</v>
      </c>
      <c r="C49" s="98"/>
      <c r="D49" s="98"/>
      <c r="E49" s="5"/>
      <c r="F49" s="5"/>
      <c r="G49" s="5"/>
      <c r="H49" s="93"/>
    </row>
    <row r="50" spans="1:8" ht="15.75" customHeight="1">
      <c r="A50" s="28"/>
      <c r="B50" s="33" t="s">
        <v>760</v>
      </c>
      <c r="C50" s="34" t="s">
        <v>735</v>
      </c>
      <c r="D50" s="34" t="s">
        <v>735</v>
      </c>
      <c r="E50" s="5"/>
      <c r="F50" s="5"/>
      <c r="G50" s="5"/>
      <c r="H50" s="93"/>
    </row>
    <row r="51" spans="1:8" ht="15.75" customHeight="1">
      <c r="A51" s="28"/>
      <c r="B51" s="35"/>
      <c r="C51" s="81">
        <v>44104</v>
      </c>
      <c r="D51" s="81">
        <v>43921</v>
      </c>
      <c r="E51" s="5"/>
      <c r="F51" s="5"/>
      <c r="G51" s="5"/>
      <c r="H51" s="93"/>
    </row>
    <row r="52" spans="1:8" ht="15.75" customHeight="1">
      <c r="A52" s="28"/>
      <c r="B52" s="37" t="s">
        <v>736</v>
      </c>
      <c r="C52" s="38"/>
      <c r="D52" s="38"/>
      <c r="E52" s="5"/>
      <c r="F52" s="5"/>
      <c r="G52" s="5"/>
      <c r="H52" s="93"/>
    </row>
    <row r="53" spans="1:8" ht="15.75" customHeight="1">
      <c r="A53" s="28"/>
      <c r="B53" s="38" t="s">
        <v>737</v>
      </c>
      <c r="C53" s="40">
        <v>1049.5107</v>
      </c>
      <c r="D53" s="40">
        <v>1004.6243000000001</v>
      </c>
      <c r="E53" s="5"/>
      <c r="F53" s="5"/>
      <c r="G53" s="5"/>
      <c r="H53" s="93"/>
    </row>
    <row r="54" spans="1:8" ht="15.75" customHeight="1">
      <c r="A54" s="28"/>
      <c r="B54" s="37" t="s">
        <v>745</v>
      </c>
      <c r="C54" s="51"/>
      <c r="D54" s="51"/>
      <c r="E54" s="5"/>
      <c r="F54" s="5"/>
      <c r="G54" s="5"/>
      <c r="H54" s="93"/>
    </row>
    <row r="55" spans="1:8" ht="15.75" customHeight="1">
      <c r="A55" s="28"/>
      <c r="B55" s="38" t="s">
        <v>762</v>
      </c>
      <c r="C55" s="40">
        <v>1044.4669000000001</v>
      </c>
      <c r="D55" s="40">
        <v>1000.9205000000001</v>
      </c>
      <c r="E55" s="5"/>
      <c r="F55" s="5"/>
      <c r="G55" s="5"/>
      <c r="H55" s="93"/>
    </row>
    <row r="56" spans="1:8" ht="15.75" customHeight="1">
      <c r="A56" s="28"/>
      <c r="B56" s="38" t="s">
        <v>861</v>
      </c>
      <c r="C56" s="40">
        <v>1044.4604000000002</v>
      </c>
      <c r="D56" s="40">
        <v>1000.9069999999999</v>
      </c>
      <c r="E56" s="5"/>
      <c r="F56" s="5"/>
      <c r="G56" s="5"/>
      <c r="H56" s="93"/>
    </row>
    <row r="57" spans="1:8" ht="15.75" customHeight="1">
      <c r="A57" s="28"/>
      <c r="B57" s="31" t="s">
        <v>912</v>
      </c>
      <c r="C57" s="119"/>
      <c r="D57" s="5"/>
      <c r="E57" s="5"/>
      <c r="F57" s="5"/>
      <c r="G57" s="5"/>
      <c r="H57" s="93"/>
    </row>
    <row r="58" spans="1:8" ht="15.75" customHeight="1">
      <c r="A58" s="28"/>
      <c r="B58" s="33" t="s">
        <v>754</v>
      </c>
      <c r="C58" s="34" t="s">
        <v>755</v>
      </c>
      <c r="D58" s="5"/>
      <c r="E58" s="5"/>
      <c r="F58" s="5"/>
      <c r="G58" s="5"/>
      <c r="H58" s="93"/>
    </row>
    <row r="59" spans="1:8" ht="15.75" customHeight="1">
      <c r="A59" s="28"/>
      <c r="B59" s="41"/>
      <c r="C59" s="36">
        <v>44104</v>
      </c>
      <c r="D59" s="5"/>
      <c r="E59" s="5"/>
      <c r="F59" s="5"/>
      <c r="G59" s="5"/>
      <c r="H59" s="93"/>
    </row>
    <row r="60" spans="1:8" ht="15.75" customHeight="1">
      <c r="A60" s="28"/>
      <c r="B60" s="38" t="s">
        <v>861</v>
      </c>
      <c r="C60" s="39" t="s">
        <v>739</v>
      </c>
      <c r="D60" s="5"/>
      <c r="E60" s="5"/>
      <c r="F60" s="5"/>
      <c r="G60" s="5"/>
      <c r="H60" s="93"/>
    </row>
    <row r="61" spans="1:8" ht="15.75" customHeight="1">
      <c r="A61" s="28"/>
      <c r="B61" s="42" t="s">
        <v>756</v>
      </c>
      <c r="C61" s="98"/>
      <c r="D61" s="98"/>
      <c r="E61" s="5"/>
      <c r="F61" s="5"/>
      <c r="G61" s="5"/>
      <c r="H61" s="93"/>
    </row>
    <row r="62" spans="1:8" ht="15.75" customHeight="1">
      <c r="A62" s="28"/>
      <c r="B62" s="31" t="s">
        <v>869</v>
      </c>
      <c r="C62" s="98"/>
      <c r="D62" s="98"/>
      <c r="E62" s="5"/>
      <c r="F62" s="5"/>
      <c r="G62" s="5"/>
      <c r="H62" s="93"/>
    </row>
    <row r="63" spans="1:8" ht="15.75" customHeight="1">
      <c r="A63" s="28"/>
      <c r="B63" s="31" t="s">
        <v>758</v>
      </c>
      <c r="C63" s="98"/>
      <c r="D63" s="98"/>
      <c r="E63" s="5"/>
      <c r="F63" s="5"/>
      <c r="G63" s="5"/>
      <c r="H63" s="93"/>
    </row>
    <row r="64" spans="1:8" ht="15.75" customHeight="1">
      <c r="A64" s="28"/>
      <c r="B64" s="31" t="s">
        <v>759</v>
      </c>
      <c r="C64" s="98"/>
      <c r="D64" s="98"/>
      <c r="E64" s="5"/>
      <c r="F64" s="5"/>
      <c r="G64" s="5"/>
      <c r="H64" s="93"/>
    </row>
    <row r="65" spans="1:8" ht="15.75" customHeight="1">
      <c r="A65" s="28"/>
      <c r="B65" s="31" t="s">
        <v>909</v>
      </c>
      <c r="C65" s="98"/>
      <c r="D65" s="98"/>
      <c r="E65" s="5"/>
      <c r="F65" s="5"/>
      <c r="G65" s="5"/>
      <c r="H65" s="93"/>
    </row>
    <row r="66" spans="1:8" ht="15.75" customHeight="1">
      <c r="A66" s="32"/>
      <c r="B66" s="53" t="s">
        <v>910</v>
      </c>
      <c r="C66" s="98"/>
      <c r="D66" s="98"/>
      <c r="E66" s="98"/>
      <c r="F66" s="98"/>
      <c r="G66" s="98"/>
      <c r="H66" s="93"/>
    </row>
    <row r="67" spans="1:8" ht="15.75" customHeight="1">
      <c r="A67" s="32"/>
      <c r="B67" s="54" t="s">
        <v>773</v>
      </c>
      <c r="C67" s="98"/>
      <c r="D67" s="98"/>
      <c r="E67" s="98"/>
      <c r="F67" s="98"/>
      <c r="G67" s="98"/>
      <c r="H67" s="93"/>
    </row>
    <row r="68" spans="1:8" ht="15.75" customHeight="1">
      <c r="A68" s="32"/>
      <c r="B68" s="80" t="s">
        <v>774</v>
      </c>
      <c r="C68" s="45"/>
      <c r="D68" s="45"/>
      <c r="E68" s="45"/>
      <c r="F68" s="45"/>
      <c r="G68" s="45"/>
      <c r="H68" s="101"/>
    </row>
  </sheetData>
  <hyperlinks>
    <hyperlink ref="B68" r:id="rId1" xr:uid="{21FD10BF-3928-440E-A198-EB82DFBF162D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3132-561A-4AB3-8A89-7E48AC366BA3}">
  <dimension ref="A1:H63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40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554</v>
      </c>
      <c r="C9" s="15" t="s">
        <v>595</v>
      </c>
      <c r="D9" s="15" t="s">
        <v>58</v>
      </c>
      <c r="E9" s="16">
        <v>895000</v>
      </c>
      <c r="F9" s="17">
        <v>940.97</v>
      </c>
      <c r="G9" s="18">
        <v>0.4531</v>
      </c>
      <c r="H9" s="12">
        <v>4.6954000000000003E-2</v>
      </c>
    </row>
    <row r="10" spans="2:8" ht="15.75" customHeight="1">
      <c r="B10" s="15" t="s">
        <v>644</v>
      </c>
      <c r="C10" s="15" t="s">
        <v>645</v>
      </c>
      <c r="D10" s="15" t="s">
        <v>72</v>
      </c>
      <c r="E10" s="16">
        <v>200000</v>
      </c>
      <c r="F10" s="17">
        <v>207.54</v>
      </c>
      <c r="G10" s="18">
        <v>9.9900000000000003E-2</v>
      </c>
      <c r="H10" s="12">
        <v>5.6000000000000001E-2</v>
      </c>
    </row>
    <row r="11" spans="2:8" ht="15.75" customHeight="1">
      <c r="B11" s="15" t="s">
        <v>646</v>
      </c>
      <c r="C11" s="15" t="s">
        <v>647</v>
      </c>
      <c r="D11" s="15" t="s">
        <v>72</v>
      </c>
      <c r="E11" s="16">
        <v>200000</v>
      </c>
      <c r="F11" s="17">
        <v>205.1</v>
      </c>
      <c r="G11" s="18">
        <v>9.8799999999999999E-2</v>
      </c>
      <c r="H11" s="12">
        <v>6.2446000000000002E-2</v>
      </c>
    </row>
    <row r="12" spans="2:8" ht="15.75" customHeight="1">
      <c r="B12" s="15" t="s">
        <v>648</v>
      </c>
      <c r="C12" s="15" t="s">
        <v>649</v>
      </c>
      <c r="D12" s="15" t="s">
        <v>55</v>
      </c>
      <c r="E12" s="16">
        <v>190000</v>
      </c>
      <c r="F12" s="17">
        <v>199.94</v>
      </c>
      <c r="G12" s="18">
        <v>9.6299999999999997E-2</v>
      </c>
      <c r="H12" s="12">
        <v>4.4400000000000002E-2</v>
      </c>
    </row>
    <row r="13" spans="2:8" ht="15.75" customHeight="1">
      <c r="B13" s="15" t="s">
        <v>650</v>
      </c>
      <c r="C13" s="15" t="s">
        <v>651</v>
      </c>
      <c r="D13" s="15" t="s">
        <v>55</v>
      </c>
      <c r="E13" s="16">
        <v>100000</v>
      </c>
      <c r="F13" s="17">
        <v>107.23</v>
      </c>
      <c r="G13" s="18">
        <v>5.16E-2</v>
      </c>
      <c r="H13" s="12">
        <v>4.5047999999999998E-2</v>
      </c>
    </row>
    <row r="14" spans="2:8" ht="15.75" customHeight="1">
      <c r="B14" s="15" t="s">
        <v>613</v>
      </c>
      <c r="C14" s="15" t="s">
        <v>614</v>
      </c>
      <c r="D14" s="15" t="s">
        <v>55</v>
      </c>
      <c r="E14" s="16">
        <v>80000</v>
      </c>
      <c r="F14" s="17">
        <v>82.84</v>
      </c>
      <c r="G14" s="18">
        <v>3.9899999999999998E-2</v>
      </c>
      <c r="H14" s="12">
        <v>4.8454999999999998E-2</v>
      </c>
    </row>
    <row r="15" spans="2:8" ht="15.75" customHeight="1">
      <c r="B15" s="15" t="s">
        <v>544</v>
      </c>
      <c r="C15" s="15" t="s">
        <v>545</v>
      </c>
      <c r="D15" s="15" t="s">
        <v>55</v>
      </c>
      <c r="E15" s="16">
        <v>70000</v>
      </c>
      <c r="F15" s="17">
        <v>71.239999999999995</v>
      </c>
      <c r="G15" s="18">
        <v>3.4299999999999997E-2</v>
      </c>
      <c r="H15" s="12">
        <v>4.1149999999999999E-2</v>
      </c>
    </row>
    <row r="16" spans="2:8" ht="15.75" customHeight="1">
      <c r="B16" s="15" t="s">
        <v>617</v>
      </c>
      <c r="C16" s="15" t="s">
        <v>618</v>
      </c>
      <c r="D16" s="15" t="s">
        <v>72</v>
      </c>
      <c r="E16" s="16">
        <v>60000</v>
      </c>
      <c r="F16" s="17">
        <v>61.17</v>
      </c>
      <c r="G16" s="18">
        <v>2.9499999999999998E-2</v>
      </c>
      <c r="H16" s="12">
        <v>5.8698E-2</v>
      </c>
    </row>
    <row r="17" spans="2:8" ht="15.75" customHeight="1">
      <c r="B17" s="15" t="s">
        <v>603</v>
      </c>
      <c r="C17" s="15" t="s">
        <v>604</v>
      </c>
      <c r="D17" s="15" t="s">
        <v>58</v>
      </c>
      <c r="E17" s="16">
        <v>20000</v>
      </c>
      <c r="F17" s="17">
        <v>20.71</v>
      </c>
      <c r="G17" s="18">
        <v>0.01</v>
      </c>
      <c r="H17" s="12">
        <v>4.6643999999999998E-2</v>
      </c>
    </row>
    <row r="18" spans="2:8" ht="15.75" customHeight="1">
      <c r="B18" s="15" t="s">
        <v>652</v>
      </c>
      <c r="C18" s="15" t="s">
        <v>653</v>
      </c>
      <c r="D18" s="15" t="s">
        <v>55</v>
      </c>
      <c r="E18" s="16">
        <v>10000</v>
      </c>
      <c r="F18" s="17">
        <v>10.57</v>
      </c>
      <c r="G18" s="18">
        <v>5.1000000000000004E-3</v>
      </c>
      <c r="H18" s="12">
        <v>4.4533999999999997E-2</v>
      </c>
    </row>
    <row r="19" spans="2:8" ht="15.75" customHeight="1">
      <c r="B19" s="19" t="s">
        <v>93</v>
      </c>
      <c r="C19" s="19"/>
      <c r="D19" s="19"/>
      <c r="E19" s="86"/>
      <c r="F19" s="21">
        <v>1907.31</v>
      </c>
      <c r="G19" s="22">
        <v>0.91849999999999998</v>
      </c>
      <c r="H19" s="11"/>
    </row>
    <row r="20" spans="2:8" ht="15.75" customHeight="1">
      <c r="B20" s="15"/>
      <c r="C20" s="15"/>
      <c r="D20" s="15"/>
      <c r="E20" s="16"/>
      <c r="F20" s="17"/>
      <c r="G20" s="18"/>
      <c r="H20" s="11"/>
    </row>
    <row r="21" spans="2:8" ht="15.75" customHeight="1">
      <c r="B21" s="19" t="s">
        <v>893</v>
      </c>
      <c r="C21" s="15"/>
      <c r="D21" s="15"/>
      <c r="E21" s="16"/>
      <c r="F21" s="17"/>
      <c r="G21" s="18"/>
      <c r="H21" s="11"/>
    </row>
    <row r="22" spans="2:8" ht="15.75" customHeight="1">
      <c r="B22" s="19" t="s">
        <v>93</v>
      </c>
      <c r="C22" s="15"/>
      <c r="D22" s="15"/>
      <c r="E22" s="16"/>
      <c r="F22" s="23" t="s">
        <v>94</v>
      </c>
      <c r="G22" s="24" t="s">
        <v>94</v>
      </c>
      <c r="H22" s="11"/>
    </row>
    <row r="23" spans="2:8" ht="15.75" customHeight="1">
      <c r="B23" s="15"/>
      <c r="C23" s="15"/>
      <c r="D23" s="15"/>
      <c r="E23" s="16"/>
      <c r="F23" s="17"/>
      <c r="G23" s="18"/>
      <c r="H23" s="11"/>
    </row>
    <row r="24" spans="2:8" ht="15.75" customHeight="1">
      <c r="B24" s="19" t="s">
        <v>894</v>
      </c>
      <c r="C24" s="15"/>
      <c r="D24" s="15"/>
      <c r="E24" s="16"/>
      <c r="F24" s="17"/>
      <c r="G24" s="18"/>
      <c r="H24" s="11"/>
    </row>
    <row r="25" spans="2:8" ht="15.75" customHeight="1">
      <c r="B25" s="19" t="s">
        <v>93</v>
      </c>
      <c r="C25" s="15"/>
      <c r="D25" s="15"/>
      <c r="E25" s="16"/>
      <c r="F25" s="23" t="s">
        <v>94</v>
      </c>
      <c r="G25" s="24" t="s">
        <v>94</v>
      </c>
      <c r="H25" s="11"/>
    </row>
    <row r="26" spans="2:8" ht="15.75" customHeight="1">
      <c r="B26" s="15"/>
      <c r="C26" s="15"/>
      <c r="D26" s="15"/>
      <c r="E26" s="16"/>
      <c r="F26" s="17"/>
      <c r="G26" s="18"/>
      <c r="H26" s="11"/>
    </row>
    <row r="27" spans="2:8" ht="15.75" customHeight="1">
      <c r="B27" s="26" t="s">
        <v>95</v>
      </c>
      <c r="C27" s="26"/>
      <c r="D27" s="26"/>
      <c r="E27" s="27"/>
      <c r="F27" s="21">
        <v>1907.31</v>
      </c>
      <c r="G27" s="22">
        <v>0.91849999999999998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707</v>
      </c>
      <c r="C29" s="15"/>
      <c r="D29" s="15"/>
      <c r="E29" s="16"/>
      <c r="F29" s="17"/>
      <c r="G29" s="18"/>
      <c r="H29" s="11"/>
    </row>
    <row r="30" spans="2:8" ht="15.75" customHeight="1">
      <c r="B30" s="15" t="s">
        <v>708</v>
      </c>
      <c r="C30" s="15" t="s">
        <v>915</v>
      </c>
      <c r="D30" s="15"/>
      <c r="E30" s="16"/>
      <c r="F30" s="17">
        <v>107.56</v>
      </c>
      <c r="G30" s="18">
        <v>5.1799999999999999E-2</v>
      </c>
      <c r="H30" s="11"/>
    </row>
    <row r="31" spans="2:8" ht="15.75" customHeight="1">
      <c r="B31" s="19" t="s">
        <v>93</v>
      </c>
      <c r="C31" s="15"/>
      <c r="D31" s="15"/>
      <c r="E31" s="16"/>
      <c r="F31" s="21">
        <f>F30</f>
        <v>107.56</v>
      </c>
      <c r="G31" s="22">
        <f>G30</f>
        <v>5.1799999999999999E-2</v>
      </c>
      <c r="H31" s="11"/>
    </row>
    <row r="32" spans="2:8" ht="15.75" customHeight="1">
      <c r="B32" s="26" t="s">
        <v>95</v>
      </c>
      <c r="C32" s="26"/>
      <c r="D32" s="26"/>
      <c r="E32" s="27"/>
      <c r="F32" s="21">
        <f>F31</f>
        <v>107.56</v>
      </c>
      <c r="G32" s="10">
        <f>G31</f>
        <v>5.1799999999999999E-2</v>
      </c>
      <c r="H32" s="11"/>
    </row>
    <row r="33" spans="1:8" ht="15.75" customHeight="1">
      <c r="B33" s="15"/>
      <c r="C33" s="15"/>
      <c r="D33" s="15"/>
      <c r="E33" s="16"/>
      <c r="F33" s="17"/>
      <c r="G33" s="18"/>
      <c r="H33" s="11"/>
    </row>
    <row r="34" spans="1:8" ht="15.75" customHeight="1">
      <c r="B34" s="19" t="s">
        <v>106</v>
      </c>
      <c r="C34" s="15"/>
      <c r="D34" s="15"/>
      <c r="E34" s="16"/>
      <c r="F34" s="17"/>
      <c r="G34" s="18"/>
      <c r="H34" s="11"/>
    </row>
    <row r="35" spans="1:8" ht="15.75" customHeight="1">
      <c r="B35" s="15" t="s">
        <v>107</v>
      </c>
      <c r="C35" s="15"/>
      <c r="D35" s="15"/>
      <c r="E35" s="16"/>
      <c r="F35" s="17">
        <v>10.199999999999999</v>
      </c>
      <c r="G35" s="18">
        <v>4.8999999999999998E-3</v>
      </c>
      <c r="H35" s="11"/>
    </row>
    <row r="36" spans="1:8" ht="15.75" customHeight="1">
      <c r="B36" s="19" t="s">
        <v>93</v>
      </c>
      <c r="C36" s="19"/>
      <c r="D36" s="19"/>
      <c r="E36" s="86"/>
      <c r="F36" s="21">
        <v>10.199999999999999</v>
      </c>
      <c r="G36" s="22">
        <v>4.8999999999999998E-3</v>
      </c>
      <c r="H36" s="11"/>
    </row>
    <row r="37" spans="1:8" ht="15.75" customHeight="1">
      <c r="B37" s="15"/>
      <c r="C37" s="15"/>
      <c r="D37" s="15"/>
      <c r="E37" s="16"/>
      <c r="F37" s="17"/>
      <c r="G37" s="18"/>
      <c r="H37" s="11"/>
    </row>
    <row r="38" spans="1:8" ht="15.75" customHeight="1">
      <c r="B38" s="26" t="s">
        <v>95</v>
      </c>
      <c r="C38" s="26"/>
      <c r="D38" s="26"/>
      <c r="E38" s="27"/>
      <c r="F38" s="21">
        <v>10.199999999999999</v>
      </c>
      <c r="G38" s="22">
        <v>4.8999999999999998E-3</v>
      </c>
      <c r="H38" s="11"/>
    </row>
    <row r="39" spans="1:8" ht="15.75" customHeight="1">
      <c r="B39" s="15" t="s">
        <v>108</v>
      </c>
      <c r="C39" s="15"/>
      <c r="D39" s="15"/>
      <c r="E39" s="16"/>
      <c r="F39" s="17">
        <f>159.14-F32</f>
        <v>51.579999999999984</v>
      </c>
      <c r="G39" s="18">
        <f>7.66%-G32</f>
        <v>2.4800000000000003E-2</v>
      </c>
      <c r="H39" s="11"/>
    </row>
    <row r="40" spans="1:8" ht="15.75" customHeight="1">
      <c r="B40" s="87" t="s">
        <v>109</v>
      </c>
      <c r="C40" s="87"/>
      <c r="D40" s="87"/>
      <c r="E40" s="88"/>
      <c r="F40" s="89">
        <v>2076.65</v>
      </c>
      <c r="G40" s="10">
        <v>1</v>
      </c>
      <c r="H40" s="13"/>
    </row>
    <row r="41" spans="1:8" ht="15.75" customHeight="1">
      <c r="B41" s="90"/>
      <c r="C41" s="91"/>
      <c r="D41" s="91"/>
      <c r="E41" s="4"/>
      <c r="F41" s="4"/>
      <c r="G41" s="92"/>
      <c r="H41" s="93"/>
    </row>
    <row r="42" spans="1:8" ht="15.75" customHeight="1">
      <c r="B42" s="94" t="s">
        <v>711</v>
      </c>
      <c r="C42" s="91"/>
      <c r="D42" s="91"/>
      <c r="E42" s="4"/>
      <c r="F42" s="150"/>
      <c r="G42" s="150"/>
      <c r="H42" s="93"/>
    </row>
    <row r="43" spans="1:8" ht="15.75" customHeight="1">
      <c r="B43" s="95"/>
      <c r="C43" s="91"/>
      <c r="D43" s="91"/>
      <c r="E43" s="4"/>
      <c r="F43" s="4"/>
      <c r="G43" s="92"/>
      <c r="H43" s="93"/>
    </row>
    <row r="44" spans="1:8" ht="15.75" customHeight="1">
      <c r="A44" s="32"/>
      <c r="B44" s="49" t="s">
        <v>731</v>
      </c>
      <c r="C44" s="96"/>
      <c r="D44" s="96"/>
      <c r="E44" s="98"/>
      <c r="F44" s="98"/>
      <c r="G44" s="98"/>
      <c r="H44" s="93"/>
    </row>
    <row r="45" spans="1:8" ht="15.75" customHeight="1">
      <c r="A45" s="28"/>
      <c r="B45" s="31" t="s">
        <v>732</v>
      </c>
      <c r="C45" s="98"/>
      <c r="D45" s="98"/>
      <c r="E45" s="5"/>
      <c r="F45" s="5"/>
      <c r="G45" s="5"/>
      <c r="H45" s="93"/>
    </row>
    <row r="46" spans="1:8" ht="15.75" customHeight="1">
      <c r="A46" s="28"/>
      <c r="B46" s="31" t="s">
        <v>733</v>
      </c>
      <c r="C46" s="98"/>
      <c r="D46" s="98"/>
      <c r="E46" s="5"/>
      <c r="F46" s="5"/>
      <c r="G46" s="5"/>
      <c r="H46" s="93"/>
    </row>
    <row r="47" spans="1:8" ht="15.75" customHeight="1">
      <c r="A47" s="28"/>
      <c r="B47" s="33" t="s">
        <v>760</v>
      </c>
      <c r="C47" s="34" t="s">
        <v>735</v>
      </c>
      <c r="D47" s="34" t="s">
        <v>735</v>
      </c>
      <c r="E47" s="5"/>
      <c r="F47" s="5"/>
      <c r="G47" s="5"/>
      <c r="H47" s="93"/>
    </row>
    <row r="48" spans="1:8" ht="15.75" customHeight="1">
      <c r="A48" s="28"/>
      <c r="B48" s="35"/>
      <c r="C48" s="81">
        <v>44104</v>
      </c>
      <c r="D48" s="81">
        <v>43921</v>
      </c>
      <c r="E48" s="5"/>
      <c r="F48" s="5"/>
      <c r="G48" s="5"/>
      <c r="H48" s="93"/>
    </row>
    <row r="49" spans="1:8" ht="15.75" customHeight="1">
      <c r="A49" s="28"/>
      <c r="B49" s="37" t="s">
        <v>736</v>
      </c>
      <c r="C49" s="38"/>
      <c r="D49" s="38"/>
      <c r="E49" s="5"/>
      <c r="F49" s="5"/>
      <c r="G49" s="5"/>
      <c r="H49" s="93"/>
    </row>
    <row r="50" spans="1:8" ht="15.75" customHeight="1">
      <c r="A50" s="28"/>
      <c r="B50" s="38" t="s">
        <v>737</v>
      </c>
      <c r="C50" s="40">
        <v>1251.298</v>
      </c>
      <c r="D50" s="40">
        <v>1190.5103000000001</v>
      </c>
      <c r="E50" s="5"/>
      <c r="F50" s="5"/>
      <c r="G50" s="5"/>
      <c r="H50" s="93"/>
    </row>
    <row r="51" spans="1:8" ht="15.75" customHeight="1">
      <c r="A51" s="28"/>
      <c r="B51" s="37" t="s">
        <v>745</v>
      </c>
      <c r="C51" s="51"/>
      <c r="D51" s="51"/>
      <c r="E51" s="5"/>
      <c r="F51" s="5"/>
      <c r="G51" s="5"/>
      <c r="H51" s="93"/>
    </row>
    <row r="52" spans="1:8" ht="15.75" customHeight="1">
      <c r="A52" s="28"/>
      <c r="B52" s="38" t="s">
        <v>762</v>
      </c>
      <c r="C52" s="40">
        <v>1243.8192000000001</v>
      </c>
      <c r="D52" s="40">
        <v>1185.0191</v>
      </c>
      <c r="E52" s="5"/>
      <c r="F52" s="5"/>
      <c r="G52" s="5"/>
      <c r="H52" s="93"/>
    </row>
    <row r="53" spans="1:8" ht="15.75" customHeight="1">
      <c r="A53" s="28"/>
      <c r="B53" s="38" t="s">
        <v>861</v>
      </c>
      <c r="C53" s="40">
        <v>1243.8185000000001</v>
      </c>
      <c r="D53" s="40">
        <v>1185.0187000000001</v>
      </c>
      <c r="E53" s="5"/>
      <c r="F53" s="5"/>
      <c r="G53" s="5"/>
      <c r="H53" s="93"/>
    </row>
    <row r="54" spans="1:8" ht="15.75" customHeight="1">
      <c r="A54" s="28"/>
      <c r="B54" s="38" t="s">
        <v>769</v>
      </c>
      <c r="C54" s="40">
        <v>1243.7492</v>
      </c>
      <c r="D54" s="40">
        <v>1184.9636</v>
      </c>
      <c r="E54" s="5"/>
      <c r="F54" s="5"/>
      <c r="G54" s="5"/>
      <c r="H54" s="93"/>
    </row>
    <row r="55" spans="1:8" ht="15.75" customHeight="1">
      <c r="A55" s="28"/>
      <c r="B55" s="31" t="s">
        <v>912</v>
      </c>
      <c r="C55" s="119"/>
      <c r="D55" s="5"/>
      <c r="E55" s="5"/>
      <c r="F55" s="5"/>
      <c r="G55" s="5"/>
      <c r="H55" s="93"/>
    </row>
    <row r="56" spans="1:8" ht="15.75" customHeight="1">
      <c r="A56" s="28"/>
      <c r="B56" s="33" t="s">
        <v>754</v>
      </c>
      <c r="C56" s="34" t="s">
        <v>755</v>
      </c>
      <c r="D56" s="5"/>
      <c r="E56" s="5"/>
      <c r="F56" s="5"/>
      <c r="G56" s="5"/>
      <c r="H56" s="93"/>
    </row>
    <row r="57" spans="1:8" ht="15.75" customHeight="1">
      <c r="A57" s="28"/>
      <c r="B57" s="41"/>
      <c r="C57" s="36">
        <v>44104</v>
      </c>
      <c r="D57" s="5"/>
      <c r="E57" s="5"/>
      <c r="F57" s="5"/>
      <c r="G57" s="5"/>
      <c r="H57" s="93"/>
    </row>
    <row r="58" spans="1:8" ht="15.75" customHeight="1">
      <c r="A58" s="28"/>
      <c r="B58" s="38" t="s">
        <v>861</v>
      </c>
      <c r="C58" s="39" t="s">
        <v>739</v>
      </c>
      <c r="D58" s="5"/>
      <c r="E58" s="5"/>
      <c r="F58" s="5"/>
      <c r="G58" s="5"/>
      <c r="H58" s="93"/>
    </row>
    <row r="59" spans="1:8" ht="15.75" customHeight="1">
      <c r="A59" s="28"/>
      <c r="B59" s="38" t="s">
        <v>769</v>
      </c>
      <c r="C59" s="39" t="s">
        <v>739</v>
      </c>
      <c r="D59" s="5"/>
      <c r="E59" s="5"/>
      <c r="F59" s="5"/>
      <c r="G59" s="5"/>
      <c r="H59" s="93"/>
    </row>
    <row r="60" spans="1:8" ht="15.75" customHeight="1">
      <c r="A60" s="28"/>
      <c r="B60" s="42" t="s">
        <v>756</v>
      </c>
      <c r="C60" s="98"/>
      <c r="D60" s="98"/>
      <c r="E60" s="5"/>
      <c r="F60" s="5"/>
      <c r="G60" s="5"/>
      <c r="H60" s="93"/>
    </row>
    <row r="61" spans="1:8" ht="15.75" customHeight="1">
      <c r="A61" s="28"/>
      <c r="B61" s="31" t="s">
        <v>870</v>
      </c>
      <c r="C61" s="98"/>
      <c r="D61" s="98"/>
      <c r="E61" s="5"/>
      <c r="F61" s="5"/>
      <c r="G61" s="5"/>
      <c r="H61" s="93"/>
    </row>
    <row r="62" spans="1:8" ht="15.75" customHeight="1">
      <c r="A62" s="28"/>
      <c r="B62" s="31" t="s">
        <v>758</v>
      </c>
      <c r="C62" s="98"/>
      <c r="D62" s="98"/>
      <c r="E62" s="5"/>
      <c r="F62" s="5"/>
      <c r="G62" s="5"/>
      <c r="H62" s="93"/>
    </row>
    <row r="63" spans="1:8" ht="15.75" customHeight="1">
      <c r="A63" s="28"/>
      <c r="B63" s="44" t="s">
        <v>759</v>
      </c>
      <c r="C63" s="45"/>
      <c r="D63" s="45"/>
      <c r="E63" s="47"/>
      <c r="F63" s="47"/>
      <c r="G63" s="47"/>
      <c r="H63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7FD5-5332-4ED1-B197-E2D8C83EA1B7}">
  <dimension ref="A1:H73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41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640</v>
      </c>
      <c r="C9" s="15" t="s">
        <v>641</v>
      </c>
      <c r="D9" s="15" t="s">
        <v>58</v>
      </c>
      <c r="E9" s="16">
        <v>320000</v>
      </c>
      <c r="F9" s="17">
        <v>325.61</v>
      </c>
      <c r="G9" s="18">
        <v>0.13159999999999999</v>
      </c>
      <c r="H9" s="12">
        <v>3.7358000000000002E-2</v>
      </c>
    </row>
    <row r="10" spans="2:8" ht="15.75" customHeight="1">
      <c r="B10" s="15" t="s">
        <v>598</v>
      </c>
      <c r="C10" s="15" t="s">
        <v>654</v>
      </c>
      <c r="D10" s="15" t="s">
        <v>600</v>
      </c>
      <c r="E10" s="16">
        <v>200000</v>
      </c>
      <c r="F10" s="17">
        <v>245.89</v>
      </c>
      <c r="G10" s="18">
        <v>9.9400000000000002E-2</v>
      </c>
      <c r="H10" s="12">
        <v>5.2622000000000002E-2</v>
      </c>
    </row>
    <row r="11" spans="2:8" ht="15.75" customHeight="1">
      <c r="B11" s="15" t="s">
        <v>642</v>
      </c>
      <c r="C11" s="15" t="s">
        <v>643</v>
      </c>
      <c r="D11" s="15" t="s">
        <v>58</v>
      </c>
      <c r="E11" s="16">
        <v>236000</v>
      </c>
      <c r="F11" s="17">
        <v>242.29</v>
      </c>
      <c r="G11" s="18">
        <v>9.7900000000000001E-2</v>
      </c>
      <c r="H11" s="12">
        <v>4.376E-2</v>
      </c>
    </row>
    <row r="12" spans="2:8" ht="15.75" customHeight="1">
      <c r="B12" s="15" t="s">
        <v>180</v>
      </c>
      <c r="C12" s="15" t="s">
        <v>181</v>
      </c>
      <c r="D12" s="15" t="s">
        <v>55</v>
      </c>
      <c r="E12" s="16">
        <v>220000</v>
      </c>
      <c r="F12" s="17">
        <v>221.69</v>
      </c>
      <c r="G12" s="18">
        <v>8.9599999999999999E-2</v>
      </c>
      <c r="H12" s="12">
        <v>3.5098999999999998E-2</v>
      </c>
    </row>
    <row r="13" spans="2:8" ht="15.75" customHeight="1">
      <c r="B13" s="15" t="s">
        <v>655</v>
      </c>
      <c r="C13" s="15" t="s">
        <v>656</v>
      </c>
      <c r="D13" s="15" t="s">
        <v>55</v>
      </c>
      <c r="E13" s="16">
        <v>200000</v>
      </c>
      <c r="F13" s="17">
        <v>206.42</v>
      </c>
      <c r="G13" s="18">
        <v>8.3400000000000002E-2</v>
      </c>
      <c r="H13" s="12">
        <v>4.1600999999999999E-2</v>
      </c>
    </row>
    <row r="14" spans="2:8" ht="15.75" customHeight="1">
      <c r="B14" s="15" t="s">
        <v>182</v>
      </c>
      <c r="C14" s="15" t="s">
        <v>183</v>
      </c>
      <c r="D14" s="15" t="s">
        <v>55</v>
      </c>
      <c r="E14" s="16">
        <v>200000</v>
      </c>
      <c r="F14" s="17">
        <v>204.4</v>
      </c>
      <c r="G14" s="18">
        <v>8.2600000000000007E-2</v>
      </c>
      <c r="H14" s="12">
        <v>4.6425000000000001E-2</v>
      </c>
    </row>
    <row r="15" spans="2:8" ht="15.75" customHeight="1">
      <c r="B15" s="15" t="s">
        <v>637</v>
      </c>
      <c r="C15" s="15" t="s">
        <v>638</v>
      </c>
      <c r="D15" s="15" t="s">
        <v>639</v>
      </c>
      <c r="E15" s="16">
        <v>200000</v>
      </c>
      <c r="F15" s="17">
        <v>204.12</v>
      </c>
      <c r="G15" s="18">
        <v>8.2500000000000004E-2</v>
      </c>
      <c r="H15" s="12">
        <v>4.3499999999999997E-2</v>
      </c>
    </row>
    <row r="16" spans="2:8" ht="15.75" customHeight="1">
      <c r="B16" s="15" t="s">
        <v>657</v>
      </c>
      <c r="C16" s="15" t="s">
        <v>658</v>
      </c>
      <c r="D16" s="15" t="s">
        <v>600</v>
      </c>
      <c r="E16" s="16">
        <v>200000</v>
      </c>
      <c r="F16" s="17">
        <v>203.39</v>
      </c>
      <c r="G16" s="18">
        <v>8.2199999999999995E-2</v>
      </c>
      <c r="H16" s="12">
        <v>4.7500000000000001E-2</v>
      </c>
    </row>
    <row r="17" spans="2:8" ht="15.75" customHeight="1">
      <c r="B17" s="15" t="s">
        <v>534</v>
      </c>
      <c r="C17" s="15" t="s">
        <v>535</v>
      </c>
      <c r="D17" s="15" t="s">
        <v>55</v>
      </c>
      <c r="E17" s="16">
        <v>200000</v>
      </c>
      <c r="F17" s="17">
        <v>203.29</v>
      </c>
      <c r="G17" s="18">
        <v>8.2199999999999995E-2</v>
      </c>
      <c r="H17" s="12">
        <v>3.8349000000000001E-2</v>
      </c>
    </row>
    <row r="18" spans="2:8" ht="15.75" customHeight="1">
      <c r="B18" s="15" t="s">
        <v>558</v>
      </c>
      <c r="C18" s="15" t="s">
        <v>559</v>
      </c>
      <c r="D18" s="15" t="s">
        <v>58</v>
      </c>
      <c r="E18" s="16">
        <v>90000</v>
      </c>
      <c r="F18" s="17">
        <v>91.84</v>
      </c>
      <c r="G18" s="18">
        <v>3.7100000000000001E-2</v>
      </c>
      <c r="H18" s="12">
        <v>4.0367E-2</v>
      </c>
    </row>
    <row r="19" spans="2:8" ht="15.75" customHeight="1">
      <c r="B19" s="15" t="s">
        <v>556</v>
      </c>
      <c r="C19" s="15" t="s">
        <v>557</v>
      </c>
      <c r="D19" s="15" t="s">
        <v>58</v>
      </c>
      <c r="E19" s="16">
        <v>65000</v>
      </c>
      <c r="F19" s="17">
        <v>66.14</v>
      </c>
      <c r="G19" s="18">
        <v>2.6700000000000002E-2</v>
      </c>
      <c r="H19" s="12">
        <v>3.7057E-2</v>
      </c>
    </row>
    <row r="20" spans="2:8" ht="15.75" customHeight="1">
      <c r="B20" s="15" t="s">
        <v>544</v>
      </c>
      <c r="C20" s="15" t="s">
        <v>545</v>
      </c>
      <c r="D20" s="15" t="s">
        <v>55</v>
      </c>
      <c r="E20" s="16">
        <v>20000</v>
      </c>
      <c r="F20" s="17">
        <v>20.350000000000001</v>
      </c>
      <c r="G20" s="18">
        <v>8.2000000000000007E-3</v>
      </c>
      <c r="H20" s="12">
        <v>4.1149999999999999E-2</v>
      </c>
    </row>
    <row r="21" spans="2:8" ht="15.75" customHeight="1">
      <c r="B21" s="15" t="s">
        <v>554</v>
      </c>
      <c r="C21" s="15" t="s">
        <v>555</v>
      </c>
      <c r="D21" s="15" t="s">
        <v>58</v>
      </c>
      <c r="E21" s="16">
        <v>10000</v>
      </c>
      <c r="F21" s="17">
        <v>10.199999999999999</v>
      </c>
      <c r="G21" s="18">
        <v>4.1000000000000003E-3</v>
      </c>
      <c r="H21" s="12">
        <v>4.0368000000000001E-2</v>
      </c>
    </row>
    <row r="22" spans="2:8" ht="15.75" customHeight="1">
      <c r="B22" s="15" t="s">
        <v>564</v>
      </c>
      <c r="C22" s="15" t="s">
        <v>565</v>
      </c>
      <c r="D22" s="15" t="s">
        <v>55</v>
      </c>
      <c r="E22" s="16">
        <v>10000</v>
      </c>
      <c r="F22" s="17">
        <v>10.17</v>
      </c>
      <c r="G22" s="18">
        <v>4.1000000000000003E-3</v>
      </c>
      <c r="H22" s="12">
        <v>3.7499999999999999E-2</v>
      </c>
    </row>
    <row r="23" spans="2:8" ht="15.75" customHeight="1">
      <c r="B23" s="15" t="s">
        <v>562</v>
      </c>
      <c r="C23" s="15" t="s">
        <v>563</v>
      </c>
      <c r="D23" s="15" t="s">
        <v>58</v>
      </c>
      <c r="E23" s="16">
        <v>5000</v>
      </c>
      <c r="F23" s="17">
        <v>5.09</v>
      </c>
      <c r="G23" s="18">
        <v>2.0999999999999999E-3</v>
      </c>
      <c r="H23" s="12">
        <v>3.7357000000000001E-2</v>
      </c>
    </row>
    <row r="24" spans="2:8" ht="15.75" customHeight="1">
      <c r="B24" s="19" t="s">
        <v>93</v>
      </c>
      <c r="C24" s="19"/>
      <c r="D24" s="19"/>
      <c r="E24" s="86"/>
      <c r="F24" s="21">
        <v>2260.89</v>
      </c>
      <c r="G24" s="22">
        <v>0.91369999999999996</v>
      </c>
      <c r="H24" s="11"/>
    </row>
    <row r="25" spans="2:8" ht="15.75" customHeight="1">
      <c r="B25" s="15"/>
      <c r="C25" s="15"/>
      <c r="D25" s="15"/>
      <c r="E25" s="16"/>
      <c r="F25" s="17"/>
      <c r="G25" s="18"/>
      <c r="H25" s="11"/>
    </row>
    <row r="26" spans="2:8" ht="15.75" customHeight="1">
      <c r="B26" s="19" t="s">
        <v>893</v>
      </c>
      <c r="C26" s="15"/>
      <c r="D26" s="15"/>
      <c r="E26" s="16"/>
      <c r="F26" s="17"/>
      <c r="G26" s="18"/>
      <c r="H26" s="11"/>
    </row>
    <row r="27" spans="2:8" ht="15.75" customHeight="1">
      <c r="B27" s="19" t="s">
        <v>93</v>
      </c>
      <c r="C27" s="15"/>
      <c r="D27" s="15"/>
      <c r="E27" s="16"/>
      <c r="F27" s="23" t="s">
        <v>94</v>
      </c>
      <c r="G27" s="24" t="s">
        <v>94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894</v>
      </c>
      <c r="C29" s="15"/>
      <c r="D29" s="15"/>
      <c r="E29" s="16"/>
      <c r="F29" s="17"/>
      <c r="G29" s="18"/>
      <c r="H29" s="11"/>
    </row>
    <row r="30" spans="2:8" ht="15.75" customHeight="1">
      <c r="B30" s="19" t="s">
        <v>93</v>
      </c>
      <c r="C30" s="15"/>
      <c r="D30" s="15"/>
      <c r="E30" s="16"/>
      <c r="F30" s="23" t="s">
        <v>94</v>
      </c>
      <c r="G30" s="24" t="s">
        <v>94</v>
      </c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26" t="s">
        <v>95</v>
      </c>
      <c r="C32" s="26"/>
      <c r="D32" s="26"/>
      <c r="E32" s="27"/>
      <c r="F32" s="21">
        <v>2260.89</v>
      </c>
      <c r="G32" s="22">
        <v>0.91369999999999996</v>
      </c>
      <c r="H32" s="11"/>
    </row>
    <row r="33" spans="2:8" ht="15.75" customHeight="1">
      <c r="B33" s="15"/>
      <c r="C33" s="15"/>
      <c r="D33" s="15"/>
      <c r="E33" s="16"/>
      <c r="F33" s="17"/>
      <c r="G33" s="18"/>
      <c r="H33" s="11"/>
    </row>
    <row r="34" spans="2:8" ht="15.75" customHeight="1">
      <c r="B34" s="19" t="s">
        <v>707</v>
      </c>
      <c r="C34" s="15"/>
      <c r="D34" s="15"/>
      <c r="E34" s="16"/>
      <c r="F34" s="17"/>
      <c r="G34" s="18"/>
      <c r="H34" s="11"/>
    </row>
    <row r="35" spans="2:8" ht="15.75" customHeight="1">
      <c r="B35" s="15" t="s">
        <v>708</v>
      </c>
      <c r="C35" s="15" t="s">
        <v>915</v>
      </c>
      <c r="D35" s="15"/>
      <c r="E35" s="16"/>
      <c r="F35" s="17">
        <v>114.24</v>
      </c>
      <c r="G35" s="18">
        <v>4.6199999999999998E-2</v>
      </c>
      <c r="H35" s="11"/>
    </row>
    <row r="36" spans="2:8" ht="15.75" customHeight="1">
      <c r="B36" s="19" t="s">
        <v>93</v>
      </c>
      <c r="C36" s="15"/>
      <c r="D36" s="15"/>
      <c r="E36" s="16"/>
      <c r="F36" s="21">
        <f>F35</f>
        <v>114.24</v>
      </c>
      <c r="G36" s="22">
        <f>G35</f>
        <v>4.6199999999999998E-2</v>
      </c>
      <c r="H36" s="11"/>
    </row>
    <row r="37" spans="2:8" ht="15.75" customHeight="1">
      <c r="B37" s="26" t="s">
        <v>95</v>
      </c>
      <c r="C37" s="26"/>
      <c r="D37" s="26"/>
      <c r="E37" s="27"/>
      <c r="F37" s="21">
        <f>F36</f>
        <v>114.24</v>
      </c>
      <c r="G37" s="10">
        <f>G36</f>
        <v>4.6199999999999998E-2</v>
      </c>
      <c r="H37" s="11"/>
    </row>
    <row r="38" spans="2:8" ht="15.75" customHeight="1">
      <c r="B38" s="15"/>
      <c r="C38" s="15"/>
      <c r="D38" s="15"/>
      <c r="E38" s="16"/>
      <c r="F38" s="17"/>
      <c r="G38" s="18"/>
      <c r="H38" s="11"/>
    </row>
    <row r="39" spans="2:8" ht="15.75" customHeight="1">
      <c r="B39" s="19" t="s">
        <v>106</v>
      </c>
      <c r="C39" s="15"/>
      <c r="D39" s="15"/>
      <c r="E39" s="16"/>
      <c r="F39" s="17"/>
      <c r="G39" s="18"/>
      <c r="H39" s="11"/>
    </row>
    <row r="40" spans="2:8" ht="15.75" customHeight="1">
      <c r="B40" s="15" t="s">
        <v>107</v>
      </c>
      <c r="C40" s="15"/>
      <c r="D40" s="15"/>
      <c r="E40" s="16"/>
      <c r="F40" s="17">
        <v>39.31</v>
      </c>
      <c r="G40" s="18">
        <v>1.5900000000000001E-2</v>
      </c>
      <c r="H40" s="11"/>
    </row>
    <row r="41" spans="2:8" ht="15.75" customHeight="1">
      <c r="B41" s="19" t="s">
        <v>93</v>
      </c>
      <c r="C41" s="19"/>
      <c r="D41" s="19"/>
      <c r="E41" s="86"/>
      <c r="F41" s="21">
        <v>39.31</v>
      </c>
      <c r="G41" s="22">
        <v>1.5900000000000001E-2</v>
      </c>
      <c r="H41" s="11"/>
    </row>
    <row r="42" spans="2:8" ht="15.75" customHeight="1">
      <c r="B42" s="15"/>
      <c r="C42" s="15"/>
      <c r="D42" s="15"/>
      <c r="E42" s="16"/>
      <c r="F42" s="17"/>
      <c r="G42" s="18"/>
      <c r="H42" s="11"/>
    </row>
    <row r="43" spans="2:8" ht="15.75" customHeight="1">
      <c r="B43" s="26" t="s">
        <v>95</v>
      </c>
      <c r="C43" s="26"/>
      <c r="D43" s="26"/>
      <c r="E43" s="27"/>
      <c r="F43" s="21">
        <v>39.31</v>
      </c>
      <c r="G43" s="22">
        <v>1.5900000000000001E-2</v>
      </c>
      <c r="H43" s="11"/>
    </row>
    <row r="44" spans="2:8" ht="15.75" customHeight="1">
      <c r="B44" s="15" t="s">
        <v>108</v>
      </c>
      <c r="C44" s="15"/>
      <c r="D44" s="15"/>
      <c r="E44" s="16"/>
      <c r="F44" s="17">
        <f>173.71-F37</f>
        <v>59.470000000000013</v>
      </c>
      <c r="G44" s="18">
        <f>7.04%-G37</f>
        <v>2.4200000000000006E-2</v>
      </c>
      <c r="H44" s="11"/>
    </row>
    <row r="45" spans="2:8" ht="15.75" customHeight="1">
      <c r="B45" s="87" t="s">
        <v>109</v>
      </c>
      <c r="C45" s="87"/>
      <c r="D45" s="87"/>
      <c r="E45" s="88"/>
      <c r="F45" s="89">
        <v>2473.91</v>
      </c>
      <c r="G45" s="10">
        <v>1</v>
      </c>
      <c r="H45" s="13"/>
    </row>
    <row r="46" spans="2:8" ht="15.75" customHeight="1">
      <c r="B46" s="90"/>
      <c r="C46" s="91"/>
      <c r="D46" s="91"/>
      <c r="E46" s="4"/>
      <c r="F46" s="4"/>
      <c r="G46" s="92"/>
      <c r="H46" s="93"/>
    </row>
    <row r="47" spans="2:8" ht="15.75" customHeight="1">
      <c r="B47" s="94" t="s">
        <v>711</v>
      </c>
      <c r="C47" s="91"/>
      <c r="D47" s="91"/>
      <c r="E47" s="4"/>
      <c r="F47" s="150"/>
      <c r="G47" s="157"/>
      <c r="H47" s="93"/>
    </row>
    <row r="48" spans="2:8" ht="15.75" customHeight="1">
      <c r="B48" s="94" t="s">
        <v>195</v>
      </c>
      <c r="C48" s="91"/>
      <c r="D48" s="91"/>
      <c r="E48" s="4"/>
      <c r="F48" s="4"/>
      <c r="G48" s="92"/>
      <c r="H48" s="93"/>
    </row>
    <row r="49" spans="1:8" ht="15.75" customHeight="1">
      <c r="B49" s="95"/>
      <c r="C49" s="91"/>
      <c r="D49" s="91"/>
      <c r="E49" s="4"/>
      <c r="F49" s="4"/>
      <c r="G49" s="92"/>
      <c r="H49" s="93"/>
    </row>
    <row r="50" spans="1:8" ht="15.75" customHeight="1">
      <c r="A50" s="32"/>
      <c r="B50" s="49" t="s">
        <v>731</v>
      </c>
      <c r="C50" s="96"/>
      <c r="D50" s="96"/>
      <c r="E50" s="98"/>
      <c r="F50" s="98"/>
      <c r="G50" s="98"/>
      <c r="H50" s="93"/>
    </row>
    <row r="51" spans="1:8" ht="15.75" customHeight="1">
      <c r="A51" s="28"/>
      <c r="B51" s="31" t="s">
        <v>732</v>
      </c>
      <c r="C51" s="98"/>
      <c r="D51" s="98"/>
      <c r="E51" s="5"/>
      <c r="F51" s="5"/>
      <c r="G51" s="5"/>
      <c r="H51" s="93"/>
    </row>
    <row r="52" spans="1:8" ht="15.75" customHeight="1">
      <c r="A52" s="28"/>
      <c r="B52" s="31" t="s">
        <v>733</v>
      </c>
      <c r="C52" s="98"/>
      <c r="D52" s="98"/>
      <c r="E52" s="5"/>
      <c r="F52" s="5"/>
      <c r="G52" s="5"/>
      <c r="H52" s="93"/>
    </row>
    <row r="53" spans="1:8" ht="15.75" customHeight="1">
      <c r="A53" s="28"/>
      <c r="B53" s="33" t="s">
        <v>760</v>
      </c>
      <c r="C53" s="34" t="s">
        <v>735</v>
      </c>
      <c r="D53" s="34" t="s">
        <v>735</v>
      </c>
      <c r="E53" s="5"/>
      <c r="F53" s="5"/>
      <c r="G53" s="5"/>
      <c r="H53" s="93"/>
    </row>
    <row r="54" spans="1:8" ht="15.75" customHeight="1">
      <c r="A54" s="28"/>
      <c r="B54" s="35"/>
      <c r="C54" s="81">
        <v>44104</v>
      </c>
      <c r="D54" s="81">
        <v>43921</v>
      </c>
      <c r="E54" s="5"/>
      <c r="F54" s="5"/>
      <c r="G54" s="5"/>
      <c r="H54" s="93"/>
    </row>
    <row r="55" spans="1:8" ht="15.75" customHeight="1">
      <c r="A55" s="28"/>
      <c r="B55" s="37" t="s">
        <v>736</v>
      </c>
      <c r="C55" s="38"/>
      <c r="D55" s="38"/>
      <c r="E55" s="5"/>
      <c r="F55" s="5"/>
      <c r="G55" s="5"/>
      <c r="H55" s="93"/>
    </row>
    <row r="56" spans="1:8" ht="15.75" customHeight="1">
      <c r="A56" s="28"/>
      <c r="B56" s="38" t="s">
        <v>737</v>
      </c>
      <c r="C56" s="40">
        <v>1215.8265000000001</v>
      </c>
      <c r="D56" s="40">
        <v>1167.5796</v>
      </c>
      <c r="E56" s="5"/>
      <c r="F56" s="5"/>
      <c r="G56" s="5"/>
      <c r="H56" s="93"/>
    </row>
    <row r="57" spans="1:8" ht="15.75" customHeight="1">
      <c r="A57" s="28"/>
      <c r="B57" s="38" t="s">
        <v>741</v>
      </c>
      <c r="C57" s="39" t="s">
        <v>739</v>
      </c>
      <c r="D57" s="39" t="s">
        <v>739</v>
      </c>
      <c r="E57" s="5"/>
      <c r="F57" s="5"/>
      <c r="G57" s="5"/>
      <c r="H57" s="93"/>
    </row>
    <row r="58" spans="1:8" ht="15.75" customHeight="1">
      <c r="A58" s="28"/>
      <c r="B58" s="37" t="s">
        <v>745</v>
      </c>
      <c r="C58" s="51"/>
      <c r="D58" s="51"/>
      <c r="E58" s="5"/>
      <c r="F58" s="5"/>
      <c r="G58" s="5"/>
      <c r="H58" s="93"/>
    </row>
    <row r="59" spans="1:8" ht="15.75" customHeight="1">
      <c r="A59" s="28"/>
      <c r="B59" s="38" t="s">
        <v>762</v>
      </c>
      <c r="C59" s="40">
        <v>1207.1228000000001</v>
      </c>
      <c r="D59" s="40">
        <v>1161.1807000000001</v>
      </c>
      <c r="E59" s="5"/>
      <c r="F59" s="5"/>
      <c r="G59" s="5"/>
      <c r="H59" s="93"/>
    </row>
    <row r="60" spans="1:8" ht="15.75" customHeight="1">
      <c r="A60" s="28"/>
      <c r="B60" s="38" t="s">
        <v>861</v>
      </c>
      <c r="C60" s="40">
        <v>1207.0450000000001</v>
      </c>
      <c r="D60" s="40">
        <v>1161.287</v>
      </c>
      <c r="E60" s="5"/>
      <c r="F60" s="5"/>
      <c r="G60" s="5"/>
      <c r="H60" s="93"/>
    </row>
    <row r="61" spans="1:8" ht="15.75" customHeight="1">
      <c r="A61" s="28"/>
      <c r="B61" s="38" t="s">
        <v>769</v>
      </c>
      <c r="C61" s="40">
        <v>1207.9917</v>
      </c>
      <c r="D61" s="40">
        <v>1161.7766000000001</v>
      </c>
      <c r="E61" s="5"/>
      <c r="F61" s="5"/>
      <c r="G61" s="5"/>
      <c r="H61" s="93"/>
    </row>
    <row r="62" spans="1:8" ht="15.75" customHeight="1">
      <c r="A62" s="28"/>
      <c r="B62" s="31" t="s">
        <v>753</v>
      </c>
      <c r="C62" s="100"/>
      <c r="D62" s="100"/>
      <c r="E62" s="98"/>
      <c r="F62" s="98"/>
      <c r="G62" s="5"/>
      <c r="H62" s="93"/>
    </row>
    <row r="63" spans="1:8" ht="15.75" customHeight="1">
      <c r="A63" s="28"/>
      <c r="B63" s="31" t="s">
        <v>912</v>
      </c>
      <c r="C63" s="119"/>
      <c r="D63" s="5"/>
      <c r="E63" s="5"/>
      <c r="F63" s="5"/>
      <c r="G63" s="5"/>
      <c r="H63" s="93"/>
    </row>
    <row r="64" spans="1:8" ht="15.75" customHeight="1">
      <c r="A64" s="28"/>
      <c r="B64" s="33" t="s">
        <v>754</v>
      </c>
      <c r="C64" s="34" t="s">
        <v>755</v>
      </c>
      <c r="D64" s="5"/>
      <c r="E64" s="5"/>
      <c r="F64" s="5"/>
      <c r="G64" s="5"/>
      <c r="H64" s="93"/>
    </row>
    <row r="65" spans="1:8" ht="15.75" customHeight="1">
      <c r="A65" s="28"/>
      <c r="B65" s="41"/>
      <c r="C65" s="36">
        <v>44104</v>
      </c>
      <c r="D65" s="5"/>
      <c r="E65" s="5"/>
      <c r="F65" s="5"/>
      <c r="G65" s="5"/>
      <c r="H65" s="93"/>
    </row>
    <row r="66" spans="1:8" ht="15.75" customHeight="1">
      <c r="A66" s="28"/>
      <c r="B66" s="38" t="s">
        <v>741</v>
      </c>
      <c r="C66" s="39" t="s">
        <v>739</v>
      </c>
      <c r="D66" s="5"/>
      <c r="E66" s="5"/>
      <c r="F66" s="5"/>
      <c r="G66" s="5"/>
      <c r="H66" s="93"/>
    </row>
    <row r="67" spans="1:8" ht="15.75" customHeight="1">
      <c r="A67" s="28"/>
      <c r="B67" s="38" t="s">
        <v>861</v>
      </c>
      <c r="C67" s="39" t="s">
        <v>739</v>
      </c>
      <c r="D67" s="5"/>
      <c r="E67" s="5"/>
      <c r="F67" s="5"/>
      <c r="G67" s="5"/>
      <c r="H67" s="93"/>
    </row>
    <row r="68" spans="1:8" ht="15.75" customHeight="1">
      <c r="A68" s="28"/>
      <c r="B68" s="38" t="s">
        <v>769</v>
      </c>
      <c r="C68" s="39" t="s">
        <v>739</v>
      </c>
      <c r="D68" s="5"/>
      <c r="E68" s="5"/>
      <c r="F68" s="5"/>
      <c r="G68" s="5"/>
      <c r="H68" s="93"/>
    </row>
    <row r="69" spans="1:8" ht="15.75" customHeight="1">
      <c r="A69" s="28"/>
      <c r="B69" s="42" t="s">
        <v>756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31" t="s">
        <v>871</v>
      </c>
      <c r="C70" s="98"/>
      <c r="D70" s="98"/>
      <c r="E70" s="5"/>
      <c r="F70" s="5"/>
      <c r="G70" s="5"/>
      <c r="H70" s="93"/>
    </row>
    <row r="71" spans="1:8" ht="15.75" customHeight="1">
      <c r="A71" s="28"/>
      <c r="B71" s="31" t="s">
        <v>758</v>
      </c>
      <c r="C71" s="98"/>
      <c r="D71" s="98"/>
      <c r="E71" s="5"/>
      <c r="F71" s="5"/>
      <c r="G71" s="5"/>
      <c r="H71" s="93"/>
    </row>
    <row r="72" spans="1:8" ht="15.75" customHeight="1">
      <c r="A72" s="28"/>
      <c r="B72" s="31" t="s">
        <v>759</v>
      </c>
      <c r="C72" s="98"/>
      <c r="D72" s="98"/>
      <c r="E72" s="5"/>
      <c r="F72" s="5"/>
      <c r="G72" s="5"/>
      <c r="H72" s="93"/>
    </row>
    <row r="73" spans="1:8" ht="15.75" customHeight="1">
      <c r="A73" s="28"/>
      <c r="B73" s="44" t="s">
        <v>909</v>
      </c>
      <c r="C73" s="45"/>
      <c r="D73" s="45"/>
      <c r="E73" s="47"/>
      <c r="F73" s="47"/>
      <c r="G73" s="47"/>
      <c r="H73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0E60-0170-4888-84AE-D71A9057907A}">
  <dimension ref="A1:H7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42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495</v>
      </c>
      <c r="C9" s="15" t="s">
        <v>496</v>
      </c>
      <c r="D9" s="15" t="s">
        <v>497</v>
      </c>
      <c r="E9" s="16">
        <v>1000000</v>
      </c>
      <c r="F9" s="17">
        <v>1135.57</v>
      </c>
      <c r="G9" s="18">
        <v>0.1565</v>
      </c>
      <c r="H9" s="12">
        <v>0.20249200000000001</v>
      </c>
    </row>
    <row r="10" spans="2:8" ht="15.75" customHeight="1">
      <c r="B10" s="15" t="s">
        <v>659</v>
      </c>
      <c r="C10" s="15" t="s">
        <v>660</v>
      </c>
      <c r="D10" s="15" t="s">
        <v>574</v>
      </c>
      <c r="E10" s="16">
        <v>1000000</v>
      </c>
      <c r="F10" s="17">
        <v>982.53</v>
      </c>
      <c r="G10" s="18">
        <v>0.13539999999999999</v>
      </c>
      <c r="H10" s="12">
        <v>0.115035</v>
      </c>
    </row>
    <row r="11" spans="2:8" ht="15.75" customHeight="1">
      <c r="B11" s="15" t="s">
        <v>661</v>
      </c>
      <c r="C11" s="15" t="s">
        <v>662</v>
      </c>
      <c r="D11" s="15" t="s">
        <v>663</v>
      </c>
      <c r="E11" s="16">
        <v>500000</v>
      </c>
      <c r="F11" s="17">
        <v>593.91</v>
      </c>
      <c r="G11" s="18">
        <v>8.1799999999999998E-2</v>
      </c>
      <c r="H11" s="12">
        <v>0.11185</v>
      </c>
    </row>
    <row r="12" spans="2:8" ht="15.75" customHeight="1">
      <c r="B12" s="15" t="s">
        <v>530</v>
      </c>
      <c r="C12" s="15" t="s">
        <v>531</v>
      </c>
      <c r="D12" s="15" t="s">
        <v>143</v>
      </c>
      <c r="E12" s="16">
        <v>380000</v>
      </c>
      <c r="F12" s="17">
        <v>538.26</v>
      </c>
      <c r="G12" s="18">
        <v>7.4200000000000002E-2</v>
      </c>
      <c r="H12" s="12">
        <v>0.11949899999999999</v>
      </c>
    </row>
    <row r="13" spans="2:8" ht="15.75" customHeight="1">
      <c r="B13" s="15" t="s">
        <v>184</v>
      </c>
      <c r="C13" s="15" t="s">
        <v>185</v>
      </c>
      <c r="D13" s="15" t="s">
        <v>186</v>
      </c>
      <c r="E13" s="16">
        <v>310000</v>
      </c>
      <c r="F13" s="17">
        <v>371.52</v>
      </c>
      <c r="G13" s="18">
        <v>5.1200000000000002E-2</v>
      </c>
      <c r="H13" s="12">
        <v>0.114102</v>
      </c>
    </row>
    <row r="14" spans="2:8" ht="15.75" customHeight="1">
      <c r="B14" s="15" t="s">
        <v>191</v>
      </c>
      <c r="C14" s="15" t="s">
        <v>192</v>
      </c>
      <c r="D14" s="15" t="s">
        <v>55</v>
      </c>
      <c r="E14" s="16">
        <v>250000</v>
      </c>
      <c r="F14" s="17">
        <v>260.14</v>
      </c>
      <c r="G14" s="18">
        <v>3.5799999999999998E-2</v>
      </c>
      <c r="H14" s="12">
        <v>4.2500000000000003E-2</v>
      </c>
    </row>
    <row r="15" spans="2:8" ht="15.75" customHeight="1">
      <c r="B15" s="15" t="s">
        <v>586</v>
      </c>
      <c r="C15" s="15" t="s">
        <v>587</v>
      </c>
      <c r="D15" s="15" t="s">
        <v>55</v>
      </c>
      <c r="E15" s="16">
        <v>100000</v>
      </c>
      <c r="F15" s="17">
        <v>100.51</v>
      </c>
      <c r="G15" s="18">
        <v>1.3899999999999999E-2</v>
      </c>
      <c r="H15" s="12">
        <v>3.5101E-2</v>
      </c>
    </row>
    <row r="16" spans="2:8" ht="15.75" customHeight="1">
      <c r="B16" s="15" t="s">
        <v>664</v>
      </c>
      <c r="C16" s="15" t="s">
        <v>665</v>
      </c>
      <c r="D16" s="15" t="s">
        <v>663</v>
      </c>
      <c r="E16" s="16">
        <v>20000</v>
      </c>
      <c r="F16" s="17">
        <v>19.600000000000001</v>
      </c>
      <c r="G16" s="18">
        <v>2.7000000000000001E-3</v>
      </c>
      <c r="H16" s="12">
        <v>0.112997</v>
      </c>
    </row>
    <row r="17" spans="2:8" ht="15.75" customHeight="1">
      <c r="B17" s="19" t="s">
        <v>93</v>
      </c>
      <c r="C17" s="19"/>
      <c r="D17" s="19"/>
      <c r="E17" s="86"/>
      <c r="F17" s="21">
        <v>4002.04</v>
      </c>
      <c r="G17" s="22">
        <v>0.55149999999999999</v>
      </c>
      <c r="H17" s="11"/>
    </row>
    <row r="18" spans="2:8" ht="15.75" customHeight="1">
      <c r="B18" s="15"/>
      <c r="C18" s="15"/>
      <c r="D18" s="15"/>
      <c r="E18" s="16"/>
      <c r="F18" s="17"/>
      <c r="G18" s="18"/>
      <c r="H18" s="11"/>
    </row>
    <row r="19" spans="2:8" ht="15.75" customHeight="1">
      <c r="B19" s="19" t="s">
        <v>893</v>
      </c>
      <c r="C19" s="19"/>
      <c r="D19" s="19"/>
      <c r="E19" s="86"/>
      <c r="F19" s="107"/>
      <c r="G19" s="108"/>
      <c r="H19" s="11"/>
    </row>
    <row r="20" spans="2:8" ht="15.75" customHeight="1">
      <c r="B20" s="15" t="s">
        <v>157</v>
      </c>
      <c r="C20" s="15" t="s">
        <v>158</v>
      </c>
      <c r="D20" s="15" t="s">
        <v>159</v>
      </c>
      <c r="E20" s="16">
        <v>1070000</v>
      </c>
      <c r="F20" s="17">
        <v>1019.36</v>
      </c>
      <c r="G20" s="18">
        <v>0.14050000000000001</v>
      </c>
      <c r="H20" s="12">
        <v>0.22686999999999999</v>
      </c>
    </row>
    <row r="21" spans="2:8" ht="15.75" customHeight="1">
      <c r="B21" s="15" t="s">
        <v>154</v>
      </c>
      <c r="C21" s="15" t="s">
        <v>155</v>
      </c>
      <c r="D21" s="15" t="s">
        <v>156</v>
      </c>
      <c r="E21" s="16">
        <v>1000000</v>
      </c>
      <c r="F21" s="17">
        <v>949.3</v>
      </c>
      <c r="G21" s="18">
        <v>0.1308</v>
      </c>
      <c r="H21" s="12">
        <v>0.23837700000000001</v>
      </c>
    </row>
    <row r="22" spans="2:8" ht="15.75" customHeight="1">
      <c r="B22" s="19" t="s">
        <v>93</v>
      </c>
      <c r="C22" s="19"/>
      <c r="D22" s="19"/>
      <c r="E22" s="86"/>
      <c r="F22" s="21">
        <v>1968.66</v>
      </c>
      <c r="G22" s="22">
        <v>0.27129999999999999</v>
      </c>
      <c r="H22" s="11"/>
    </row>
    <row r="23" spans="2:8" ht="15.75" customHeight="1">
      <c r="B23" s="19" t="s">
        <v>894</v>
      </c>
      <c r="C23" s="15"/>
      <c r="D23" s="15"/>
      <c r="E23" s="16"/>
      <c r="F23" s="17"/>
      <c r="G23" s="18"/>
      <c r="H23" s="11"/>
    </row>
    <row r="24" spans="2:8" ht="15.75" customHeight="1">
      <c r="B24" s="19" t="s">
        <v>93</v>
      </c>
      <c r="C24" s="15"/>
      <c r="D24" s="15"/>
      <c r="E24" s="16"/>
      <c r="F24" s="23" t="s">
        <v>94</v>
      </c>
      <c r="G24" s="24" t="s">
        <v>94</v>
      </c>
      <c r="H24" s="11"/>
    </row>
    <row r="25" spans="2:8" ht="15.75" customHeight="1">
      <c r="B25" s="15"/>
      <c r="C25" s="15"/>
      <c r="D25" s="15"/>
      <c r="E25" s="16"/>
      <c r="F25" s="17"/>
      <c r="G25" s="18"/>
      <c r="H25" s="11"/>
    </row>
    <row r="26" spans="2:8" ht="15.75" customHeight="1">
      <c r="B26" s="26" t="s">
        <v>95</v>
      </c>
      <c r="C26" s="26"/>
      <c r="D26" s="26"/>
      <c r="E26" s="27"/>
      <c r="F26" s="21">
        <v>5970.7</v>
      </c>
      <c r="G26" s="22">
        <v>0.82279999999999998</v>
      </c>
      <c r="H26" s="11"/>
    </row>
    <row r="27" spans="2:8" ht="15.75" customHeight="1">
      <c r="B27" s="15"/>
      <c r="C27" s="15"/>
      <c r="D27" s="15"/>
      <c r="E27" s="16"/>
      <c r="F27" s="17"/>
      <c r="G27" s="18"/>
      <c r="H27" s="11"/>
    </row>
    <row r="28" spans="2:8" ht="15.75" customHeight="1">
      <c r="B28" s="19" t="s">
        <v>707</v>
      </c>
      <c r="C28" s="15"/>
      <c r="D28" s="15"/>
      <c r="E28" s="16"/>
      <c r="F28" s="17"/>
      <c r="G28" s="18"/>
      <c r="H28" s="11"/>
    </row>
    <row r="29" spans="2:8" ht="15.75" customHeight="1">
      <c r="B29" s="15" t="s">
        <v>708</v>
      </c>
      <c r="C29" s="15" t="s">
        <v>915</v>
      </c>
      <c r="D29" s="15"/>
      <c r="E29" s="16"/>
      <c r="F29" s="17">
        <v>178.85</v>
      </c>
      <c r="G29" s="18">
        <v>2.46E-2</v>
      </c>
      <c r="H29" s="11"/>
    </row>
    <row r="30" spans="2:8" ht="15.75" customHeight="1">
      <c r="B30" s="19" t="s">
        <v>93</v>
      </c>
      <c r="C30" s="15"/>
      <c r="D30" s="15"/>
      <c r="E30" s="16"/>
      <c r="F30" s="21">
        <f>F29</f>
        <v>178.85</v>
      </c>
      <c r="G30" s="22">
        <f>G29</f>
        <v>2.46E-2</v>
      </c>
      <c r="H30" s="11"/>
    </row>
    <row r="31" spans="2:8" ht="15.75" customHeight="1">
      <c r="B31" s="26" t="s">
        <v>95</v>
      </c>
      <c r="C31" s="26"/>
      <c r="D31" s="26"/>
      <c r="E31" s="27"/>
      <c r="F31" s="21">
        <f>F30</f>
        <v>178.85</v>
      </c>
      <c r="G31" s="10">
        <f>G30</f>
        <v>2.46E-2</v>
      </c>
      <c r="H31" s="11"/>
    </row>
    <row r="32" spans="2:8" ht="15.75" customHeight="1">
      <c r="B32" s="15"/>
      <c r="C32" s="15"/>
      <c r="D32" s="15"/>
      <c r="E32" s="16"/>
      <c r="F32" s="17"/>
      <c r="G32" s="18"/>
      <c r="H32" s="11"/>
    </row>
    <row r="33" spans="1:8" ht="15.75" customHeight="1">
      <c r="B33" s="19" t="s">
        <v>106</v>
      </c>
      <c r="C33" s="15"/>
      <c r="D33" s="15"/>
      <c r="E33" s="16"/>
      <c r="F33" s="17"/>
      <c r="G33" s="18"/>
      <c r="H33" s="11"/>
    </row>
    <row r="34" spans="1:8" ht="15.75" customHeight="1">
      <c r="B34" s="15" t="s">
        <v>107</v>
      </c>
      <c r="C34" s="15"/>
      <c r="D34" s="15"/>
      <c r="E34" s="16"/>
      <c r="F34" s="17">
        <v>850.44</v>
      </c>
      <c r="G34" s="18">
        <v>0.1172</v>
      </c>
      <c r="H34" s="11"/>
    </row>
    <row r="35" spans="1:8" ht="15.75" customHeight="1">
      <c r="B35" s="19" t="s">
        <v>93</v>
      </c>
      <c r="C35" s="19"/>
      <c r="D35" s="19"/>
      <c r="E35" s="86"/>
      <c r="F35" s="21">
        <v>850.44</v>
      </c>
      <c r="G35" s="22">
        <v>0.1172</v>
      </c>
      <c r="H35" s="11"/>
    </row>
    <row r="36" spans="1:8" ht="15.75" customHeight="1">
      <c r="B36" s="15"/>
      <c r="C36" s="15"/>
      <c r="D36" s="15"/>
      <c r="E36" s="16"/>
      <c r="F36" s="17"/>
      <c r="G36" s="18"/>
      <c r="H36" s="11"/>
    </row>
    <row r="37" spans="1:8" ht="15.75" customHeight="1">
      <c r="B37" s="26" t="s">
        <v>95</v>
      </c>
      <c r="C37" s="26"/>
      <c r="D37" s="26"/>
      <c r="E37" s="27"/>
      <c r="F37" s="21">
        <v>850.44</v>
      </c>
      <c r="G37" s="22">
        <v>0.1172</v>
      </c>
      <c r="H37" s="11"/>
    </row>
    <row r="38" spans="1:8" ht="15.75" customHeight="1">
      <c r="B38" s="15" t="s">
        <v>108</v>
      </c>
      <c r="C38" s="15"/>
      <c r="D38" s="15"/>
      <c r="E38" s="16"/>
      <c r="F38" s="17">
        <f>435.63-F31</f>
        <v>256.77999999999997</v>
      </c>
      <c r="G38" s="18">
        <f>6.00000000000001%-G31</f>
        <v>3.5400000000000098E-2</v>
      </c>
      <c r="H38" s="11"/>
    </row>
    <row r="39" spans="1:8" ht="15.75" customHeight="1">
      <c r="B39" s="87" t="s">
        <v>109</v>
      </c>
      <c r="C39" s="87"/>
      <c r="D39" s="87"/>
      <c r="E39" s="88"/>
      <c r="F39" s="89">
        <v>7256.77</v>
      </c>
      <c r="G39" s="10">
        <v>1</v>
      </c>
      <c r="H39" s="13"/>
    </row>
    <row r="40" spans="1:8" ht="15.75" customHeight="1">
      <c r="B40" s="90"/>
      <c r="C40" s="91"/>
      <c r="D40" s="91"/>
      <c r="E40" s="4"/>
      <c r="F40" s="4"/>
      <c r="G40" s="92"/>
      <c r="H40" s="93"/>
    </row>
    <row r="41" spans="1:8" ht="15.75" customHeight="1">
      <c r="B41" s="94" t="s">
        <v>110</v>
      </c>
      <c r="C41" s="91"/>
      <c r="D41" s="91"/>
      <c r="E41" s="4"/>
      <c r="F41" s="150"/>
      <c r="G41" s="150"/>
      <c r="H41" s="93"/>
    </row>
    <row r="42" spans="1:8" ht="15.75" customHeight="1">
      <c r="B42" s="94" t="s">
        <v>711</v>
      </c>
      <c r="C42" s="91"/>
      <c r="D42" s="91"/>
      <c r="E42" s="4"/>
      <c r="F42" s="4"/>
      <c r="G42" s="92"/>
      <c r="H42" s="93"/>
    </row>
    <row r="43" spans="1:8" ht="15.75" customHeight="1">
      <c r="B43" s="94" t="s">
        <v>195</v>
      </c>
      <c r="C43" s="91"/>
      <c r="D43" s="91"/>
      <c r="E43" s="4"/>
      <c r="F43" s="4"/>
      <c r="G43" s="92"/>
      <c r="H43" s="93"/>
    </row>
    <row r="44" spans="1:8" ht="15.75" customHeight="1">
      <c r="B44" s="95"/>
      <c r="C44" s="91"/>
      <c r="D44" s="91"/>
      <c r="E44" s="4"/>
      <c r="F44" s="4"/>
      <c r="G44" s="92"/>
      <c r="H44" s="93"/>
    </row>
    <row r="45" spans="1:8" ht="15.75" customHeight="1">
      <c r="A45" s="32"/>
      <c r="B45" s="82" t="s">
        <v>731</v>
      </c>
      <c r="C45" s="158"/>
      <c r="D45" s="158"/>
      <c r="E45" s="98"/>
      <c r="F45" s="98"/>
      <c r="G45" s="159"/>
      <c r="H45" s="93"/>
    </row>
    <row r="46" spans="1:8" ht="15.75" customHeight="1">
      <c r="A46" s="28"/>
      <c r="B46" s="31" t="s">
        <v>732</v>
      </c>
      <c r="C46" s="98"/>
      <c r="D46" s="98"/>
      <c r="E46" s="5"/>
      <c r="F46" s="5"/>
      <c r="G46" s="145"/>
      <c r="H46" s="93"/>
    </row>
    <row r="47" spans="1:8" ht="15.75" customHeight="1">
      <c r="A47" s="28"/>
      <c r="B47" s="31" t="s">
        <v>733</v>
      </c>
      <c r="C47" s="98"/>
      <c r="D47" s="98"/>
      <c r="E47" s="5"/>
      <c r="F47" s="5"/>
      <c r="G47" s="145"/>
      <c r="H47" s="93"/>
    </row>
    <row r="48" spans="1:8" ht="15.75" customHeight="1">
      <c r="A48" s="28"/>
      <c r="B48" s="33" t="s">
        <v>760</v>
      </c>
      <c r="C48" s="34" t="s">
        <v>735</v>
      </c>
      <c r="D48" s="34" t="s">
        <v>735</v>
      </c>
      <c r="E48" s="5"/>
      <c r="F48" s="5"/>
      <c r="G48" s="145"/>
      <c r="H48" s="93"/>
    </row>
    <row r="49" spans="1:8" ht="15.75" customHeight="1">
      <c r="A49" s="28"/>
      <c r="B49" s="35"/>
      <c r="C49" s="81">
        <v>44104</v>
      </c>
      <c r="D49" s="36">
        <v>43921</v>
      </c>
      <c r="E49" s="5"/>
      <c r="F49" s="5"/>
      <c r="G49" s="145"/>
      <c r="H49" s="93"/>
    </row>
    <row r="50" spans="1:8" ht="15.75" customHeight="1">
      <c r="A50" s="28"/>
      <c r="B50" s="37" t="s">
        <v>736</v>
      </c>
      <c r="C50" s="83"/>
      <c r="D50" s="83"/>
      <c r="E50" s="5"/>
      <c r="F50" s="5"/>
      <c r="G50" s="145"/>
      <c r="H50" s="93"/>
    </row>
    <row r="51" spans="1:8" ht="15.75" customHeight="1">
      <c r="A51" s="28"/>
      <c r="B51" s="38" t="s">
        <v>737</v>
      </c>
      <c r="C51" s="39">
        <v>1140.1152</v>
      </c>
      <c r="D51" s="39">
        <v>1080.5315000000001</v>
      </c>
      <c r="E51" s="5"/>
      <c r="F51" s="5"/>
      <c r="G51" s="145"/>
      <c r="H51" s="93"/>
    </row>
    <row r="52" spans="1:8" ht="15.75" customHeight="1">
      <c r="A52" s="28"/>
      <c r="B52" s="38" t="s">
        <v>860</v>
      </c>
      <c r="C52" s="39">
        <v>1140.5840000000001</v>
      </c>
      <c r="D52" s="39">
        <v>1080.79</v>
      </c>
      <c r="E52" s="5"/>
      <c r="F52" s="5"/>
      <c r="G52" s="5"/>
      <c r="H52" s="93"/>
    </row>
    <row r="53" spans="1:8" ht="15.75" customHeight="1">
      <c r="A53" s="28"/>
      <c r="B53" s="37" t="s">
        <v>745</v>
      </c>
      <c r="C53" s="84"/>
      <c r="D53" s="84"/>
      <c r="E53" s="5"/>
      <c r="F53" s="5"/>
      <c r="G53" s="5"/>
      <c r="H53" s="93"/>
    </row>
    <row r="54" spans="1:8" ht="15.75" customHeight="1">
      <c r="A54" s="28"/>
      <c r="B54" s="38" t="s">
        <v>762</v>
      </c>
      <c r="C54" s="39">
        <v>1125.8472000000002</v>
      </c>
      <c r="D54" s="39">
        <v>1070.3283000000001</v>
      </c>
      <c r="E54" s="5"/>
      <c r="F54" s="5"/>
      <c r="G54" s="5"/>
      <c r="H54" s="93"/>
    </row>
    <row r="55" spans="1:8" ht="15.75" customHeight="1">
      <c r="A55" s="28"/>
      <c r="B55" s="38" t="s">
        <v>861</v>
      </c>
      <c r="C55" s="39">
        <v>1125.8305</v>
      </c>
      <c r="D55" s="39">
        <v>1070.3125</v>
      </c>
      <c r="E55" s="5"/>
      <c r="F55" s="5"/>
      <c r="G55" s="5"/>
      <c r="H55" s="93"/>
    </row>
    <row r="56" spans="1:8" ht="15.75" customHeight="1">
      <c r="A56" s="28"/>
      <c r="B56" s="38" t="s">
        <v>769</v>
      </c>
      <c r="C56" s="39">
        <v>1126.5614</v>
      </c>
      <c r="D56" s="39">
        <v>1070.9593</v>
      </c>
      <c r="E56" s="5"/>
      <c r="F56" s="5"/>
      <c r="G56" s="5"/>
      <c r="H56" s="93"/>
    </row>
    <row r="57" spans="1:8" ht="15.75" customHeight="1">
      <c r="A57" s="28"/>
      <c r="B57" s="31" t="s">
        <v>912</v>
      </c>
      <c r="C57" s="119"/>
      <c r="D57" s="5"/>
      <c r="E57" s="5"/>
      <c r="F57" s="5"/>
      <c r="G57" s="5"/>
      <c r="H57" s="93"/>
    </row>
    <row r="58" spans="1:8" ht="15.75" customHeight="1">
      <c r="A58" s="28"/>
      <c r="B58" s="33" t="s">
        <v>754</v>
      </c>
      <c r="C58" s="34" t="s">
        <v>755</v>
      </c>
      <c r="D58" s="5"/>
      <c r="E58" s="5"/>
      <c r="F58" s="5"/>
      <c r="G58" s="5"/>
      <c r="H58" s="93"/>
    </row>
    <row r="59" spans="1:8" ht="15.75" customHeight="1">
      <c r="A59" s="28"/>
      <c r="B59" s="41"/>
      <c r="C59" s="36">
        <v>44104</v>
      </c>
      <c r="D59" s="5"/>
      <c r="E59" s="5"/>
      <c r="F59" s="5"/>
      <c r="G59" s="5"/>
      <c r="H59" s="93"/>
    </row>
    <row r="60" spans="1:8" ht="15.75" customHeight="1">
      <c r="A60" s="28"/>
      <c r="B60" s="38" t="s">
        <v>860</v>
      </c>
      <c r="C60" s="39" t="s">
        <v>739</v>
      </c>
      <c r="D60" s="5"/>
      <c r="E60" s="5"/>
      <c r="F60" s="5"/>
      <c r="G60" s="5"/>
      <c r="H60" s="93"/>
    </row>
    <row r="61" spans="1:8" ht="15.75" customHeight="1">
      <c r="A61" s="28"/>
      <c r="B61" s="38" t="s">
        <v>861</v>
      </c>
      <c r="C61" s="39" t="s">
        <v>739</v>
      </c>
      <c r="D61" s="5"/>
      <c r="E61" s="5"/>
      <c r="F61" s="5"/>
      <c r="G61" s="5"/>
      <c r="H61" s="93"/>
    </row>
    <row r="62" spans="1:8" ht="15.75" customHeight="1">
      <c r="A62" s="28"/>
      <c r="B62" s="38" t="s">
        <v>769</v>
      </c>
      <c r="C62" s="39" t="s">
        <v>739</v>
      </c>
      <c r="D62" s="5"/>
      <c r="E62" s="5"/>
      <c r="F62" s="5"/>
      <c r="G62" s="5"/>
      <c r="H62" s="93"/>
    </row>
    <row r="63" spans="1:8" ht="15.75" customHeight="1">
      <c r="A63" s="28"/>
      <c r="B63" s="42" t="s">
        <v>756</v>
      </c>
      <c r="C63" s="98"/>
      <c r="D63" s="98"/>
      <c r="E63" s="5"/>
      <c r="F63" s="5"/>
      <c r="G63" s="5"/>
      <c r="H63" s="93"/>
    </row>
    <row r="64" spans="1:8" ht="15.75" customHeight="1">
      <c r="A64" s="28"/>
      <c r="B64" s="31" t="s">
        <v>872</v>
      </c>
      <c r="C64" s="98"/>
      <c r="D64" s="98"/>
      <c r="E64" s="5"/>
      <c r="F64" s="5"/>
      <c r="G64" s="5"/>
      <c r="H64" s="93"/>
    </row>
    <row r="65" spans="1:8" ht="15.75" customHeight="1">
      <c r="A65" s="28"/>
      <c r="B65" s="31" t="s">
        <v>758</v>
      </c>
      <c r="C65" s="98"/>
      <c r="D65" s="98"/>
      <c r="E65" s="5"/>
      <c r="F65" s="5"/>
      <c r="G65" s="5"/>
      <c r="H65" s="93"/>
    </row>
    <row r="66" spans="1:8" ht="15.75" customHeight="1">
      <c r="A66" s="28"/>
      <c r="B66" s="31" t="s">
        <v>759</v>
      </c>
      <c r="C66" s="98"/>
      <c r="D66" s="98"/>
      <c r="E66" s="5"/>
      <c r="F66" s="5"/>
      <c r="G66" s="5"/>
      <c r="H66" s="93"/>
    </row>
    <row r="67" spans="1:8" ht="15.75" customHeight="1">
      <c r="A67" s="28"/>
      <c r="B67" s="31" t="s">
        <v>909</v>
      </c>
      <c r="C67" s="98"/>
      <c r="D67" s="98"/>
      <c r="E67" s="5"/>
      <c r="F67" s="5"/>
      <c r="G67" s="5"/>
      <c r="H67" s="93"/>
    </row>
    <row r="68" spans="1:8" ht="15.75" customHeight="1">
      <c r="A68" s="32"/>
      <c r="B68" s="53" t="s">
        <v>910</v>
      </c>
      <c r="C68" s="98"/>
      <c r="D68" s="98"/>
      <c r="E68" s="98"/>
      <c r="F68" s="98"/>
      <c r="G68" s="98"/>
      <c r="H68" s="93"/>
    </row>
    <row r="69" spans="1:8" ht="15.75" customHeight="1">
      <c r="A69" s="32"/>
      <c r="B69" s="54" t="s">
        <v>773</v>
      </c>
      <c r="C69" s="98"/>
      <c r="D69" s="98"/>
      <c r="E69" s="98"/>
      <c r="F69" s="98"/>
      <c r="G69" s="98"/>
      <c r="H69" s="93"/>
    </row>
    <row r="70" spans="1:8" ht="15.75" customHeight="1">
      <c r="A70" s="32"/>
      <c r="B70" s="80" t="s">
        <v>774</v>
      </c>
      <c r="C70" s="45"/>
      <c r="D70" s="45"/>
      <c r="E70" s="45"/>
      <c r="F70" s="45"/>
      <c r="G70" s="45"/>
      <c r="H70" s="101"/>
    </row>
  </sheetData>
  <hyperlinks>
    <hyperlink ref="B70" r:id="rId1" xr:uid="{0D67F2C1-0DAF-491B-81AB-5EF3D99493D0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D85E-6CA5-4F4F-95DE-73E6818218C5}">
  <dimension ref="A1:H74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43</v>
      </c>
      <c r="C1" s="1"/>
      <c r="D1" s="1"/>
      <c r="E1" s="1"/>
      <c r="F1" s="1"/>
      <c r="G1" s="1"/>
    </row>
    <row r="2" spans="2:8" ht="15.75" customHeight="1">
      <c r="B2" s="3" t="s">
        <v>32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495</v>
      </c>
      <c r="C9" s="15" t="s">
        <v>496</v>
      </c>
      <c r="D9" s="15" t="s">
        <v>497</v>
      </c>
      <c r="E9" s="16">
        <v>470000</v>
      </c>
      <c r="F9" s="17">
        <v>533.72</v>
      </c>
      <c r="G9" s="18">
        <v>0.1207</v>
      </c>
      <c r="H9" s="12">
        <v>0.20249200000000001</v>
      </c>
    </row>
    <row r="10" spans="2:8" ht="15.75" customHeight="1">
      <c r="B10" s="15" t="s">
        <v>659</v>
      </c>
      <c r="C10" s="15" t="s">
        <v>660</v>
      </c>
      <c r="D10" s="15" t="s">
        <v>574</v>
      </c>
      <c r="E10" s="16">
        <v>480000</v>
      </c>
      <c r="F10" s="17">
        <v>471.61</v>
      </c>
      <c r="G10" s="18">
        <v>0.1066</v>
      </c>
      <c r="H10" s="12">
        <v>0.115035</v>
      </c>
    </row>
    <row r="11" spans="2:8" ht="15.75" customHeight="1">
      <c r="B11" s="15" t="s">
        <v>664</v>
      </c>
      <c r="C11" s="15" t="s">
        <v>665</v>
      </c>
      <c r="D11" s="15" t="s">
        <v>663</v>
      </c>
      <c r="E11" s="16">
        <v>480000</v>
      </c>
      <c r="F11" s="17">
        <v>470.35</v>
      </c>
      <c r="G11" s="18">
        <v>0.10630000000000001</v>
      </c>
      <c r="H11" s="12">
        <v>0.112997</v>
      </c>
    </row>
    <row r="12" spans="2:8" ht="15.75" customHeight="1">
      <c r="B12" s="15" t="s">
        <v>184</v>
      </c>
      <c r="C12" s="15" t="s">
        <v>185</v>
      </c>
      <c r="D12" s="15" t="s">
        <v>186</v>
      </c>
      <c r="E12" s="16">
        <v>250000</v>
      </c>
      <c r="F12" s="17">
        <v>299.61</v>
      </c>
      <c r="G12" s="18">
        <v>6.7699999999999996E-2</v>
      </c>
      <c r="H12" s="12">
        <v>0.114102</v>
      </c>
    </row>
    <row r="13" spans="2:8" ht="15.75" customHeight="1">
      <c r="B13" s="15" t="s">
        <v>666</v>
      </c>
      <c r="C13" s="15" t="s">
        <v>667</v>
      </c>
      <c r="D13" s="15" t="s">
        <v>497</v>
      </c>
      <c r="E13" s="16">
        <v>300000</v>
      </c>
      <c r="F13" s="17">
        <v>275.95</v>
      </c>
      <c r="G13" s="18">
        <v>6.2399999999999997E-2</v>
      </c>
      <c r="H13" s="12">
        <v>0.20249200000000001</v>
      </c>
    </row>
    <row r="14" spans="2:8" ht="15.75" customHeight="1">
      <c r="B14" s="15" t="s">
        <v>191</v>
      </c>
      <c r="C14" s="15" t="s">
        <v>192</v>
      </c>
      <c r="D14" s="15" t="s">
        <v>55</v>
      </c>
      <c r="E14" s="16">
        <v>220000</v>
      </c>
      <c r="F14" s="17">
        <v>228.93</v>
      </c>
      <c r="G14" s="18">
        <v>5.1799999999999999E-2</v>
      </c>
      <c r="H14" s="12">
        <v>4.2500000000000003E-2</v>
      </c>
    </row>
    <row r="15" spans="2:8" ht="15.75" customHeight="1">
      <c r="B15" s="15" t="s">
        <v>180</v>
      </c>
      <c r="C15" s="15" t="s">
        <v>181</v>
      </c>
      <c r="D15" s="15" t="s">
        <v>55</v>
      </c>
      <c r="E15" s="16">
        <v>200000</v>
      </c>
      <c r="F15" s="17">
        <v>201.53</v>
      </c>
      <c r="G15" s="18">
        <v>4.5600000000000002E-2</v>
      </c>
      <c r="H15" s="12">
        <v>3.5098999999999998E-2</v>
      </c>
    </row>
    <row r="16" spans="2:8" ht="15.75" customHeight="1">
      <c r="B16" s="15" t="s">
        <v>722</v>
      </c>
      <c r="C16" s="15" t="s">
        <v>81</v>
      </c>
      <c r="D16" s="15" t="s">
        <v>82</v>
      </c>
      <c r="E16" s="16">
        <v>380000</v>
      </c>
      <c r="F16" s="17">
        <v>190.64</v>
      </c>
      <c r="G16" s="18">
        <v>4.3099999999999999E-2</v>
      </c>
      <c r="H16" s="12">
        <v>7.7156000000000002E-2</v>
      </c>
    </row>
    <row r="17" spans="2:8" ht="15.75" customHeight="1">
      <c r="B17" s="15" t="s">
        <v>668</v>
      </c>
      <c r="C17" s="15" t="s">
        <v>669</v>
      </c>
      <c r="D17" s="15" t="s">
        <v>55</v>
      </c>
      <c r="E17" s="16">
        <v>100000</v>
      </c>
      <c r="F17" s="17">
        <v>103.86</v>
      </c>
      <c r="G17" s="18">
        <v>2.35E-2</v>
      </c>
      <c r="H17" s="12">
        <v>4.1500000000000002E-2</v>
      </c>
    </row>
    <row r="18" spans="2:8" ht="15.75" customHeight="1">
      <c r="B18" s="15" t="s">
        <v>721</v>
      </c>
      <c r="C18" s="15" t="s">
        <v>578</v>
      </c>
      <c r="D18" s="15" t="s">
        <v>579</v>
      </c>
      <c r="E18" s="16">
        <v>369000</v>
      </c>
      <c r="F18" s="17">
        <v>0</v>
      </c>
      <c r="G18" s="18">
        <v>0</v>
      </c>
      <c r="H18" s="12">
        <v>0</v>
      </c>
    </row>
    <row r="19" spans="2:8" ht="15.75" customHeight="1">
      <c r="B19" s="19" t="s">
        <v>93</v>
      </c>
      <c r="C19" s="19"/>
      <c r="D19" s="19"/>
      <c r="E19" s="86"/>
      <c r="F19" s="21">
        <v>2776.2</v>
      </c>
      <c r="G19" s="22">
        <v>0.62770000000000004</v>
      </c>
      <c r="H19" s="11"/>
    </row>
    <row r="20" spans="2:8" ht="15.75" customHeight="1">
      <c r="B20" s="15"/>
      <c r="C20" s="15"/>
      <c r="D20" s="15"/>
      <c r="E20" s="16"/>
      <c r="F20" s="17"/>
      <c r="G20" s="18"/>
      <c r="H20" s="11"/>
    </row>
    <row r="21" spans="2:8" ht="15.75" customHeight="1">
      <c r="B21" s="19" t="s">
        <v>893</v>
      </c>
      <c r="C21" s="19"/>
      <c r="D21" s="19"/>
      <c r="E21" s="86"/>
      <c r="F21" s="107"/>
      <c r="G21" s="108"/>
      <c r="H21" s="11"/>
    </row>
    <row r="22" spans="2:8" ht="15.75" customHeight="1">
      <c r="B22" s="15" t="s">
        <v>157</v>
      </c>
      <c r="C22" s="15" t="s">
        <v>158</v>
      </c>
      <c r="D22" s="15" t="s">
        <v>159</v>
      </c>
      <c r="E22" s="16">
        <v>480000</v>
      </c>
      <c r="F22" s="17">
        <v>457.28</v>
      </c>
      <c r="G22" s="18">
        <v>0.10340000000000001</v>
      </c>
      <c r="H22" s="12">
        <v>0.22686999999999999</v>
      </c>
    </row>
    <row r="23" spans="2:8" ht="15.75" customHeight="1">
      <c r="B23" s="15" t="s">
        <v>154</v>
      </c>
      <c r="C23" s="15" t="s">
        <v>155</v>
      </c>
      <c r="D23" s="15" t="s">
        <v>156</v>
      </c>
      <c r="E23" s="16">
        <v>400000</v>
      </c>
      <c r="F23" s="17">
        <v>379.72</v>
      </c>
      <c r="G23" s="18">
        <v>8.5900000000000004E-2</v>
      </c>
      <c r="H23" s="12">
        <v>0.23837700000000001</v>
      </c>
    </row>
    <row r="24" spans="2:8" ht="15.75" customHeight="1">
      <c r="B24" s="19" t="s">
        <v>93</v>
      </c>
      <c r="C24" s="19"/>
      <c r="D24" s="19"/>
      <c r="E24" s="86"/>
      <c r="F24" s="21">
        <v>837</v>
      </c>
      <c r="G24" s="22">
        <v>0.1893</v>
      </c>
      <c r="H24" s="11"/>
    </row>
    <row r="25" spans="2:8" ht="15.75" customHeight="1">
      <c r="B25" s="19" t="s">
        <v>894</v>
      </c>
      <c r="C25" s="15"/>
      <c r="D25" s="15"/>
      <c r="E25" s="16"/>
      <c r="F25" s="17"/>
      <c r="G25" s="18"/>
      <c r="H25" s="11"/>
    </row>
    <row r="26" spans="2:8" ht="15.75" customHeight="1">
      <c r="B26" s="19" t="s">
        <v>93</v>
      </c>
      <c r="C26" s="15"/>
      <c r="D26" s="15"/>
      <c r="E26" s="16"/>
      <c r="F26" s="23" t="s">
        <v>94</v>
      </c>
      <c r="G26" s="24" t="s">
        <v>94</v>
      </c>
      <c r="H26" s="11"/>
    </row>
    <row r="27" spans="2:8" ht="15.75" customHeight="1">
      <c r="B27" s="15"/>
      <c r="C27" s="15"/>
      <c r="D27" s="15"/>
      <c r="E27" s="16"/>
      <c r="F27" s="17"/>
      <c r="G27" s="18"/>
      <c r="H27" s="11"/>
    </row>
    <row r="28" spans="2:8" ht="15.75" customHeight="1">
      <c r="B28" s="26" t="s">
        <v>95</v>
      </c>
      <c r="C28" s="26"/>
      <c r="D28" s="26"/>
      <c r="E28" s="27"/>
      <c r="F28" s="21">
        <v>3613.2</v>
      </c>
      <c r="G28" s="22">
        <v>0.81699999999999995</v>
      </c>
      <c r="H28" s="11"/>
    </row>
    <row r="29" spans="2:8" ht="15.75" customHeight="1">
      <c r="B29" s="15"/>
      <c r="C29" s="15"/>
      <c r="D29" s="15"/>
      <c r="E29" s="16"/>
      <c r="F29" s="17"/>
      <c r="G29" s="18"/>
      <c r="H29" s="11"/>
    </row>
    <row r="30" spans="2:8" ht="15.75" customHeight="1">
      <c r="B30" s="19" t="s">
        <v>707</v>
      </c>
      <c r="C30" s="15"/>
      <c r="D30" s="15"/>
      <c r="E30" s="16"/>
      <c r="F30" s="17"/>
      <c r="G30" s="18"/>
      <c r="H30" s="11"/>
    </row>
    <row r="31" spans="2:8" ht="15.75" customHeight="1">
      <c r="B31" s="15" t="s">
        <v>708</v>
      </c>
      <c r="C31" s="15" t="s">
        <v>915</v>
      </c>
      <c r="D31" s="15"/>
      <c r="E31" s="16"/>
      <c r="F31" s="17">
        <v>144.16999999999999</v>
      </c>
      <c r="G31" s="18">
        <v>3.2599999999999997E-2</v>
      </c>
      <c r="H31" s="11"/>
    </row>
    <row r="32" spans="2:8" ht="15.75" customHeight="1">
      <c r="B32" s="19" t="s">
        <v>93</v>
      </c>
      <c r="C32" s="15"/>
      <c r="D32" s="15"/>
      <c r="E32" s="16"/>
      <c r="F32" s="21">
        <f>F31</f>
        <v>144.16999999999999</v>
      </c>
      <c r="G32" s="22">
        <f>G31</f>
        <v>3.2599999999999997E-2</v>
      </c>
      <c r="H32" s="11"/>
    </row>
    <row r="33" spans="1:8" ht="15.75" customHeight="1">
      <c r="B33" s="26" t="s">
        <v>95</v>
      </c>
      <c r="C33" s="26"/>
      <c r="D33" s="26"/>
      <c r="E33" s="27"/>
      <c r="F33" s="21">
        <f>F32</f>
        <v>144.16999999999999</v>
      </c>
      <c r="G33" s="10">
        <f>G32</f>
        <v>3.2599999999999997E-2</v>
      </c>
      <c r="H33" s="11"/>
    </row>
    <row r="34" spans="1:8" ht="15.75" customHeight="1">
      <c r="B34" s="15"/>
      <c r="C34" s="15"/>
      <c r="D34" s="15"/>
      <c r="E34" s="16"/>
      <c r="F34" s="17"/>
      <c r="G34" s="18"/>
      <c r="H34" s="11"/>
    </row>
    <row r="35" spans="1:8" ht="15.75" customHeight="1">
      <c r="B35" s="19" t="s">
        <v>106</v>
      </c>
      <c r="C35" s="15"/>
      <c r="D35" s="15"/>
      <c r="E35" s="16"/>
      <c r="F35" s="17"/>
      <c r="G35" s="18"/>
      <c r="H35" s="11"/>
    </row>
    <row r="36" spans="1:8" ht="15.75" customHeight="1">
      <c r="B36" s="15" t="s">
        <v>107</v>
      </c>
      <c r="C36" s="15"/>
      <c r="D36" s="15"/>
      <c r="E36" s="16"/>
      <c r="F36" s="17">
        <v>510.42</v>
      </c>
      <c r="G36" s="18">
        <v>0.1154</v>
      </c>
      <c r="H36" s="11"/>
    </row>
    <row r="37" spans="1:8" ht="15.75" customHeight="1">
      <c r="B37" s="19" t="s">
        <v>93</v>
      </c>
      <c r="C37" s="19"/>
      <c r="D37" s="19"/>
      <c r="E37" s="86"/>
      <c r="F37" s="21">
        <v>510.42</v>
      </c>
      <c r="G37" s="22">
        <v>0.1154</v>
      </c>
      <c r="H37" s="11"/>
    </row>
    <row r="38" spans="1:8" ht="15.75" customHeight="1">
      <c r="B38" s="15"/>
      <c r="C38" s="15"/>
      <c r="D38" s="15"/>
      <c r="E38" s="16"/>
      <c r="F38" s="17"/>
      <c r="G38" s="18"/>
      <c r="H38" s="11"/>
    </row>
    <row r="39" spans="1:8" ht="15.75" customHeight="1">
      <c r="B39" s="26" t="s">
        <v>95</v>
      </c>
      <c r="C39" s="26"/>
      <c r="D39" s="26"/>
      <c r="E39" s="27"/>
      <c r="F39" s="21">
        <v>510.42</v>
      </c>
      <c r="G39" s="22">
        <v>0.1154</v>
      </c>
      <c r="H39" s="11"/>
    </row>
    <row r="40" spans="1:8" ht="15.75" customHeight="1">
      <c r="B40" s="15" t="s">
        <v>108</v>
      </c>
      <c r="C40" s="15"/>
      <c r="D40" s="15"/>
      <c r="E40" s="16"/>
      <c r="F40" s="17">
        <f>299.03-F33</f>
        <v>154.85999999999999</v>
      </c>
      <c r="G40" s="18">
        <f>6.76000000000001%-G33</f>
        <v>3.5000000000000094E-2</v>
      </c>
      <c r="H40" s="11"/>
    </row>
    <row r="41" spans="1:8" ht="15.75" customHeight="1">
      <c r="B41" s="87" t="s">
        <v>109</v>
      </c>
      <c r="C41" s="87"/>
      <c r="D41" s="87"/>
      <c r="E41" s="88"/>
      <c r="F41" s="89">
        <v>4422.6499999999996</v>
      </c>
      <c r="G41" s="10">
        <v>1</v>
      </c>
      <c r="H41" s="13"/>
    </row>
    <row r="42" spans="1:8" ht="15.75" customHeight="1">
      <c r="B42" s="90"/>
      <c r="C42" s="91"/>
      <c r="D42" s="91"/>
      <c r="E42" s="4"/>
      <c r="F42" s="4"/>
      <c r="G42" s="92"/>
      <c r="H42" s="93"/>
    </row>
    <row r="43" spans="1:8" ht="15.75" customHeight="1">
      <c r="B43" s="94" t="s">
        <v>110</v>
      </c>
      <c r="C43" s="91"/>
      <c r="D43" s="91"/>
      <c r="E43" s="4"/>
      <c r="F43" s="150"/>
      <c r="G43" s="150"/>
      <c r="H43" s="93"/>
    </row>
    <row r="44" spans="1:8" ht="15.75" customHeight="1">
      <c r="B44" s="94" t="s">
        <v>711</v>
      </c>
      <c r="C44" s="91"/>
      <c r="D44" s="91"/>
      <c r="E44" s="4"/>
      <c r="F44" s="4"/>
      <c r="G44" s="92"/>
      <c r="H44" s="93"/>
    </row>
    <row r="45" spans="1:8" ht="15.75" customHeight="1">
      <c r="B45" s="94" t="s">
        <v>195</v>
      </c>
      <c r="C45" s="91"/>
      <c r="D45" s="91"/>
      <c r="E45" s="4"/>
      <c r="F45" s="4"/>
      <c r="G45" s="92"/>
      <c r="H45" s="93"/>
    </row>
    <row r="46" spans="1:8" ht="15.75" customHeight="1">
      <c r="B46" s="109" t="s">
        <v>718</v>
      </c>
      <c r="C46" s="91"/>
      <c r="D46" s="91"/>
      <c r="E46" s="4"/>
      <c r="F46" s="4"/>
      <c r="G46" s="92"/>
      <c r="H46" s="93"/>
    </row>
    <row r="47" spans="1:8" ht="15.75" customHeight="1">
      <c r="B47" s="95"/>
      <c r="C47" s="91"/>
      <c r="D47" s="91"/>
      <c r="E47" s="4"/>
      <c r="F47" s="4"/>
      <c r="G47" s="92"/>
      <c r="H47" s="93"/>
    </row>
    <row r="48" spans="1:8" ht="15.75" customHeight="1">
      <c r="A48" s="32"/>
      <c r="B48" s="49" t="s">
        <v>731</v>
      </c>
      <c r="C48" s="96"/>
      <c r="D48" s="96"/>
      <c r="E48" s="98"/>
      <c r="F48" s="98"/>
      <c r="G48" s="98"/>
      <c r="H48" s="93"/>
    </row>
    <row r="49" spans="1:8" ht="15.75" customHeight="1">
      <c r="A49" s="28"/>
      <c r="B49" s="31" t="s">
        <v>732</v>
      </c>
      <c r="C49" s="98"/>
      <c r="D49" s="98"/>
      <c r="E49" s="5"/>
      <c r="F49" s="5"/>
      <c r="G49" s="5"/>
      <c r="H49" s="93"/>
    </row>
    <row r="50" spans="1:8" ht="15.75" customHeight="1">
      <c r="A50" s="28"/>
      <c r="B50" s="31" t="s">
        <v>733</v>
      </c>
      <c r="C50" s="98"/>
      <c r="D50" s="98"/>
      <c r="E50" s="5"/>
      <c r="F50" s="5"/>
      <c r="G50" s="5"/>
      <c r="H50" s="93"/>
    </row>
    <row r="51" spans="1:8" ht="15.75" customHeight="1">
      <c r="A51" s="28"/>
      <c r="B51" s="33" t="s">
        <v>760</v>
      </c>
      <c r="C51" s="34" t="s">
        <v>735</v>
      </c>
      <c r="D51" s="34" t="s">
        <v>735</v>
      </c>
      <c r="E51" s="5"/>
      <c r="F51" s="5"/>
      <c r="G51" s="5"/>
      <c r="H51" s="93"/>
    </row>
    <row r="52" spans="1:8" ht="15.75" customHeight="1">
      <c r="A52" s="28"/>
      <c r="B52" s="35"/>
      <c r="C52" s="81">
        <v>44104</v>
      </c>
      <c r="D52" s="81">
        <v>43921</v>
      </c>
      <c r="E52" s="5"/>
      <c r="F52" s="5"/>
      <c r="G52" s="5"/>
      <c r="H52" s="93"/>
    </row>
    <row r="53" spans="1:8" ht="15.75" customHeight="1">
      <c r="A53" s="28"/>
      <c r="B53" s="37" t="s">
        <v>736</v>
      </c>
      <c r="C53" s="38"/>
      <c r="D53" s="38"/>
      <c r="E53" s="5"/>
      <c r="F53" s="5"/>
      <c r="G53" s="5"/>
      <c r="H53" s="93"/>
    </row>
    <row r="54" spans="1:8" ht="15.75" customHeight="1">
      <c r="A54" s="28"/>
      <c r="B54" s="38" t="s">
        <v>737</v>
      </c>
      <c r="C54" s="40">
        <v>1026.7481</v>
      </c>
      <c r="D54" s="40">
        <v>977.93990000000008</v>
      </c>
      <c r="E54" s="5"/>
      <c r="F54" s="5"/>
      <c r="G54" s="5"/>
      <c r="H54" s="93"/>
    </row>
    <row r="55" spans="1:8" ht="15.75" customHeight="1">
      <c r="A55" s="28"/>
      <c r="B55" s="38" t="s">
        <v>741</v>
      </c>
      <c r="C55" s="39" t="s">
        <v>739</v>
      </c>
      <c r="D55" s="39" t="s">
        <v>739</v>
      </c>
      <c r="E55" s="5"/>
      <c r="F55" s="5"/>
      <c r="G55" s="5"/>
      <c r="H55" s="93"/>
    </row>
    <row r="56" spans="1:8" ht="15.75" customHeight="1">
      <c r="A56" s="28"/>
      <c r="B56" s="37" t="s">
        <v>745</v>
      </c>
      <c r="C56" s="51"/>
      <c r="D56" s="51"/>
      <c r="E56" s="5"/>
      <c r="F56" s="5"/>
      <c r="G56" s="5"/>
      <c r="H56" s="93"/>
    </row>
    <row r="57" spans="1:8" ht="15.75" customHeight="1">
      <c r="A57" s="28"/>
      <c r="B57" s="38" t="s">
        <v>762</v>
      </c>
      <c r="C57" s="40">
        <v>1015.2919999999999</v>
      </c>
      <c r="D57" s="40">
        <v>969.75260000000014</v>
      </c>
      <c r="E57" s="5"/>
      <c r="F57" s="5"/>
      <c r="G57" s="5"/>
      <c r="H57" s="93"/>
    </row>
    <row r="58" spans="1:8" ht="15.75" customHeight="1">
      <c r="A58" s="28"/>
      <c r="B58" s="38" t="s">
        <v>861</v>
      </c>
      <c r="C58" s="40">
        <v>1015.8513</v>
      </c>
      <c r="D58" s="40">
        <v>970.2133</v>
      </c>
      <c r="E58" s="5"/>
      <c r="F58" s="5"/>
      <c r="G58" s="5"/>
      <c r="H58" s="93"/>
    </row>
    <row r="59" spans="1:8" ht="15.75" customHeight="1">
      <c r="A59" s="28"/>
      <c r="B59" s="38" t="s">
        <v>769</v>
      </c>
      <c r="C59" s="40">
        <v>1015.1923000000002</v>
      </c>
      <c r="D59" s="40">
        <v>969.69830000000002</v>
      </c>
      <c r="E59" s="5"/>
      <c r="F59" s="5"/>
      <c r="G59" s="5"/>
      <c r="H59" s="93"/>
    </row>
    <row r="60" spans="1:8" ht="15.75" customHeight="1">
      <c r="A60" s="28"/>
      <c r="B60" s="31" t="s">
        <v>753</v>
      </c>
      <c r="C60" s="100"/>
      <c r="D60" s="100"/>
      <c r="E60" s="5"/>
      <c r="F60" s="5"/>
      <c r="G60" s="5"/>
      <c r="H60" s="93"/>
    </row>
    <row r="61" spans="1:8" ht="15.75" customHeight="1">
      <c r="A61" s="28"/>
      <c r="B61" s="31" t="s">
        <v>912</v>
      </c>
      <c r="C61" s="119"/>
      <c r="D61" s="5"/>
      <c r="E61" s="5"/>
      <c r="F61" s="5"/>
      <c r="G61" s="5"/>
      <c r="H61" s="93"/>
    </row>
    <row r="62" spans="1:8" ht="15.75" customHeight="1">
      <c r="A62" s="28"/>
      <c r="B62" s="33" t="s">
        <v>754</v>
      </c>
      <c r="C62" s="34" t="s">
        <v>755</v>
      </c>
      <c r="D62" s="5"/>
      <c r="E62" s="5"/>
      <c r="F62" s="5"/>
      <c r="G62" s="5"/>
      <c r="H62" s="93"/>
    </row>
    <row r="63" spans="1:8" ht="15.75" customHeight="1">
      <c r="A63" s="28"/>
      <c r="B63" s="41"/>
      <c r="C63" s="36">
        <v>44104</v>
      </c>
      <c r="D63" s="5"/>
      <c r="E63" s="5"/>
      <c r="F63" s="5"/>
      <c r="G63" s="5"/>
      <c r="H63" s="93"/>
    </row>
    <row r="64" spans="1:8" ht="15.75" customHeight="1">
      <c r="A64" s="28"/>
      <c r="B64" s="38" t="s">
        <v>741</v>
      </c>
      <c r="C64" s="39" t="s">
        <v>739</v>
      </c>
      <c r="D64" s="5"/>
      <c r="E64" s="5"/>
      <c r="F64" s="5"/>
      <c r="G64" s="5"/>
      <c r="H64" s="93"/>
    </row>
    <row r="65" spans="1:8" ht="15.75" customHeight="1">
      <c r="A65" s="28"/>
      <c r="B65" s="38" t="s">
        <v>861</v>
      </c>
      <c r="C65" s="39" t="s">
        <v>739</v>
      </c>
      <c r="D65" s="5"/>
      <c r="E65" s="5"/>
      <c r="F65" s="5"/>
      <c r="G65" s="5"/>
      <c r="H65" s="93"/>
    </row>
    <row r="66" spans="1:8" ht="15.75" customHeight="1">
      <c r="A66" s="28"/>
      <c r="B66" s="38" t="s">
        <v>769</v>
      </c>
      <c r="C66" s="39" t="s">
        <v>739</v>
      </c>
      <c r="D66" s="5"/>
      <c r="E66" s="5"/>
      <c r="F66" s="5"/>
      <c r="G66" s="5"/>
      <c r="H66" s="93"/>
    </row>
    <row r="67" spans="1:8" ht="15.75" customHeight="1">
      <c r="A67" s="28"/>
      <c r="B67" s="42" t="s">
        <v>756</v>
      </c>
      <c r="C67" s="98"/>
      <c r="D67" s="98"/>
      <c r="E67" s="5"/>
      <c r="F67" s="5"/>
      <c r="G67" s="5"/>
      <c r="H67" s="93"/>
    </row>
    <row r="68" spans="1:8" ht="15.75" customHeight="1">
      <c r="A68" s="28"/>
      <c r="B68" s="31" t="s">
        <v>873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31" t="s">
        <v>758</v>
      </c>
      <c r="C69" s="98"/>
      <c r="D69" s="98"/>
      <c r="E69" s="5"/>
      <c r="F69" s="5"/>
      <c r="G69" s="5"/>
      <c r="H69" s="93"/>
    </row>
    <row r="70" spans="1:8" ht="15.75" customHeight="1">
      <c r="A70" s="28"/>
      <c r="B70" s="31" t="s">
        <v>759</v>
      </c>
      <c r="C70" s="98"/>
      <c r="D70" s="98"/>
      <c r="E70" s="5"/>
      <c r="F70" s="5"/>
      <c r="G70" s="5"/>
      <c r="H70" s="93"/>
    </row>
    <row r="71" spans="1:8" ht="15.75" customHeight="1">
      <c r="A71" s="28"/>
      <c r="B71" s="31" t="s">
        <v>909</v>
      </c>
      <c r="C71" s="98"/>
      <c r="D71" s="98"/>
      <c r="E71" s="5"/>
      <c r="F71" s="5"/>
      <c r="G71" s="5"/>
      <c r="H71" s="93"/>
    </row>
    <row r="72" spans="1:8" ht="15.75" customHeight="1">
      <c r="A72" s="32"/>
      <c r="B72" s="53" t="s">
        <v>910</v>
      </c>
      <c r="C72" s="98"/>
      <c r="D72" s="98"/>
      <c r="E72" s="98"/>
      <c r="F72" s="98"/>
      <c r="G72" s="98"/>
      <c r="H72" s="93"/>
    </row>
    <row r="73" spans="1:8" ht="15.75" customHeight="1">
      <c r="A73" s="32"/>
      <c r="B73" s="54" t="s">
        <v>773</v>
      </c>
      <c r="C73" s="98"/>
      <c r="D73" s="98"/>
      <c r="E73" s="98"/>
      <c r="F73" s="98"/>
      <c r="G73" s="98"/>
      <c r="H73" s="93"/>
    </row>
    <row r="74" spans="1:8" ht="15.75" customHeight="1">
      <c r="A74" s="32"/>
      <c r="B74" s="80" t="s">
        <v>774</v>
      </c>
      <c r="C74" s="45"/>
      <c r="D74" s="45"/>
      <c r="E74" s="45"/>
      <c r="F74" s="45"/>
      <c r="G74" s="45"/>
      <c r="H74" s="101"/>
    </row>
  </sheetData>
  <hyperlinks>
    <hyperlink ref="B74" r:id="rId1" xr:uid="{B41B9C32-FFD1-4BB5-98E5-A974D4A3ACD3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98E4-D240-4BA6-A33A-A41576B99F26}">
  <dimension ref="A1:H119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44</v>
      </c>
      <c r="C1" s="1"/>
      <c r="D1" s="1"/>
      <c r="E1" s="1"/>
      <c r="F1" s="1"/>
      <c r="G1" s="1"/>
    </row>
    <row r="2" spans="2:8" ht="15.75" customHeight="1">
      <c r="B2" s="3" t="s">
        <v>45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670</v>
      </c>
      <c r="C9" s="15" t="s">
        <v>671</v>
      </c>
      <c r="D9" s="15" t="s">
        <v>55</v>
      </c>
      <c r="E9" s="16">
        <v>6000000</v>
      </c>
      <c r="F9" s="17">
        <v>6011.22</v>
      </c>
      <c r="G9" s="18">
        <v>8.9800000000000005E-2</v>
      </c>
      <c r="H9" s="12">
        <v>3.4409000000000002E-2</v>
      </c>
    </row>
    <row r="10" spans="2:8" ht="15.75" customHeight="1">
      <c r="B10" s="15" t="s">
        <v>189</v>
      </c>
      <c r="C10" s="15" t="s">
        <v>672</v>
      </c>
      <c r="D10" s="15" t="s">
        <v>55</v>
      </c>
      <c r="E10" s="16">
        <v>3500000</v>
      </c>
      <c r="F10" s="17">
        <v>3511.73</v>
      </c>
      <c r="G10" s="18">
        <v>5.2400000000000002E-2</v>
      </c>
      <c r="H10" s="12">
        <v>3.4002999999999999E-2</v>
      </c>
    </row>
    <row r="11" spans="2:8" ht="15.75" customHeight="1">
      <c r="B11" s="15" t="s">
        <v>187</v>
      </c>
      <c r="C11" s="15" t="s">
        <v>188</v>
      </c>
      <c r="D11" s="15" t="s">
        <v>55</v>
      </c>
      <c r="E11" s="16">
        <v>1630000</v>
      </c>
      <c r="F11" s="17">
        <v>1644.64</v>
      </c>
      <c r="G11" s="18">
        <v>2.46E-2</v>
      </c>
      <c r="H11" s="12">
        <v>3.5099999999999999E-2</v>
      </c>
    </row>
    <row r="12" spans="2:8" ht="15.75" customHeight="1">
      <c r="B12" s="15" t="s">
        <v>204</v>
      </c>
      <c r="C12" s="15" t="s">
        <v>205</v>
      </c>
      <c r="D12" s="15" t="s">
        <v>55</v>
      </c>
      <c r="E12" s="16">
        <v>50000</v>
      </c>
      <c r="F12" s="17">
        <v>50.31</v>
      </c>
      <c r="G12" s="18">
        <v>8.0000000000000004E-4</v>
      </c>
      <c r="H12" s="12">
        <v>3.4450000000000001E-2</v>
      </c>
    </row>
    <row r="13" spans="2:8" ht="15.75" customHeight="1">
      <c r="B13" s="19" t="s">
        <v>93</v>
      </c>
      <c r="C13" s="19"/>
      <c r="D13" s="19"/>
      <c r="E13" s="86"/>
      <c r="F13" s="21">
        <v>11217.9</v>
      </c>
      <c r="G13" s="22">
        <v>0.1676</v>
      </c>
      <c r="H13" s="11"/>
    </row>
    <row r="14" spans="2:8" ht="15.75" customHeight="1">
      <c r="B14" s="15"/>
      <c r="C14" s="15"/>
      <c r="D14" s="15"/>
      <c r="E14" s="16"/>
      <c r="F14" s="17"/>
      <c r="G14" s="18"/>
      <c r="H14" s="11"/>
    </row>
    <row r="15" spans="2:8" ht="15.75" customHeight="1">
      <c r="B15" s="19" t="s">
        <v>893</v>
      </c>
      <c r="C15" s="15"/>
      <c r="D15" s="15"/>
      <c r="E15" s="16"/>
      <c r="F15" s="17"/>
      <c r="G15" s="18"/>
      <c r="H15" s="11"/>
    </row>
    <row r="16" spans="2:8" ht="15.75" customHeight="1">
      <c r="B16" s="19" t="s">
        <v>93</v>
      </c>
      <c r="C16" s="15"/>
      <c r="D16" s="15"/>
      <c r="E16" s="16"/>
      <c r="F16" s="23" t="s">
        <v>94</v>
      </c>
      <c r="G16" s="24" t="s">
        <v>94</v>
      </c>
      <c r="H16" s="11"/>
    </row>
    <row r="17" spans="2:8" ht="15.75" customHeight="1">
      <c r="B17" s="15"/>
      <c r="C17" s="15"/>
      <c r="D17" s="15"/>
      <c r="E17" s="16"/>
      <c r="F17" s="17"/>
      <c r="G17" s="18"/>
      <c r="H17" s="11"/>
    </row>
    <row r="18" spans="2:8" ht="15.75" customHeight="1">
      <c r="B18" s="19" t="s">
        <v>894</v>
      </c>
      <c r="C18" s="15"/>
      <c r="D18" s="15"/>
      <c r="E18" s="16"/>
      <c r="F18" s="17"/>
      <c r="G18" s="18"/>
      <c r="H18" s="11"/>
    </row>
    <row r="19" spans="2:8" ht="15.75" customHeight="1">
      <c r="B19" s="19" t="s">
        <v>93</v>
      </c>
      <c r="C19" s="15"/>
      <c r="D19" s="15"/>
      <c r="E19" s="16"/>
      <c r="F19" s="23" t="s">
        <v>94</v>
      </c>
      <c r="G19" s="24" t="s">
        <v>94</v>
      </c>
      <c r="H19" s="11"/>
    </row>
    <row r="20" spans="2:8" ht="15.75" customHeight="1">
      <c r="B20" s="15"/>
      <c r="C20" s="15"/>
      <c r="D20" s="15"/>
      <c r="E20" s="16"/>
      <c r="F20" s="17"/>
      <c r="G20" s="18"/>
      <c r="H20" s="11"/>
    </row>
    <row r="21" spans="2:8" ht="15.75" customHeight="1">
      <c r="B21" s="26" t="s">
        <v>95</v>
      </c>
      <c r="C21" s="26"/>
      <c r="D21" s="26"/>
      <c r="E21" s="27"/>
      <c r="F21" s="21">
        <v>11217.9</v>
      </c>
      <c r="G21" s="22">
        <v>0.1676</v>
      </c>
      <c r="H21" s="11"/>
    </row>
    <row r="22" spans="2:8" ht="15.75" customHeight="1">
      <c r="B22" s="15"/>
      <c r="C22" s="15"/>
      <c r="D22" s="15"/>
      <c r="E22" s="16"/>
      <c r="F22" s="17"/>
      <c r="G22" s="18"/>
      <c r="H22" s="11"/>
    </row>
    <row r="23" spans="2:8" ht="15.75" customHeight="1">
      <c r="B23" s="19" t="s">
        <v>96</v>
      </c>
      <c r="C23" s="15"/>
      <c r="D23" s="15"/>
      <c r="E23" s="16"/>
      <c r="F23" s="17"/>
      <c r="G23" s="18"/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19" t="s">
        <v>97</v>
      </c>
      <c r="C25" s="15"/>
      <c r="D25" s="15"/>
      <c r="E25" s="16"/>
      <c r="F25" s="17"/>
      <c r="G25" s="18"/>
      <c r="H25" s="11"/>
    </row>
    <row r="26" spans="2:8" ht="15.75" customHeight="1">
      <c r="B26" s="15" t="s">
        <v>98</v>
      </c>
      <c r="C26" s="15" t="s">
        <v>673</v>
      </c>
      <c r="D26" s="15" t="s">
        <v>100</v>
      </c>
      <c r="E26" s="16">
        <v>2500000</v>
      </c>
      <c r="F26" s="17">
        <v>2486.27</v>
      </c>
      <c r="G26" s="18">
        <v>3.7100000000000001E-2</v>
      </c>
      <c r="H26" s="12">
        <v>3.3049000000000002E-2</v>
      </c>
    </row>
    <row r="27" spans="2:8" ht="15.75" customHeight="1">
      <c r="B27" s="15" t="s">
        <v>98</v>
      </c>
      <c r="C27" s="15" t="s">
        <v>99</v>
      </c>
      <c r="D27" s="15" t="s">
        <v>100</v>
      </c>
      <c r="E27" s="16">
        <v>2000000</v>
      </c>
      <c r="F27" s="17">
        <v>1994.85</v>
      </c>
      <c r="G27" s="18">
        <v>2.98E-2</v>
      </c>
      <c r="H27" s="12">
        <v>3.2506E-2</v>
      </c>
    </row>
    <row r="28" spans="2:8" ht="15.75" customHeight="1">
      <c r="B28" s="15" t="s">
        <v>674</v>
      </c>
      <c r="C28" s="15" t="s">
        <v>675</v>
      </c>
      <c r="D28" s="15" t="s">
        <v>116</v>
      </c>
      <c r="E28" s="16">
        <v>1500000</v>
      </c>
      <c r="F28" s="17">
        <v>1490.43</v>
      </c>
      <c r="G28" s="18">
        <v>2.23E-2</v>
      </c>
      <c r="H28" s="12">
        <v>3.2999000000000001E-2</v>
      </c>
    </row>
    <row r="29" spans="2:8" ht="15.75" customHeight="1">
      <c r="B29" s="15" t="s">
        <v>676</v>
      </c>
      <c r="C29" s="15" t="s">
        <v>677</v>
      </c>
      <c r="D29" s="15" t="s">
        <v>100</v>
      </c>
      <c r="E29" s="16">
        <v>500000</v>
      </c>
      <c r="F29" s="17">
        <v>496.81</v>
      </c>
      <c r="G29" s="18">
        <v>7.4000000000000003E-3</v>
      </c>
      <c r="H29" s="12">
        <v>3.2999000000000001E-2</v>
      </c>
    </row>
    <row r="30" spans="2:8" ht="15.75" customHeight="1">
      <c r="B30" s="19" t="s">
        <v>93</v>
      </c>
      <c r="C30" s="19"/>
      <c r="D30" s="19"/>
      <c r="E30" s="86"/>
      <c r="F30" s="21">
        <v>6468.36</v>
      </c>
      <c r="G30" s="22">
        <v>9.6600000000000005E-2</v>
      </c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19" t="s">
        <v>119</v>
      </c>
      <c r="C32" s="15"/>
      <c r="D32" s="15"/>
      <c r="E32" s="16"/>
      <c r="F32" s="17"/>
      <c r="G32" s="18"/>
      <c r="H32" s="11"/>
    </row>
    <row r="33" spans="2:8" ht="15.75" customHeight="1">
      <c r="B33" s="15" t="s">
        <v>210</v>
      </c>
      <c r="C33" s="15" t="s">
        <v>211</v>
      </c>
      <c r="D33" s="15" t="s">
        <v>116</v>
      </c>
      <c r="E33" s="16">
        <v>6500000</v>
      </c>
      <c r="F33" s="17">
        <v>6497.61</v>
      </c>
      <c r="G33" s="18">
        <v>9.7000000000000003E-2</v>
      </c>
      <c r="H33" s="12">
        <v>3.3501000000000003E-2</v>
      </c>
    </row>
    <row r="34" spans="2:8" ht="15.75" customHeight="1">
      <c r="B34" s="15" t="s">
        <v>729</v>
      </c>
      <c r="C34" s="15" t="s">
        <v>678</v>
      </c>
      <c r="D34" s="15" t="s">
        <v>100</v>
      </c>
      <c r="E34" s="16">
        <v>5000000</v>
      </c>
      <c r="F34" s="17">
        <v>4995.62</v>
      </c>
      <c r="G34" s="18">
        <v>7.46E-2</v>
      </c>
      <c r="H34" s="12">
        <v>0.04</v>
      </c>
    </row>
    <row r="35" spans="2:8" ht="15.75" customHeight="1">
      <c r="B35" s="15" t="s">
        <v>730</v>
      </c>
      <c r="C35" s="15" t="s">
        <v>680</v>
      </c>
      <c r="D35" s="15" t="s">
        <v>100</v>
      </c>
      <c r="E35" s="16">
        <v>5000000</v>
      </c>
      <c r="F35" s="17">
        <v>4993.51</v>
      </c>
      <c r="G35" s="18">
        <v>7.46E-2</v>
      </c>
      <c r="H35" s="12">
        <v>3.49E-2</v>
      </c>
    </row>
    <row r="36" spans="2:8" ht="15.75" customHeight="1">
      <c r="B36" s="15" t="s">
        <v>681</v>
      </c>
      <c r="C36" s="15" t="s">
        <v>682</v>
      </c>
      <c r="D36" s="15" t="s">
        <v>100</v>
      </c>
      <c r="E36" s="16">
        <v>5000000</v>
      </c>
      <c r="F36" s="17">
        <v>4993.33</v>
      </c>
      <c r="G36" s="18">
        <v>7.46E-2</v>
      </c>
      <c r="H36" s="12">
        <v>3.2503999999999998E-2</v>
      </c>
    </row>
    <row r="37" spans="2:8" ht="15.75" customHeight="1">
      <c r="B37" s="15" t="s">
        <v>683</v>
      </c>
      <c r="C37" s="15" t="s">
        <v>684</v>
      </c>
      <c r="D37" s="15" t="s">
        <v>116</v>
      </c>
      <c r="E37" s="16">
        <v>5000000</v>
      </c>
      <c r="F37" s="17">
        <v>4986.92</v>
      </c>
      <c r="G37" s="18">
        <v>7.4499999999999997E-2</v>
      </c>
      <c r="H37" s="12">
        <v>3.4196999999999998E-2</v>
      </c>
    </row>
    <row r="38" spans="2:8" ht="15.75" customHeight="1">
      <c r="B38" s="15" t="s">
        <v>685</v>
      </c>
      <c r="C38" s="15" t="s">
        <v>686</v>
      </c>
      <c r="D38" s="15" t="s">
        <v>100</v>
      </c>
      <c r="E38" s="16">
        <v>3000000</v>
      </c>
      <c r="F38" s="17">
        <v>2993.6</v>
      </c>
      <c r="G38" s="18">
        <v>4.4699999999999997E-2</v>
      </c>
      <c r="H38" s="12">
        <v>3.5497000000000001E-2</v>
      </c>
    </row>
    <row r="39" spans="2:8" ht="15.75" customHeight="1">
      <c r="B39" s="15" t="s">
        <v>120</v>
      </c>
      <c r="C39" s="15" t="s">
        <v>121</v>
      </c>
      <c r="D39" s="15" t="s">
        <v>100</v>
      </c>
      <c r="E39" s="16">
        <v>3000000</v>
      </c>
      <c r="F39" s="17">
        <v>2985.6</v>
      </c>
      <c r="G39" s="18">
        <v>4.4600000000000001E-2</v>
      </c>
      <c r="H39" s="12">
        <v>3.7449000000000003E-2</v>
      </c>
    </row>
    <row r="40" spans="2:8" ht="15.75" customHeight="1">
      <c r="B40" s="15" t="s">
        <v>687</v>
      </c>
      <c r="C40" s="15" t="s">
        <v>688</v>
      </c>
      <c r="D40" s="15" t="s">
        <v>100</v>
      </c>
      <c r="E40" s="16">
        <v>2500000</v>
      </c>
      <c r="F40" s="17">
        <v>2495.8000000000002</v>
      </c>
      <c r="G40" s="18">
        <v>3.73E-2</v>
      </c>
      <c r="H40" s="12">
        <v>3.4104000000000002E-2</v>
      </c>
    </row>
    <row r="41" spans="2:8" ht="15.75" customHeight="1">
      <c r="B41" s="15" t="s">
        <v>689</v>
      </c>
      <c r="C41" s="15" t="s">
        <v>690</v>
      </c>
      <c r="D41" s="15" t="s">
        <v>100</v>
      </c>
      <c r="E41" s="16">
        <v>2500000</v>
      </c>
      <c r="F41" s="17">
        <v>2492.64</v>
      </c>
      <c r="G41" s="18">
        <v>3.7199999999999997E-2</v>
      </c>
      <c r="H41" s="12">
        <v>3.3673000000000002E-2</v>
      </c>
    </row>
    <row r="42" spans="2:8" ht="15.75" customHeight="1">
      <c r="B42" s="15" t="s">
        <v>679</v>
      </c>
      <c r="C42" s="15" t="s">
        <v>691</v>
      </c>
      <c r="D42" s="15" t="s">
        <v>100</v>
      </c>
      <c r="E42" s="16">
        <v>500000</v>
      </c>
      <c r="F42" s="17">
        <v>498.74</v>
      </c>
      <c r="G42" s="18">
        <v>7.4000000000000003E-3</v>
      </c>
      <c r="H42" s="12">
        <v>3.2998E-2</v>
      </c>
    </row>
    <row r="43" spans="2:8" ht="15.75" customHeight="1">
      <c r="B43" s="15" t="s">
        <v>128</v>
      </c>
      <c r="C43" s="15" t="s">
        <v>129</v>
      </c>
      <c r="D43" s="15" t="s">
        <v>100</v>
      </c>
      <c r="E43" s="16">
        <v>500000</v>
      </c>
      <c r="F43" s="17">
        <v>496.58</v>
      </c>
      <c r="G43" s="18">
        <v>7.4000000000000003E-3</v>
      </c>
      <c r="H43" s="12">
        <v>3.3500000000000002E-2</v>
      </c>
    </row>
    <row r="44" spans="2:8" ht="15.75" customHeight="1">
      <c r="B44" s="19" t="s">
        <v>93</v>
      </c>
      <c r="C44" s="19"/>
      <c r="D44" s="19"/>
      <c r="E44" s="86"/>
      <c r="F44" s="21">
        <v>38429.949999999997</v>
      </c>
      <c r="G44" s="22">
        <v>0.57389999999999997</v>
      </c>
      <c r="H44" s="11"/>
    </row>
    <row r="45" spans="2:8" ht="15.75" customHeight="1">
      <c r="B45" s="15"/>
      <c r="C45" s="15"/>
      <c r="D45" s="15"/>
      <c r="E45" s="16"/>
      <c r="F45" s="17"/>
      <c r="G45" s="18"/>
      <c r="H45" s="11"/>
    </row>
    <row r="46" spans="2:8" ht="15.75" customHeight="1">
      <c r="B46" s="19" t="s">
        <v>101</v>
      </c>
      <c r="C46" s="15"/>
      <c r="D46" s="15"/>
      <c r="E46" s="16"/>
      <c r="F46" s="17"/>
      <c r="G46" s="18"/>
      <c r="H46" s="11"/>
    </row>
    <row r="47" spans="2:8" ht="15.75" customHeight="1">
      <c r="B47" s="15" t="s">
        <v>692</v>
      </c>
      <c r="C47" s="15" t="s">
        <v>693</v>
      </c>
      <c r="D47" s="15" t="s">
        <v>58</v>
      </c>
      <c r="E47" s="16">
        <v>5000000</v>
      </c>
      <c r="F47" s="17">
        <v>4993.87</v>
      </c>
      <c r="G47" s="18">
        <v>7.46E-2</v>
      </c>
      <c r="H47" s="12">
        <v>3.2002999999999997E-2</v>
      </c>
    </row>
    <row r="48" spans="2:8" ht="15.75" customHeight="1">
      <c r="B48" s="15" t="s">
        <v>694</v>
      </c>
      <c r="C48" s="15" t="s">
        <v>695</v>
      </c>
      <c r="D48" s="15" t="s">
        <v>58</v>
      </c>
      <c r="E48" s="16">
        <v>5000000</v>
      </c>
      <c r="F48" s="17">
        <v>4990.8100000000004</v>
      </c>
      <c r="G48" s="18">
        <v>7.4499999999999997E-2</v>
      </c>
      <c r="H48" s="12">
        <v>3.2004999999999999E-2</v>
      </c>
    </row>
    <row r="49" spans="2:8" ht="15.75" customHeight="1">
      <c r="B49" s="15" t="s">
        <v>696</v>
      </c>
      <c r="C49" s="15" t="s">
        <v>697</v>
      </c>
      <c r="D49" s="15" t="s">
        <v>58</v>
      </c>
      <c r="E49" s="16">
        <v>5000000</v>
      </c>
      <c r="F49" s="17">
        <v>4965.75</v>
      </c>
      <c r="G49" s="18">
        <v>7.4200000000000002E-2</v>
      </c>
      <c r="H49" s="12">
        <v>3.27E-2</v>
      </c>
    </row>
    <row r="50" spans="2:8" ht="15.75" customHeight="1">
      <c r="B50" s="15" t="s">
        <v>698</v>
      </c>
      <c r="C50" s="15" t="s">
        <v>699</v>
      </c>
      <c r="D50" s="15" t="s">
        <v>58</v>
      </c>
      <c r="E50" s="16">
        <v>2500000</v>
      </c>
      <c r="F50" s="17">
        <v>2489.14</v>
      </c>
      <c r="G50" s="18">
        <v>3.7199999999999997E-2</v>
      </c>
      <c r="H50" s="12">
        <v>3.2500000000000001E-2</v>
      </c>
    </row>
    <row r="51" spans="2:8" ht="15.75" customHeight="1">
      <c r="B51" s="15" t="s">
        <v>160</v>
      </c>
      <c r="C51" s="15" t="s">
        <v>161</v>
      </c>
      <c r="D51" s="15" t="s">
        <v>58</v>
      </c>
      <c r="E51" s="16">
        <v>1000000</v>
      </c>
      <c r="F51" s="17">
        <v>1000</v>
      </c>
      <c r="G51" s="18">
        <v>1.49E-2</v>
      </c>
      <c r="H51" s="12">
        <v>3.1705999999999998E-2</v>
      </c>
    </row>
    <row r="52" spans="2:8" ht="15.75" customHeight="1">
      <c r="B52" s="15" t="s">
        <v>193</v>
      </c>
      <c r="C52" s="15" t="s">
        <v>194</v>
      </c>
      <c r="D52" s="15" t="s">
        <v>58</v>
      </c>
      <c r="E52" s="16">
        <v>500000</v>
      </c>
      <c r="F52" s="17">
        <v>499.4</v>
      </c>
      <c r="G52" s="18">
        <v>7.4999999999999997E-3</v>
      </c>
      <c r="H52" s="12">
        <v>3.1585000000000002E-2</v>
      </c>
    </row>
    <row r="53" spans="2:8" ht="15.75" customHeight="1">
      <c r="B53" s="15" t="s">
        <v>700</v>
      </c>
      <c r="C53" s="15" t="s">
        <v>701</v>
      </c>
      <c r="D53" s="15" t="s">
        <v>58</v>
      </c>
      <c r="E53" s="16">
        <v>500000</v>
      </c>
      <c r="F53" s="17">
        <v>497.83</v>
      </c>
      <c r="G53" s="18">
        <v>7.4000000000000003E-3</v>
      </c>
      <c r="H53" s="12">
        <v>3.2500000000000001E-2</v>
      </c>
    </row>
    <row r="54" spans="2:8" ht="15.75" customHeight="1">
      <c r="B54" s="19" t="s">
        <v>93</v>
      </c>
      <c r="C54" s="19"/>
      <c r="D54" s="19"/>
      <c r="E54" s="86"/>
      <c r="F54" s="21">
        <v>19436.8</v>
      </c>
      <c r="G54" s="22">
        <v>0.2903</v>
      </c>
      <c r="H54" s="11"/>
    </row>
    <row r="55" spans="2:8" ht="15.75" customHeight="1">
      <c r="B55" s="15"/>
      <c r="C55" s="15"/>
      <c r="D55" s="15"/>
      <c r="E55" s="16"/>
      <c r="F55" s="17"/>
      <c r="G55" s="18"/>
      <c r="H55" s="11"/>
    </row>
    <row r="56" spans="2:8" ht="15.75" customHeight="1">
      <c r="B56" s="26" t="s">
        <v>95</v>
      </c>
      <c r="C56" s="26"/>
      <c r="D56" s="26"/>
      <c r="E56" s="27"/>
      <c r="F56" s="21">
        <v>64335.11</v>
      </c>
      <c r="G56" s="22">
        <v>0.96079999999999999</v>
      </c>
      <c r="H56" s="11"/>
    </row>
    <row r="57" spans="2:8" ht="15.75" customHeight="1">
      <c r="B57" s="15"/>
      <c r="C57" s="15"/>
      <c r="D57" s="15"/>
      <c r="E57" s="16"/>
      <c r="F57" s="17"/>
      <c r="G57" s="18"/>
      <c r="H57" s="11"/>
    </row>
    <row r="58" spans="2:8" ht="15.75" customHeight="1">
      <c r="B58" s="15"/>
      <c r="C58" s="15"/>
      <c r="D58" s="15"/>
      <c r="E58" s="16"/>
      <c r="F58" s="17"/>
      <c r="G58" s="18"/>
      <c r="H58" s="11"/>
    </row>
    <row r="59" spans="2:8" ht="15.75" customHeight="1">
      <c r="B59" s="19" t="s">
        <v>106</v>
      </c>
      <c r="C59" s="15"/>
      <c r="D59" s="15"/>
      <c r="E59" s="16"/>
      <c r="F59" s="17"/>
      <c r="G59" s="18"/>
      <c r="H59" s="11"/>
    </row>
    <row r="60" spans="2:8" ht="15.75" customHeight="1">
      <c r="B60" s="15" t="s">
        <v>107</v>
      </c>
      <c r="C60" s="15"/>
      <c r="D60" s="15"/>
      <c r="E60" s="16"/>
      <c r="F60" s="17">
        <v>5159.38</v>
      </c>
      <c r="G60" s="18">
        <v>7.6999999999999999E-2</v>
      </c>
      <c r="H60" s="11"/>
    </row>
    <row r="61" spans="2:8" ht="15.75" customHeight="1">
      <c r="B61" s="19" t="s">
        <v>93</v>
      </c>
      <c r="C61" s="19"/>
      <c r="D61" s="19"/>
      <c r="E61" s="86"/>
      <c r="F61" s="21">
        <v>5159.38</v>
      </c>
      <c r="G61" s="22">
        <v>7.6999999999999999E-2</v>
      </c>
      <c r="H61" s="11"/>
    </row>
    <row r="62" spans="2:8" ht="15.75" customHeight="1">
      <c r="B62" s="15"/>
      <c r="C62" s="15"/>
      <c r="D62" s="15"/>
      <c r="E62" s="16"/>
      <c r="F62" s="17"/>
      <c r="G62" s="18"/>
      <c r="H62" s="11"/>
    </row>
    <row r="63" spans="2:8" ht="15.75" customHeight="1">
      <c r="B63" s="26" t="s">
        <v>95</v>
      </c>
      <c r="C63" s="26"/>
      <c r="D63" s="26"/>
      <c r="E63" s="27"/>
      <c r="F63" s="21">
        <v>5159.38</v>
      </c>
      <c r="G63" s="22">
        <v>7.6999999999999999E-2</v>
      </c>
      <c r="H63" s="11"/>
    </row>
    <row r="64" spans="2:8" ht="15.75" customHeight="1">
      <c r="B64" s="15" t="s">
        <v>108</v>
      </c>
      <c r="C64" s="15"/>
      <c r="D64" s="15"/>
      <c r="E64" s="16"/>
      <c r="F64" s="120">
        <v>-13749.04</v>
      </c>
      <c r="G64" s="121">
        <v>-0.20540000000000003</v>
      </c>
      <c r="H64" s="11"/>
    </row>
    <row r="65" spans="1:8" ht="15.75" customHeight="1">
      <c r="B65" s="87" t="s">
        <v>109</v>
      </c>
      <c r="C65" s="87"/>
      <c r="D65" s="87"/>
      <c r="E65" s="88"/>
      <c r="F65" s="89">
        <v>66963.350000000006</v>
      </c>
      <c r="G65" s="10">
        <v>1</v>
      </c>
      <c r="H65" s="13"/>
    </row>
    <row r="66" spans="1:8" ht="15.75" customHeight="1">
      <c r="B66" s="90"/>
      <c r="C66" s="91"/>
      <c r="D66" s="91"/>
      <c r="E66" s="4"/>
      <c r="F66" s="4"/>
      <c r="G66" s="92"/>
      <c r="H66" s="93"/>
    </row>
    <row r="67" spans="1:8" ht="15.75" customHeight="1">
      <c r="B67" s="94" t="s">
        <v>110</v>
      </c>
      <c r="C67" s="91"/>
      <c r="D67" s="91"/>
      <c r="E67" s="4"/>
      <c r="F67" s="4"/>
      <c r="G67" s="92"/>
      <c r="H67" s="93"/>
    </row>
    <row r="68" spans="1:8" ht="15.75" customHeight="1">
      <c r="B68" s="94" t="s">
        <v>711</v>
      </c>
      <c r="C68" s="91"/>
      <c r="D68" s="91"/>
      <c r="E68" s="4"/>
      <c r="F68" s="4"/>
      <c r="G68" s="92"/>
      <c r="H68" s="93"/>
    </row>
    <row r="69" spans="1:8" ht="15.75" customHeight="1">
      <c r="B69" s="94" t="s">
        <v>728</v>
      </c>
      <c r="C69" s="91"/>
      <c r="D69" s="91"/>
      <c r="E69" s="4"/>
      <c r="F69" s="4"/>
      <c r="G69" s="92"/>
      <c r="H69" s="93"/>
    </row>
    <row r="70" spans="1:8" ht="15.75" customHeight="1">
      <c r="B70" s="95"/>
      <c r="C70" s="91"/>
      <c r="D70" s="91"/>
      <c r="E70" s="4"/>
      <c r="F70" s="4"/>
      <c r="G70" s="92"/>
      <c r="H70" s="93"/>
    </row>
    <row r="71" spans="1:8" ht="15.75" customHeight="1">
      <c r="A71" s="32"/>
      <c r="B71" s="49" t="s">
        <v>731</v>
      </c>
      <c r="C71" s="96"/>
      <c r="D71" s="96"/>
      <c r="E71" s="98"/>
      <c r="F71" s="98"/>
      <c r="G71" s="98"/>
      <c r="H71" s="93"/>
    </row>
    <row r="72" spans="1:8" ht="15.75" customHeight="1">
      <c r="A72" s="28"/>
      <c r="B72" s="31" t="s">
        <v>732</v>
      </c>
      <c r="C72" s="98"/>
      <c r="D72" s="98"/>
      <c r="E72" s="5"/>
      <c r="F72" s="5"/>
      <c r="G72" s="5"/>
      <c r="H72" s="93"/>
    </row>
    <row r="73" spans="1:8" ht="15.75" customHeight="1">
      <c r="A73" s="28"/>
      <c r="B73" s="31" t="s">
        <v>733</v>
      </c>
      <c r="C73" s="98"/>
      <c r="D73" s="98"/>
      <c r="E73" s="5"/>
      <c r="F73" s="5"/>
      <c r="G73" s="5"/>
      <c r="H73" s="93"/>
    </row>
    <row r="74" spans="1:8" ht="15.75" customHeight="1">
      <c r="A74" s="28"/>
      <c r="B74" s="33" t="s">
        <v>874</v>
      </c>
      <c r="C74" s="34" t="s">
        <v>735</v>
      </c>
      <c r="D74" s="34" t="s">
        <v>735</v>
      </c>
      <c r="E74" s="5"/>
      <c r="F74" s="5"/>
      <c r="G74" s="5"/>
      <c r="H74" s="93"/>
    </row>
    <row r="75" spans="1:8" ht="15.75" customHeight="1">
      <c r="A75" s="28"/>
      <c r="B75" s="35"/>
      <c r="C75" s="81">
        <v>44104</v>
      </c>
      <c r="D75" s="81">
        <v>43921</v>
      </c>
      <c r="E75" s="5"/>
      <c r="F75" s="5"/>
      <c r="G75" s="5"/>
      <c r="H75" s="93"/>
    </row>
    <row r="76" spans="1:8" ht="15.75" customHeight="1">
      <c r="A76" s="28"/>
      <c r="B76" s="37" t="s">
        <v>736</v>
      </c>
      <c r="C76" s="38"/>
      <c r="D76" s="38"/>
      <c r="E76" s="5"/>
      <c r="F76" s="5"/>
      <c r="G76" s="5"/>
      <c r="H76" s="93"/>
    </row>
    <row r="77" spans="1:8" ht="15.75" customHeight="1">
      <c r="A77" s="28"/>
      <c r="B77" s="38" t="s">
        <v>737</v>
      </c>
      <c r="C77" s="40">
        <v>263.80500000000001</v>
      </c>
      <c r="D77" s="40">
        <v>258.32220000000001</v>
      </c>
      <c r="E77" s="5"/>
      <c r="F77" s="5"/>
      <c r="G77" s="5"/>
      <c r="H77" s="93"/>
    </row>
    <row r="78" spans="1:8" ht="15.75" customHeight="1">
      <c r="A78" s="28"/>
      <c r="B78" s="38" t="s">
        <v>761</v>
      </c>
      <c r="C78" s="40">
        <v>103.95410000000001</v>
      </c>
      <c r="D78" s="40">
        <v>103.95410000000001</v>
      </c>
      <c r="E78" s="5"/>
      <c r="F78" s="5"/>
      <c r="G78" s="5"/>
      <c r="H78" s="93"/>
    </row>
    <row r="79" spans="1:8" ht="15.75" customHeight="1">
      <c r="A79" s="28"/>
      <c r="B79" s="38" t="s">
        <v>738</v>
      </c>
      <c r="C79" s="40">
        <v>100.5569</v>
      </c>
      <c r="D79" s="40">
        <v>100.5985</v>
      </c>
      <c r="E79" s="5"/>
      <c r="F79" s="5"/>
      <c r="G79" s="5"/>
      <c r="H79" s="93"/>
    </row>
    <row r="80" spans="1:8" ht="15.75" customHeight="1">
      <c r="A80" s="28"/>
      <c r="B80" s="38" t="s">
        <v>740</v>
      </c>
      <c r="C80" s="40">
        <v>107.66249999999999</v>
      </c>
      <c r="D80" s="40">
        <v>108.0035</v>
      </c>
      <c r="E80" s="5"/>
      <c r="F80" s="5"/>
      <c r="G80" s="5"/>
      <c r="H80" s="93"/>
    </row>
    <row r="81" spans="1:8" ht="15.75" customHeight="1">
      <c r="A81" s="28"/>
      <c r="B81" s="38" t="s">
        <v>741</v>
      </c>
      <c r="C81" s="39" t="s">
        <v>739</v>
      </c>
      <c r="D81" s="39" t="s">
        <v>739</v>
      </c>
      <c r="E81" s="5"/>
      <c r="F81" s="5"/>
      <c r="G81" s="5"/>
      <c r="H81" s="93"/>
    </row>
    <row r="82" spans="1:8" ht="15.75" customHeight="1">
      <c r="A82" s="28"/>
      <c r="B82" s="38" t="s">
        <v>742</v>
      </c>
      <c r="C82" s="39" t="s">
        <v>739</v>
      </c>
      <c r="D82" s="39" t="s">
        <v>739</v>
      </c>
      <c r="E82" s="5"/>
      <c r="F82" s="5"/>
      <c r="G82" s="5"/>
      <c r="H82" s="93"/>
    </row>
    <row r="83" spans="1:8" ht="15.75" customHeight="1">
      <c r="A83" s="28"/>
      <c r="B83" s="38" t="s">
        <v>743</v>
      </c>
      <c r="C83" s="39" t="s">
        <v>739</v>
      </c>
      <c r="D83" s="39" t="s">
        <v>739</v>
      </c>
      <c r="E83" s="5"/>
      <c r="F83" s="5"/>
      <c r="G83" s="5"/>
      <c r="H83" s="93"/>
    </row>
    <row r="84" spans="1:8" ht="15.75" customHeight="1">
      <c r="A84" s="28"/>
      <c r="B84" s="38" t="s">
        <v>783</v>
      </c>
      <c r="C84" s="39" t="s">
        <v>739</v>
      </c>
      <c r="D84" s="39" t="s">
        <v>739</v>
      </c>
      <c r="E84" s="5"/>
      <c r="F84" s="5"/>
      <c r="G84" s="5"/>
      <c r="H84" s="93"/>
    </row>
    <row r="85" spans="1:8" ht="15.75" customHeight="1">
      <c r="A85" s="28"/>
      <c r="B85" s="38" t="s">
        <v>784</v>
      </c>
      <c r="C85" s="39" t="s">
        <v>739</v>
      </c>
      <c r="D85" s="39" t="s">
        <v>739</v>
      </c>
      <c r="E85" s="5"/>
      <c r="F85" s="5"/>
      <c r="G85" s="5"/>
      <c r="H85" s="93"/>
    </row>
    <row r="86" spans="1:8" ht="15.75" customHeight="1">
      <c r="A86" s="28"/>
      <c r="B86" s="37" t="s">
        <v>804</v>
      </c>
      <c r="C86" s="51"/>
      <c r="D86" s="51"/>
      <c r="E86" s="5"/>
      <c r="F86" s="5"/>
      <c r="G86" s="5"/>
      <c r="H86" s="93"/>
    </row>
    <row r="87" spans="1:8" ht="15.75" customHeight="1">
      <c r="A87" s="28"/>
      <c r="B87" s="38" t="s">
        <v>746</v>
      </c>
      <c r="C87" s="40">
        <v>262.21789999999999</v>
      </c>
      <c r="D87" s="40">
        <v>256.99060000000003</v>
      </c>
      <c r="E87" s="5"/>
      <c r="F87" s="5"/>
      <c r="G87" s="5"/>
      <c r="H87" s="93"/>
    </row>
    <row r="88" spans="1:8" ht="15.75" customHeight="1">
      <c r="A88" s="28"/>
      <c r="B88" s="38" t="s">
        <v>785</v>
      </c>
      <c r="C88" s="40">
        <v>100.304</v>
      </c>
      <c r="D88" s="40">
        <v>100.304</v>
      </c>
      <c r="E88" s="5"/>
      <c r="F88" s="5"/>
      <c r="G88" s="5"/>
      <c r="H88" s="93"/>
    </row>
    <row r="89" spans="1:8" ht="15.75" customHeight="1">
      <c r="A89" s="28"/>
      <c r="B89" s="38" t="s">
        <v>747</v>
      </c>
      <c r="C89" s="40">
        <v>100.5551</v>
      </c>
      <c r="D89" s="40">
        <v>100.59629999999999</v>
      </c>
      <c r="E89" s="5"/>
      <c r="F89" s="5"/>
      <c r="G89" s="5"/>
      <c r="H89" s="93"/>
    </row>
    <row r="90" spans="1:8" ht="15.75" customHeight="1">
      <c r="A90" s="28"/>
      <c r="B90" s="38" t="s">
        <v>748</v>
      </c>
      <c r="C90" s="40">
        <v>108.4242</v>
      </c>
      <c r="D90" s="40">
        <v>108.7621</v>
      </c>
      <c r="E90" s="5"/>
      <c r="F90" s="5"/>
      <c r="G90" s="5"/>
      <c r="H90" s="93"/>
    </row>
    <row r="91" spans="1:8" ht="15.75" customHeight="1">
      <c r="A91" s="28"/>
      <c r="B91" s="38" t="s">
        <v>749</v>
      </c>
      <c r="C91" s="39" t="s">
        <v>739</v>
      </c>
      <c r="D91" s="39" t="s">
        <v>739</v>
      </c>
      <c r="E91" s="5"/>
      <c r="F91" s="5"/>
      <c r="G91" s="5"/>
      <c r="H91" s="93"/>
    </row>
    <row r="92" spans="1:8" ht="15.75" customHeight="1">
      <c r="A92" s="28"/>
      <c r="B92" s="38" t="s">
        <v>750</v>
      </c>
      <c r="C92" s="39" t="s">
        <v>739</v>
      </c>
      <c r="D92" s="39" t="s">
        <v>739</v>
      </c>
      <c r="E92" s="5"/>
      <c r="F92" s="5"/>
      <c r="G92" s="5"/>
      <c r="H92" s="93"/>
    </row>
    <row r="93" spans="1:8" ht="15.75" customHeight="1">
      <c r="A93" s="28"/>
      <c r="B93" s="38" t="s">
        <v>751</v>
      </c>
      <c r="C93" s="40">
        <v>179.26330000000002</v>
      </c>
      <c r="D93" s="40">
        <v>175.68970000000002</v>
      </c>
      <c r="E93" s="5"/>
      <c r="F93" s="5"/>
      <c r="G93" s="5"/>
      <c r="H93" s="93"/>
    </row>
    <row r="94" spans="1:8" ht="15.75" customHeight="1">
      <c r="A94" s="28"/>
      <c r="B94" s="38" t="s">
        <v>787</v>
      </c>
      <c r="C94" s="39" t="s">
        <v>739</v>
      </c>
      <c r="D94" s="39" t="s">
        <v>739</v>
      </c>
      <c r="E94" s="5"/>
      <c r="F94" s="5"/>
      <c r="G94" s="5"/>
      <c r="H94" s="93"/>
    </row>
    <row r="95" spans="1:8" ht="15.75" customHeight="1">
      <c r="A95" s="28"/>
      <c r="B95" s="38" t="s">
        <v>788</v>
      </c>
      <c r="C95" s="39" t="s">
        <v>739</v>
      </c>
      <c r="D95" s="39" t="s">
        <v>739</v>
      </c>
      <c r="E95" s="5"/>
      <c r="F95" s="5"/>
      <c r="G95" s="5"/>
      <c r="H95" s="93"/>
    </row>
    <row r="96" spans="1:8" ht="15.75" customHeight="1">
      <c r="A96" s="28"/>
      <c r="B96" s="37" t="s">
        <v>875</v>
      </c>
      <c r="C96" s="51"/>
      <c r="D96" s="51"/>
      <c r="E96" s="5"/>
      <c r="F96" s="5"/>
      <c r="G96" s="5"/>
      <c r="H96" s="93"/>
    </row>
    <row r="97" spans="1:8" ht="15.75" customHeight="1">
      <c r="A97" s="28"/>
      <c r="B97" s="38" t="s">
        <v>876</v>
      </c>
      <c r="C97" s="40">
        <v>128.63240000000002</v>
      </c>
      <c r="D97" s="40">
        <v>126.13120000000001</v>
      </c>
      <c r="E97" s="5"/>
      <c r="F97" s="5"/>
      <c r="G97" s="5"/>
      <c r="H97" s="93"/>
    </row>
    <row r="98" spans="1:8" ht="15.75" customHeight="1">
      <c r="A98" s="28"/>
      <c r="B98" s="38" t="s">
        <v>877</v>
      </c>
      <c r="C98" s="40">
        <v>100</v>
      </c>
      <c r="D98" s="40">
        <v>100</v>
      </c>
      <c r="E98" s="5"/>
      <c r="F98" s="5"/>
      <c r="G98" s="5"/>
      <c r="H98" s="93"/>
    </row>
    <row r="99" spans="1:8" ht="15.75" customHeight="1">
      <c r="A99" s="28"/>
      <c r="B99" s="38" t="s">
        <v>878</v>
      </c>
      <c r="C99" s="40">
        <v>128.73420000000002</v>
      </c>
      <c r="D99" s="40">
        <v>126.2647</v>
      </c>
      <c r="E99" s="5"/>
      <c r="F99" s="5"/>
      <c r="G99" s="5"/>
      <c r="H99" s="93"/>
    </row>
    <row r="100" spans="1:8" ht="15.75" customHeight="1">
      <c r="A100" s="28"/>
      <c r="B100" s="38" t="s">
        <v>879</v>
      </c>
      <c r="C100" s="40">
        <v>100</v>
      </c>
      <c r="D100" s="40">
        <v>100</v>
      </c>
      <c r="E100" s="5"/>
      <c r="F100" s="5"/>
      <c r="G100" s="5"/>
      <c r="H100" s="93"/>
    </row>
    <row r="101" spans="1:8" ht="15.75" customHeight="1">
      <c r="A101" s="28"/>
      <c r="B101" s="31" t="s">
        <v>753</v>
      </c>
      <c r="C101" s="98"/>
      <c r="D101" s="98"/>
      <c r="E101" s="5"/>
      <c r="F101" s="5"/>
      <c r="G101" s="5"/>
      <c r="H101" s="93"/>
    </row>
    <row r="102" spans="1:8" ht="15.75" customHeight="1">
      <c r="A102" s="28"/>
      <c r="B102" s="31" t="s">
        <v>912</v>
      </c>
      <c r="C102" s="98"/>
      <c r="D102" s="98"/>
      <c r="E102" s="5"/>
      <c r="F102" s="5"/>
      <c r="G102" s="5"/>
      <c r="H102" s="93"/>
    </row>
    <row r="103" spans="1:8" ht="15.75" customHeight="1">
      <c r="A103" s="28"/>
      <c r="B103" s="33" t="s">
        <v>754</v>
      </c>
      <c r="C103" s="34" t="s">
        <v>755</v>
      </c>
      <c r="D103" s="98"/>
      <c r="E103" s="5"/>
      <c r="F103" s="5"/>
      <c r="G103" s="5"/>
      <c r="H103" s="93"/>
    </row>
    <row r="104" spans="1:8" ht="15.75" customHeight="1">
      <c r="A104" s="28"/>
      <c r="B104" s="41"/>
      <c r="C104" s="81">
        <v>44104</v>
      </c>
      <c r="D104" s="98"/>
      <c r="E104" s="5"/>
      <c r="F104" s="5"/>
      <c r="G104" s="5"/>
      <c r="H104" s="93"/>
    </row>
    <row r="105" spans="1:8" ht="15.75" customHeight="1">
      <c r="A105" s="28"/>
      <c r="B105" s="38" t="s">
        <v>761</v>
      </c>
      <c r="C105" s="40">
        <v>2.1811995299999993</v>
      </c>
      <c r="D105" s="98"/>
      <c r="E105" s="5"/>
      <c r="F105" s="5"/>
      <c r="G105" s="5"/>
      <c r="H105" s="93"/>
    </row>
    <row r="106" spans="1:8" ht="15.75" customHeight="1">
      <c r="A106" s="28"/>
      <c r="B106" s="38" t="s">
        <v>738</v>
      </c>
      <c r="C106" s="40">
        <v>2.1509997799999998</v>
      </c>
      <c r="D106" s="98"/>
      <c r="E106" s="5"/>
      <c r="F106" s="5"/>
      <c r="G106" s="5"/>
      <c r="H106" s="93"/>
    </row>
    <row r="107" spans="1:8" ht="15.75" customHeight="1">
      <c r="A107" s="28"/>
      <c r="B107" s="38" t="s">
        <v>740</v>
      </c>
      <c r="C107" s="40">
        <v>2.61</v>
      </c>
      <c r="D107" s="98"/>
      <c r="E107" s="5"/>
      <c r="F107" s="5"/>
      <c r="G107" s="5"/>
      <c r="H107" s="93"/>
    </row>
    <row r="108" spans="1:8" ht="15.75" customHeight="1">
      <c r="A108" s="28"/>
      <c r="B108" s="38" t="s">
        <v>741</v>
      </c>
      <c r="C108" s="39" t="s">
        <v>739</v>
      </c>
      <c r="D108" s="98"/>
      <c r="E108" s="5"/>
      <c r="F108" s="5"/>
      <c r="G108" s="5"/>
      <c r="H108" s="93"/>
    </row>
    <row r="109" spans="1:8" ht="15.75" customHeight="1">
      <c r="A109" s="28"/>
      <c r="B109" s="38" t="s">
        <v>742</v>
      </c>
      <c r="C109" s="39" t="s">
        <v>739</v>
      </c>
      <c r="D109" s="98"/>
      <c r="E109" s="5"/>
      <c r="F109" s="5"/>
      <c r="G109" s="5"/>
      <c r="H109" s="93"/>
    </row>
    <row r="110" spans="1:8" ht="15.75" customHeight="1">
      <c r="A110" s="28"/>
      <c r="B110" s="38" t="s">
        <v>785</v>
      </c>
      <c r="C110" s="40">
        <v>2.0192988399999989</v>
      </c>
      <c r="D110" s="98"/>
      <c r="E110" s="97"/>
      <c r="F110" s="97"/>
      <c r="G110" s="97"/>
      <c r="H110" s="93"/>
    </row>
    <row r="111" spans="1:8" ht="15.75" customHeight="1">
      <c r="A111" s="28"/>
      <c r="B111" s="38" t="s">
        <v>747</v>
      </c>
      <c r="C111" s="40">
        <v>2.0660997700000006</v>
      </c>
      <c r="D111" s="98"/>
      <c r="E111" s="97"/>
      <c r="F111" s="97"/>
      <c r="G111" s="97"/>
      <c r="H111" s="93"/>
    </row>
    <row r="112" spans="1:8" ht="15.75" customHeight="1">
      <c r="A112" s="28"/>
      <c r="B112" s="38" t="s">
        <v>748</v>
      </c>
      <c r="C112" s="40">
        <v>2.5299999999999994</v>
      </c>
      <c r="D112" s="98"/>
      <c r="E112" s="97"/>
      <c r="F112" s="97"/>
      <c r="G112" s="97"/>
      <c r="H112" s="93"/>
    </row>
    <row r="113" spans="1:8" ht="15.75" customHeight="1">
      <c r="A113" s="28"/>
      <c r="B113" s="38" t="s">
        <v>749</v>
      </c>
      <c r="C113" s="39" t="s">
        <v>739</v>
      </c>
      <c r="D113" s="148"/>
      <c r="E113" s="97"/>
      <c r="F113" s="97"/>
      <c r="G113" s="97"/>
      <c r="H113" s="93"/>
    </row>
    <row r="114" spans="1:8" ht="15.75" customHeight="1">
      <c r="A114" s="28"/>
      <c r="B114" s="38" t="s">
        <v>750</v>
      </c>
      <c r="C114" s="39" t="s">
        <v>739</v>
      </c>
      <c r="D114" s="98"/>
      <c r="E114" s="5"/>
      <c r="F114" s="5"/>
      <c r="G114" s="5"/>
      <c r="H114" s="93"/>
    </row>
    <row r="115" spans="1:8" ht="15.75" customHeight="1">
      <c r="A115" s="28"/>
      <c r="B115" s="42" t="s">
        <v>756</v>
      </c>
      <c r="C115" s="98"/>
      <c r="D115" s="98"/>
      <c r="E115" s="5"/>
      <c r="F115" s="5"/>
      <c r="G115" s="5"/>
      <c r="H115" s="93"/>
    </row>
    <row r="116" spans="1:8" ht="15.75" customHeight="1">
      <c r="A116" s="28"/>
      <c r="B116" s="31" t="s">
        <v>880</v>
      </c>
      <c r="C116" s="98"/>
      <c r="D116" s="98"/>
      <c r="E116" s="5"/>
      <c r="F116" s="5"/>
      <c r="G116" s="5"/>
      <c r="H116" s="93"/>
    </row>
    <row r="117" spans="1:8" ht="15.75" customHeight="1">
      <c r="A117" s="28"/>
      <c r="B117" s="31" t="s">
        <v>758</v>
      </c>
      <c r="C117" s="98"/>
      <c r="D117" s="98"/>
      <c r="E117" s="5"/>
      <c r="F117" s="5"/>
      <c r="G117" s="5"/>
      <c r="H117" s="93"/>
    </row>
    <row r="118" spans="1:8" ht="15.75" customHeight="1">
      <c r="A118" s="32"/>
      <c r="B118" s="31" t="s">
        <v>881</v>
      </c>
      <c r="C118" s="98"/>
      <c r="D118" s="98"/>
      <c r="E118" s="98"/>
      <c r="F118" s="98"/>
      <c r="G118" s="98"/>
      <c r="H118" s="93"/>
    </row>
    <row r="119" spans="1:8" ht="15.75" customHeight="1">
      <c r="A119" s="32"/>
      <c r="B119" s="44" t="s">
        <v>882</v>
      </c>
      <c r="C119" s="45"/>
      <c r="D119" s="45"/>
      <c r="E119" s="45"/>
      <c r="F119" s="45"/>
      <c r="G119" s="45"/>
      <c r="H119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DADC-BFA8-456A-A51E-BAE589BB4576}">
  <dimension ref="A1:H13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719</v>
      </c>
      <c r="C1" s="1"/>
      <c r="D1" s="1"/>
      <c r="E1" s="1"/>
      <c r="F1" s="1"/>
      <c r="G1" s="1"/>
    </row>
    <row r="2" spans="2:8" ht="15.75" customHeight="1">
      <c r="B2" s="3" t="s">
        <v>6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134</v>
      </c>
      <c r="C9" s="15" t="s">
        <v>135</v>
      </c>
      <c r="D9" s="15" t="s">
        <v>136</v>
      </c>
      <c r="E9" s="16">
        <v>2500000</v>
      </c>
      <c r="F9" s="17">
        <v>2417.96</v>
      </c>
      <c r="G9" s="18">
        <v>0.3463</v>
      </c>
      <c r="H9" s="12">
        <v>0</v>
      </c>
    </row>
    <row r="10" spans="2:8" ht="15.75" customHeight="1">
      <c r="B10" s="15" t="s">
        <v>56</v>
      </c>
      <c r="C10" s="15" t="s">
        <v>57</v>
      </c>
      <c r="D10" s="15" t="s">
        <v>58</v>
      </c>
      <c r="E10" s="16">
        <v>500000</v>
      </c>
      <c r="F10" s="17">
        <v>516.49</v>
      </c>
      <c r="G10" s="18">
        <v>7.3999999999999996E-2</v>
      </c>
      <c r="H10" s="12">
        <v>5.2719000000000002E-2</v>
      </c>
    </row>
    <row r="11" spans="2:8" ht="15.75" customHeight="1">
      <c r="B11" s="15" t="s">
        <v>137</v>
      </c>
      <c r="C11" s="15" t="s">
        <v>138</v>
      </c>
      <c r="D11" s="15" t="s">
        <v>55</v>
      </c>
      <c r="E11" s="16">
        <v>500000</v>
      </c>
      <c r="F11" s="17">
        <v>507.09</v>
      </c>
      <c r="G11" s="18">
        <v>7.2599999999999998E-2</v>
      </c>
      <c r="H11" s="12">
        <v>6.9016999999999995E-2</v>
      </c>
    </row>
    <row r="12" spans="2:8" ht="15.75" customHeight="1">
      <c r="B12" s="15" t="s">
        <v>139</v>
      </c>
      <c r="C12" s="15" t="s">
        <v>140</v>
      </c>
      <c r="D12" s="15" t="s">
        <v>55</v>
      </c>
      <c r="E12" s="16">
        <v>450000</v>
      </c>
      <c r="F12" s="17">
        <v>481.71</v>
      </c>
      <c r="G12" s="18">
        <v>6.9000000000000006E-2</v>
      </c>
      <c r="H12" s="12">
        <v>4.9099999999999998E-2</v>
      </c>
    </row>
    <row r="13" spans="2:8" ht="15.75" customHeight="1">
      <c r="B13" s="15" t="s">
        <v>141</v>
      </c>
      <c r="C13" s="15" t="s">
        <v>142</v>
      </c>
      <c r="D13" s="15" t="s">
        <v>143</v>
      </c>
      <c r="E13" s="16">
        <v>350000</v>
      </c>
      <c r="F13" s="17">
        <v>347.18</v>
      </c>
      <c r="G13" s="18">
        <v>4.9700000000000001E-2</v>
      </c>
      <c r="H13" s="12">
        <v>0.108183</v>
      </c>
    </row>
    <row r="14" spans="2:8" ht="15.75" customHeight="1">
      <c r="B14" s="15" t="s">
        <v>144</v>
      </c>
      <c r="C14" s="15" t="s">
        <v>145</v>
      </c>
      <c r="D14" s="15" t="s">
        <v>55</v>
      </c>
      <c r="E14" s="16">
        <v>80000</v>
      </c>
      <c r="F14" s="17">
        <v>81</v>
      </c>
      <c r="G14" s="18">
        <v>1.1599999999999999E-2</v>
      </c>
      <c r="H14" s="12">
        <v>6.7429000000000003E-2</v>
      </c>
    </row>
    <row r="15" spans="2:8" ht="15.75" customHeight="1">
      <c r="B15" s="15" t="s">
        <v>146</v>
      </c>
      <c r="C15" s="15" t="s">
        <v>147</v>
      </c>
      <c r="D15" s="15" t="s">
        <v>148</v>
      </c>
      <c r="E15" s="16">
        <v>20000</v>
      </c>
      <c r="F15" s="17">
        <v>20.51</v>
      </c>
      <c r="G15" s="18">
        <v>2.8999999999999998E-3</v>
      </c>
      <c r="H15" s="12">
        <v>8.1848000000000004E-2</v>
      </c>
    </row>
    <row r="16" spans="2:8" ht="15.75" customHeight="1">
      <c r="B16" s="15" t="s">
        <v>149</v>
      </c>
      <c r="C16" s="15" t="s">
        <v>150</v>
      </c>
      <c r="D16" s="15" t="s">
        <v>151</v>
      </c>
      <c r="E16" s="16">
        <v>20000</v>
      </c>
      <c r="F16" s="17">
        <v>20.2</v>
      </c>
      <c r="G16" s="18">
        <v>2.8999999999999998E-3</v>
      </c>
      <c r="H16" s="12">
        <v>9.0427999999999994E-2</v>
      </c>
    </row>
    <row r="17" spans="2:8" ht="15.75" customHeight="1">
      <c r="B17" s="15" t="s">
        <v>720</v>
      </c>
      <c r="C17" s="15" t="s">
        <v>152</v>
      </c>
      <c r="D17" s="15" t="s">
        <v>153</v>
      </c>
      <c r="E17" s="16">
        <v>2490000</v>
      </c>
      <c r="F17" s="17">
        <v>0</v>
      </c>
      <c r="G17" s="18">
        <v>0</v>
      </c>
      <c r="H17" s="12">
        <v>0</v>
      </c>
    </row>
    <row r="18" spans="2:8" ht="15.75" customHeight="1">
      <c r="B18" s="19" t="s">
        <v>93</v>
      </c>
      <c r="C18" s="19"/>
      <c r="D18" s="19"/>
      <c r="E18" s="86"/>
      <c r="F18" s="21">
        <v>4392.1400000000003</v>
      </c>
      <c r="G18" s="22">
        <v>0.629</v>
      </c>
      <c r="H18" s="11"/>
    </row>
    <row r="19" spans="2:8" ht="15.75" customHeight="1">
      <c r="B19" s="15"/>
      <c r="C19" s="15"/>
      <c r="D19" s="15"/>
      <c r="E19" s="16"/>
      <c r="F19" s="17"/>
      <c r="G19" s="18"/>
      <c r="H19" s="11"/>
    </row>
    <row r="20" spans="2:8" ht="15.75" customHeight="1">
      <c r="B20" s="19" t="s">
        <v>893</v>
      </c>
      <c r="C20" s="19"/>
      <c r="D20" s="19"/>
      <c r="E20" s="86"/>
      <c r="F20" s="107"/>
      <c r="G20" s="108"/>
      <c r="H20" s="11"/>
    </row>
    <row r="21" spans="2:8" ht="15.75" customHeight="1">
      <c r="B21" s="15" t="s">
        <v>154</v>
      </c>
      <c r="C21" s="15" t="s">
        <v>155</v>
      </c>
      <c r="D21" s="15" t="s">
        <v>156</v>
      </c>
      <c r="E21" s="16">
        <v>1100000</v>
      </c>
      <c r="F21" s="17">
        <v>1044.23</v>
      </c>
      <c r="G21" s="18">
        <v>0.14949999999999999</v>
      </c>
      <c r="H21" s="12">
        <v>0.23837700000000001</v>
      </c>
    </row>
    <row r="22" spans="2:8" ht="15.75" customHeight="1">
      <c r="B22" s="15" t="s">
        <v>157</v>
      </c>
      <c r="C22" s="15" t="s">
        <v>158</v>
      </c>
      <c r="D22" s="15" t="s">
        <v>159</v>
      </c>
      <c r="E22" s="16">
        <v>880000</v>
      </c>
      <c r="F22" s="17">
        <v>838.35</v>
      </c>
      <c r="G22" s="18">
        <v>0.1201</v>
      </c>
      <c r="H22" s="12">
        <v>0.22686999999999999</v>
      </c>
    </row>
    <row r="23" spans="2:8" ht="15.75" customHeight="1">
      <c r="B23" s="19" t="s">
        <v>93</v>
      </c>
      <c r="C23" s="19"/>
      <c r="D23" s="19"/>
      <c r="E23" s="86"/>
      <c r="F23" s="21">
        <v>1882.58</v>
      </c>
      <c r="G23" s="22">
        <v>0.26960000000000001</v>
      </c>
      <c r="H23" s="11"/>
    </row>
    <row r="24" spans="2:8" ht="15.75" customHeight="1">
      <c r="B24" s="19" t="s">
        <v>894</v>
      </c>
      <c r="C24" s="15"/>
      <c r="D24" s="15"/>
      <c r="E24" s="16"/>
      <c r="F24" s="17"/>
      <c r="G24" s="18"/>
      <c r="H24" s="11"/>
    </row>
    <row r="25" spans="2:8" ht="15.75" customHeight="1">
      <c r="B25" s="19" t="s">
        <v>93</v>
      </c>
      <c r="C25" s="15"/>
      <c r="D25" s="15"/>
      <c r="E25" s="16"/>
      <c r="F25" s="23" t="s">
        <v>94</v>
      </c>
      <c r="G25" s="24" t="s">
        <v>94</v>
      </c>
      <c r="H25" s="11"/>
    </row>
    <row r="26" spans="2:8" ht="15.75" customHeight="1">
      <c r="B26" s="15"/>
      <c r="C26" s="15"/>
      <c r="D26" s="15"/>
      <c r="E26" s="16"/>
      <c r="F26" s="17"/>
      <c r="G26" s="18"/>
      <c r="H26" s="11"/>
    </row>
    <row r="27" spans="2:8" ht="15.75" customHeight="1">
      <c r="B27" s="26" t="s">
        <v>95</v>
      </c>
      <c r="C27" s="26"/>
      <c r="D27" s="26"/>
      <c r="E27" s="27"/>
      <c r="F27" s="21">
        <v>6274.72</v>
      </c>
      <c r="G27" s="22">
        <v>0.89859999999999995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96</v>
      </c>
      <c r="C29" s="15"/>
      <c r="D29" s="15"/>
      <c r="E29" s="16"/>
      <c r="F29" s="17"/>
      <c r="G29" s="18"/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19" t="s">
        <v>101</v>
      </c>
      <c r="C31" s="15"/>
      <c r="D31" s="15"/>
      <c r="E31" s="16"/>
      <c r="F31" s="17"/>
      <c r="G31" s="18"/>
      <c r="H31" s="11"/>
    </row>
    <row r="32" spans="2:8" ht="15.75" customHeight="1">
      <c r="B32" s="15" t="s">
        <v>160</v>
      </c>
      <c r="C32" s="15" t="s">
        <v>161</v>
      </c>
      <c r="D32" s="15" t="s">
        <v>58</v>
      </c>
      <c r="E32" s="16">
        <v>500000</v>
      </c>
      <c r="F32" s="17">
        <v>500</v>
      </c>
      <c r="G32" s="18">
        <v>7.1599999999999997E-2</v>
      </c>
      <c r="H32" s="12">
        <v>3.1705999999999998E-2</v>
      </c>
    </row>
    <row r="33" spans="2:8" ht="15.75" customHeight="1">
      <c r="B33" s="19" t="s">
        <v>93</v>
      </c>
      <c r="C33" s="19"/>
      <c r="D33" s="19"/>
      <c r="E33" s="86"/>
      <c r="F33" s="21">
        <v>500</v>
      </c>
      <c r="G33" s="22">
        <v>7.1599999999999997E-2</v>
      </c>
      <c r="H33" s="11"/>
    </row>
    <row r="34" spans="2:8" ht="15.75" customHeight="1">
      <c r="B34" s="15"/>
      <c r="C34" s="15"/>
      <c r="D34" s="15"/>
      <c r="E34" s="16"/>
      <c r="F34" s="17"/>
      <c r="G34" s="18"/>
      <c r="H34" s="11"/>
    </row>
    <row r="35" spans="2:8" ht="15.75" customHeight="1">
      <c r="B35" s="26" t="s">
        <v>95</v>
      </c>
      <c r="C35" s="26"/>
      <c r="D35" s="26"/>
      <c r="E35" s="27"/>
      <c r="F35" s="21">
        <v>500</v>
      </c>
      <c r="G35" s="22">
        <v>7.1599999999999997E-2</v>
      </c>
      <c r="H35" s="11"/>
    </row>
    <row r="36" spans="2:8" ht="15.75" customHeight="1">
      <c r="B36" s="15"/>
      <c r="C36" s="15"/>
      <c r="D36" s="15"/>
      <c r="E36" s="16"/>
      <c r="F36" s="17"/>
      <c r="G36" s="18"/>
      <c r="H36" s="11"/>
    </row>
    <row r="37" spans="2:8" ht="15.75" customHeight="1">
      <c r="B37" s="15"/>
      <c r="C37" s="15"/>
      <c r="D37" s="15"/>
      <c r="E37" s="16"/>
      <c r="F37" s="17"/>
      <c r="G37" s="18"/>
      <c r="H37" s="11"/>
    </row>
    <row r="38" spans="2:8" ht="15.75" customHeight="1">
      <c r="B38" s="19" t="s">
        <v>106</v>
      </c>
      <c r="C38" s="15"/>
      <c r="D38" s="15"/>
      <c r="E38" s="16"/>
      <c r="F38" s="17"/>
      <c r="G38" s="18"/>
      <c r="H38" s="11"/>
    </row>
    <row r="39" spans="2:8" ht="15.75" customHeight="1">
      <c r="B39" s="15" t="s">
        <v>107</v>
      </c>
      <c r="C39" s="15"/>
      <c r="D39" s="15"/>
      <c r="E39" s="16"/>
      <c r="F39" s="17">
        <v>85.91</v>
      </c>
      <c r="G39" s="18">
        <v>1.23E-2</v>
      </c>
      <c r="H39" s="11"/>
    </row>
    <row r="40" spans="2:8" ht="15.75" customHeight="1">
      <c r="B40" s="19" t="s">
        <v>93</v>
      </c>
      <c r="C40" s="19"/>
      <c r="D40" s="19"/>
      <c r="E40" s="86"/>
      <c r="F40" s="21">
        <v>85.91</v>
      </c>
      <c r="G40" s="22">
        <v>1.23E-2</v>
      </c>
      <c r="H40" s="11"/>
    </row>
    <row r="41" spans="2:8" ht="15.75" customHeight="1">
      <c r="B41" s="15"/>
      <c r="C41" s="15"/>
      <c r="D41" s="15"/>
      <c r="E41" s="16"/>
      <c r="F41" s="17"/>
      <c r="G41" s="18"/>
      <c r="H41" s="11"/>
    </row>
    <row r="42" spans="2:8" ht="15.75" customHeight="1">
      <c r="B42" s="26" t="s">
        <v>95</v>
      </c>
      <c r="C42" s="26"/>
      <c r="D42" s="26"/>
      <c r="E42" s="27"/>
      <c r="F42" s="21">
        <v>85.91</v>
      </c>
      <c r="G42" s="22">
        <v>1.23E-2</v>
      </c>
      <c r="H42" s="11"/>
    </row>
    <row r="43" spans="2:8" ht="15.75" customHeight="1">
      <c r="B43" s="15" t="s">
        <v>108</v>
      </c>
      <c r="C43" s="15"/>
      <c r="D43" s="15"/>
      <c r="E43" s="16"/>
      <c r="F43" s="17">
        <v>121.97</v>
      </c>
      <c r="G43" s="18">
        <v>1.7500000000000071E-2</v>
      </c>
      <c r="H43" s="11"/>
    </row>
    <row r="44" spans="2:8" ht="15.75" customHeight="1">
      <c r="B44" s="87" t="s">
        <v>109</v>
      </c>
      <c r="C44" s="87"/>
      <c r="D44" s="87"/>
      <c r="E44" s="88"/>
      <c r="F44" s="89">
        <v>6982.6</v>
      </c>
      <c r="G44" s="10">
        <v>1</v>
      </c>
      <c r="H44" s="13"/>
    </row>
    <row r="45" spans="2:8" ht="15.75" customHeight="1">
      <c r="B45" s="90"/>
      <c r="C45" s="91"/>
      <c r="D45" s="91"/>
      <c r="E45" s="4"/>
      <c r="F45" s="4"/>
      <c r="G45" s="92"/>
      <c r="H45" s="93"/>
    </row>
    <row r="46" spans="2:8" ht="15.75" customHeight="1">
      <c r="B46" s="94" t="s">
        <v>110</v>
      </c>
      <c r="C46" s="91"/>
      <c r="D46" s="91"/>
      <c r="E46" s="4"/>
      <c r="F46" s="4"/>
      <c r="G46" s="92"/>
      <c r="H46" s="93"/>
    </row>
    <row r="47" spans="2:8" ht="15.75" customHeight="1">
      <c r="B47" s="94" t="s">
        <v>711</v>
      </c>
      <c r="C47" s="91"/>
      <c r="D47" s="91"/>
      <c r="E47" s="4"/>
      <c r="F47" s="4"/>
      <c r="G47" s="92"/>
      <c r="H47" s="93"/>
    </row>
    <row r="48" spans="2:8" ht="15.75" customHeight="1">
      <c r="B48" s="109" t="s">
        <v>718</v>
      </c>
      <c r="C48" s="91"/>
      <c r="D48" s="91"/>
      <c r="E48" s="4"/>
      <c r="F48" s="4"/>
      <c r="G48" s="92"/>
      <c r="H48" s="93"/>
    </row>
    <row r="49" spans="1:8" ht="15.75" customHeight="1">
      <c r="B49" s="109"/>
      <c r="C49" s="91"/>
      <c r="D49" s="91"/>
      <c r="E49" s="4"/>
      <c r="F49" s="4"/>
      <c r="G49" s="92"/>
      <c r="H49" s="93"/>
    </row>
    <row r="50" spans="1:8" ht="15.75" customHeight="1">
      <c r="A50" s="32"/>
      <c r="B50" s="49" t="s">
        <v>731</v>
      </c>
      <c r="C50" s="110"/>
      <c r="D50" s="110"/>
      <c r="E50" s="98"/>
      <c r="F50" s="98"/>
      <c r="G50" s="98"/>
      <c r="H50" s="93"/>
    </row>
    <row r="51" spans="1:8" ht="15.75" customHeight="1">
      <c r="A51" s="28"/>
      <c r="B51" s="31" t="s">
        <v>732</v>
      </c>
      <c r="C51" s="98"/>
      <c r="D51" s="98"/>
      <c r="E51" s="5"/>
      <c r="F51" s="5"/>
      <c r="G51" s="5"/>
      <c r="H51" s="93"/>
    </row>
    <row r="52" spans="1:8" ht="15.75" customHeight="1">
      <c r="A52" s="28"/>
      <c r="B52" s="31" t="s">
        <v>733</v>
      </c>
      <c r="C52" s="98"/>
      <c r="D52" s="98"/>
      <c r="E52" s="5"/>
      <c r="F52" s="5"/>
      <c r="G52" s="5"/>
      <c r="H52" s="93"/>
    </row>
    <row r="53" spans="1:8" ht="15.75" customHeight="1">
      <c r="A53" s="28"/>
      <c r="B53" s="33" t="s">
        <v>734</v>
      </c>
      <c r="C53" s="34" t="s">
        <v>735</v>
      </c>
      <c r="D53" s="34" t="s">
        <v>735</v>
      </c>
      <c r="E53" s="5"/>
      <c r="F53" s="5"/>
      <c r="G53" s="5"/>
      <c r="H53" s="93"/>
    </row>
    <row r="54" spans="1:8" ht="15.75" customHeight="1">
      <c r="A54" s="28"/>
      <c r="B54" s="35"/>
      <c r="C54" s="36">
        <v>44104</v>
      </c>
      <c r="D54" s="36">
        <v>43921</v>
      </c>
      <c r="E54" s="5"/>
      <c r="F54" s="5"/>
      <c r="G54" s="5"/>
      <c r="H54" s="93"/>
    </row>
    <row r="55" spans="1:8" ht="15.75" customHeight="1">
      <c r="A55" s="28"/>
      <c r="B55" s="37" t="s">
        <v>736</v>
      </c>
      <c r="C55" s="38"/>
      <c r="D55" s="38"/>
      <c r="E55" s="5"/>
      <c r="F55" s="5"/>
      <c r="G55" s="5"/>
      <c r="H55" s="93"/>
    </row>
    <row r="56" spans="1:8" ht="15.75" customHeight="1">
      <c r="A56" s="28"/>
      <c r="B56" s="38" t="s">
        <v>737</v>
      </c>
      <c r="C56" s="39">
        <v>14.736700000000001</v>
      </c>
      <c r="D56" s="39">
        <v>14.716500000000002</v>
      </c>
      <c r="E56" s="5"/>
      <c r="F56" s="99"/>
      <c r="G56" s="5"/>
      <c r="H56" s="93"/>
    </row>
    <row r="57" spans="1:8" ht="15.75" customHeight="1">
      <c r="A57" s="28"/>
      <c r="B57" s="38" t="s">
        <v>767</v>
      </c>
      <c r="C57" s="39" t="s">
        <v>739</v>
      </c>
      <c r="D57" s="39" t="s">
        <v>739</v>
      </c>
      <c r="E57" s="5"/>
      <c r="F57" s="99"/>
      <c r="G57" s="5"/>
      <c r="H57" s="93"/>
    </row>
    <row r="58" spans="1:8" ht="15.75" customHeight="1">
      <c r="A58" s="28"/>
      <c r="B58" s="38" t="s">
        <v>740</v>
      </c>
      <c r="C58" s="39">
        <v>9.6269000000000009</v>
      </c>
      <c r="D58" s="39">
        <v>9.6294000000000004</v>
      </c>
      <c r="E58" s="5"/>
      <c r="F58" s="99"/>
      <c r="G58" s="5"/>
      <c r="H58" s="93"/>
    </row>
    <row r="59" spans="1:8" ht="15.75" customHeight="1">
      <c r="A59" s="28"/>
      <c r="B59" s="38" t="s">
        <v>741</v>
      </c>
      <c r="C59" s="39">
        <v>9.9779999999999998</v>
      </c>
      <c r="D59" s="39">
        <v>9.9672999999999998</v>
      </c>
      <c r="E59" s="5"/>
      <c r="F59" s="99"/>
      <c r="G59" s="5"/>
      <c r="H59" s="93"/>
    </row>
    <row r="60" spans="1:8" ht="15.75" customHeight="1">
      <c r="A60" s="28"/>
      <c r="B60" s="38" t="s">
        <v>742</v>
      </c>
      <c r="C60" s="39">
        <v>11.895299999999999</v>
      </c>
      <c r="D60" s="39">
        <v>11.8825</v>
      </c>
      <c r="E60" s="5"/>
      <c r="F60" s="99"/>
      <c r="G60" s="5"/>
      <c r="H60" s="93"/>
    </row>
    <row r="61" spans="1:8" ht="15.75" customHeight="1">
      <c r="A61" s="28"/>
      <c r="B61" s="37" t="s">
        <v>745</v>
      </c>
      <c r="C61" s="51"/>
      <c r="D61" s="51"/>
      <c r="E61" s="5"/>
      <c r="F61" s="99"/>
      <c r="G61" s="5"/>
      <c r="H61" s="93"/>
    </row>
    <row r="62" spans="1:8" ht="15.75" customHeight="1">
      <c r="A62" s="28"/>
      <c r="B62" s="38" t="s">
        <v>762</v>
      </c>
      <c r="C62" s="39">
        <v>13.8491</v>
      </c>
      <c r="D62" s="39">
        <v>13.9169</v>
      </c>
      <c r="E62" s="5"/>
      <c r="F62" s="99"/>
      <c r="G62" s="5"/>
      <c r="H62" s="93"/>
    </row>
    <row r="63" spans="1:8" ht="15.75" customHeight="1">
      <c r="A63" s="28"/>
      <c r="B63" s="38" t="s">
        <v>768</v>
      </c>
      <c r="C63" s="39" t="s">
        <v>739</v>
      </c>
      <c r="D63" s="39" t="s">
        <v>739</v>
      </c>
      <c r="E63" s="5"/>
      <c r="F63" s="99"/>
      <c r="G63" s="5"/>
      <c r="H63" s="93"/>
    </row>
    <row r="64" spans="1:8" ht="15.75" customHeight="1">
      <c r="A64" s="28"/>
      <c r="B64" s="38" t="s">
        <v>765</v>
      </c>
      <c r="C64" s="39">
        <v>9.4374000000000002</v>
      </c>
      <c r="D64" s="39">
        <v>9.4836000000000009</v>
      </c>
      <c r="E64" s="5"/>
      <c r="F64" s="99"/>
      <c r="G64" s="5"/>
      <c r="H64" s="93"/>
    </row>
    <row r="65" spans="1:8" ht="15.75" customHeight="1">
      <c r="A65" s="28"/>
      <c r="B65" s="38" t="s">
        <v>769</v>
      </c>
      <c r="C65" s="39">
        <v>9.7234999999999996</v>
      </c>
      <c r="D65" s="39">
        <v>9.7711000000000006</v>
      </c>
      <c r="E65" s="5"/>
      <c r="F65" s="99"/>
      <c r="G65" s="5"/>
      <c r="H65" s="93"/>
    </row>
    <row r="66" spans="1:8" ht="15.75" customHeight="1">
      <c r="A66" s="28"/>
      <c r="B66" s="38" t="s">
        <v>770</v>
      </c>
      <c r="C66" s="39">
        <v>11.2843</v>
      </c>
      <c r="D66" s="39">
        <v>11.339600000000001</v>
      </c>
      <c r="E66" s="5"/>
      <c r="F66" s="99"/>
      <c r="G66" s="5"/>
      <c r="H66" s="93"/>
    </row>
    <row r="67" spans="1:8" ht="15.75" customHeight="1">
      <c r="A67" s="28"/>
      <c r="B67" s="31" t="s">
        <v>753</v>
      </c>
      <c r="C67" s="100"/>
      <c r="D67" s="100"/>
      <c r="E67" s="5"/>
      <c r="F67" s="5"/>
      <c r="G67" s="5"/>
      <c r="H67" s="93"/>
    </row>
    <row r="68" spans="1:8" ht="15.75" customHeight="1">
      <c r="A68" s="28"/>
      <c r="B68" s="31" t="s">
        <v>912</v>
      </c>
      <c r="C68" s="98"/>
      <c r="D68" s="98"/>
      <c r="E68" s="5"/>
      <c r="F68" s="5"/>
      <c r="G68" s="5"/>
      <c r="H68" s="93"/>
    </row>
    <row r="69" spans="1:8" ht="15.75" customHeight="1">
      <c r="A69" s="28"/>
      <c r="B69" s="33" t="s">
        <v>754</v>
      </c>
      <c r="C69" s="34" t="s">
        <v>755</v>
      </c>
      <c r="D69" s="98"/>
      <c r="E69" s="5"/>
      <c r="F69" s="5"/>
      <c r="G69" s="5"/>
      <c r="H69" s="93"/>
    </row>
    <row r="70" spans="1:8" ht="15.75" customHeight="1">
      <c r="A70" s="28"/>
      <c r="B70" s="41"/>
      <c r="C70" s="52">
        <v>44104</v>
      </c>
      <c r="D70" s="98"/>
      <c r="E70" s="5"/>
      <c r="F70" s="5"/>
      <c r="G70" s="5"/>
      <c r="H70" s="93"/>
    </row>
    <row r="71" spans="1:8" ht="15.75" customHeight="1">
      <c r="A71" s="28"/>
      <c r="B71" s="38" t="s">
        <v>767</v>
      </c>
      <c r="C71" s="39" t="s">
        <v>739</v>
      </c>
      <c r="D71" s="98"/>
      <c r="E71" s="5"/>
      <c r="F71" s="5"/>
      <c r="G71" s="5"/>
      <c r="H71" s="93"/>
    </row>
    <row r="72" spans="1:8" ht="15.75" customHeight="1">
      <c r="A72" s="28"/>
      <c r="B72" s="38" t="s">
        <v>740</v>
      </c>
      <c r="C72" s="39" t="s">
        <v>739</v>
      </c>
      <c r="D72" s="98"/>
      <c r="E72" s="5"/>
      <c r="F72" s="5"/>
      <c r="G72" s="5"/>
      <c r="H72" s="93"/>
    </row>
    <row r="73" spans="1:8" ht="15.75" customHeight="1">
      <c r="A73" s="28"/>
      <c r="B73" s="38" t="s">
        <v>741</v>
      </c>
      <c r="C73" s="39" t="s">
        <v>739</v>
      </c>
      <c r="D73" s="98"/>
      <c r="E73" s="5"/>
      <c r="F73" s="5"/>
      <c r="G73" s="5"/>
      <c r="H73" s="93"/>
    </row>
    <row r="74" spans="1:8" ht="15.75" customHeight="1">
      <c r="A74" s="28"/>
      <c r="B74" s="38" t="s">
        <v>742</v>
      </c>
      <c r="C74" s="39" t="s">
        <v>739</v>
      </c>
      <c r="D74" s="98"/>
      <c r="E74" s="5"/>
      <c r="F74" s="5"/>
      <c r="G74" s="5"/>
      <c r="H74" s="93"/>
    </row>
    <row r="75" spans="1:8" ht="15.75" customHeight="1">
      <c r="A75" s="28"/>
      <c r="B75" s="38" t="s">
        <v>768</v>
      </c>
      <c r="C75" s="39" t="s">
        <v>739</v>
      </c>
      <c r="D75" s="98"/>
      <c r="E75" s="5"/>
      <c r="F75" s="5"/>
      <c r="G75" s="5"/>
      <c r="H75" s="93"/>
    </row>
    <row r="76" spans="1:8" ht="15.75" customHeight="1">
      <c r="A76" s="28"/>
      <c r="B76" s="38" t="s">
        <v>765</v>
      </c>
      <c r="C76" s="39" t="s">
        <v>739</v>
      </c>
      <c r="D76" s="98"/>
      <c r="E76" s="5"/>
      <c r="F76" s="5"/>
      <c r="G76" s="5"/>
      <c r="H76" s="93"/>
    </row>
    <row r="77" spans="1:8" ht="15.75" customHeight="1">
      <c r="A77" s="28"/>
      <c r="B77" s="38" t="s">
        <v>769</v>
      </c>
      <c r="C77" s="39" t="s">
        <v>739</v>
      </c>
      <c r="D77" s="98"/>
      <c r="E77" s="5"/>
      <c r="F77" s="5"/>
      <c r="G77" s="5"/>
      <c r="H77" s="93"/>
    </row>
    <row r="78" spans="1:8" ht="15.75" customHeight="1">
      <c r="A78" s="28"/>
      <c r="B78" s="38" t="s">
        <v>770</v>
      </c>
      <c r="C78" s="39" t="s">
        <v>739</v>
      </c>
      <c r="D78" s="98"/>
      <c r="E78" s="5"/>
      <c r="F78" s="5"/>
      <c r="G78" s="5"/>
      <c r="H78" s="93"/>
    </row>
    <row r="79" spans="1:8" ht="15.75" customHeight="1">
      <c r="A79" s="28"/>
      <c r="B79" s="42" t="s">
        <v>756</v>
      </c>
      <c r="C79" s="98"/>
      <c r="D79" s="98"/>
      <c r="E79" s="5"/>
      <c r="F79" s="5"/>
      <c r="G79" s="5"/>
      <c r="H79" s="93"/>
    </row>
    <row r="80" spans="1:8" ht="15.75" customHeight="1">
      <c r="A80" s="28"/>
      <c r="B80" s="31" t="s">
        <v>771</v>
      </c>
      <c r="C80" s="98"/>
      <c r="D80" s="98"/>
      <c r="E80" s="5"/>
      <c r="F80" s="5"/>
      <c r="G80" s="5"/>
      <c r="H80" s="93"/>
    </row>
    <row r="81" spans="1:8" ht="15.75" customHeight="1">
      <c r="A81" s="28"/>
      <c r="B81" s="31" t="s">
        <v>758</v>
      </c>
      <c r="C81" s="98"/>
      <c r="D81" s="98"/>
      <c r="E81" s="5"/>
      <c r="F81" s="5"/>
      <c r="G81" s="5"/>
      <c r="H81" s="93"/>
    </row>
    <row r="82" spans="1:8" ht="15.75" customHeight="1">
      <c r="A82" s="28"/>
      <c r="B82" s="31" t="s">
        <v>759</v>
      </c>
      <c r="C82" s="98"/>
      <c r="D82" s="98"/>
      <c r="E82" s="5"/>
      <c r="F82" s="5"/>
      <c r="G82" s="5"/>
      <c r="H82" s="93"/>
    </row>
    <row r="83" spans="1:8" ht="15.75" customHeight="1">
      <c r="A83" s="28"/>
      <c r="B83" s="31" t="s">
        <v>909</v>
      </c>
      <c r="C83" s="98"/>
      <c r="D83" s="98"/>
      <c r="E83" s="5"/>
      <c r="F83" s="5"/>
      <c r="G83" s="5"/>
      <c r="H83" s="93"/>
    </row>
    <row r="84" spans="1:8" ht="15.75" customHeight="1">
      <c r="A84" s="32"/>
      <c r="B84" s="53" t="s">
        <v>910</v>
      </c>
      <c r="C84" s="98"/>
      <c r="D84" s="98"/>
      <c r="E84" s="98"/>
      <c r="F84" s="98"/>
      <c r="G84" s="98"/>
      <c r="H84" s="93"/>
    </row>
    <row r="85" spans="1:8" ht="15.75" customHeight="1">
      <c r="A85" s="32"/>
      <c r="B85" s="54" t="s">
        <v>773</v>
      </c>
      <c r="C85" s="98"/>
      <c r="D85" s="98"/>
      <c r="E85" s="98"/>
      <c r="F85" s="98"/>
      <c r="G85" s="98"/>
      <c r="H85" s="93"/>
    </row>
    <row r="86" spans="1:8" ht="15.75" customHeight="1">
      <c r="A86" s="32"/>
      <c r="B86" s="55" t="s">
        <v>774</v>
      </c>
      <c r="C86" s="45"/>
      <c r="D86" s="45"/>
      <c r="E86" s="45"/>
      <c r="F86" s="45"/>
      <c r="G86" s="45"/>
      <c r="H86" s="101"/>
    </row>
    <row r="88" spans="1:8" ht="15.75" customHeight="1">
      <c r="B88" s="6" t="s">
        <v>712</v>
      </c>
      <c r="C88" s="14"/>
      <c r="D88" s="14"/>
      <c r="E88" s="14"/>
      <c r="F88" s="14"/>
      <c r="G88" s="14"/>
    </row>
    <row r="89" spans="1:8" ht="15.75" customHeight="1">
      <c r="B89" s="6" t="s">
        <v>6</v>
      </c>
      <c r="C89" s="6"/>
      <c r="D89" s="6"/>
      <c r="E89" s="6"/>
      <c r="F89" s="6"/>
      <c r="G89" s="6"/>
    </row>
    <row r="90" spans="1:8" ht="15.75" customHeight="1">
      <c r="B90" s="6"/>
      <c r="C90" s="6"/>
      <c r="D90" s="6"/>
      <c r="E90" s="6"/>
      <c r="F90" s="6"/>
      <c r="G90" s="6"/>
    </row>
    <row r="91" spans="1:8" ht="15.75" customHeight="1">
      <c r="B91" s="6" t="s">
        <v>916</v>
      </c>
      <c r="C91" s="2"/>
      <c r="D91" s="2"/>
      <c r="E91" s="9"/>
      <c r="G91" s="2"/>
    </row>
    <row r="92" spans="1:8" ht="36.75" customHeight="1">
      <c r="B92" s="102" t="s">
        <v>888</v>
      </c>
      <c r="C92" s="102" t="s">
        <v>0</v>
      </c>
      <c r="D92" s="102" t="s">
        <v>889</v>
      </c>
      <c r="E92" s="103" t="s">
        <v>1</v>
      </c>
      <c r="F92" s="104" t="s">
        <v>890</v>
      </c>
      <c r="G92" s="105" t="s">
        <v>891</v>
      </c>
      <c r="H92" s="106" t="s">
        <v>709</v>
      </c>
    </row>
    <row r="93" spans="1:8" ht="15.75" customHeight="1">
      <c r="B93" s="15"/>
      <c r="C93" s="15"/>
      <c r="D93" s="15"/>
      <c r="E93" s="16"/>
      <c r="F93" s="17"/>
      <c r="G93" s="18"/>
      <c r="H93" s="11"/>
    </row>
    <row r="94" spans="1:8" ht="15.75" customHeight="1">
      <c r="B94" s="19" t="s">
        <v>52</v>
      </c>
      <c r="C94" s="15"/>
      <c r="D94" s="15"/>
      <c r="E94" s="16"/>
      <c r="F94" s="17"/>
      <c r="G94" s="18"/>
      <c r="H94" s="11"/>
    </row>
    <row r="95" spans="1:8" ht="15.75" customHeight="1">
      <c r="B95" s="19" t="s">
        <v>892</v>
      </c>
      <c r="C95" s="15"/>
      <c r="D95" s="15"/>
      <c r="E95" s="16"/>
      <c r="F95" s="17"/>
      <c r="G95" s="18"/>
      <c r="H95" s="11"/>
    </row>
    <row r="96" spans="1:8" ht="15.75" customHeight="1">
      <c r="B96" s="15"/>
      <c r="C96" s="15"/>
      <c r="D96" s="15"/>
      <c r="E96" s="16"/>
      <c r="F96" s="17"/>
      <c r="G96" s="18"/>
      <c r="H96" s="11"/>
    </row>
    <row r="97" spans="2:8" ht="15.75" customHeight="1">
      <c r="B97" s="15" t="s">
        <v>713</v>
      </c>
      <c r="C97" s="15" t="s">
        <v>714</v>
      </c>
      <c r="D97" s="15" t="s">
        <v>715</v>
      </c>
      <c r="E97" s="16">
        <v>1670000</v>
      </c>
      <c r="F97" s="17">
        <v>0</v>
      </c>
      <c r="G97" s="18">
        <v>0.57389999999999997</v>
      </c>
      <c r="H97" s="20">
        <v>0</v>
      </c>
    </row>
    <row r="98" spans="2:8" ht="15.75" customHeight="1">
      <c r="B98" s="15" t="s">
        <v>716</v>
      </c>
      <c r="C98" s="15" t="s">
        <v>717</v>
      </c>
      <c r="D98" s="15" t="s">
        <v>715</v>
      </c>
      <c r="E98" s="16">
        <v>1240000</v>
      </c>
      <c r="F98" s="17">
        <v>0</v>
      </c>
      <c r="G98" s="18">
        <v>0.42609999999999998</v>
      </c>
      <c r="H98" s="20">
        <v>0</v>
      </c>
    </row>
    <row r="99" spans="2:8" ht="15.75" customHeight="1">
      <c r="B99" s="19" t="s">
        <v>93</v>
      </c>
      <c r="C99" s="15"/>
      <c r="D99" s="15"/>
      <c r="E99" s="16"/>
      <c r="F99" s="21">
        <v>0</v>
      </c>
      <c r="G99" s="22">
        <v>1</v>
      </c>
      <c r="H99" s="11"/>
    </row>
    <row r="100" spans="2:8" ht="15.75" customHeight="1">
      <c r="B100" s="15"/>
      <c r="C100" s="15"/>
      <c r="D100" s="15"/>
      <c r="E100" s="16"/>
      <c r="F100" s="17"/>
      <c r="G100" s="18"/>
      <c r="H100" s="11"/>
    </row>
    <row r="101" spans="2:8" ht="15.75" customHeight="1">
      <c r="B101" s="19" t="s">
        <v>893</v>
      </c>
      <c r="C101" s="15"/>
      <c r="D101" s="15"/>
      <c r="E101" s="16"/>
      <c r="F101" s="17"/>
      <c r="G101" s="18"/>
      <c r="H101" s="11"/>
    </row>
    <row r="102" spans="2:8" ht="15.75" customHeight="1">
      <c r="B102" s="19" t="s">
        <v>93</v>
      </c>
      <c r="C102" s="15"/>
      <c r="D102" s="15"/>
      <c r="E102" s="16"/>
      <c r="F102" s="23" t="s">
        <v>94</v>
      </c>
      <c r="G102" s="24" t="s">
        <v>94</v>
      </c>
      <c r="H102" s="11"/>
    </row>
    <row r="103" spans="2:8" ht="15.75" customHeight="1">
      <c r="B103" s="19"/>
      <c r="C103" s="15"/>
      <c r="D103" s="15"/>
      <c r="E103" s="16"/>
      <c r="F103" s="25"/>
      <c r="G103" s="18"/>
      <c r="H103" s="11"/>
    </row>
    <row r="104" spans="2:8" ht="15.75" customHeight="1">
      <c r="B104" s="19" t="s">
        <v>894</v>
      </c>
      <c r="C104" s="15"/>
      <c r="D104" s="15"/>
      <c r="E104" s="16"/>
      <c r="F104" s="17"/>
      <c r="G104" s="18"/>
      <c r="H104" s="11"/>
    </row>
    <row r="105" spans="2:8" ht="15.75" customHeight="1">
      <c r="B105" s="19" t="s">
        <v>93</v>
      </c>
      <c r="C105" s="15"/>
      <c r="D105" s="15"/>
      <c r="E105" s="16"/>
      <c r="F105" s="23" t="s">
        <v>94</v>
      </c>
      <c r="G105" s="24" t="s">
        <v>94</v>
      </c>
      <c r="H105" s="11"/>
    </row>
    <row r="106" spans="2:8" ht="15.75" customHeight="1">
      <c r="B106" s="15"/>
      <c r="C106" s="15"/>
      <c r="D106" s="15"/>
      <c r="E106" s="16"/>
      <c r="F106" s="17"/>
      <c r="G106" s="18"/>
      <c r="H106" s="11"/>
    </row>
    <row r="107" spans="2:8" ht="15.75" customHeight="1">
      <c r="B107" s="26" t="s">
        <v>95</v>
      </c>
      <c r="C107" s="26"/>
      <c r="D107" s="26"/>
      <c r="E107" s="27"/>
      <c r="F107" s="21">
        <v>0</v>
      </c>
      <c r="G107" s="22">
        <v>1</v>
      </c>
      <c r="H107" s="13"/>
    </row>
    <row r="108" spans="2:8" ht="15.75" customHeight="1">
      <c r="B108" s="111"/>
      <c r="C108" s="112"/>
      <c r="D108" s="112"/>
      <c r="E108" s="113"/>
      <c r="F108" s="113"/>
      <c r="G108" s="114"/>
      <c r="H108" s="115"/>
    </row>
    <row r="109" spans="2:8" ht="15.75" customHeight="1">
      <c r="B109" s="94" t="s">
        <v>711</v>
      </c>
      <c r="C109" s="91"/>
      <c r="D109" s="91"/>
      <c r="E109" s="4"/>
      <c r="F109" s="4"/>
      <c r="G109" s="92"/>
      <c r="H109" s="93"/>
    </row>
    <row r="110" spans="2:8" ht="15.75" customHeight="1">
      <c r="B110" s="109" t="s">
        <v>718</v>
      </c>
      <c r="C110" s="91"/>
      <c r="D110" s="91"/>
      <c r="E110" s="4"/>
      <c r="F110" s="4"/>
      <c r="G110" s="92"/>
      <c r="H110" s="93"/>
    </row>
    <row r="111" spans="2:8" ht="15.75" customHeight="1">
      <c r="B111" s="95"/>
      <c r="C111" s="91"/>
      <c r="D111" s="91"/>
      <c r="E111" s="4"/>
      <c r="F111" s="4"/>
      <c r="G111" s="92"/>
      <c r="H111" s="93"/>
    </row>
    <row r="112" spans="2:8" ht="15.75" customHeight="1">
      <c r="B112" s="49" t="s">
        <v>731</v>
      </c>
      <c r="C112" s="110"/>
      <c r="D112" s="110"/>
      <c r="E112" s="98"/>
      <c r="F112" s="98"/>
      <c r="G112" s="98"/>
      <c r="H112" s="93"/>
    </row>
    <row r="113" spans="2:8" ht="15.75" customHeight="1">
      <c r="B113" s="31" t="s">
        <v>732</v>
      </c>
      <c r="C113" s="98"/>
      <c r="D113" s="98"/>
      <c r="E113" s="5"/>
      <c r="F113" s="5"/>
      <c r="G113" s="5"/>
      <c r="H113" s="93"/>
    </row>
    <row r="114" spans="2:8" ht="15.75" customHeight="1">
      <c r="B114" s="31" t="s">
        <v>733</v>
      </c>
      <c r="C114" s="98"/>
      <c r="D114" s="98"/>
      <c r="E114" s="5"/>
      <c r="F114" s="5"/>
      <c r="G114" s="5"/>
      <c r="H114" s="93"/>
    </row>
    <row r="115" spans="2:8" ht="15.75" customHeight="1">
      <c r="B115" s="33" t="s">
        <v>734</v>
      </c>
      <c r="C115" s="34" t="s">
        <v>735</v>
      </c>
      <c r="D115" s="34" t="s">
        <v>735</v>
      </c>
      <c r="E115" s="5"/>
      <c r="F115" s="5"/>
      <c r="G115" s="5"/>
      <c r="H115" s="93"/>
    </row>
    <row r="116" spans="2:8" ht="15.75" customHeight="1">
      <c r="B116" s="35"/>
      <c r="C116" s="36">
        <v>44104</v>
      </c>
      <c r="D116" s="36">
        <v>43921</v>
      </c>
      <c r="E116" s="5"/>
      <c r="F116" s="5"/>
      <c r="G116" s="5"/>
      <c r="H116" s="93"/>
    </row>
    <row r="117" spans="2:8" ht="15.75" customHeight="1">
      <c r="B117" s="37" t="s">
        <v>736</v>
      </c>
      <c r="C117" s="38"/>
      <c r="D117" s="38"/>
      <c r="E117" s="5"/>
      <c r="F117" s="5"/>
      <c r="G117" s="5"/>
      <c r="H117" s="93"/>
    </row>
    <row r="118" spans="2:8" ht="15.75" customHeight="1">
      <c r="B118" s="38" t="s">
        <v>897</v>
      </c>
      <c r="C118" s="116">
        <v>0</v>
      </c>
      <c r="D118" s="116">
        <v>0</v>
      </c>
      <c r="E118" s="5"/>
      <c r="F118" s="99"/>
      <c r="G118" s="5"/>
      <c r="H118" s="93"/>
    </row>
    <row r="119" spans="2:8" ht="15.75" customHeight="1">
      <c r="B119" s="38" t="s">
        <v>898</v>
      </c>
      <c r="C119" s="116">
        <v>0</v>
      </c>
      <c r="D119" s="116">
        <v>0</v>
      </c>
      <c r="E119" s="5"/>
      <c r="F119" s="99"/>
      <c r="G119" s="5"/>
      <c r="H119" s="93"/>
    </row>
    <row r="120" spans="2:8" ht="15.75" customHeight="1">
      <c r="B120" s="38" t="s">
        <v>896</v>
      </c>
      <c r="C120" s="116">
        <v>0</v>
      </c>
      <c r="D120" s="116">
        <v>0</v>
      </c>
      <c r="E120" s="5"/>
      <c r="F120" s="99"/>
      <c r="G120" s="5"/>
      <c r="H120" s="93"/>
    </row>
    <row r="121" spans="2:8" ht="15.75" customHeight="1">
      <c r="B121" s="38" t="s">
        <v>895</v>
      </c>
      <c r="C121" s="116">
        <v>0</v>
      </c>
      <c r="D121" s="116">
        <v>0</v>
      </c>
      <c r="E121" s="5"/>
      <c r="F121" s="99"/>
      <c r="G121" s="5"/>
      <c r="H121" s="93"/>
    </row>
    <row r="122" spans="2:8" ht="15.75" customHeight="1">
      <c r="B122" s="37" t="s">
        <v>745</v>
      </c>
      <c r="C122" s="117"/>
      <c r="D122" s="117"/>
      <c r="E122" s="5"/>
      <c r="F122" s="99"/>
      <c r="G122" s="5"/>
      <c r="H122" s="93"/>
    </row>
    <row r="123" spans="2:8" ht="15.75" customHeight="1">
      <c r="B123" s="38" t="s">
        <v>901</v>
      </c>
      <c r="C123" s="116">
        <v>0</v>
      </c>
      <c r="D123" s="116">
        <v>0</v>
      </c>
      <c r="E123" s="5"/>
      <c r="F123" s="99"/>
      <c r="G123" s="5"/>
      <c r="H123" s="93"/>
    </row>
    <row r="124" spans="2:8" ht="15.75" customHeight="1">
      <c r="B124" s="38" t="s">
        <v>902</v>
      </c>
      <c r="C124" s="116">
        <v>0</v>
      </c>
      <c r="D124" s="116">
        <v>0</v>
      </c>
      <c r="E124" s="5"/>
      <c r="F124" s="99"/>
      <c r="G124" s="5"/>
      <c r="H124" s="93"/>
    </row>
    <row r="125" spans="2:8" ht="15.75" customHeight="1">
      <c r="B125" s="38" t="s">
        <v>900</v>
      </c>
      <c r="C125" s="116">
        <v>0</v>
      </c>
      <c r="D125" s="116">
        <v>0</v>
      </c>
      <c r="E125" s="5"/>
      <c r="F125" s="99"/>
      <c r="G125" s="5"/>
      <c r="H125" s="93"/>
    </row>
    <row r="126" spans="2:8" ht="15.75" customHeight="1">
      <c r="B126" s="38" t="s">
        <v>899</v>
      </c>
      <c r="C126" s="116">
        <v>0</v>
      </c>
      <c r="D126" s="116">
        <v>0</v>
      </c>
      <c r="E126" s="5"/>
      <c r="F126" s="99"/>
      <c r="G126" s="5"/>
      <c r="H126" s="93"/>
    </row>
    <row r="127" spans="2:8" ht="15.75" customHeight="1">
      <c r="B127" s="31" t="s">
        <v>914</v>
      </c>
      <c r="C127" s="98"/>
      <c r="D127" s="98"/>
      <c r="E127" s="5"/>
      <c r="F127" s="5"/>
      <c r="G127" s="5"/>
      <c r="H127" s="93"/>
    </row>
    <row r="128" spans="2:8" ht="15.75" customHeight="1">
      <c r="B128" s="42" t="s">
        <v>756</v>
      </c>
      <c r="C128" s="98"/>
      <c r="D128" s="98"/>
      <c r="E128" s="5"/>
      <c r="F128" s="5"/>
      <c r="G128" s="5"/>
      <c r="H128" s="93"/>
    </row>
    <row r="129" spans="2:8" ht="15.75" customHeight="1">
      <c r="B129" s="42" t="s">
        <v>903</v>
      </c>
      <c r="C129" s="98"/>
      <c r="D129" s="98"/>
      <c r="E129" s="5"/>
      <c r="F129" s="5"/>
      <c r="G129" s="5"/>
      <c r="H129" s="93"/>
    </row>
    <row r="130" spans="2:8" ht="15.75" customHeight="1">
      <c r="B130" s="44" t="s">
        <v>911</v>
      </c>
      <c r="C130" s="45"/>
      <c r="D130" s="45"/>
      <c r="E130" s="47"/>
      <c r="F130" s="47"/>
      <c r="G130" s="47"/>
      <c r="H130" s="101"/>
    </row>
  </sheetData>
  <hyperlinks>
    <hyperlink ref="B86" r:id="rId1" xr:uid="{5ED94E92-23D6-4875-85B0-F81CFA55DB7B}"/>
  </hyperlinks>
  <pageMargins left="0.7" right="0.7" top="0.75" bottom="0.75" header="0.3" footer="0.3"/>
  <pageSetup orientation="portrait" horizontalDpi="300" verticalDpi="300" r:id="rId2"/>
  <headerFooter>
    <oddHeader>&amp;L&amp;"Arial"&amp;9&amp;K317100PUBLIC&amp;1#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D12-D2B0-438D-BD63-EFB1CCF0A99F}">
  <dimension ref="A1:G39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1:7" ht="15.75" customHeight="1">
      <c r="B1" s="3" t="s">
        <v>46</v>
      </c>
      <c r="C1" s="1"/>
      <c r="D1" s="1"/>
      <c r="E1" s="1"/>
      <c r="F1" s="1"/>
      <c r="G1" s="1"/>
    </row>
    <row r="2" spans="1:7" ht="15.75" customHeight="1">
      <c r="B2" s="3" t="s">
        <v>47</v>
      </c>
      <c r="C2" s="3"/>
      <c r="D2" s="3"/>
      <c r="E2" s="3"/>
      <c r="F2" s="3"/>
      <c r="G2" s="3"/>
    </row>
    <row r="3" spans="1:7" ht="15.75" customHeight="1">
      <c r="B3" s="3"/>
      <c r="C3" s="3"/>
      <c r="D3" s="3"/>
      <c r="E3" s="3"/>
      <c r="F3" s="3"/>
      <c r="G3" s="3"/>
    </row>
    <row r="4" spans="1:7" ht="15.75" customHeight="1">
      <c r="B4" s="6" t="s">
        <v>916</v>
      </c>
      <c r="C4" s="2"/>
      <c r="D4" s="2"/>
      <c r="E4" s="9"/>
      <c r="G4" s="2"/>
    </row>
    <row r="5" spans="1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1:7" ht="15.75" customHeight="1">
      <c r="B6" s="15"/>
      <c r="C6" s="15"/>
      <c r="D6" s="15"/>
      <c r="E6" s="16"/>
      <c r="F6" s="17"/>
      <c r="G6" s="125"/>
    </row>
    <row r="7" spans="1:7" ht="15.75" customHeight="1">
      <c r="B7" s="15"/>
      <c r="C7" s="15"/>
      <c r="D7" s="15"/>
      <c r="E7" s="16"/>
      <c r="F7" s="17"/>
      <c r="G7" s="125"/>
    </row>
    <row r="8" spans="1:7" ht="15.75" customHeight="1">
      <c r="B8" s="19" t="s">
        <v>106</v>
      </c>
      <c r="C8" s="15"/>
      <c r="D8" s="15"/>
      <c r="E8" s="16"/>
      <c r="F8" s="17"/>
      <c r="G8" s="125"/>
    </row>
    <row r="9" spans="1:7" ht="15.75" customHeight="1">
      <c r="B9" s="15"/>
      <c r="C9" s="15"/>
      <c r="D9" s="15"/>
      <c r="E9" s="16"/>
      <c r="F9" s="17">
        <v>16762.29</v>
      </c>
      <c r="G9" s="125">
        <v>0.99660000000000004</v>
      </c>
    </row>
    <row r="10" spans="1:7" ht="15.75" customHeight="1">
      <c r="B10" s="19" t="s">
        <v>93</v>
      </c>
      <c r="C10" s="19"/>
      <c r="D10" s="19"/>
      <c r="E10" s="86"/>
      <c r="F10" s="21">
        <v>16762.29</v>
      </c>
      <c r="G10" s="126">
        <v>0.99660000000000004</v>
      </c>
    </row>
    <row r="11" spans="1:7" ht="15.75" customHeight="1">
      <c r="B11" s="15"/>
      <c r="C11" s="15"/>
      <c r="D11" s="15"/>
      <c r="E11" s="16"/>
      <c r="F11" s="17"/>
      <c r="G11" s="125"/>
    </row>
    <row r="12" spans="1:7" ht="15.75" customHeight="1">
      <c r="B12" s="26" t="s">
        <v>95</v>
      </c>
      <c r="C12" s="26"/>
      <c r="D12" s="26"/>
      <c r="E12" s="27"/>
      <c r="F12" s="21">
        <v>16762.29</v>
      </c>
      <c r="G12" s="126">
        <v>0.99660000000000004</v>
      </c>
    </row>
    <row r="13" spans="1:7" ht="15.75" customHeight="1">
      <c r="B13" s="15" t="s">
        <v>108</v>
      </c>
      <c r="C13" s="15"/>
      <c r="D13" s="15"/>
      <c r="E13" s="16"/>
      <c r="F13" s="17">
        <v>56.77</v>
      </c>
      <c r="G13" s="125">
        <v>3.3999999999999586E-3</v>
      </c>
    </row>
    <row r="14" spans="1:7" ht="15.75" customHeight="1">
      <c r="B14" s="87" t="s">
        <v>109</v>
      </c>
      <c r="C14" s="87"/>
      <c r="D14" s="87"/>
      <c r="E14" s="88"/>
      <c r="F14" s="89">
        <v>16819.060000000001</v>
      </c>
      <c r="G14" s="128">
        <v>1</v>
      </c>
    </row>
    <row r="15" spans="1:7" ht="15.75" customHeight="1">
      <c r="B15" s="90"/>
      <c r="C15" s="91"/>
      <c r="D15" s="91"/>
      <c r="E15" s="4"/>
      <c r="F15" s="4"/>
      <c r="G15" s="129"/>
    </row>
    <row r="16" spans="1:7" ht="15.75" customHeight="1">
      <c r="A16" s="32"/>
      <c r="B16" s="49" t="s">
        <v>731</v>
      </c>
      <c r="C16" s="96"/>
      <c r="D16" s="96"/>
      <c r="E16" s="98"/>
      <c r="F16" s="98"/>
      <c r="G16" s="50"/>
    </row>
    <row r="17" spans="1:7" ht="15.75" customHeight="1">
      <c r="A17" s="28"/>
      <c r="B17" s="31" t="s">
        <v>732</v>
      </c>
      <c r="C17" s="98"/>
      <c r="D17" s="98"/>
      <c r="E17" s="5"/>
      <c r="F17" s="5"/>
      <c r="G17" s="30"/>
    </row>
    <row r="18" spans="1:7" ht="15.75" customHeight="1">
      <c r="A18" s="28"/>
      <c r="B18" s="31" t="s">
        <v>733</v>
      </c>
      <c r="C18" s="98"/>
      <c r="D18" s="98"/>
      <c r="E18" s="5"/>
      <c r="F18" s="5"/>
      <c r="G18" s="30"/>
    </row>
    <row r="19" spans="1:7" ht="15.75" customHeight="1">
      <c r="A19" s="28"/>
      <c r="B19" s="33" t="s">
        <v>760</v>
      </c>
      <c r="C19" s="34" t="s">
        <v>735</v>
      </c>
      <c r="D19" s="34" t="s">
        <v>735</v>
      </c>
      <c r="E19" s="5"/>
      <c r="F19" s="5"/>
      <c r="G19" s="30"/>
    </row>
    <row r="20" spans="1:7" ht="15.75" customHeight="1">
      <c r="A20" s="28"/>
      <c r="B20" s="35"/>
      <c r="C20" s="81">
        <v>44104</v>
      </c>
      <c r="D20" s="81">
        <v>43921</v>
      </c>
      <c r="E20" s="5"/>
      <c r="F20" s="5"/>
      <c r="G20" s="30"/>
    </row>
    <row r="21" spans="1:7" ht="15.75" customHeight="1">
      <c r="A21" s="28"/>
      <c r="B21" s="37" t="s">
        <v>736</v>
      </c>
      <c r="C21" s="38"/>
      <c r="D21" s="38"/>
      <c r="E21" s="5"/>
      <c r="F21" s="5"/>
      <c r="G21" s="30"/>
    </row>
    <row r="22" spans="1:7" ht="15.75" customHeight="1">
      <c r="A22" s="28"/>
      <c r="B22" s="38" t="s">
        <v>737</v>
      </c>
      <c r="C22" s="40">
        <v>1045.9615000000001</v>
      </c>
      <c r="D22" s="40">
        <v>1029.4849000000002</v>
      </c>
      <c r="E22" s="97"/>
      <c r="F22" s="97"/>
      <c r="G22" s="85"/>
    </row>
    <row r="23" spans="1:7" ht="15.75" customHeight="1">
      <c r="A23" s="28"/>
      <c r="B23" s="38" t="s">
        <v>761</v>
      </c>
      <c r="C23" s="40">
        <v>1000</v>
      </c>
      <c r="D23" s="40">
        <v>1000</v>
      </c>
      <c r="E23" s="97"/>
      <c r="F23" s="97"/>
      <c r="G23" s="85"/>
    </row>
    <row r="24" spans="1:7" ht="15.75" customHeight="1">
      <c r="A24" s="28"/>
      <c r="B24" s="38" t="s">
        <v>738</v>
      </c>
      <c r="C24" s="40">
        <v>1000.3718000000001</v>
      </c>
      <c r="D24" s="40">
        <v>1000.1967000000001</v>
      </c>
      <c r="E24" s="97"/>
      <c r="F24" s="97"/>
      <c r="G24" s="85"/>
    </row>
    <row r="25" spans="1:7" ht="15.75" customHeight="1">
      <c r="A25" s="28"/>
      <c r="B25" s="37" t="s">
        <v>745</v>
      </c>
      <c r="C25" s="51"/>
      <c r="D25" s="51"/>
      <c r="E25" s="5"/>
      <c r="F25" s="5"/>
      <c r="G25" s="30"/>
    </row>
    <row r="26" spans="1:7" ht="15.75" customHeight="1">
      <c r="A26" s="28"/>
      <c r="B26" s="38" t="s">
        <v>762</v>
      </c>
      <c r="C26" s="40">
        <v>1044.7072000000001</v>
      </c>
      <c r="D26" s="40">
        <v>1028.7925</v>
      </c>
      <c r="E26" s="5"/>
      <c r="F26" s="5"/>
      <c r="G26" s="30"/>
    </row>
    <row r="27" spans="1:7" ht="15.75" customHeight="1">
      <c r="A27" s="28"/>
      <c r="B27" s="38" t="s">
        <v>763</v>
      </c>
      <c r="C27" s="40">
        <v>1000</v>
      </c>
      <c r="D27" s="40">
        <v>1000</v>
      </c>
      <c r="E27" s="5"/>
      <c r="F27" s="5"/>
      <c r="G27" s="30"/>
    </row>
    <row r="28" spans="1:7" ht="15.75" customHeight="1">
      <c r="A28" s="28"/>
      <c r="B28" s="38" t="s">
        <v>764</v>
      </c>
      <c r="C28" s="40">
        <v>1000.4268000000001</v>
      </c>
      <c r="D28" s="40">
        <v>1000.2963000000001</v>
      </c>
      <c r="E28" s="5"/>
      <c r="F28" s="5"/>
      <c r="G28" s="30"/>
    </row>
    <row r="29" spans="1:7" ht="15.75" customHeight="1">
      <c r="A29" s="28"/>
      <c r="B29" s="31" t="s">
        <v>912</v>
      </c>
      <c r="C29" s="98"/>
      <c r="D29" s="98"/>
      <c r="E29" s="5"/>
      <c r="F29" s="5"/>
      <c r="G29" s="30"/>
    </row>
    <row r="30" spans="1:7" ht="15.75" customHeight="1">
      <c r="A30" s="28"/>
      <c r="B30" s="33" t="s">
        <v>754</v>
      </c>
      <c r="C30" s="34" t="s">
        <v>755</v>
      </c>
      <c r="D30" s="98"/>
      <c r="E30" s="5"/>
      <c r="F30" s="5"/>
      <c r="G30" s="30"/>
    </row>
    <row r="31" spans="1:7" ht="15.75" customHeight="1">
      <c r="A31" s="28"/>
      <c r="B31" s="41"/>
      <c r="C31" s="81">
        <v>44104</v>
      </c>
      <c r="D31" s="98"/>
      <c r="E31" s="5"/>
      <c r="F31" s="5"/>
      <c r="G31" s="30"/>
    </row>
    <row r="32" spans="1:7" ht="15.75" customHeight="1">
      <c r="A32" s="28"/>
      <c r="B32" s="38" t="s">
        <v>761</v>
      </c>
      <c r="C32" s="40">
        <v>3.1951349999999996</v>
      </c>
      <c r="D32" s="98"/>
      <c r="E32" s="5"/>
      <c r="F32" s="5"/>
      <c r="G32" s="30"/>
    </row>
    <row r="33" spans="1:7" ht="15.75" customHeight="1">
      <c r="A33" s="28"/>
      <c r="B33" s="38" t="s">
        <v>738</v>
      </c>
      <c r="C33" s="40">
        <v>14.467414199999997</v>
      </c>
      <c r="D33" s="98"/>
      <c r="E33" s="5"/>
      <c r="F33" s="5"/>
      <c r="G33" s="30"/>
    </row>
    <row r="34" spans="1:7" ht="15.75" customHeight="1">
      <c r="A34" s="28"/>
      <c r="B34" s="38" t="s">
        <v>763</v>
      </c>
      <c r="C34" s="40">
        <v>15.341686999999997</v>
      </c>
      <c r="D34" s="148"/>
      <c r="E34" s="97"/>
      <c r="F34" s="97"/>
      <c r="G34" s="85"/>
    </row>
    <row r="35" spans="1:7" ht="15.75" customHeight="1">
      <c r="A35" s="28"/>
      <c r="B35" s="38" t="s">
        <v>764</v>
      </c>
      <c r="C35" s="40">
        <v>15.21536547</v>
      </c>
      <c r="D35" s="148"/>
      <c r="E35" s="97"/>
      <c r="F35" s="97"/>
      <c r="G35" s="85"/>
    </row>
    <row r="36" spans="1:7" ht="15.75" customHeight="1">
      <c r="A36" s="28"/>
      <c r="B36" s="42" t="s">
        <v>756</v>
      </c>
      <c r="C36" s="98"/>
      <c r="D36" s="98"/>
      <c r="E36" s="5"/>
      <c r="F36" s="5"/>
      <c r="G36" s="30"/>
    </row>
    <row r="37" spans="1:7" ht="15.75" customHeight="1">
      <c r="A37" s="28"/>
      <c r="B37" s="31" t="s">
        <v>883</v>
      </c>
      <c r="C37" s="98"/>
      <c r="D37" s="98"/>
      <c r="E37" s="5"/>
      <c r="F37" s="5"/>
      <c r="G37" s="30"/>
    </row>
    <row r="38" spans="1:7" ht="15.75" customHeight="1">
      <c r="A38" s="28"/>
      <c r="B38" s="31" t="s">
        <v>758</v>
      </c>
      <c r="C38" s="98"/>
      <c r="D38" s="98"/>
      <c r="E38" s="5"/>
      <c r="F38" s="5"/>
      <c r="G38" s="30"/>
    </row>
    <row r="39" spans="1:7" ht="15.75" customHeight="1">
      <c r="A39" s="28"/>
      <c r="B39" s="44" t="s">
        <v>759</v>
      </c>
      <c r="C39" s="45"/>
      <c r="D39" s="45"/>
      <c r="E39" s="47"/>
      <c r="F39" s="47"/>
      <c r="G39" s="48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176F-41A1-4F18-A87F-1C71229C6629}">
  <dimension ref="A1:G45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48</v>
      </c>
      <c r="C1" s="1"/>
      <c r="D1" s="1"/>
      <c r="E1" s="1"/>
      <c r="F1" s="1"/>
      <c r="G1" s="1"/>
    </row>
    <row r="2" spans="2:7" ht="15.75" customHeight="1">
      <c r="B2" s="3" t="s">
        <v>49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5"/>
      <c r="C6" s="15"/>
      <c r="D6" s="15"/>
      <c r="E6" s="16"/>
      <c r="F6" s="17"/>
      <c r="G6" s="125"/>
    </row>
    <row r="7" spans="2:7" ht="15.75" customHeight="1">
      <c r="B7" s="19" t="s">
        <v>702</v>
      </c>
      <c r="C7" s="15"/>
      <c r="D7" s="15"/>
      <c r="E7" s="16"/>
      <c r="F7" s="17"/>
      <c r="G7" s="125"/>
    </row>
    <row r="8" spans="2:7" ht="15.75" customHeight="1">
      <c r="B8" s="19" t="s">
        <v>908</v>
      </c>
      <c r="C8" s="19"/>
      <c r="D8" s="19"/>
      <c r="E8" s="86"/>
      <c r="F8" s="107"/>
      <c r="G8" s="134"/>
    </row>
    <row r="9" spans="2:7" ht="15.75" customHeight="1">
      <c r="B9" s="15" t="s">
        <v>703</v>
      </c>
      <c r="C9" s="15" t="s">
        <v>704</v>
      </c>
      <c r="D9" s="15"/>
      <c r="E9" s="16">
        <v>180368.73199999999</v>
      </c>
      <c r="F9" s="17">
        <v>31002.89</v>
      </c>
      <c r="G9" s="125">
        <v>0.96679999999999999</v>
      </c>
    </row>
    <row r="10" spans="2:7" ht="15.75" customHeight="1">
      <c r="B10" s="19" t="s">
        <v>93</v>
      </c>
      <c r="C10" s="19"/>
      <c r="D10" s="19"/>
      <c r="E10" s="86"/>
      <c r="F10" s="21">
        <v>31002.89</v>
      </c>
      <c r="G10" s="126">
        <v>0.96679999999999999</v>
      </c>
    </row>
    <row r="11" spans="2:7" ht="15.75" customHeight="1">
      <c r="B11" s="15"/>
      <c r="C11" s="15"/>
      <c r="D11" s="15"/>
      <c r="E11" s="16"/>
      <c r="F11" s="17"/>
      <c r="G11" s="125"/>
    </row>
    <row r="12" spans="2:7" ht="15.75" customHeight="1">
      <c r="B12" s="26" t="s">
        <v>95</v>
      </c>
      <c r="C12" s="26"/>
      <c r="D12" s="26"/>
      <c r="E12" s="27"/>
      <c r="F12" s="21">
        <v>31002.89</v>
      </c>
      <c r="G12" s="126">
        <v>0.96679999999999999</v>
      </c>
    </row>
    <row r="13" spans="2:7" ht="15.75" customHeight="1">
      <c r="B13" s="15"/>
      <c r="C13" s="15"/>
      <c r="D13" s="15"/>
      <c r="E13" s="16"/>
      <c r="F13" s="17"/>
      <c r="G13" s="125"/>
    </row>
    <row r="14" spans="2:7" ht="15.75" customHeight="1">
      <c r="B14" s="19" t="s">
        <v>106</v>
      </c>
      <c r="C14" s="15"/>
      <c r="D14" s="15"/>
      <c r="E14" s="16"/>
      <c r="F14" s="17"/>
      <c r="G14" s="125"/>
    </row>
    <row r="15" spans="2:7" ht="15.75" customHeight="1">
      <c r="B15" s="15" t="s">
        <v>107</v>
      </c>
      <c r="C15" s="15"/>
      <c r="D15" s="15"/>
      <c r="E15" s="16"/>
      <c r="F15" s="17">
        <v>1248.44</v>
      </c>
      <c r="G15" s="125">
        <v>3.8899999999999997E-2</v>
      </c>
    </row>
    <row r="16" spans="2:7" ht="15.75" customHeight="1">
      <c r="B16" s="19" t="s">
        <v>93</v>
      </c>
      <c r="C16" s="19"/>
      <c r="D16" s="19"/>
      <c r="E16" s="86"/>
      <c r="F16" s="21">
        <v>1248.44</v>
      </c>
      <c r="G16" s="126">
        <v>3.8899999999999997E-2</v>
      </c>
    </row>
    <row r="17" spans="1:7" ht="15.75" customHeight="1">
      <c r="B17" s="15"/>
      <c r="C17" s="15"/>
      <c r="D17" s="15"/>
      <c r="E17" s="16"/>
      <c r="F17" s="17"/>
      <c r="G17" s="125"/>
    </row>
    <row r="18" spans="1:7" ht="15.75" customHeight="1">
      <c r="B18" s="26" t="s">
        <v>95</v>
      </c>
      <c r="C18" s="26"/>
      <c r="D18" s="26"/>
      <c r="E18" s="27"/>
      <c r="F18" s="21">
        <v>1248.44</v>
      </c>
      <c r="G18" s="126">
        <v>3.8899999999999997E-2</v>
      </c>
    </row>
    <row r="19" spans="1:7" ht="15.75" customHeight="1">
      <c r="B19" s="15" t="s">
        <v>108</v>
      </c>
      <c r="C19" s="15"/>
      <c r="D19" s="15"/>
      <c r="E19" s="16"/>
      <c r="F19" s="120">
        <v>-184.4</v>
      </c>
      <c r="G19" s="131">
        <v>-5.7000000000000384E-3</v>
      </c>
    </row>
    <row r="20" spans="1:7" ht="15.75" customHeight="1">
      <c r="B20" s="87" t="s">
        <v>109</v>
      </c>
      <c r="C20" s="87"/>
      <c r="D20" s="87"/>
      <c r="E20" s="88"/>
      <c r="F20" s="89">
        <v>32066.93</v>
      </c>
      <c r="G20" s="128">
        <v>1</v>
      </c>
    </row>
    <row r="21" spans="1:7" ht="15.75" customHeight="1">
      <c r="B21" s="90"/>
      <c r="C21" s="91"/>
      <c r="D21" s="91"/>
      <c r="E21" s="4"/>
      <c r="F21" s="4"/>
      <c r="G21" s="129"/>
    </row>
    <row r="22" spans="1:7" ht="15.75" customHeight="1">
      <c r="A22" s="32"/>
      <c r="B22" s="49" t="s">
        <v>731</v>
      </c>
      <c r="C22" s="96"/>
      <c r="D22" s="96"/>
      <c r="E22" s="98"/>
      <c r="F22" s="98"/>
      <c r="G22" s="50"/>
    </row>
    <row r="23" spans="1:7" ht="15.75" customHeight="1">
      <c r="A23" s="28"/>
      <c r="B23" s="31" t="s">
        <v>732</v>
      </c>
      <c r="C23" s="98"/>
      <c r="D23" s="98"/>
      <c r="E23" s="5"/>
      <c r="F23" s="5"/>
      <c r="G23" s="30"/>
    </row>
    <row r="24" spans="1:7" ht="15.75" customHeight="1">
      <c r="A24" s="28"/>
      <c r="B24" s="31" t="s">
        <v>807</v>
      </c>
      <c r="C24" s="98"/>
      <c r="D24" s="98"/>
      <c r="E24" s="5"/>
      <c r="F24" s="5"/>
      <c r="G24" s="30"/>
    </row>
    <row r="25" spans="1:7" ht="15.75" customHeight="1">
      <c r="A25" s="28"/>
      <c r="B25" s="31" t="s">
        <v>808</v>
      </c>
      <c r="C25" s="98"/>
      <c r="D25" s="98"/>
      <c r="E25" s="5"/>
      <c r="F25" s="5"/>
      <c r="G25" s="30"/>
    </row>
    <row r="26" spans="1:7" ht="15.75" customHeight="1">
      <c r="A26" s="28"/>
      <c r="B26" s="33" t="s">
        <v>734</v>
      </c>
      <c r="C26" s="34" t="s">
        <v>735</v>
      </c>
      <c r="D26" s="34" t="s">
        <v>735</v>
      </c>
      <c r="E26" s="5"/>
      <c r="F26" s="5"/>
      <c r="G26" s="30"/>
    </row>
    <row r="27" spans="1:7" ht="15.75" customHeight="1">
      <c r="A27" s="28"/>
      <c r="B27" s="35"/>
      <c r="C27" s="81">
        <v>44104</v>
      </c>
      <c r="D27" s="81">
        <v>43921</v>
      </c>
      <c r="E27" s="5"/>
      <c r="F27" s="5"/>
      <c r="G27" s="30"/>
    </row>
    <row r="28" spans="1:7" ht="15.75" customHeight="1">
      <c r="A28" s="28"/>
      <c r="B28" s="37" t="s">
        <v>736</v>
      </c>
      <c r="C28" s="38"/>
      <c r="D28" s="38"/>
      <c r="E28" s="5"/>
      <c r="F28" s="5"/>
      <c r="G28" s="30"/>
    </row>
    <row r="29" spans="1:7" ht="15.75" customHeight="1">
      <c r="A29" s="28"/>
      <c r="B29" s="38" t="s">
        <v>737</v>
      </c>
      <c r="C29" s="70">
        <v>32.18</v>
      </c>
      <c r="D29" s="70">
        <v>20.85</v>
      </c>
      <c r="E29" s="5"/>
      <c r="F29" s="5"/>
      <c r="G29" s="30"/>
    </row>
    <row r="30" spans="1:7" ht="15.75" customHeight="1">
      <c r="A30" s="28"/>
      <c r="B30" s="38" t="s">
        <v>776</v>
      </c>
      <c r="C30" s="70">
        <v>32.18</v>
      </c>
      <c r="D30" s="70">
        <v>20.85</v>
      </c>
      <c r="E30" s="5"/>
      <c r="F30" s="5"/>
      <c r="G30" s="30"/>
    </row>
    <row r="31" spans="1:7" ht="15.75" customHeight="1">
      <c r="A31" s="28"/>
      <c r="B31" s="37" t="s">
        <v>745</v>
      </c>
      <c r="C31" s="70"/>
      <c r="D31" s="70"/>
      <c r="E31" s="5"/>
      <c r="F31" s="5"/>
      <c r="G31" s="30"/>
    </row>
    <row r="32" spans="1:7" ht="15.75" customHeight="1">
      <c r="A32" s="28"/>
      <c r="B32" s="38" t="s">
        <v>746</v>
      </c>
      <c r="C32" s="70">
        <v>29.86</v>
      </c>
      <c r="D32" s="70">
        <v>19.47</v>
      </c>
      <c r="E32" s="5"/>
      <c r="F32" s="5"/>
      <c r="G32" s="30"/>
    </row>
    <row r="33" spans="1:7" ht="15.75" customHeight="1">
      <c r="A33" s="28"/>
      <c r="B33" s="38" t="s">
        <v>751</v>
      </c>
      <c r="C33" s="77" t="s">
        <v>739</v>
      </c>
      <c r="D33" s="77" t="s">
        <v>739</v>
      </c>
      <c r="E33" s="5"/>
      <c r="F33" s="5"/>
      <c r="G33" s="30"/>
    </row>
    <row r="34" spans="1:7" ht="15.75" customHeight="1">
      <c r="A34" s="28"/>
      <c r="B34" s="38" t="s">
        <v>778</v>
      </c>
      <c r="C34" s="70">
        <v>28</v>
      </c>
      <c r="D34" s="70">
        <v>18.25</v>
      </c>
      <c r="E34" s="5"/>
      <c r="F34" s="5"/>
      <c r="G34" s="30"/>
    </row>
    <row r="35" spans="1:7" ht="15.75" customHeight="1">
      <c r="A35" s="28"/>
      <c r="B35" s="31" t="s">
        <v>753</v>
      </c>
      <c r="C35" s="135"/>
      <c r="D35" s="135"/>
      <c r="E35" s="5"/>
      <c r="F35" s="5"/>
      <c r="G35" s="30"/>
    </row>
    <row r="36" spans="1:7" ht="15.75" customHeight="1">
      <c r="A36" s="28"/>
      <c r="B36" s="31" t="s">
        <v>913</v>
      </c>
      <c r="C36" s="98"/>
      <c r="D36" s="98"/>
      <c r="E36" s="5"/>
      <c r="F36" s="5"/>
      <c r="G36" s="30"/>
    </row>
    <row r="37" spans="1:7" ht="15.75" customHeight="1">
      <c r="A37" s="28"/>
      <c r="B37" s="33" t="s">
        <v>754</v>
      </c>
      <c r="C37" s="34" t="s">
        <v>755</v>
      </c>
      <c r="D37" s="98"/>
      <c r="E37" s="5"/>
      <c r="F37" s="5"/>
      <c r="G37" s="30"/>
    </row>
    <row r="38" spans="1:7" ht="15.75" customHeight="1">
      <c r="A38" s="28"/>
      <c r="B38" s="41"/>
      <c r="C38" s="81">
        <v>44104</v>
      </c>
      <c r="D38" s="98"/>
      <c r="E38" s="5"/>
      <c r="F38" s="5"/>
      <c r="G38" s="30"/>
    </row>
    <row r="39" spans="1:7" ht="15.75" customHeight="1">
      <c r="A39" s="28"/>
      <c r="B39" s="38" t="s">
        <v>776</v>
      </c>
      <c r="C39" s="39" t="s">
        <v>739</v>
      </c>
      <c r="D39" s="98"/>
      <c r="E39" s="5"/>
      <c r="F39" s="5"/>
      <c r="G39" s="30"/>
    </row>
    <row r="40" spans="1:7" ht="15.75" customHeight="1">
      <c r="A40" s="28"/>
      <c r="B40" s="38" t="s">
        <v>778</v>
      </c>
      <c r="C40" s="39" t="s">
        <v>739</v>
      </c>
      <c r="D40" s="98"/>
      <c r="E40" s="5"/>
      <c r="F40" s="5"/>
      <c r="G40" s="30"/>
    </row>
    <row r="41" spans="1:7" ht="15.75" customHeight="1">
      <c r="A41" s="28"/>
      <c r="B41" s="42" t="s">
        <v>857</v>
      </c>
      <c r="C41" s="98"/>
      <c r="D41" s="98"/>
      <c r="E41" s="5"/>
      <c r="F41" s="5"/>
      <c r="G41" s="30"/>
    </row>
    <row r="42" spans="1:7" ht="26.1" customHeight="1">
      <c r="A42" s="28"/>
      <c r="B42" s="165" t="s">
        <v>884</v>
      </c>
      <c r="C42" s="166"/>
      <c r="D42" s="166"/>
      <c r="E42" s="166"/>
      <c r="F42" s="166"/>
      <c r="G42" s="30"/>
    </row>
    <row r="43" spans="1:7" ht="15.75" customHeight="1">
      <c r="A43" s="28"/>
      <c r="B43" s="31" t="s">
        <v>885</v>
      </c>
      <c r="C43" s="98"/>
      <c r="D43" s="98"/>
      <c r="E43" s="5"/>
      <c r="F43" s="5"/>
      <c r="G43" s="30"/>
    </row>
    <row r="44" spans="1:7" ht="15.75" customHeight="1">
      <c r="A44" s="28"/>
      <c r="B44" s="31" t="s">
        <v>835</v>
      </c>
      <c r="C44" s="98"/>
      <c r="D44" s="98"/>
      <c r="E44" s="5"/>
      <c r="F44" s="5"/>
      <c r="G44" s="30"/>
    </row>
    <row r="45" spans="1:7" ht="15.75" customHeight="1">
      <c r="A45" s="28"/>
      <c r="B45" s="44" t="s">
        <v>836</v>
      </c>
      <c r="C45" s="45"/>
      <c r="D45" s="45"/>
      <c r="E45" s="47"/>
      <c r="F45" s="47"/>
      <c r="G45" s="48"/>
    </row>
  </sheetData>
  <mergeCells count="1">
    <mergeCell ref="B42:F42"/>
  </mergeCells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45B7-3AC7-4356-8668-D165F757829D}">
  <dimension ref="A1:G43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7" ht="15.75" customHeight="1">
      <c r="B1" s="3" t="s">
        <v>50</v>
      </c>
      <c r="C1" s="1"/>
      <c r="D1" s="1"/>
      <c r="E1" s="1"/>
      <c r="F1" s="1"/>
      <c r="G1" s="1"/>
    </row>
    <row r="2" spans="2:7" ht="15.75" customHeight="1">
      <c r="B2" s="3" t="s">
        <v>51</v>
      </c>
      <c r="C2" s="3"/>
      <c r="D2" s="3"/>
      <c r="E2" s="3"/>
      <c r="F2" s="3"/>
      <c r="G2" s="3"/>
    </row>
    <row r="3" spans="2:7" ht="15.75" customHeight="1">
      <c r="B3" s="3"/>
      <c r="C3" s="3"/>
      <c r="D3" s="3"/>
      <c r="E3" s="3"/>
      <c r="F3" s="3"/>
      <c r="G3" s="3"/>
    </row>
    <row r="4" spans="2:7" ht="15.75" customHeight="1">
      <c r="B4" s="6" t="s">
        <v>916</v>
      </c>
      <c r="C4" s="2"/>
      <c r="D4" s="2"/>
      <c r="E4" s="9"/>
      <c r="G4" s="2"/>
    </row>
    <row r="5" spans="2:7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</row>
    <row r="6" spans="2:7" ht="15.75" customHeight="1">
      <c r="B6" s="15"/>
      <c r="C6" s="15"/>
      <c r="D6" s="15"/>
      <c r="E6" s="16"/>
      <c r="F6" s="17"/>
      <c r="G6" s="125"/>
    </row>
    <row r="7" spans="2:7" ht="15.75" customHeight="1">
      <c r="B7" s="19" t="s">
        <v>702</v>
      </c>
      <c r="C7" s="15"/>
      <c r="D7" s="15"/>
      <c r="E7" s="16"/>
      <c r="F7" s="17"/>
      <c r="G7" s="125"/>
    </row>
    <row r="8" spans="2:7" ht="15.75" customHeight="1">
      <c r="B8" s="19" t="s">
        <v>908</v>
      </c>
      <c r="C8" s="19"/>
      <c r="D8" s="19"/>
      <c r="E8" s="86"/>
      <c r="F8" s="107"/>
      <c r="G8" s="134"/>
    </row>
    <row r="9" spans="2:7" ht="15.75" customHeight="1">
      <c r="B9" s="15" t="s">
        <v>705</v>
      </c>
      <c r="C9" s="15" t="s">
        <v>706</v>
      </c>
      <c r="D9" s="15"/>
      <c r="E9" s="16">
        <v>88467.317999999999</v>
      </c>
      <c r="F9" s="17">
        <v>390.43</v>
      </c>
      <c r="G9" s="125">
        <v>0.99650000000000005</v>
      </c>
    </row>
    <row r="10" spans="2:7" ht="15.75" customHeight="1">
      <c r="B10" s="19" t="s">
        <v>93</v>
      </c>
      <c r="C10" s="19"/>
      <c r="D10" s="19"/>
      <c r="E10" s="86"/>
      <c r="F10" s="21">
        <v>390.43</v>
      </c>
      <c r="G10" s="126">
        <v>0.99650000000000005</v>
      </c>
    </row>
    <row r="11" spans="2:7" ht="15.75" customHeight="1">
      <c r="B11" s="15"/>
      <c r="C11" s="15"/>
      <c r="D11" s="15"/>
      <c r="E11" s="16"/>
      <c r="F11" s="17"/>
      <c r="G11" s="125"/>
    </row>
    <row r="12" spans="2:7" ht="15.75" customHeight="1">
      <c r="B12" s="26" t="s">
        <v>95</v>
      </c>
      <c r="C12" s="26"/>
      <c r="D12" s="26"/>
      <c r="E12" s="27"/>
      <c r="F12" s="21">
        <v>390.43</v>
      </c>
      <c r="G12" s="126">
        <v>0.99650000000000005</v>
      </c>
    </row>
    <row r="13" spans="2:7" ht="15.75" customHeight="1">
      <c r="B13" s="15"/>
      <c r="C13" s="15"/>
      <c r="D13" s="15"/>
      <c r="E13" s="16"/>
      <c r="F13" s="17"/>
      <c r="G13" s="125"/>
    </row>
    <row r="14" spans="2:7" ht="15.75" customHeight="1">
      <c r="B14" s="19" t="s">
        <v>106</v>
      </c>
      <c r="C14" s="15"/>
      <c r="D14" s="15"/>
      <c r="E14" s="16"/>
      <c r="F14" s="17"/>
      <c r="G14" s="125"/>
    </row>
    <row r="15" spans="2:7" ht="15.75" customHeight="1">
      <c r="B15" s="15" t="s">
        <v>107</v>
      </c>
      <c r="C15" s="15"/>
      <c r="D15" s="15"/>
      <c r="E15" s="16"/>
      <c r="F15" s="17">
        <v>2.1800000000000002</v>
      </c>
      <c r="G15" s="125">
        <v>5.5999999999999999E-3</v>
      </c>
    </row>
    <row r="16" spans="2:7" ht="15.75" customHeight="1">
      <c r="B16" s="19" t="s">
        <v>93</v>
      </c>
      <c r="C16" s="19"/>
      <c r="D16" s="19"/>
      <c r="E16" s="86"/>
      <c r="F16" s="21">
        <v>2.1800000000000002</v>
      </c>
      <c r="G16" s="126">
        <v>5.5999999999999999E-3</v>
      </c>
    </row>
    <row r="17" spans="1:7" ht="15.75" customHeight="1">
      <c r="B17" s="15"/>
      <c r="C17" s="15"/>
      <c r="D17" s="15"/>
      <c r="E17" s="16"/>
      <c r="F17" s="17"/>
      <c r="G17" s="125"/>
    </row>
    <row r="18" spans="1:7" ht="15.75" customHeight="1">
      <c r="B18" s="26" t="s">
        <v>95</v>
      </c>
      <c r="C18" s="26"/>
      <c r="D18" s="26"/>
      <c r="E18" s="27"/>
      <c r="F18" s="21">
        <v>2.1800000000000002</v>
      </c>
      <c r="G18" s="126">
        <v>5.5999999999999999E-3</v>
      </c>
    </row>
    <row r="19" spans="1:7" ht="15.75" customHeight="1">
      <c r="B19" s="15" t="s">
        <v>108</v>
      </c>
      <c r="C19" s="15"/>
      <c r="D19" s="15"/>
      <c r="E19" s="16"/>
      <c r="F19" s="120">
        <v>-0.81</v>
      </c>
      <c r="G19" s="131">
        <v>-2.0999999999999908E-3</v>
      </c>
    </row>
    <row r="20" spans="1:7" ht="15.75" customHeight="1">
      <c r="B20" s="87" t="s">
        <v>109</v>
      </c>
      <c r="C20" s="87"/>
      <c r="D20" s="87"/>
      <c r="E20" s="88"/>
      <c r="F20" s="89">
        <v>391.8</v>
      </c>
      <c r="G20" s="128">
        <v>1</v>
      </c>
    </row>
    <row r="21" spans="1:7" ht="15.75" customHeight="1">
      <c r="B21" s="90"/>
      <c r="C21" s="91"/>
      <c r="D21" s="91"/>
      <c r="E21" s="4"/>
      <c r="F21" s="4"/>
      <c r="G21" s="129"/>
    </row>
    <row r="22" spans="1:7" ht="15.75" customHeight="1">
      <c r="A22" s="32"/>
      <c r="B22" s="49" t="s">
        <v>731</v>
      </c>
      <c r="C22" s="96"/>
      <c r="D22" s="96"/>
      <c r="E22" s="98"/>
      <c r="F22" s="98"/>
      <c r="G22" s="50"/>
    </row>
    <row r="23" spans="1:7" ht="15.75" customHeight="1">
      <c r="A23" s="28"/>
      <c r="B23" s="31" t="s">
        <v>732</v>
      </c>
      <c r="C23" s="98"/>
      <c r="D23" s="98"/>
      <c r="E23" s="5"/>
      <c r="F23" s="5"/>
      <c r="G23" s="30"/>
    </row>
    <row r="24" spans="1:7" ht="15.75" customHeight="1">
      <c r="A24" s="28"/>
      <c r="B24" s="31" t="s">
        <v>807</v>
      </c>
      <c r="C24" s="98"/>
      <c r="D24" s="98"/>
      <c r="E24" s="5"/>
      <c r="F24" s="5"/>
      <c r="G24" s="30"/>
    </row>
    <row r="25" spans="1:7" ht="15.75" customHeight="1">
      <c r="A25" s="28"/>
      <c r="B25" s="31" t="s">
        <v>808</v>
      </c>
      <c r="C25" s="98"/>
      <c r="D25" s="98"/>
      <c r="E25" s="5"/>
      <c r="F25" s="5"/>
      <c r="G25" s="30"/>
    </row>
    <row r="26" spans="1:7" ht="15.75" customHeight="1">
      <c r="A26" s="28"/>
      <c r="B26" s="33" t="s">
        <v>734</v>
      </c>
      <c r="C26" s="34" t="s">
        <v>735</v>
      </c>
      <c r="D26" s="34" t="s">
        <v>735</v>
      </c>
      <c r="E26" s="5"/>
      <c r="F26" s="5"/>
      <c r="G26" s="30"/>
    </row>
    <row r="27" spans="1:7" ht="15.75" customHeight="1">
      <c r="A27" s="28"/>
      <c r="B27" s="35"/>
      <c r="C27" s="81">
        <v>44104</v>
      </c>
      <c r="D27" s="81">
        <v>43921</v>
      </c>
      <c r="E27" s="5"/>
      <c r="F27" s="5"/>
      <c r="G27" s="30"/>
    </row>
    <row r="28" spans="1:7" ht="15.75" customHeight="1">
      <c r="A28" s="28"/>
      <c r="B28" s="37" t="s">
        <v>736</v>
      </c>
      <c r="C28" s="38"/>
      <c r="D28" s="38"/>
      <c r="E28" s="5"/>
      <c r="F28" s="5"/>
      <c r="G28" s="30"/>
    </row>
    <row r="29" spans="1:7" ht="15.75" customHeight="1">
      <c r="A29" s="28"/>
      <c r="B29" s="38" t="s">
        <v>852</v>
      </c>
      <c r="C29" s="70">
        <v>16.16</v>
      </c>
      <c r="D29" s="70">
        <v>12.86</v>
      </c>
      <c r="E29" s="5"/>
      <c r="F29" s="5"/>
      <c r="G29" s="30"/>
    </row>
    <row r="30" spans="1:7" ht="15.75" customHeight="1">
      <c r="A30" s="28"/>
      <c r="B30" s="38" t="s">
        <v>776</v>
      </c>
      <c r="C30" s="70">
        <v>12.22</v>
      </c>
      <c r="D30" s="70">
        <v>9.73</v>
      </c>
      <c r="E30" s="5"/>
      <c r="F30" s="5"/>
      <c r="G30" s="30"/>
    </row>
    <row r="31" spans="1:7" ht="15.75" customHeight="1">
      <c r="A31" s="28"/>
      <c r="B31" s="37" t="s">
        <v>745</v>
      </c>
      <c r="C31" s="79"/>
      <c r="D31" s="79"/>
      <c r="E31" s="5"/>
      <c r="F31" s="5"/>
      <c r="G31" s="30"/>
    </row>
    <row r="32" spans="1:7" ht="15.75" customHeight="1">
      <c r="A32" s="28"/>
      <c r="B32" s="38" t="s">
        <v>746</v>
      </c>
      <c r="C32" s="70">
        <v>14.94</v>
      </c>
      <c r="D32" s="70">
        <v>11.92</v>
      </c>
      <c r="E32" s="5"/>
      <c r="F32" s="5"/>
      <c r="G32" s="30"/>
    </row>
    <row r="33" spans="1:7" ht="15.75" customHeight="1">
      <c r="A33" s="28"/>
      <c r="B33" s="38" t="s">
        <v>778</v>
      </c>
      <c r="C33" s="70">
        <v>13.73</v>
      </c>
      <c r="D33" s="70">
        <v>10.95</v>
      </c>
      <c r="E33" s="5"/>
      <c r="F33" s="5"/>
      <c r="G33" s="30"/>
    </row>
    <row r="34" spans="1:7" ht="15.75" customHeight="1">
      <c r="A34" s="28"/>
      <c r="B34" s="31" t="s">
        <v>913</v>
      </c>
      <c r="C34" s="98"/>
      <c r="D34" s="98"/>
      <c r="E34" s="5"/>
      <c r="F34" s="5"/>
      <c r="G34" s="30"/>
    </row>
    <row r="35" spans="1:7" ht="15.75" customHeight="1">
      <c r="A35" s="28"/>
      <c r="B35" s="33" t="s">
        <v>754</v>
      </c>
      <c r="C35" s="34" t="s">
        <v>755</v>
      </c>
      <c r="D35" s="98"/>
      <c r="E35" s="5"/>
      <c r="F35" s="5"/>
      <c r="G35" s="30"/>
    </row>
    <row r="36" spans="1:7" ht="15.75" customHeight="1">
      <c r="A36" s="28"/>
      <c r="B36" s="41"/>
      <c r="C36" s="81">
        <v>44104</v>
      </c>
      <c r="D36" s="98"/>
      <c r="E36" s="5"/>
      <c r="F36" s="5"/>
      <c r="G36" s="30"/>
    </row>
    <row r="37" spans="1:7" ht="15.75" customHeight="1">
      <c r="A37" s="28"/>
      <c r="B37" s="38" t="s">
        <v>776</v>
      </c>
      <c r="C37" s="39" t="s">
        <v>739</v>
      </c>
      <c r="D37" s="98"/>
      <c r="E37" s="5"/>
      <c r="F37" s="5"/>
      <c r="G37" s="30"/>
    </row>
    <row r="38" spans="1:7" ht="15.75" customHeight="1">
      <c r="A38" s="28"/>
      <c r="B38" s="38" t="s">
        <v>778</v>
      </c>
      <c r="C38" s="39" t="s">
        <v>739</v>
      </c>
      <c r="D38" s="98"/>
      <c r="E38" s="5"/>
      <c r="F38" s="5"/>
      <c r="G38" s="30"/>
    </row>
    <row r="39" spans="1:7" ht="15.75" customHeight="1">
      <c r="A39" s="28"/>
      <c r="B39" s="42" t="s">
        <v>857</v>
      </c>
      <c r="C39" s="98"/>
      <c r="D39" s="98"/>
      <c r="E39" s="5"/>
      <c r="F39" s="5"/>
      <c r="G39" s="30"/>
    </row>
    <row r="40" spans="1:7" ht="26.1" customHeight="1">
      <c r="A40" s="28"/>
      <c r="B40" s="165" t="s">
        <v>886</v>
      </c>
      <c r="C40" s="166"/>
      <c r="D40" s="166"/>
      <c r="E40" s="166"/>
      <c r="F40" s="166"/>
      <c r="G40" s="30"/>
    </row>
    <row r="41" spans="1:7" ht="15.75" customHeight="1">
      <c r="A41" s="28"/>
      <c r="B41" s="31" t="s">
        <v>887</v>
      </c>
      <c r="C41" s="98"/>
      <c r="D41" s="98"/>
      <c r="E41" s="5"/>
      <c r="F41" s="5"/>
      <c r="G41" s="30"/>
    </row>
    <row r="42" spans="1:7" ht="15.75" customHeight="1">
      <c r="A42" s="28"/>
      <c r="B42" s="31" t="s">
        <v>835</v>
      </c>
      <c r="C42" s="98"/>
      <c r="D42" s="98"/>
      <c r="E42" s="5"/>
      <c r="F42" s="5"/>
      <c r="G42" s="30"/>
    </row>
    <row r="43" spans="1:7" ht="15.75" customHeight="1">
      <c r="A43" s="28"/>
      <c r="B43" s="44" t="s">
        <v>836</v>
      </c>
      <c r="C43" s="45"/>
      <c r="D43" s="45"/>
      <c r="E43" s="47"/>
      <c r="F43" s="47"/>
      <c r="G43" s="48"/>
    </row>
  </sheetData>
  <mergeCells count="1">
    <mergeCell ref="B40:F40"/>
  </mergeCells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CF8-46DB-4DC8-823D-25F529BD04E5}">
  <dimension ref="A1:H67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7</v>
      </c>
      <c r="C1" s="1"/>
      <c r="D1" s="1"/>
      <c r="E1" s="1"/>
      <c r="F1" s="1"/>
      <c r="G1" s="1"/>
    </row>
    <row r="2" spans="2:8" ht="15.75" customHeight="1">
      <c r="B2" s="3" t="s">
        <v>8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162</v>
      </c>
      <c r="C9" s="15" t="s">
        <v>163</v>
      </c>
      <c r="D9" s="15" t="s">
        <v>58</v>
      </c>
      <c r="E9" s="16">
        <v>3500000</v>
      </c>
      <c r="F9" s="17">
        <v>3576.43</v>
      </c>
      <c r="G9" s="18">
        <v>0.31059999999999999</v>
      </c>
      <c r="H9" s="12">
        <v>6.1309000000000002E-2</v>
      </c>
    </row>
    <row r="10" spans="2:8" ht="15.75" customHeight="1">
      <c r="B10" s="15" t="s">
        <v>164</v>
      </c>
      <c r="C10" s="15" t="s">
        <v>165</v>
      </c>
      <c r="D10" s="15" t="s">
        <v>58</v>
      </c>
      <c r="E10" s="16">
        <v>1500000</v>
      </c>
      <c r="F10" s="17">
        <v>1567.01</v>
      </c>
      <c r="G10" s="18">
        <v>0.1361</v>
      </c>
      <c r="H10" s="12">
        <v>5.9618999999999998E-2</v>
      </c>
    </row>
    <row r="11" spans="2:8" ht="15.75" customHeight="1">
      <c r="B11" s="15" t="s">
        <v>166</v>
      </c>
      <c r="C11" s="15" t="s">
        <v>167</v>
      </c>
      <c r="D11" s="15" t="s">
        <v>58</v>
      </c>
      <c r="E11" s="16">
        <v>1500000</v>
      </c>
      <c r="F11" s="17">
        <v>1489.3</v>
      </c>
      <c r="G11" s="18">
        <v>0.1293</v>
      </c>
      <c r="H11" s="12">
        <v>5.3917E-2</v>
      </c>
    </row>
    <row r="12" spans="2:8" ht="15.75" customHeight="1">
      <c r="B12" s="15" t="s">
        <v>168</v>
      </c>
      <c r="C12" s="15" t="s">
        <v>169</v>
      </c>
      <c r="D12" s="15" t="s">
        <v>58</v>
      </c>
      <c r="E12" s="16">
        <v>1500000</v>
      </c>
      <c r="F12" s="17">
        <v>1473.04</v>
      </c>
      <c r="G12" s="18">
        <v>0.12790000000000001</v>
      </c>
      <c r="H12" s="12">
        <v>6.0134E-2</v>
      </c>
    </row>
    <row r="13" spans="2:8" ht="15.75" customHeight="1">
      <c r="B13" s="15" t="s">
        <v>56</v>
      </c>
      <c r="C13" s="15" t="s">
        <v>57</v>
      </c>
      <c r="D13" s="15" t="s">
        <v>58</v>
      </c>
      <c r="E13" s="16">
        <v>500000</v>
      </c>
      <c r="F13" s="17">
        <v>516.49</v>
      </c>
      <c r="G13" s="18">
        <v>4.4900000000000002E-2</v>
      </c>
      <c r="H13" s="12">
        <v>5.2719000000000002E-2</v>
      </c>
    </row>
    <row r="14" spans="2:8" ht="15.75" customHeight="1">
      <c r="B14" s="15" t="s">
        <v>83</v>
      </c>
      <c r="C14" s="15" t="s">
        <v>84</v>
      </c>
      <c r="D14" s="15" t="s">
        <v>55</v>
      </c>
      <c r="E14" s="16">
        <v>300000</v>
      </c>
      <c r="F14" s="17">
        <v>315.81</v>
      </c>
      <c r="G14" s="18">
        <v>2.7400000000000001E-2</v>
      </c>
      <c r="H14" s="12">
        <v>6.8900000000000003E-2</v>
      </c>
    </row>
    <row r="15" spans="2:8" ht="15.75" customHeight="1">
      <c r="B15" s="15" t="s">
        <v>170</v>
      </c>
      <c r="C15" s="15" t="s">
        <v>171</v>
      </c>
      <c r="D15" s="15" t="s">
        <v>58</v>
      </c>
      <c r="E15" s="16">
        <v>250000</v>
      </c>
      <c r="F15" s="17">
        <v>273.61</v>
      </c>
      <c r="G15" s="18">
        <v>2.3800000000000002E-2</v>
      </c>
      <c r="H15" s="12">
        <v>6.4672999999999994E-2</v>
      </c>
    </row>
    <row r="16" spans="2:8" ht="15.75" customHeight="1">
      <c r="B16" s="15" t="s">
        <v>172</v>
      </c>
      <c r="C16" s="15" t="s">
        <v>173</v>
      </c>
      <c r="D16" s="15" t="s">
        <v>55</v>
      </c>
      <c r="E16" s="16">
        <v>250000</v>
      </c>
      <c r="F16" s="17">
        <v>250.2</v>
      </c>
      <c r="G16" s="18">
        <v>2.1700000000000001E-2</v>
      </c>
      <c r="H16" s="12">
        <v>6.411E-2</v>
      </c>
    </row>
    <row r="17" spans="2:8" ht="15.75" customHeight="1">
      <c r="B17" s="15" t="s">
        <v>77</v>
      </c>
      <c r="C17" s="15" t="s">
        <v>78</v>
      </c>
      <c r="D17" s="15" t="s">
        <v>55</v>
      </c>
      <c r="E17" s="16">
        <v>250000</v>
      </c>
      <c r="F17" s="17">
        <v>249.98</v>
      </c>
      <c r="G17" s="18">
        <v>2.1700000000000001E-2</v>
      </c>
      <c r="H17" s="12">
        <v>5.8500000000000003E-2</v>
      </c>
    </row>
    <row r="18" spans="2:8" ht="15.75" customHeight="1">
      <c r="B18" s="15" t="s">
        <v>64</v>
      </c>
      <c r="C18" s="15" t="s">
        <v>65</v>
      </c>
      <c r="D18" s="15" t="s">
        <v>55</v>
      </c>
      <c r="E18" s="16">
        <v>200000</v>
      </c>
      <c r="F18" s="17">
        <v>200.55</v>
      </c>
      <c r="G18" s="18">
        <v>1.7399999999999999E-2</v>
      </c>
      <c r="H18" s="12">
        <v>3.3404999999999997E-2</v>
      </c>
    </row>
    <row r="19" spans="2:8" ht="15.75" customHeight="1">
      <c r="B19" s="15" t="s">
        <v>174</v>
      </c>
      <c r="C19" s="15" t="s">
        <v>175</v>
      </c>
      <c r="D19" s="15" t="s">
        <v>58</v>
      </c>
      <c r="E19" s="16">
        <v>15700</v>
      </c>
      <c r="F19" s="17">
        <v>16.670000000000002</v>
      </c>
      <c r="G19" s="18">
        <v>1.4E-3</v>
      </c>
      <c r="H19" s="12">
        <v>6.1012999999999998E-2</v>
      </c>
    </row>
    <row r="20" spans="2:8" ht="15.75" customHeight="1">
      <c r="B20" s="19" t="s">
        <v>93</v>
      </c>
      <c r="C20" s="19"/>
      <c r="D20" s="19"/>
      <c r="E20" s="86"/>
      <c r="F20" s="21">
        <v>9929.09</v>
      </c>
      <c r="G20" s="22">
        <v>0.86219999999999997</v>
      </c>
      <c r="H20" s="11"/>
    </row>
    <row r="21" spans="2:8" ht="15.75" customHeight="1">
      <c r="B21" s="15"/>
      <c r="C21" s="15"/>
      <c r="D21" s="15"/>
      <c r="E21" s="16"/>
      <c r="F21" s="17"/>
      <c r="G21" s="18"/>
      <c r="H21" s="11"/>
    </row>
    <row r="22" spans="2:8" ht="15.75" customHeight="1">
      <c r="B22" s="19" t="s">
        <v>893</v>
      </c>
      <c r="C22" s="15"/>
      <c r="D22" s="15"/>
      <c r="E22" s="16"/>
      <c r="F22" s="17"/>
      <c r="G22" s="18"/>
      <c r="H22" s="11"/>
    </row>
    <row r="23" spans="2:8" ht="15.75" customHeight="1">
      <c r="B23" s="19" t="s">
        <v>93</v>
      </c>
      <c r="C23" s="15"/>
      <c r="D23" s="15"/>
      <c r="E23" s="16"/>
      <c r="F23" s="23" t="s">
        <v>94</v>
      </c>
      <c r="G23" s="24" t="s">
        <v>94</v>
      </c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19" t="s">
        <v>894</v>
      </c>
      <c r="C25" s="15"/>
      <c r="D25" s="15"/>
      <c r="E25" s="16"/>
      <c r="F25" s="17"/>
      <c r="G25" s="18"/>
      <c r="H25" s="11"/>
    </row>
    <row r="26" spans="2:8" ht="15.75" customHeight="1">
      <c r="B26" s="19" t="s">
        <v>93</v>
      </c>
      <c r="C26" s="15"/>
      <c r="D26" s="15"/>
      <c r="E26" s="16"/>
      <c r="F26" s="23" t="s">
        <v>94</v>
      </c>
      <c r="G26" s="24" t="s">
        <v>94</v>
      </c>
      <c r="H26" s="11"/>
    </row>
    <row r="27" spans="2:8" ht="15.75" customHeight="1">
      <c r="B27" s="15"/>
      <c r="C27" s="15"/>
      <c r="D27" s="15"/>
      <c r="E27" s="16"/>
      <c r="F27" s="17"/>
      <c r="G27" s="18"/>
      <c r="H27" s="11"/>
    </row>
    <row r="28" spans="2:8" ht="15.75" customHeight="1">
      <c r="B28" s="26" t="s">
        <v>95</v>
      </c>
      <c r="C28" s="26"/>
      <c r="D28" s="26"/>
      <c r="E28" s="27"/>
      <c r="F28" s="21">
        <v>9929.09</v>
      </c>
      <c r="G28" s="22">
        <v>0.86219999999999997</v>
      </c>
      <c r="H28" s="11"/>
    </row>
    <row r="29" spans="2:8" ht="15.75" customHeight="1">
      <c r="B29" s="15"/>
      <c r="C29" s="15"/>
      <c r="D29" s="15"/>
      <c r="E29" s="16"/>
      <c r="F29" s="17"/>
      <c r="G29" s="18"/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19" t="s">
        <v>106</v>
      </c>
      <c r="C31" s="15"/>
      <c r="D31" s="15"/>
      <c r="E31" s="16"/>
      <c r="F31" s="17"/>
      <c r="G31" s="18"/>
      <c r="H31" s="11"/>
    </row>
    <row r="32" spans="2:8" ht="15.75" customHeight="1">
      <c r="B32" s="15" t="s">
        <v>107</v>
      </c>
      <c r="C32" s="15"/>
      <c r="D32" s="15"/>
      <c r="E32" s="16"/>
      <c r="F32" s="17">
        <v>1247.72</v>
      </c>
      <c r="G32" s="18">
        <v>0.1084</v>
      </c>
      <c r="H32" s="11"/>
    </row>
    <row r="33" spans="1:8" ht="15.75" customHeight="1">
      <c r="B33" s="19" t="s">
        <v>93</v>
      </c>
      <c r="C33" s="19"/>
      <c r="D33" s="19"/>
      <c r="E33" s="86"/>
      <c r="F33" s="21">
        <v>1247.72</v>
      </c>
      <c r="G33" s="22">
        <v>0.1084</v>
      </c>
      <c r="H33" s="11"/>
    </row>
    <row r="34" spans="1:8" ht="15.75" customHeight="1">
      <c r="B34" s="15"/>
      <c r="C34" s="15"/>
      <c r="D34" s="15"/>
      <c r="E34" s="16"/>
      <c r="F34" s="17"/>
      <c r="G34" s="18"/>
      <c r="H34" s="11"/>
    </row>
    <row r="35" spans="1:8" ht="15.75" customHeight="1">
      <c r="B35" s="26" t="s">
        <v>95</v>
      </c>
      <c r="C35" s="26"/>
      <c r="D35" s="26"/>
      <c r="E35" s="27"/>
      <c r="F35" s="21">
        <v>1247.72</v>
      </c>
      <c r="G35" s="22">
        <v>0.1084</v>
      </c>
      <c r="H35" s="11"/>
    </row>
    <row r="36" spans="1:8" ht="15.75" customHeight="1">
      <c r="B36" s="15" t="s">
        <v>108</v>
      </c>
      <c r="C36" s="15"/>
      <c r="D36" s="15"/>
      <c r="E36" s="16"/>
      <c r="F36" s="17">
        <v>338.28</v>
      </c>
      <c r="G36" s="18">
        <v>2.9400000000000093E-2</v>
      </c>
      <c r="H36" s="11"/>
    </row>
    <row r="37" spans="1:8" ht="15.75" customHeight="1">
      <c r="B37" s="87" t="s">
        <v>109</v>
      </c>
      <c r="C37" s="87"/>
      <c r="D37" s="87"/>
      <c r="E37" s="88"/>
      <c r="F37" s="89">
        <v>11515.09</v>
      </c>
      <c r="G37" s="10">
        <v>1</v>
      </c>
      <c r="H37" s="13"/>
    </row>
    <row r="38" spans="1:8" ht="15.75" customHeight="1">
      <c r="B38" s="90"/>
      <c r="C38" s="91"/>
      <c r="D38" s="91"/>
      <c r="E38" s="4"/>
      <c r="F38" s="4"/>
      <c r="G38" s="92"/>
      <c r="H38" s="93"/>
    </row>
    <row r="39" spans="1:8" ht="15.75" customHeight="1">
      <c r="B39" s="94" t="s">
        <v>711</v>
      </c>
      <c r="C39" s="91"/>
      <c r="D39" s="91"/>
      <c r="E39" s="4"/>
      <c r="F39" s="4"/>
      <c r="G39" s="92"/>
      <c r="H39" s="93"/>
    </row>
    <row r="40" spans="1:8" ht="15.75" customHeight="1">
      <c r="B40" s="95"/>
      <c r="C40" s="91"/>
      <c r="D40" s="91"/>
      <c r="E40" s="4"/>
      <c r="F40" s="4"/>
      <c r="G40" s="92"/>
      <c r="H40" s="93"/>
    </row>
    <row r="41" spans="1:8" ht="15.75" customHeight="1">
      <c r="A41" s="32"/>
      <c r="B41" s="56" t="s">
        <v>731</v>
      </c>
      <c r="C41" s="98"/>
      <c r="D41" s="118"/>
      <c r="E41" s="98"/>
      <c r="F41" s="98"/>
      <c r="G41" s="98"/>
      <c r="H41" s="93"/>
    </row>
    <row r="42" spans="1:8" ht="15.75" customHeight="1">
      <c r="A42" s="28"/>
      <c r="B42" s="31" t="s">
        <v>732</v>
      </c>
      <c r="C42" s="98"/>
      <c r="D42" s="5"/>
      <c r="E42" s="5"/>
      <c r="F42" s="5"/>
      <c r="G42" s="5"/>
      <c r="H42" s="93"/>
    </row>
    <row r="43" spans="1:8" ht="15.75" customHeight="1">
      <c r="A43" s="28"/>
      <c r="B43" s="31" t="s">
        <v>733</v>
      </c>
      <c r="C43" s="98"/>
      <c r="D43" s="5"/>
      <c r="E43" s="5"/>
      <c r="F43" s="5"/>
      <c r="G43" s="5"/>
      <c r="H43" s="93"/>
    </row>
    <row r="44" spans="1:8" ht="15.75" customHeight="1">
      <c r="A44" s="28"/>
      <c r="B44" s="33" t="s">
        <v>760</v>
      </c>
      <c r="C44" s="34" t="s">
        <v>735</v>
      </c>
      <c r="D44" s="34" t="s">
        <v>735</v>
      </c>
      <c r="E44" s="5"/>
      <c r="F44" s="5"/>
      <c r="G44" s="5"/>
      <c r="H44" s="93"/>
    </row>
    <row r="45" spans="1:8" ht="15.75" customHeight="1">
      <c r="A45" s="28"/>
      <c r="B45" s="35"/>
      <c r="C45" s="36">
        <v>44104</v>
      </c>
      <c r="D45" s="36">
        <v>43921</v>
      </c>
      <c r="E45" s="5"/>
      <c r="F45" s="5"/>
      <c r="G45" s="5"/>
      <c r="H45" s="93"/>
    </row>
    <row r="46" spans="1:8" ht="15.75" customHeight="1">
      <c r="A46" s="28"/>
      <c r="B46" s="37" t="s">
        <v>736</v>
      </c>
      <c r="C46" s="38"/>
      <c r="D46" s="38"/>
      <c r="E46" s="5"/>
      <c r="F46" s="5"/>
      <c r="G46" s="5"/>
      <c r="H46" s="93"/>
    </row>
    <row r="47" spans="1:8" ht="15.75" customHeight="1">
      <c r="A47" s="28"/>
      <c r="B47" s="38" t="s">
        <v>737</v>
      </c>
      <c r="C47" s="39">
        <v>2191.3123000000001</v>
      </c>
      <c r="D47" s="39">
        <v>2097.6687000000002</v>
      </c>
      <c r="E47" s="5"/>
      <c r="F47" s="99"/>
      <c r="G47" s="5"/>
      <c r="H47" s="93"/>
    </row>
    <row r="48" spans="1:8" ht="15.75" customHeight="1">
      <c r="A48" s="28"/>
      <c r="B48" s="38" t="s">
        <v>740</v>
      </c>
      <c r="C48" s="39">
        <v>1545.9705999999999</v>
      </c>
      <c r="D48" s="39">
        <v>1480.0910000000001</v>
      </c>
      <c r="E48" s="5"/>
      <c r="F48" s="99"/>
      <c r="G48" s="5"/>
      <c r="H48" s="93"/>
    </row>
    <row r="49" spans="1:8" ht="15.75" customHeight="1">
      <c r="A49" s="28"/>
      <c r="B49" s="38" t="s">
        <v>741</v>
      </c>
      <c r="C49" s="39">
        <v>1219.454</v>
      </c>
      <c r="D49" s="39">
        <v>1209.7843</v>
      </c>
      <c r="E49" s="5"/>
      <c r="F49" s="99"/>
      <c r="G49" s="5"/>
      <c r="H49" s="93"/>
    </row>
    <row r="50" spans="1:8" ht="15.75" customHeight="1">
      <c r="A50" s="28"/>
      <c r="B50" s="38" t="s">
        <v>743</v>
      </c>
      <c r="C50" s="39" t="s">
        <v>739</v>
      </c>
      <c r="D50" s="39" t="s">
        <v>739</v>
      </c>
      <c r="E50" s="5"/>
      <c r="F50" s="99"/>
      <c r="G50" s="5"/>
      <c r="H50" s="93"/>
    </row>
    <row r="51" spans="1:8" ht="15.75" customHeight="1">
      <c r="A51" s="28"/>
      <c r="B51" s="37" t="s">
        <v>745</v>
      </c>
      <c r="C51" s="57"/>
      <c r="D51" s="57"/>
      <c r="E51" s="5"/>
      <c r="F51" s="99"/>
      <c r="G51" s="5"/>
      <c r="H51" s="93"/>
    </row>
    <row r="52" spans="1:8" ht="15.75" customHeight="1">
      <c r="A52" s="28"/>
      <c r="B52" s="33" t="s">
        <v>746</v>
      </c>
      <c r="C52" s="39">
        <v>2045.3074000000001</v>
      </c>
      <c r="D52" s="39">
        <v>1966.8742000000002</v>
      </c>
      <c r="E52" s="5"/>
      <c r="F52" s="99"/>
      <c r="G52" s="5"/>
      <c r="H52" s="93"/>
    </row>
    <row r="53" spans="1:8" ht="15.75" customHeight="1">
      <c r="A53" s="28"/>
      <c r="B53" s="38" t="s">
        <v>748</v>
      </c>
      <c r="C53" s="39">
        <v>1094.758</v>
      </c>
      <c r="D53" s="39">
        <v>1087.3374000000001</v>
      </c>
      <c r="E53" s="5"/>
      <c r="F53" s="99"/>
      <c r="G53" s="5"/>
      <c r="H53" s="93"/>
    </row>
    <row r="54" spans="1:8" ht="15.75" customHeight="1">
      <c r="A54" s="28"/>
      <c r="B54" s="38" t="s">
        <v>749</v>
      </c>
      <c r="C54" s="39">
        <v>1145.702</v>
      </c>
      <c r="D54" s="39">
        <v>1137.4634000000001</v>
      </c>
      <c r="E54" s="5"/>
      <c r="F54" s="99"/>
      <c r="G54" s="5"/>
      <c r="H54" s="93"/>
    </row>
    <row r="55" spans="1:8" ht="15.75" customHeight="1">
      <c r="A55" s="28"/>
      <c r="B55" s="38" t="s">
        <v>751</v>
      </c>
      <c r="C55" s="39" t="s">
        <v>739</v>
      </c>
      <c r="D55" s="39" t="s">
        <v>739</v>
      </c>
      <c r="E55" s="5"/>
      <c r="F55" s="99"/>
      <c r="G55" s="5"/>
      <c r="H55" s="93"/>
    </row>
    <row r="56" spans="1:8" ht="15.75" customHeight="1">
      <c r="A56" s="28"/>
      <c r="B56" s="31" t="s">
        <v>753</v>
      </c>
      <c r="C56" s="100"/>
      <c r="D56" s="100"/>
      <c r="E56" s="5"/>
      <c r="F56" s="5"/>
      <c r="G56" s="5"/>
      <c r="H56" s="93"/>
    </row>
    <row r="57" spans="1:8" ht="15.75" customHeight="1">
      <c r="A57" s="28"/>
      <c r="B57" s="31" t="s">
        <v>912</v>
      </c>
      <c r="C57" s="119"/>
      <c r="D57" s="5"/>
      <c r="E57" s="5"/>
      <c r="F57" s="5"/>
      <c r="G57" s="5"/>
      <c r="H57" s="93"/>
    </row>
    <row r="58" spans="1:8" ht="15.75" customHeight="1">
      <c r="A58" s="28"/>
      <c r="B58" s="33" t="s">
        <v>754</v>
      </c>
      <c r="C58" s="34" t="s">
        <v>755</v>
      </c>
      <c r="D58" s="5"/>
      <c r="E58" s="5"/>
      <c r="F58" s="5"/>
      <c r="G58" s="5"/>
      <c r="H58" s="93"/>
    </row>
    <row r="59" spans="1:8" ht="15.75" customHeight="1">
      <c r="A59" s="28"/>
      <c r="B59" s="41"/>
      <c r="C59" s="36">
        <v>44104</v>
      </c>
      <c r="D59" s="5"/>
      <c r="E59" s="5"/>
      <c r="F59" s="5"/>
      <c r="G59" s="5"/>
      <c r="H59" s="93"/>
    </row>
    <row r="60" spans="1:8" ht="15.75" customHeight="1">
      <c r="A60" s="28"/>
      <c r="B60" s="38" t="s">
        <v>740</v>
      </c>
      <c r="C60" s="39" t="s">
        <v>739</v>
      </c>
      <c r="D60" s="5"/>
      <c r="E60" s="5"/>
      <c r="F60" s="5"/>
      <c r="G60" s="5"/>
      <c r="H60" s="93"/>
    </row>
    <row r="61" spans="1:8" ht="15.75" customHeight="1">
      <c r="A61" s="28"/>
      <c r="B61" s="38" t="s">
        <v>741</v>
      </c>
      <c r="C61" s="39">
        <v>44</v>
      </c>
      <c r="D61" s="5"/>
      <c r="E61" s="5"/>
      <c r="F61" s="5"/>
      <c r="G61" s="5"/>
      <c r="H61" s="93"/>
    </row>
    <row r="62" spans="1:8" ht="15.75" customHeight="1">
      <c r="A62" s="28"/>
      <c r="B62" s="38" t="s">
        <v>748</v>
      </c>
      <c r="C62" s="39">
        <v>35.549999999999997</v>
      </c>
      <c r="D62" s="5"/>
      <c r="E62" s="5"/>
      <c r="F62" s="5"/>
      <c r="G62" s="5"/>
      <c r="H62" s="93"/>
    </row>
    <row r="63" spans="1:8" ht="15.75" customHeight="1">
      <c r="A63" s="28"/>
      <c r="B63" s="38" t="s">
        <v>749</v>
      </c>
      <c r="C63" s="39">
        <v>37</v>
      </c>
      <c r="D63" s="5"/>
      <c r="E63" s="5"/>
      <c r="F63" s="5"/>
      <c r="G63" s="5"/>
      <c r="H63" s="93"/>
    </row>
    <row r="64" spans="1:8" ht="15.75" customHeight="1">
      <c r="A64" s="28"/>
      <c r="B64" s="42" t="s">
        <v>756</v>
      </c>
      <c r="C64" s="119"/>
      <c r="D64" s="5"/>
      <c r="E64" s="5"/>
      <c r="F64" s="5"/>
      <c r="G64" s="5"/>
      <c r="H64" s="93"/>
    </row>
    <row r="65" spans="1:8" ht="15.75" customHeight="1">
      <c r="A65" s="28"/>
      <c r="B65" s="31" t="s">
        <v>775</v>
      </c>
      <c r="C65" s="119"/>
      <c r="D65" s="5"/>
      <c r="E65" s="5"/>
      <c r="F65" s="5"/>
      <c r="G65" s="5"/>
      <c r="H65" s="93"/>
    </row>
    <row r="66" spans="1:8" ht="15.75" customHeight="1">
      <c r="A66" s="28"/>
      <c r="B66" s="31" t="s">
        <v>758</v>
      </c>
      <c r="C66" s="119"/>
      <c r="D66" s="5"/>
      <c r="E66" s="5"/>
      <c r="F66" s="5"/>
      <c r="G66" s="5"/>
      <c r="H66" s="93"/>
    </row>
    <row r="67" spans="1:8" ht="15.75" customHeight="1">
      <c r="A67" s="28"/>
      <c r="B67" s="44" t="s">
        <v>759</v>
      </c>
      <c r="C67" s="58"/>
      <c r="D67" s="47"/>
      <c r="E67" s="47"/>
      <c r="F67" s="47"/>
      <c r="G67" s="47"/>
      <c r="H67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C481-F305-4EC7-80F6-0FD1F735D300}">
  <dimension ref="A1:H66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9</v>
      </c>
      <c r="C1" s="1"/>
      <c r="D1" s="1"/>
      <c r="E1" s="1"/>
      <c r="F1" s="1"/>
      <c r="G1" s="1"/>
    </row>
    <row r="2" spans="2:8" ht="15.75" customHeight="1">
      <c r="B2" s="3" t="s">
        <v>10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168</v>
      </c>
      <c r="C9" s="15" t="s">
        <v>169</v>
      </c>
      <c r="D9" s="15" t="s">
        <v>58</v>
      </c>
      <c r="E9" s="16">
        <v>5000000</v>
      </c>
      <c r="F9" s="17">
        <v>4910.13</v>
      </c>
      <c r="G9" s="18">
        <v>0.32140000000000002</v>
      </c>
      <c r="H9" s="12">
        <v>6.0134E-2</v>
      </c>
    </row>
    <row r="10" spans="2:8" ht="15.75" customHeight="1">
      <c r="B10" s="15" t="s">
        <v>56</v>
      </c>
      <c r="C10" s="15" t="s">
        <v>57</v>
      </c>
      <c r="D10" s="15" t="s">
        <v>58</v>
      </c>
      <c r="E10" s="16">
        <v>3500000</v>
      </c>
      <c r="F10" s="17">
        <v>3615.41</v>
      </c>
      <c r="G10" s="18">
        <v>0.23669999999999999</v>
      </c>
      <c r="H10" s="12">
        <v>5.2719000000000002E-2</v>
      </c>
    </row>
    <row r="11" spans="2:8" ht="15.75" customHeight="1">
      <c r="B11" s="15" t="s">
        <v>164</v>
      </c>
      <c r="C11" s="15" t="s">
        <v>165</v>
      </c>
      <c r="D11" s="15" t="s">
        <v>58</v>
      </c>
      <c r="E11" s="16">
        <v>3000000</v>
      </c>
      <c r="F11" s="17">
        <v>3134.03</v>
      </c>
      <c r="G11" s="18">
        <v>0.2051</v>
      </c>
      <c r="H11" s="12">
        <v>5.9618999999999998E-2</v>
      </c>
    </row>
    <row r="12" spans="2:8" ht="15.75" customHeight="1">
      <c r="B12" s="15" t="s">
        <v>170</v>
      </c>
      <c r="C12" s="15" t="s">
        <v>171</v>
      </c>
      <c r="D12" s="15" t="s">
        <v>58</v>
      </c>
      <c r="E12" s="16">
        <v>1266700</v>
      </c>
      <c r="F12" s="17">
        <v>1386.32</v>
      </c>
      <c r="G12" s="18">
        <v>9.0700000000000003E-2</v>
      </c>
      <c r="H12" s="12">
        <v>6.4672999999999994E-2</v>
      </c>
    </row>
    <row r="13" spans="2:8" ht="15.75" customHeight="1">
      <c r="B13" s="15" t="s">
        <v>176</v>
      </c>
      <c r="C13" s="15" t="s">
        <v>177</v>
      </c>
      <c r="D13" s="15" t="s">
        <v>58</v>
      </c>
      <c r="E13" s="16">
        <v>500000</v>
      </c>
      <c r="F13" s="17">
        <v>490.88</v>
      </c>
      <c r="G13" s="18">
        <v>3.2099999999999997E-2</v>
      </c>
      <c r="H13" s="12">
        <v>6.3890000000000002E-2</v>
      </c>
    </row>
    <row r="14" spans="2:8" ht="15.75" customHeight="1">
      <c r="B14" s="15" t="s">
        <v>178</v>
      </c>
      <c r="C14" s="15" t="s">
        <v>179</v>
      </c>
      <c r="D14" s="15" t="s">
        <v>58</v>
      </c>
      <c r="E14" s="16">
        <v>76000</v>
      </c>
      <c r="F14" s="17">
        <v>81.239999999999995</v>
      </c>
      <c r="G14" s="18">
        <v>5.3E-3</v>
      </c>
      <c r="H14" s="12">
        <v>5.5088999999999999E-2</v>
      </c>
    </row>
    <row r="15" spans="2:8" ht="15.75" customHeight="1">
      <c r="B15" s="19" t="s">
        <v>93</v>
      </c>
      <c r="C15" s="19"/>
      <c r="D15" s="19"/>
      <c r="E15" s="86"/>
      <c r="F15" s="21">
        <v>13618.01</v>
      </c>
      <c r="G15" s="22">
        <v>0.89129999999999998</v>
      </c>
      <c r="H15" s="11"/>
    </row>
    <row r="16" spans="2:8" ht="15.75" customHeight="1">
      <c r="B16" s="15"/>
      <c r="C16" s="15"/>
      <c r="D16" s="15"/>
      <c r="E16" s="16"/>
      <c r="F16" s="17"/>
      <c r="G16" s="18"/>
      <c r="H16" s="11"/>
    </row>
    <row r="17" spans="2:8" ht="15.75" customHeight="1">
      <c r="B17" s="19" t="s">
        <v>893</v>
      </c>
      <c r="C17" s="15"/>
      <c r="D17" s="15"/>
      <c r="E17" s="16"/>
      <c r="F17" s="17"/>
      <c r="G17" s="18"/>
      <c r="H17" s="11"/>
    </row>
    <row r="18" spans="2:8" ht="15.75" customHeight="1">
      <c r="B18" s="19" t="s">
        <v>93</v>
      </c>
      <c r="C18" s="15"/>
      <c r="D18" s="15"/>
      <c r="E18" s="16"/>
      <c r="F18" s="23" t="s">
        <v>94</v>
      </c>
      <c r="G18" s="24" t="s">
        <v>94</v>
      </c>
      <c r="H18" s="11"/>
    </row>
    <row r="19" spans="2:8" ht="15.75" customHeight="1">
      <c r="B19" s="15"/>
      <c r="C19" s="15"/>
      <c r="D19" s="15"/>
      <c r="E19" s="16"/>
      <c r="F19" s="17"/>
      <c r="G19" s="18"/>
      <c r="H19" s="11"/>
    </row>
    <row r="20" spans="2:8" ht="15.75" customHeight="1">
      <c r="B20" s="19" t="s">
        <v>894</v>
      </c>
      <c r="C20" s="15"/>
      <c r="D20" s="15"/>
      <c r="E20" s="16"/>
      <c r="F20" s="17"/>
      <c r="G20" s="18"/>
      <c r="H20" s="11"/>
    </row>
    <row r="21" spans="2:8" ht="15.75" customHeight="1">
      <c r="B21" s="19" t="s">
        <v>93</v>
      </c>
      <c r="C21" s="15"/>
      <c r="D21" s="15"/>
      <c r="E21" s="16"/>
      <c r="F21" s="23" t="s">
        <v>94</v>
      </c>
      <c r="G21" s="24" t="s">
        <v>94</v>
      </c>
      <c r="H21" s="11"/>
    </row>
    <row r="22" spans="2:8" ht="15.75" customHeight="1">
      <c r="B22" s="15"/>
      <c r="C22" s="15"/>
      <c r="D22" s="15"/>
      <c r="E22" s="16"/>
      <c r="F22" s="17"/>
      <c r="G22" s="18"/>
      <c r="H22" s="11"/>
    </row>
    <row r="23" spans="2:8" ht="15.75" customHeight="1">
      <c r="B23" s="26" t="s">
        <v>95</v>
      </c>
      <c r="C23" s="26"/>
      <c r="D23" s="26"/>
      <c r="E23" s="27"/>
      <c r="F23" s="21">
        <v>13618.01</v>
      </c>
      <c r="G23" s="22">
        <v>0.89129999999999998</v>
      </c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19" t="s">
        <v>96</v>
      </c>
      <c r="C25" s="15"/>
      <c r="D25" s="15"/>
      <c r="E25" s="16"/>
      <c r="F25" s="17"/>
      <c r="G25" s="18"/>
      <c r="H25" s="11"/>
    </row>
    <row r="26" spans="2:8" ht="15.75" customHeight="1">
      <c r="B26" s="15"/>
      <c r="C26" s="15"/>
      <c r="D26" s="15"/>
      <c r="E26" s="16"/>
      <c r="F26" s="17"/>
      <c r="G26" s="18"/>
      <c r="H26" s="11"/>
    </row>
    <row r="27" spans="2:8" ht="15.75" customHeight="1">
      <c r="B27" s="19" t="s">
        <v>101</v>
      </c>
      <c r="C27" s="15"/>
      <c r="D27" s="15"/>
      <c r="E27" s="16"/>
      <c r="F27" s="17"/>
      <c r="G27" s="18"/>
      <c r="H27" s="11"/>
    </row>
    <row r="28" spans="2:8" ht="15.75" customHeight="1">
      <c r="B28" s="15" t="s">
        <v>102</v>
      </c>
      <c r="C28" s="15" t="s">
        <v>103</v>
      </c>
      <c r="D28" s="15" t="s">
        <v>58</v>
      </c>
      <c r="E28" s="16">
        <v>1000000</v>
      </c>
      <c r="F28" s="17">
        <v>999.4</v>
      </c>
      <c r="G28" s="18">
        <v>6.54E-2</v>
      </c>
      <c r="H28" s="12">
        <v>3.1461000000000003E-2</v>
      </c>
    </row>
    <row r="29" spans="2:8" ht="15.75" customHeight="1">
      <c r="B29" s="19" t="s">
        <v>93</v>
      </c>
      <c r="C29" s="19"/>
      <c r="D29" s="19"/>
      <c r="E29" s="86"/>
      <c r="F29" s="21">
        <v>999.4</v>
      </c>
      <c r="G29" s="22">
        <v>6.54E-2</v>
      </c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26" t="s">
        <v>95</v>
      </c>
      <c r="C31" s="26"/>
      <c r="D31" s="26"/>
      <c r="E31" s="27"/>
      <c r="F31" s="21">
        <v>999.4</v>
      </c>
      <c r="G31" s="22">
        <v>6.54E-2</v>
      </c>
      <c r="H31" s="11"/>
    </row>
    <row r="32" spans="2:8" ht="15.75" customHeight="1">
      <c r="B32" s="15"/>
      <c r="C32" s="15"/>
      <c r="D32" s="15"/>
      <c r="E32" s="16"/>
      <c r="F32" s="17"/>
      <c r="G32" s="18"/>
      <c r="H32" s="11"/>
    </row>
    <row r="33" spans="1:8" ht="15.75" customHeight="1">
      <c r="B33" s="15"/>
      <c r="C33" s="15"/>
      <c r="D33" s="15"/>
      <c r="E33" s="16"/>
      <c r="F33" s="17"/>
      <c r="G33" s="18"/>
      <c r="H33" s="11"/>
    </row>
    <row r="34" spans="1:8" ht="15.75" customHeight="1">
      <c r="B34" s="19" t="s">
        <v>106</v>
      </c>
      <c r="C34" s="15"/>
      <c r="D34" s="15"/>
      <c r="E34" s="16"/>
      <c r="F34" s="17"/>
      <c r="G34" s="18"/>
      <c r="H34" s="11"/>
    </row>
    <row r="35" spans="1:8" ht="15.75" customHeight="1">
      <c r="B35" s="15" t="s">
        <v>107</v>
      </c>
      <c r="C35" s="15"/>
      <c r="D35" s="15"/>
      <c r="E35" s="16"/>
      <c r="F35" s="17">
        <v>1589.22</v>
      </c>
      <c r="G35" s="18">
        <v>0.104</v>
      </c>
      <c r="H35" s="11"/>
    </row>
    <row r="36" spans="1:8" ht="15.75" customHeight="1">
      <c r="B36" s="19" t="s">
        <v>93</v>
      </c>
      <c r="C36" s="19"/>
      <c r="D36" s="19"/>
      <c r="E36" s="86"/>
      <c r="F36" s="21">
        <v>1589.22</v>
      </c>
      <c r="G36" s="22">
        <v>0.104</v>
      </c>
      <c r="H36" s="11"/>
    </row>
    <row r="37" spans="1:8" ht="15.75" customHeight="1">
      <c r="B37" s="15"/>
      <c r="C37" s="15"/>
      <c r="D37" s="15"/>
      <c r="E37" s="16"/>
      <c r="F37" s="17"/>
      <c r="G37" s="18"/>
      <c r="H37" s="11"/>
    </row>
    <row r="38" spans="1:8" ht="15.75" customHeight="1">
      <c r="B38" s="26" t="s">
        <v>95</v>
      </c>
      <c r="C38" s="26"/>
      <c r="D38" s="26"/>
      <c r="E38" s="27"/>
      <c r="F38" s="21">
        <v>1589.22</v>
      </c>
      <c r="G38" s="22">
        <v>0.104</v>
      </c>
      <c r="H38" s="11"/>
    </row>
    <row r="39" spans="1:8" ht="15.75" customHeight="1">
      <c r="B39" s="15" t="s">
        <v>108</v>
      </c>
      <c r="C39" s="15"/>
      <c r="D39" s="15"/>
      <c r="E39" s="16"/>
      <c r="F39" s="120">
        <v>-929.84</v>
      </c>
      <c r="G39" s="121">
        <v>-6.0699999999999976E-2</v>
      </c>
      <c r="H39" s="11"/>
    </row>
    <row r="40" spans="1:8" ht="15.75" customHeight="1">
      <c r="B40" s="87" t="s">
        <v>109</v>
      </c>
      <c r="C40" s="87"/>
      <c r="D40" s="87"/>
      <c r="E40" s="88"/>
      <c r="F40" s="89">
        <v>15276.79</v>
      </c>
      <c r="G40" s="10">
        <v>1</v>
      </c>
      <c r="H40" s="13"/>
    </row>
    <row r="41" spans="1:8" ht="15.75" customHeight="1">
      <c r="B41" s="90"/>
      <c r="C41" s="91"/>
      <c r="D41" s="91"/>
      <c r="E41" s="4"/>
      <c r="F41" s="4"/>
      <c r="G41" s="92"/>
      <c r="H41" s="115"/>
    </row>
    <row r="42" spans="1:8" ht="15.75" customHeight="1">
      <c r="A42" s="32"/>
      <c r="B42" s="49" t="s">
        <v>731</v>
      </c>
      <c r="C42" s="96"/>
      <c r="D42" s="96"/>
      <c r="E42" s="98"/>
      <c r="F42" s="98"/>
      <c r="G42" s="98"/>
      <c r="H42" s="93"/>
    </row>
    <row r="43" spans="1:8" ht="15.75" customHeight="1">
      <c r="A43" s="28"/>
      <c r="B43" s="31" t="s">
        <v>732</v>
      </c>
      <c r="C43" s="98"/>
      <c r="D43" s="98"/>
      <c r="E43" s="5"/>
      <c r="F43" s="5"/>
      <c r="G43" s="5"/>
      <c r="H43" s="93"/>
    </row>
    <row r="44" spans="1:8" ht="15.75" customHeight="1">
      <c r="A44" s="28"/>
      <c r="B44" s="31" t="s">
        <v>733</v>
      </c>
      <c r="C44" s="98"/>
      <c r="D44" s="98"/>
      <c r="E44" s="5"/>
      <c r="F44" s="5"/>
      <c r="G44" s="5"/>
      <c r="H44" s="93"/>
    </row>
    <row r="45" spans="1:8" ht="15.75" customHeight="1">
      <c r="A45" s="28"/>
      <c r="B45" s="33" t="s">
        <v>734</v>
      </c>
      <c r="C45" s="34" t="s">
        <v>735</v>
      </c>
      <c r="D45" s="34" t="s">
        <v>735</v>
      </c>
      <c r="E45" s="5"/>
      <c r="F45" s="5"/>
      <c r="G45" s="5"/>
      <c r="H45" s="93"/>
    </row>
    <row r="46" spans="1:8" ht="15.75" customHeight="1">
      <c r="A46" s="28"/>
      <c r="B46" s="35"/>
      <c r="C46" s="36">
        <v>44104</v>
      </c>
      <c r="D46" s="36">
        <v>43921</v>
      </c>
      <c r="E46" s="5"/>
      <c r="F46" s="5"/>
      <c r="G46" s="5"/>
      <c r="H46" s="93"/>
    </row>
    <row r="47" spans="1:8" ht="15.75" customHeight="1">
      <c r="A47" s="28"/>
      <c r="B47" s="37" t="s">
        <v>736</v>
      </c>
      <c r="C47" s="38"/>
      <c r="D47" s="38"/>
      <c r="E47" s="5"/>
      <c r="F47" s="5"/>
      <c r="G47" s="5"/>
      <c r="H47" s="93"/>
    </row>
    <row r="48" spans="1:8" ht="15.75" customHeight="1">
      <c r="A48" s="28"/>
      <c r="B48" s="38" t="s">
        <v>737</v>
      </c>
      <c r="C48" s="39">
        <v>24.142700000000001</v>
      </c>
      <c r="D48" s="39">
        <v>23.175300000000004</v>
      </c>
      <c r="E48" s="5"/>
      <c r="F48" s="99"/>
      <c r="G48" s="5"/>
      <c r="H48" s="93"/>
    </row>
    <row r="49" spans="1:8" ht="15.75" customHeight="1">
      <c r="A49" s="28"/>
      <c r="B49" s="38" t="s">
        <v>776</v>
      </c>
      <c r="C49" s="39">
        <v>14.911000000000001</v>
      </c>
      <c r="D49" s="39">
        <v>14.834200000000001</v>
      </c>
      <c r="E49" s="5"/>
      <c r="F49" s="99"/>
      <c r="G49" s="5"/>
      <c r="H49" s="93"/>
    </row>
    <row r="50" spans="1:8" ht="15.75" customHeight="1">
      <c r="A50" s="28"/>
      <c r="B50" s="38" t="s">
        <v>743</v>
      </c>
      <c r="C50" s="39" t="s">
        <v>739</v>
      </c>
      <c r="D50" s="39" t="s">
        <v>739</v>
      </c>
      <c r="E50" s="5"/>
      <c r="F50" s="99"/>
      <c r="G50" s="5"/>
      <c r="H50" s="93"/>
    </row>
    <row r="51" spans="1:8" ht="15.75" customHeight="1">
      <c r="A51" s="28"/>
      <c r="B51" s="38" t="s">
        <v>777</v>
      </c>
      <c r="C51" s="39" t="s">
        <v>739</v>
      </c>
      <c r="D51" s="39" t="s">
        <v>739</v>
      </c>
      <c r="E51" s="5"/>
      <c r="F51" s="99"/>
      <c r="G51" s="5"/>
      <c r="H51" s="93"/>
    </row>
    <row r="52" spans="1:8" ht="15.75" customHeight="1">
      <c r="A52" s="28"/>
      <c r="B52" s="37" t="s">
        <v>745</v>
      </c>
      <c r="C52" s="51"/>
      <c r="D52" s="51"/>
      <c r="E52" s="5"/>
      <c r="F52" s="99"/>
      <c r="G52" s="5"/>
      <c r="H52" s="93"/>
    </row>
    <row r="53" spans="1:8" ht="15.75" customHeight="1">
      <c r="A53" s="28"/>
      <c r="B53" s="38" t="s">
        <v>746</v>
      </c>
      <c r="C53" s="39">
        <v>23.459199999999999</v>
      </c>
      <c r="D53" s="39">
        <v>22.618600000000001</v>
      </c>
      <c r="E53" s="5"/>
      <c r="F53" s="99"/>
      <c r="G53" s="5"/>
      <c r="H53" s="93"/>
    </row>
    <row r="54" spans="1:8" ht="15.75" customHeight="1">
      <c r="A54" s="28"/>
      <c r="B54" s="38" t="s">
        <v>778</v>
      </c>
      <c r="C54" s="39">
        <v>14.6258</v>
      </c>
      <c r="D54" s="39">
        <v>14.560799999999999</v>
      </c>
      <c r="E54" s="5"/>
      <c r="F54" s="99"/>
      <c r="G54" s="5"/>
      <c r="H54" s="93"/>
    </row>
    <row r="55" spans="1:8" ht="15.75" customHeight="1">
      <c r="A55" s="28"/>
      <c r="B55" s="38" t="s">
        <v>751</v>
      </c>
      <c r="C55" s="39" t="s">
        <v>739</v>
      </c>
      <c r="D55" s="39" t="s">
        <v>739</v>
      </c>
      <c r="E55" s="5"/>
      <c r="F55" s="99"/>
      <c r="G55" s="5"/>
      <c r="H55" s="93"/>
    </row>
    <row r="56" spans="1:8" ht="15.75" customHeight="1">
      <c r="A56" s="28"/>
      <c r="B56" s="38" t="s">
        <v>779</v>
      </c>
      <c r="C56" s="39" t="s">
        <v>739</v>
      </c>
      <c r="D56" s="39" t="s">
        <v>739</v>
      </c>
      <c r="E56" s="5"/>
      <c r="F56" s="99"/>
      <c r="G56" s="5"/>
      <c r="H56" s="93"/>
    </row>
    <row r="57" spans="1:8" ht="15.75" customHeight="1">
      <c r="A57" s="28"/>
      <c r="B57" s="31" t="s">
        <v>753</v>
      </c>
      <c r="C57" s="100"/>
      <c r="D57" s="100"/>
      <c r="E57" s="5"/>
      <c r="F57" s="5"/>
      <c r="G57" s="5"/>
      <c r="H57" s="93"/>
    </row>
    <row r="58" spans="1:8" ht="15.75" customHeight="1">
      <c r="A58" s="28"/>
      <c r="B58" s="31" t="s">
        <v>912</v>
      </c>
      <c r="C58" s="119"/>
      <c r="D58" s="5"/>
      <c r="E58" s="5"/>
      <c r="F58" s="5"/>
      <c r="G58" s="5"/>
      <c r="H58" s="93"/>
    </row>
    <row r="59" spans="1:8" ht="15.75" customHeight="1">
      <c r="A59" s="28"/>
      <c r="B59" s="33" t="s">
        <v>754</v>
      </c>
      <c r="C59" s="34" t="s">
        <v>755</v>
      </c>
      <c r="D59" s="5"/>
      <c r="E59" s="5"/>
      <c r="F59" s="5"/>
      <c r="G59" s="5"/>
      <c r="H59" s="93"/>
    </row>
    <row r="60" spans="1:8" ht="15.75" customHeight="1">
      <c r="A60" s="28"/>
      <c r="B60" s="41"/>
      <c r="C60" s="36">
        <v>44104</v>
      </c>
      <c r="D60" s="5"/>
      <c r="E60" s="5"/>
      <c r="F60" s="5"/>
      <c r="G60" s="5"/>
      <c r="H60" s="93"/>
    </row>
    <row r="61" spans="1:8" ht="15.75" customHeight="1">
      <c r="A61" s="28"/>
      <c r="B61" s="59" t="s">
        <v>780</v>
      </c>
      <c r="C61" s="39">
        <v>0.54</v>
      </c>
      <c r="D61" s="5"/>
      <c r="E61" s="5"/>
      <c r="F61" s="5"/>
      <c r="G61" s="5"/>
      <c r="H61" s="93"/>
    </row>
    <row r="62" spans="1:8" ht="15.75" customHeight="1">
      <c r="A62" s="28"/>
      <c r="B62" s="59" t="s">
        <v>778</v>
      </c>
      <c r="C62" s="39">
        <v>0.47499999999999998</v>
      </c>
      <c r="D62" s="5"/>
      <c r="E62" s="5"/>
      <c r="F62" s="5"/>
      <c r="G62" s="5"/>
      <c r="H62" s="93"/>
    </row>
    <row r="63" spans="1:8" ht="15.75" customHeight="1">
      <c r="A63" s="28"/>
      <c r="B63" s="42" t="s">
        <v>756</v>
      </c>
      <c r="C63" s="98"/>
      <c r="D63" s="98"/>
      <c r="E63" s="5"/>
      <c r="F63" s="5"/>
      <c r="G63" s="5"/>
      <c r="H63" s="93"/>
    </row>
    <row r="64" spans="1:8" ht="15.75" customHeight="1">
      <c r="A64" s="28"/>
      <c r="B64" s="43" t="s">
        <v>781</v>
      </c>
      <c r="C64" s="98"/>
      <c r="D64" s="98"/>
      <c r="E64" s="5"/>
      <c r="F64" s="5"/>
      <c r="G64" s="5"/>
      <c r="H64" s="93"/>
    </row>
    <row r="65" spans="1:8" ht="15.75" customHeight="1">
      <c r="A65" s="28"/>
      <c r="B65" s="31" t="s">
        <v>758</v>
      </c>
      <c r="C65" s="98"/>
      <c r="D65" s="98"/>
      <c r="E65" s="5"/>
      <c r="F65" s="5"/>
      <c r="G65" s="5"/>
      <c r="H65" s="93"/>
    </row>
    <row r="66" spans="1:8" ht="15.75" customHeight="1">
      <c r="A66" s="28"/>
      <c r="B66" s="44" t="s">
        <v>759</v>
      </c>
      <c r="C66" s="45"/>
      <c r="D66" s="45"/>
      <c r="E66" s="47"/>
      <c r="F66" s="47"/>
      <c r="G66" s="47"/>
      <c r="H66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B4A2-5E1B-44AD-9A94-9BD5C4B50389}">
  <dimension ref="A1:H116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11</v>
      </c>
      <c r="C1" s="1"/>
      <c r="D1" s="1"/>
      <c r="E1" s="1"/>
      <c r="F1" s="1"/>
      <c r="G1" s="1"/>
    </row>
    <row r="2" spans="2:8" ht="15.75" customHeight="1">
      <c r="B2" s="3" t="s">
        <v>12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24" t="s">
        <v>891</v>
      </c>
      <c r="H5" s="122" t="s">
        <v>709</v>
      </c>
    </row>
    <row r="6" spans="2:8" ht="15.75" customHeight="1">
      <c r="B6" s="15"/>
      <c r="C6" s="15"/>
      <c r="D6" s="15"/>
      <c r="E6" s="16"/>
      <c r="F6" s="17"/>
      <c r="G6" s="125"/>
      <c r="H6" s="93"/>
    </row>
    <row r="7" spans="2:8" ht="15.75" customHeight="1">
      <c r="B7" s="19" t="s">
        <v>52</v>
      </c>
      <c r="C7" s="15"/>
      <c r="D7" s="15"/>
      <c r="E7" s="16"/>
      <c r="F7" s="17"/>
      <c r="G7" s="125"/>
      <c r="H7" s="93"/>
    </row>
    <row r="8" spans="2:8" ht="15.75" customHeight="1">
      <c r="B8" s="19" t="s">
        <v>892</v>
      </c>
      <c r="C8" s="15"/>
      <c r="D8" s="15"/>
      <c r="E8" s="16"/>
      <c r="F8" s="17"/>
      <c r="G8" s="125"/>
      <c r="H8" s="93"/>
    </row>
    <row r="9" spans="2:8" ht="15.75" customHeight="1">
      <c r="B9" s="15" t="s">
        <v>137</v>
      </c>
      <c r="C9" s="15" t="s">
        <v>138</v>
      </c>
      <c r="D9" s="15" t="s">
        <v>55</v>
      </c>
      <c r="E9" s="16">
        <v>1000000</v>
      </c>
      <c r="F9" s="17">
        <v>1014.18</v>
      </c>
      <c r="G9" s="125">
        <v>0.16880000000000001</v>
      </c>
      <c r="H9" s="123">
        <v>6.9016999999999995E-2</v>
      </c>
    </row>
    <row r="10" spans="2:8" ht="15.75" customHeight="1">
      <c r="B10" s="15" t="s">
        <v>141</v>
      </c>
      <c r="C10" s="15" t="s">
        <v>142</v>
      </c>
      <c r="D10" s="15" t="s">
        <v>143</v>
      </c>
      <c r="E10" s="16">
        <v>650000</v>
      </c>
      <c r="F10" s="17">
        <v>644.77</v>
      </c>
      <c r="G10" s="125">
        <v>0.10730000000000001</v>
      </c>
      <c r="H10" s="123">
        <v>0.108183</v>
      </c>
    </row>
    <row r="11" spans="2:8" ht="15.75" customHeight="1">
      <c r="B11" s="15" t="s">
        <v>180</v>
      </c>
      <c r="C11" s="15" t="s">
        <v>181</v>
      </c>
      <c r="D11" s="15" t="s">
        <v>55</v>
      </c>
      <c r="E11" s="16">
        <v>280000</v>
      </c>
      <c r="F11" s="17">
        <v>282.14999999999998</v>
      </c>
      <c r="G11" s="125">
        <v>4.7E-2</v>
      </c>
      <c r="H11" s="123">
        <v>3.5098999999999998E-2</v>
      </c>
    </row>
    <row r="12" spans="2:8" ht="15.75" customHeight="1">
      <c r="B12" s="15" t="s">
        <v>182</v>
      </c>
      <c r="C12" s="15" t="s">
        <v>183</v>
      </c>
      <c r="D12" s="15" t="s">
        <v>55</v>
      </c>
      <c r="E12" s="16">
        <v>230000</v>
      </c>
      <c r="F12" s="17">
        <v>235.06</v>
      </c>
      <c r="G12" s="125">
        <v>3.9100000000000003E-2</v>
      </c>
      <c r="H12" s="123">
        <v>4.6425000000000001E-2</v>
      </c>
    </row>
    <row r="13" spans="2:8" ht="15.75" customHeight="1">
      <c r="B13" s="15" t="s">
        <v>184</v>
      </c>
      <c r="C13" s="15" t="s">
        <v>185</v>
      </c>
      <c r="D13" s="15" t="s">
        <v>186</v>
      </c>
      <c r="E13" s="16">
        <v>190000</v>
      </c>
      <c r="F13" s="17">
        <v>227.71</v>
      </c>
      <c r="G13" s="125">
        <v>3.7900000000000003E-2</v>
      </c>
      <c r="H13" s="123">
        <v>0.114102</v>
      </c>
    </row>
    <row r="14" spans="2:8" ht="15.75" customHeight="1">
      <c r="B14" s="15" t="s">
        <v>187</v>
      </c>
      <c r="C14" s="15" t="s">
        <v>188</v>
      </c>
      <c r="D14" s="15" t="s">
        <v>55</v>
      </c>
      <c r="E14" s="16">
        <v>180000</v>
      </c>
      <c r="F14" s="17">
        <v>181.62</v>
      </c>
      <c r="G14" s="125">
        <v>3.0200000000000001E-2</v>
      </c>
      <c r="H14" s="123">
        <v>3.5099999999999999E-2</v>
      </c>
    </row>
    <row r="15" spans="2:8" ht="15.75" customHeight="1">
      <c r="B15" s="15" t="s">
        <v>189</v>
      </c>
      <c r="C15" s="15" t="s">
        <v>190</v>
      </c>
      <c r="D15" s="15" t="s">
        <v>55</v>
      </c>
      <c r="E15" s="16">
        <v>150000</v>
      </c>
      <c r="F15" s="17">
        <v>151.22</v>
      </c>
      <c r="G15" s="125">
        <v>2.52E-2</v>
      </c>
      <c r="H15" s="123">
        <v>3.4599999999999999E-2</v>
      </c>
    </row>
    <row r="16" spans="2:8" ht="15.75" customHeight="1">
      <c r="B16" s="15" t="s">
        <v>139</v>
      </c>
      <c r="C16" s="15" t="s">
        <v>140</v>
      </c>
      <c r="D16" s="15" t="s">
        <v>55</v>
      </c>
      <c r="E16" s="16">
        <v>50000</v>
      </c>
      <c r="F16" s="17">
        <v>53.52</v>
      </c>
      <c r="G16" s="125">
        <v>8.8999999999999999E-3</v>
      </c>
      <c r="H16" s="123">
        <v>4.9099999999999998E-2</v>
      </c>
    </row>
    <row r="17" spans="2:8" ht="15.75" customHeight="1">
      <c r="B17" s="15" t="s">
        <v>191</v>
      </c>
      <c r="C17" s="15" t="s">
        <v>192</v>
      </c>
      <c r="D17" s="15" t="s">
        <v>55</v>
      </c>
      <c r="E17" s="16">
        <v>30000</v>
      </c>
      <c r="F17" s="17">
        <v>31.22</v>
      </c>
      <c r="G17" s="125">
        <v>5.1999999999999998E-3</v>
      </c>
      <c r="H17" s="123">
        <v>4.2500000000000003E-2</v>
      </c>
    </row>
    <row r="18" spans="2:8" ht="15.75" customHeight="1">
      <c r="B18" s="19" t="s">
        <v>93</v>
      </c>
      <c r="C18" s="19"/>
      <c r="D18" s="19"/>
      <c r="E18" s="86"/>
      <c r="F18" s="21">
        <v>2821.45</v>
      </c>
      <c r="G18" s="126">
        <v>0.46960000000000002</v>
      </c>
      <c r="H18" s="93"/>
    </row>
    <row r="19" spans="2:8" ht="15.75" customHeight="1">
      <c r="B19" s="15"/>
      <c r="C19" s="15"/>
      <c r="D19" s="15"/>
      <c r="E19" s="16"/>
      <c r="F19" s="17"/>
      <c r="G19" s="125"/>
      <c r="H19" s="93"/>
    </row>
    <row r="20" spans="2:8" ht="15.75" customHeight="1">
      <c r="B20" s="19" t="s">
        <v>893</v>
      </c>
      <c r="C20" s="15"/>
      <c r="D20" s="15"/>
      <c r="E20" s="16"/>
      <c r="F20" s="17"/>
      <c r="G20" s="125"/>
      <c r="H20" s="93"/>
    </row>
    <row r="21" spans="2:8" ht="15.75" customHeight="1">
      <c r="B21" s="19" t="s">
        <v>93</v>
      </c>
      <c r="C21" s="15"/>
      <c r="D21" s="15"/>
      <c r="E21" s="16"/>
      <c r="F21" s="23" t="s">
        <v>94</v>
      </c>
      <c r="G21" s="127" t="s">
        <v>94</v>
      </c>
      <c r="H21" s="93"/>
    </row>
    <row r="22" spans="2:8" ht="15.75" customHeight="1">
      <c r="B22" s="15"/>
      <c r="C22" s="15"/>
      <c r="D22" s="15"/>
      <c r="E22" s="16"/>
      <c r="F22" s="17"/>
      <c r="G22" s="125"/>
      <c r="H22" s="93"/>
    </row>
    <row r="23" spans="2:8" ht="15.75" customHeight="1">
      <c r="B23" s="19" t="s">
        <v>894</v>
      </c>
      <c r="C23" s="15"/>
      <c r="D23" s="15"/>
      <c r="E23" s="16"/>
      <c r="F23" s="17"/>
      <c r="G23" s="125"/>
      <c r="H23" s="93"/>
    </row>
    <row r="24" spans="2:8" ht="15.75" customHeight="1">
      <c r="B24" s="19" t="s">
        <v>93</v>
      </c>
      <c r="C24" s="15"/>
      <c r="D24" s="15"/>
      <c r="E24" s="16"/>
      <c r="F24" s="23" t="s">
        <v>94</v>
      </c>
      <c r="G24" s="127" t="s">
        <v>94</v>
      </c>
      <c r="H24" s="93"/>
    </row>
    <row r="25" spans="2:8" ht="15.75" customHeight="1">
      <c r="B25" s="15"/>
      <c r="C25" s="15"/>
      <c r="D25" s="15"/>
      <c r="E25" s="16"/>
      <c r="F25" s="17"/>
      <c r="G25" s="125"/>
      <c r="H25" s="93"/>
    </row>
    <row r="26" spans="2:8" ht="15.75" customHeight="1">
      <c r="B26" s="26" t="s">
        <v>95</v>
      </c>
      <c r="C26" s="26"/>
      <c r="D26" s="26"/>
      <c r="E26" s="27"/>
      <c r="F26" s="21">
        <v>2821.45</v>
      </c>
      <c r="G26" s="126">
        <v>0.46960000000000002</v>
      </c>
      <c r="H26" s="93"/>
    </row>
    <row r="27" spans="2:8" ht="15.75" customHeight="1">
      <c r="B27" s="15"/>
      <c r="C27" s="15"/>
      <c r="D27" s="15"/>
      <c r="E27" s="16"/>
      <c r="F27" s="17"/>
      <c r="G27" s="125"/>
      <c r="H27" s="93"/>
    </row>
    <row r="28" spans="2:8" ht="15.75" customHeight="1">
      <c r="B28" s="19" t="s">
        <v>96</v>
      </c>
      <c r="C28" s="15"/>
      <c r="D28" s="15"/>
      <c r="E28" s="16"/>
      <c r="F28" s="17"/>
      <c r="G28" s="125"/>
      <c r="H28" s="93"/>
    </row>
    <row r="29" spans="2:8" ht="15.75" customHeight="1">
      <c r="B29" s="15"/>
      <c r="C29" s="15"/>
      <c r="D29" s="15"/>
      <c r="E29" s="16"/>
      <c r="F29" s="17"/>
      <c r="G29" s="125"/>
      <c r="H29" s="93"/>
    </row>
    <row r="30" spans="2:8" ht="15.75" customHeight="1">
      <c r="B30" s="19" t="s">
        <v>97</v>
      </c>
      <c r="C30" s="15"/>
      <c r="D30" s="15"/>
      <c r="E30" s="16"/>
      <c r="F30" s="17"/>
      <c r="G30" s="125"/>
      <c r="H30" s="93"/>
    </row>
    <row r="31" spans="2:8" ht="15.75" customHeight="1">
      <c r="B31" s="15" t="s">
        <v>117</v>
      </c>
      <c r="C31" s="15" t="s">
        <v>118</v>
      </c>
      <c r="D31" s="15" t="s">
        <v>116</v>
      </c>
      <c r="E31" s="16">
        <v>500000</v>
      </c>
      <c r="F31" s="17">
        <v>487.57</v>
      </c>
      <c r="G31" s="125">
        <v>8.1199999999999994E-2</v>
      </c>
      <c r="H31" s="123">
        <v>3.8299E-2</v>
      </c>
    </row>
    <row r="32" spans="2:8" ht="15.75" customHeight="1">
      <c r="B32" s="19" t="s">
        <v>93</v>
      </c>
      <c r="C32" s="19"/>
      <c r="D32" s="19"/>
      <c r="E32" s="86"/>
      <c r="F32" s="21">
        <v>487.57</v>
      </c>
      <c r="G32" s="126">
        <v>8.1199999999999994E-2</v>
      </c>
      <c r="H32" s="93"/>
    </row>
    <row r="33" spans="2:8" ht="15.75" customHeight="1">
      <c r="B33" s="15"/>
      <c r="C33" s="15"/>
      <c r="D33" s="15"/>
      <c r="E33" s="16"/>
      <c r="F33" s="17"/>
      <c r="G33" s="125"/>
      <c r="H33" s="93"/>
    </row>
    <row r="34" spans="2:8" ht="15.75" customHeight="1">
      <c r="B34" s="19" t="s">
        <v>119</v>
      </c>
      <c r="C34" s="15"/>
      <c r="D34" s="15"/>
      <c r="E34" s="16"/>
      <c r="F34" s="17"/>
      <c r="G34" s="125"/>
      <c r="H34" s="93"/>
    </row>
    <row r="35" spans="2:8" ht="15.75" customHeight="1">
      <c r="B35" s="15" t="s">
        <v>120</v>
      </c>
      <c r="C35" s="15" t="s">
        <v>121</v>
      </c>
      <c r="D35" s="15" t="s">
        <v>100</v>
      </c>
      <c r="E35" s="16">
        <v>500000</v>
      </c>
      <c r="F35" s="17">
        <v>497.6</v>
      </c>
      <c r="G35" s="125">
        <v>8.2799999999999999E-2</v>
      </c>
      <c r="H35" s="123">
        <v>3.7449000000000003E-2</v>
      </c>
    </row>
    <row r="36" spans="2:8" ht="15.75" customHeight="1">
      <c r="B36" s="19" t="s">
        <v>93</v>
      </c>
      <c r="C36" s="19"/>
      <c r="D36" s="19"/>
      <c r="E36" s="86"/>
      <c r="F36" s="21">
        <v>497.6</v>
      </c>
      <c r="G36" s="126">
        <v>8.2799999999999999E-2</v>
      </c>
      <c r="H36" s="93"/>
    </row>
    <row r="37" spans="2:8" ht="15.75" customHeight="1">
      <c r="B37" s="15"/>
      <c r="C37" s="15"/>
      <c r="D37" s="15"/>
      <c r="E37" s="16"/>
      <c r="F37" s="17"/>
      <c r="G37" s="125"/>
      <c r="H37" s="93"/>
    </row>
    <row r="38" spans="2:8" ht="15.75" customHeight="1">
      <c r="B38" s="19" t="s">
        <v>101</v>
      </c>
      <c r="C38" s="15"/>
      <c r="D38" s="15"/>
      <c r="E38" s="16"/>
      <c r="F38" s="17"/>
      <c r="G38" s="125"/>
      <c r="H38" s="93"/>
    </row>
    <row r="39" spans="2:8" ht="15.75" customHeight="1">
      <c r="B39" s="15" t="s">
        <v>193</v>
      </c>
      <c r="C39" s="15" t="s">
        <v>194</v>
      </c>
      <c r="D39" s="15" t="s">
        <v>58</v>
      </c>
      <c r="E39" s="16">
        <v>500000</v>
      </c>
      <c r="F39" s="17">
        <v>499.4</v>
      </c>
      <c r="G39" s="125">
        <v>8.3099999999999993E-2</v>
      </c>
      <c r="H39" s="123">
        <v>3.1585000000000002E-2</v>
      </c>
    </row>
    <row r="40" spans="2:8" ht="15.75" customHeight="1">
      <c r="B40" s="15" t="s">
        <v>132</v>
      </c>
      <c r="C40" s="15" t="s">
        <v>133</v>
      </c>
      <c r="D40" s="15" t="s">
        <v>58</v>
      </c>
      <c r="E40" s="16">
        <v>300000</v>
      </c>
      <c r="F40" s="17">
        <v>297.57</v>
      </c>
      <c r="G40" s="125">
        <v>4.9500000000000002E-2</v>
      </c>
      <c r="H40" s="123">
        <v>3.2701000000000001E-2</v>
      </c>
    </row>
    <row r="41" spans="2:8" ht="15.75" customHeight="1">
      <c r="B41" s="19" t="s">
        <v>93</v>
      </c>
      <c r="C41" s="19"/>
      <c r="D41" s="19"/>
      <c r="E41" s="86"/>
      <c r="F41" s="21">
        <v>796.97</v>
      </c>
      <c r="G41" s="126">
        <v>0.1326</v>
      </c>
      <c r="H41" s="93"/>
    </row>
    <row r="42" spans="2:8" ht="15.75" customHeight="1">
      <c r="B42" s="15"/>
      <c r="C42" s="15"/>
      <c r="D42" s="15"/>
      <c r="E42" s="16"/>
      <c r="F42" s="17"/>
      <c r="G42" s="125"/>
      <c r="H42" s="93"/>
    </row>
    <row r="43" spans="2:8" ht="15.75" customHeight="1">
      <c r="B43" s="26" t="s">
        <v>95</v>
      </c>
      <c r="C43" s="26"/>
      <c r="D43" s="26"/>
      <c r="E43" s="27"/>
      <c r="F43" s="21">
        <v>1782.14</v>
      </c>
      <c r="G43" s="126">
        <v>0.29659999999999997</v>
      </c>
      <c r="H43" s="93"/>
    </row>
    <row r="44" spans="2:8" ht="15.75" customHeight="1">
      <c r="B44" s="15"/>
      <c r="C44" s="15"/>
      <c r="D44" s="15"/>
      <c r="E44" s="16"/>
      <c r="F44" s="17"/>
      <c r="G44" s="125"/>
      <c r="H44" s="93"/>
    </row>
    <row r="45" spans="2:8" ht="15.75" customHeight="1">
      <c r="B45" s="15"/>
      <c r="C45" s="15"/>
      <c r="D45" s="15"/>
      <c r="E45" s="16"/>
      <c r="F45" s="17"/>
      <c r="G45" s="125"/>
      <c r="H45" s="93"/>
    </row>
    <row r="46" spans="2:8" ht="15.75" customHeight="1">
      <c r="B46" s="19" t="s">
        <v>106</v>
      </c>
      <c r="C46" s="15"/>
      <c r="D46" s="15"/>
      <c r="E46" s="16"/>
      <c r="F46" s="17"/>
      <c r="G46" s="125"/>
      <c r="H46" s="93"/>
    </row>
    <row r="47" spans="2:8" ht="15.75" customHeight="1">
      <c r="B47" s="15" t="s">
        <v>107</v>
      </c>
      <c r="C47" s="15"/>
      <c r="D47" s="15"/>
      <c r="E47" s="16"/>
      <c r="F47" s="17">
        <v>1270.28</v>
      </c>
      <c r="G47" s="125">
        <v>0.21149999999999999</v>
      </c>
      <c r="H47" s="93"/>
    </row>
    <row r="48" spans="2:8" ht="15.75" customHeight="1">
      <c r="B48" s="19" t="s">
        <v>93</v>
      </c>
      <c r="C48" s="19"/>
      <c r="D48" s="19"/>
      <c r="E48" s="86"/>
      <c r="F48" s="21">
        <v>1270.28</v>
      </c>
      <c r="G48" s="126">
        <v>0.21149999999999999</v>
      </c>
      <c r="H48" s="93"/>
    </row>
    <row r="49" spans="1:8" ht="15.75" customHeight="1">
      <c r="B49" s="15"/>
      <c r="C49" s="15"/>
      <c r="D49" s="15"/>
      <c r="E49" s="16"/>
      <c r="F49" s="17"/>
      <c r="G49" s="125"/>
      <c r="H49" s="93"/>
    </row>
    <row r="50" spans="1:8" ht="15.75" customHeight="1">
      <c r="B50" s="26" t="s">
        <v>95</v>
      </c>
      <c r="C50" s="26"/>
      <c r="D50" s="26"/>
      <c r="E50" s="27"/>
      <c r="F50" s="21">
        <v>1270.28</v>
      </c>
      <c r="G50" s="126">
        <v>0.21149999999999999</v>
      </c>
      <c r="H50" s="93"/>
    </row>
    <row r="51" spans="1:8" ht="15.75" customHeight="1">
      <c r="B51" s="15" t="s">
        <v>108</v>
      </c>
      <c r="C51" s="15"/>
      <c r="D51" s="15"/>
      <c r="E51" s="16"/>
      <c r="F51" s="17">
        <v>132.88</v>
      </c>
      <c r="G51" s="125">
        <v>2.2299999999999986E-2</v>
      </c>
      <c r="H51" s="93"/>
    </row>
    <row r="52" spans="1:8" ht="15.75" customHeight="1">
      <c r="B52" s="87" t="s">
        <v>109</v>
      </c>
      <c r="C52" s="87"/>
      <c r="D52" s="87"/>
      <c r="E52" s="88"/>
      <c r="F52" s="89">
        <v>6006.75</v>
      </c>
      <c r="G52" s="128">
        <v>1</v>
      </c>
      <c r="H52" s="101"/>
    </row>
    <row r="53" spans="1:8" ht="15.75" customHeight="1">
      <c r="B53" s="90"/>
      <c r="C53" s="91"/>
      <c r="D53" s="91"/>
      <c r="E53" s="4"/>
      <c r="F53" s="4"/>
      <c r="G53" s="92"/>
      <c r="H53" s="115"/>
    </row>
    <row r="54" spans="1:8" ht="15.75" customHeight="1">
      <c r="B54" s="94" t="s">
        <v>110</v>
      </c>
      <c r="C54" s="91"/>
      <c r="D54" s="91"/>
      <c r="E54" s="4"/>
      <c r="F54" s="4"/>
      <c r="G54" s="92"/>
      <c r="H54" s="93"/>
    </row>
    <row r="55" spans="1:8" ht="15.75" customHeight="1">
      <c r="B55" s="94" t="s">
        <v>711</v>
      </c>
      <c r="C55" s="91"/>
      <c r="D55" s="91"/>
      <c r="E55" s="4"/>
      <c r="F55" s="4"/>
      <c r="G55" s="92"/>
      <c r="H55" s="93"/>
    </row>
    <row r="56" spans="1:8" ht="15.75" customHeight="1">
      <c r="B56" s="94" t="s">
        <v>195</v>
      </c>
      <c r="C56" s="91"/>
      <c r="D56" s="91"/>
      <c r="E56" s="4"/>
      <c r="F56" s="4"/>
      <c r="G56" s="92"/>
      <c r="H56" s="93"/>
    </row>
    <row r="57" spans="1:8" ht="15.75" customHeight="1">
      <c r="B57" s="95"/>
      <c r="C57" s="91"/>
      <c r="D57" s="91"/>
      <c r="E57" s="4"/>
      <c r="F57" s="4"/>
      <c r="G57" s="92"/>
      <c r="H57" s="93"/>
    </row>
    <row r="58" spans="1:8" ht="15.75" customHeight="1">
      <c r="A58" s="32"/>
      <c r="B58" s="49" t="s">
        <v>731</v>
      </c>
      <c r="C58" s="96"/>
      <c r="D58" s="96"/>
      <c r="E58" s="98"/>
      <c r="F58" s="98"/>
      <c r="G58" s="98"/>
      <c r="H58" s="93"/>
    </row>
    <row r="59" spans="1:8" ht="15.75" customHeight="1">
      <c r="A59" s="28"/>
      <c r="B59" s="31" t="s">
        <v>732</v>
      </c>
      <c r="C59" s="98"/>
      <c r="D59" s="98"/>
      <c r="E59" s="5"/>
      <c r="F59" s="5"/>
      <c r="G59" s="5"/>
      <c r="H59" s="93"/>
    </row>
    <row r="60" spans="1:8" ht="15.75" customHeight="1">
      <c r="A60" s="28"/>
      <c r="B60" s="31" t="s">
        <v>733</v>
      </c>
      <c r="C60" s="98"/>
      <c r="D60" s="98"/>
      <c r="E60" s="5"/>
      <c r="F60" s="5"/>
      <c r="G60" s="5"/>
      <c r="H60" s="93"/>
    </row>
    <row r="61" spans="1:8" ht="15.75" customHeight="1">
      <c r="A61" s="28"/>
      <c r="B61" s="33" t="s">
        <v>734</v>
      </c>
      <c r="C61" s="34" t="s">
        <v>735</v>
      </c>
      <c r="D61" s="34" t="s">
        <v>735</v>
      </c>
      <c r="E61" s="5"/>
      <c r="F61" s="5"/>
      <c r="G61" s="5"/>
      <c r="H61" s="93"/>
    </row>
    <row r="62" spans="1:8" ht="15.75" customHeight="1">
      <c r="A62" s="28"/>
      <c r="B62" s="35"/>
      <c r="C62" s="36">
        <v>44104</v>
      </c>
      <c r="D62" s="36">
        <v>43921</v>
      </c>
      <c r="E62" s="5"/>
      <c r="F62" s="5"/>
      <c r="G62" s="5"/>
      <c r="H62" s="93"/>
    </row>
    <row r="63" spans="1:8" ht="15.75" customHeight="1">
      <c r="A63" s="28"/>
      <c r="B63" s="37" t="s">
        <v>736</v>
      </c>
      <c r="C63" s="51"/>
      <c r="D63" s="51"/>
      <c r="E63" s="5"/>
      <c r="F63" s="5"/>
      <c r="G63" s="5"/>
      <c r="H63" s="93"/>
    </row>
    <row r="64" spans="1:8" ht="15.75" customHeight="1">
      <c r="A64" s="28"/>
      <c r="B64" s="38" t="s">
        <v>737</v>
      </c>
      <c r="C64" s="39">
        <v>23.943000000000001</v>
      </c>
      <c r="D64" s="39">
        <v>23.9788</v>
      </c>
      <c r="E64" s="5"/>
      <c r="F64" s="99"/>
      <c r="G64" s="5"/>
      <c r="H64" s="93"/>
    </row>
    <row r="65" spans="1:8" ht="15.75" customHeight="1">
      <c r="A65" s="28"/>
      <c r="B65" s="38" t="s">
        <v>776</v>
      </c>
      <c r="C65" s="39" t="s">
        <v>739</v>
      </c>
      <c r="D65" s="39" t="s">
        <v>739</v>
      </c>
      <c r="E65" s="5"/>
      <c r="F65" s="99"/>
      <c r="G65" s="5"/>
      <c r="H65" s="93"/>
    </row>
    <row r="66" spans="1:8" ht="15.75" customHeight="1">
      <c r="A66" s="28"/>
      <c r="B66" s="38" t="s">
        <v>761</v>
      </c>
      <c r="C66" s="39">
        <v>8.9822000000000006</v>
      </c>
      <c r="D66" s="39">
        <v>8.9969999999999999</v>
      </c>
      <c r="E66" s="5"/>
      <c r="F66" s="99"/>
      <c r="G66" s="5"/>
      <c r="H66" s="93"/>
    </row>
    <row r="67" spans="1:8" ht="15.75" customHeight="1">
      <c r="A67" s="28"/>
      <c r="B67" s="38" t="s">
        <v>738</v>
      </c>
      <c r="C67" s="39">
        <v>9.1729000000000003</v>
      </c>
      <c r="D67" s="39">
        <v>9.176400000000001</v>
      </c>
      <c r="E67" s="5"/>
      <c r="F67" s="99"/>
      <c r="G67" s="5"/>
      <c r="H67" s="93"/>
    </row>
    <row r="68" spans="1:8" ht="15.75" customHeight="1">
      <c r="A68" s="28"/>
      <c r="B68" s="38" t="s">
        <v>782</v>
      </c>
      <c r="C68" s="39" t="s">
        <v>739</v>
      </c>
      <c r="D68" s="39" t="s">
        <v>739</v>
      </c>
      <c r="E68" s="5"/>
      <c r="F68" s="99"/>
      <c r="G68" s="5"/>
      <c r="H68" s="93"/>
    </row>
    <row r="69" spans="1:8" ht="15.75" customHeight="1">
      <c r="A69" s="28"/>
      <c r="B69" s="38" t="s">
        <v>740</v>
      </c>
      <c r="C69" s="39">
        <v>9.9596</v>
      </c>
      <c r="D69" s="39">
        <v>9.9960000000000004</v>
      </c>
      <c r="E69" s="5"/>
      <c r="F69" s="99"/>
      <c r="G69" s="5"/>
      <c r="H69" s="93"/>
    </row>
    <row r="70" spans="1:8" ht="15.75" customHeight="1">
      <c r="A70" s="28"/>
      <c r="B70" s="38" t="s">
        <v>741</v>
      </c>
      <c r="C70" s="39" t="s">
        <v>739</v>
      </c>
      <c r="D70" s="39" t="s">
        <v>739</v>
      </c>
      <c r="E70" s="5"/>
      <c r="F70" s="99"/>
      <c r="G70" s="5"/>
      <c r="H70" s="93"/>
    </row>
    <row r="71" spans="1:8" ht="15.75" customHeight="1">
      <c r="A71" s="28"/>
      <c r="B71" s="38" t="s">
        <v>742</v>
      </c>
      <c r="C71" s="39" t="s">
        <v>739</v>
      </c>
      <c r="D71" s="39" t="s">
        <v>739</v>
      </c>
      <c r="E71" s="5"/>
      <c r="F71" s="99"/>
      <c r="G71" s="5"/>
      <c r="H71" s="93"/>
    </row>
    <row r="72" spans="1:8" ht="15.75" customHeight="1">
      <c r="A72" s="28"/>
      <c r="B72" s="38" t="s">
        <v>743</v>
      </c>
      <c r="C72" s="39" t="s">
        <v>739</v>
      </c>
      <c r="D72" s="39" t="s">
        <v>739</v>
      </c>
      <c r="E72" s="5"/>
      <c r="F72" s="99"/>
      <c r="G72" s="5"/>
      <c r="H72" s="93"/>
    </row>
    <row r="73" spans="1:8" ht="15.75" customHeight="1">
      <c r="A73" s="28"/>
      <c r="B73" s="38" t="s">
        <v>783</v>
      </c>
      <c r="C73" s="39" t="s">
        <v>739</v>
      </c>
      <c r="D73" s="39" t="s">
        <v>739</v>
      </c>
      <c r="E73" s="5"/>
      <c r="F73" s="99"/>
      <c r="G73" s="5"/>
      <c r="H73" s="93"/>
    </row>
    <row r="74" spans="1:8" ht="15.75" customHeight="1">
      <c r="A74" s="28"/>
      <c r="B74" s="38" t="s">
        <v>784</v>
      </c>
      <c r="C74" s="39" t="s">
        <v>739</v>
      </c>
      <c r="D74" s="39" t="s">
        <v>739</v>
      </c>
      <c r="E74" s="5"/>
      <c r="F74" s="99"/>
      <c r="G74" s="5"/>
      <c r="H74" s="93"/>
    </row>
    <row r="75" spans="1:8" ht="15.75" customHeight="1">
      <c r="A75" s="28"/>
      <c r="B75" s="37" t="s">
        <v>745</v>
      </c>
      <c r="C75" s="51"/>
      <c r="D75" s="51"/>
      <c r="E75" s="5"/>
      <c r="F75" s="5"/>
      <c r="G75" s="5"/>
      <c r="H75" s="93"/>
    </row>
    <row r="76" spans="1:8" ht="15.75" customHeight="1">
      <c r="A76" s="28"/>
      <c r="B76" s="38" t="s">
        <v>746</v>
      </c>
      <c r="C76" s="39">
        <v>22.841899999999999</v>
      </c>
      <c r="D76" s="39">
        <v>22.961000000000002</v>
      </c>
      <c r="E76" s="5"/>
      <c r="F76" s="99"/>
      <c r="G76" s="5"/>
      <c r="H76" s="93"/>
    </row>
    <row r="77" spans="1:8" ht="15.75" customHeight="1">
      <c r="A77" s="28"/>
      <c r="B77" s="38" t="s">
        <v>778</v>
      </c>
      <c r="C77" s="39" t="s">
        <v>739</v>
      </c>
      <c r="D77" s="39" t="s">
        <v>739</v>
      </c>
      <c r="E77" s="5"/>
      <c r="F77" s="99"/>
      <c r="G77" s="5"/>
      <c r="H77" s="93"/>
    </row>
    <row r="78" spans="1:8" ht="15.75" customHeight="1">
      <c r="A78" s="28"/>
      <c r="B78" s="38" t="s">
        <v>785</v>
      </c>
      <c r="C78" s="39">
        <v>8.8961000000000006</v>
      </c>
      <c r="D78" s="39">
        <v>8.942400000000001</v>
      </c>
      <c r="E78" s="5"/>
      <c r="F78" s="99"/>
      <c r="G78" s="5"/>
      <c r="H78" s="93"/>
    </row>
    <row r="79" spans="1:8" ht="15.75" customHeight="1">
      <c r="A79" s="28"/>
      <c r="B79" s="38" t="s">
        <v>747</v>
      </c>
      <c r="C79" s="39">
        <v>8.9714000000000009</v>
      </c>
      <c r="D79" s="39">
        <v>9.0181000000000004</v>
      </c>
      <c r="E79" s="5"/>
      <c r="F79" s="99"/>
      <c r="G79" s="5"/>
      <c r="H79" s="93"/>
    </row>
    <row r="80" spans="1:8" ht="15.75" customHeight="1">
      <c r="A80" s="28"/>
      <c r="B80" s="38" t="s">
        <v>786</v>
      </c>
      <c r="C80" s="39" t="s">
        <v>739</v>
      </c>
      <c r="D80" s="39" t="s">
        <v>739</v>
      </c>
      <c r="E80" s="5"/>
      <c r="F80" s="99"/>
      <c r="G80" s="5"/>
      <c r="H80" s="93"/>
    </row>
    <row r="81" spans="1:8" ht="15.75" customHeight="1">
      <c r="A81" s="28"/>
      <c r="B81" s="38" t="s">
        <v>748</v>
      </c>
      <c r="C81" s="39">
        <v>9.9493000000000009</v>
      </c>
      <c r="D81" s="39">
        <v>10.049000000000001</v>
      </c>
      <c r="E81" s="5"/>
      <c r="F81" s="99"/>
      <c r="G81" s="5"/>
      <c r="H81" s="93"/>
    </row>
    <row r="82" spans="1:8" ht="15.75" customHeight="1">
      <c r="A82" s="28"/>
      <c r="B82" s="38" t="s">
        <v>749</v>
      </c>
      <c r="C82" s="39" t="s">
        <v>739</v>
      </c>
      <c r="D82" s="39" t="s">
        <v>739</v>
      </c>
      <c r="E82" s="5"/>
      <c r="F82" s="99"/>
      <c r="G82" s="5"/>
      <c r="H82" s="93"/>
    </row>
    <row r="83" spans="1:8" ht="15.75" customHeight="1">
      <c r="A83" s="28"/>
      <c r="B83" s="38" t="s">
        <v>750</v>
      </c>
      <c r="C83" s="39" t="s">
        <v>739</v>
      </c>
      <c r="D83" s="39" t="s">
        <v>739</v>
      </c>
      <c r="E83" s="5"/>
      <c r="F83" s="99"/>
      <c r="G83" s="5"/>
      <c r="H83" s="93"/>
    </row>
    <row r="84" spans="1:8" ht="15.75" customHeight="1">
      <c r="A84" s="28"/>
      <c r="B84" s="38" t="s">
        <v>751</v>
      </c>
      <c r="C84" s="39" t="s">
        <v>739</v>
      </c>
      <c r="D84" s="39" t="s">
        <v>739</v>
      </c>
      <c r="E84" s="5"/>
      <c r="F84" s="99"/>
      <c r="G84" s="5"/>
      <c r="H84" s="93"/>
    </row>
    <row r="85" spans="1:8" ht="15.75" customHeight="1">
      <c r="A85" s="28"/>
      <c r="B85" s="38" t="s">
        <v>787</v>
      </c>
      <c r="C85" s="39" t="s">
        <v>739</v>
      </c>
      <c r="D85" s="39" t="s">
        <v>739</v>
      </c>
      <c r="E85" s="5"/>
      <c r="F85" s="99"/>
      <c r="G85" s="5"/>
      <c r="H85" s="93"/>
    </row>
    <row r="86" spans="1:8" ht="15.75" customHeight="1">
      <c r="A86" s="28"/>
      <c r="B86" s="38" t="s">
        <v>788</v>
      </c>
      <c r="C86" s="39" t="s">
        <v>739</v>
      </c>
      <c r="D86" s="39">
        <v>13.639200000000001</v>
      </c>
      <c r="E86" s="5"/>
      <c r="F86" s="99"/>
      <c r="G86" s="5"/>
      <c r="H86" s="93"/>
    </row>
    <row r="87" spans="1:8" ht="15.75" customHeight="1">
      <c r="A87" s="28"/>
      <c r="B87" s="37" t="s">
        <v>789</v>
      </c>
      <c r="C87" s="51"/>
      <c r="D87" s="51"/>
      <c r="E87" s="5"/>
      <c r="F87" s="5"/>
      <c r="G87" s="5"/>
      <c r="H87" s="93"/>
    </row>
    <row r="88" spans="1:8" ht="15.75" customHeight="1">
      <c r="A88" s="28"/>
      <c r="B88" s="38" t="s">
        <v>790</v>
      </c>
      <c r="C88" s="39">
        <v>20.628500000000003</v>
      </c>
      <c r="D88" s="39">
        <v>20.7392</v>
      </c>
      <c r="E88" s="5"/>
      <c r="F88" s="99"/>
      <c r="G88" s="5"/>
      <c r="H88" s="93"/>
    </row>
    <row r="89" spans="1:8" ht="15.75" customHeight="1">
      <c r="A89" s="28"/>
      <c r="B89" s="38" t="s">
        <v>791</v>
      </c>
      <c r="C89" s="39">
        <v>8.9054000000000002</v>
      </c>
      <c r="D89" s="39">
        <v>8.9532000000000007</v>
      </c>
      <c r="E89" s="5"/>
      <c r="F89" s="99"/>
      <c r="G89" s="5"/>
      <c r="H89" s="93"/>
    </row>
    <row r="90" spans="1:8" ht="15.75" customHeight="1">
      <c r="A90" s="28"/>
      <c r="B90" s="38" t="s">
        <v>792</v>
      </c>
      <c r="C90" s="39">
        <v>8.9423000000000012</v>
      </c>
      <c r="D90" s="39">
        <v>8.9903000000000013</v>
      </c>
      <c r="E90" s="5"/>
      <c r="F90" s="99"/>
      <c r="G90" s="5"/>
      <c r="H90" s="93"/>
    </row>
    <row r="91" spans="1:8" ht="15.75" customHeight="1">
      <c r="A91" s="28"/>
      <c r="B91" s="38" t="s">
        <v>793</v>
      </c>
      <c r="C91" s="39">
        <v>9.519400000000001</v>
      </c>
      <c r="D91" s="39">
        <v>9.5704000000000011</v>
      </c>
      <c r="E91" s="5"/>
      <c r="F91" s="99"/>
      <c r="G91" s="5"/>
      <c r="H91" s="93"/>
    </row>
    <row r="92" spans="1:8" ht="15.75" customHeight="1">
      <c r="A92" s="28"/>
      <c r="B92" s="31" t="s">
        <v>753</v>
      </c>
      <c r="C92" s="100"/>
      <c r="D92" s="100"/>
      <c r="E92" s="5"/>
      <c r="F92" s="5"/>
      <c r="G92" s="5"/>
      <c r="H92" s="93"/>
    </row>
    <row r="93" spans="1:8" ht="15.75" customHeight="1">
      <c r="A93" s="28"/>
      <c r="B93" s="31" t="s">
        <v>912</v>
      </c>
      <c r="C93" s="98"/>
      <c r="D93" s="98"/>
      <c r="E93" s="5"/>
      <c r="F93" s="5"/>
      <c r="G93" s="5"/>
      <c r="H93" s="93"/>
    </row>
    <row r="94" spans="1:8" ht="15.75" customHeight="1">
      <c r="A94" s="28"/>
      <c r="B94" s="33" t="s">
        <v>754</v>
      </c>
      <c r="C94" s="34" t="s">
        <v>755</v>
      </c>
      <c r="D94" s="98"/>
      <c r="E94" s="5"/>
      <c r="F94" s="5"/>
      <c r="G94" s="5"/>
      <c r="H94" s="93"/>
    </row>
    <row r="95" spans="1:8" ht="15.75" customHeight="1">
      <c r="A95" s="28"/>
      <c r="B95" s="41"/>
      <c r="C95" s="36">
        <v>44104</v>
      </c>
      <c r="D95" s="98"/>
      <c r="E95" s="5"/>
      <c r="F95" s="5"/>
      <c r="G95" s="5"/>
      <c r="H95" s="93"/>
    </row>
    <row r="96" spans="1:8" ht="15.75" customHeight="1">
      <c r="A96" s="28"/>
      <c r="B96" s="38" t="s">
        <v>776</v>
      </c>
      <c r="C96" s="39" t="s">
        <v>739</v>
      </c>
      <c r="D96" s="98"/>
      <c r="E96" s="5"/>
      <c r="F96" s="5"/>
      <c r="G96" s="5"/>
      <c r="H96" s="93"/>
    </row>
    <row r="97" spans="1:8" ht="15.75" customHeight="1">
      <c r="A97" s="28"/>
      <c r="B97" s="38" t="s">
        <v>761</v>
      </c>
      <c r="C97" s="39" t="s">
        <v>739</v>
      </c>
      <c r="D97" s="98"/>
      <c r="E97" s="5"/>
      <c r="F97" s="5"/>
      <c r="G97" s="5"/>
      <c r="H97" s="93"/>
    </row>
    <row r="98" spans="1:8" ht="15.75" customHeight="1">
      <c r="A98" s="28"/>
      <c r="B98" s="38" t="s">
        <v>738</v>
      </c>
      <c r="C98" s="39" t="s">
        <v>739</v>
      </c>
      <c r="D98" s="98"/>
      <c r="E98" s="5"/>
      <c r="F98" s="5"/>
      <c r="G98" s="5"/>
      <c r="H98" s="93"/>
    </row>
    <row r="99" spans="1:8" ht="15.75" customHeight="1">
      <c r="A99" s="28"/>
      <c r="B99" s="38" t="s">
        <v>782</v>
      </c>
      <c r="C99" s="39" t="s">
        <v>739</v>
      </c>
      <c r="D99" s="98"/>
      <c r="E99" s="5"/>
      <c r="F99" s="5"/>
      <c r="G99" s="5"/>
      <c r="H99" s="93"/>
    </row>
    <row r="100" spans="1:8" ht="15.75" customHeight="1">
      <c r="A100" s="28"/>
      <c r="B100" s="38" t="s">
        <v>740</v>
      </c>
      <c r="C100" s="39">
        <v>0.02</v>
      </c>
      <c r="D100" s="98"/>
      <c r="E100" s="5"/>
      <c r="F100" s="5"/>
      <c r="G100" s="5"/>
      <c r="H100" s="93"/>
    </row>
    <row r="101" spans="1:8" ht="15.75" customHeight="1">
      <c r="A101" s="28"/>
      <c r="B101" s="38" t="s">
        <v>741</v>
      </c>
      <c r="C101" s="39" t="s">
        <v>739</v>
      </c>
      <c r="D101" s="98"/>
      <c r="E101" s="5"/>
      <c r="F101" s="5"/>
      <c r="G101" s="5"/>
      <c r="H101" s="93"/>
    </row>
    <row r="102" spans="1:8" ht="15.75" customHeight="1">
      <c r="A102" s="28"/>
      <c r="B102" s="38" t="s">
        <v>742</v>
      </c>
      <c r="C102" s="39" t="s">
        <v>739</v>
      </c>
      <c r="D102" s="98"/>
      <c r="E102" s="5"/>
      <c r="F102" s="5"/>
      <c r="G102" s="5"/>
      <c r="H102" s="93"/>
    </row>
    <row r="103" spans="1:8" ht="15.75" customHeight="1">
      <c r="A103" s="28"/>
      <c r="B103" s="38" t="s">
        <v>778</v>
      </c>
      <c r="C103" s="39" t="s">
        <v>739</v>
      </c>
      <c r="D103" s="98"/>
      <c r="E103" s="5"/>
      <c r="F103" s="5"/>
      <c r="G103" s="5"/>
      <c r="H103" s="93"/>
    </row>
    <row r="104" spans="1:8" ht="15.75" customHeight="1">
      <c r="A104" s="28"/>
      <c r="B104" s="38" t="s">
        <v>785</v>
      </c>
      <c r="C104" s="39" t="s">
        <v>739</v>
      </c>
      <c r="D104" s="98"/>
      <c r="E104" s="5"/>
      <c r="F104" s="5"/>
      <c r="G104" s="5"/>
      <c r="H104" s="93"/>
    </row>
    <row r="105" spans="1:8" ht="15.75" customHeight="1">
      <c r="A105" s="28"/>
      <c r="B105" s="38" t="s">
        <v>747</v>
      </c>
      <c r="C105" s="39" t="s">
        <v>739</v>
      </c>
      <c r="D105" s="98"/>
      <c r="E105" s="5"/>
      <c r="F105" s="5"/>
      <c r="G105" s="5"/>
      <c r="H105" s="93"/>
    </row>
    <row r="106" spans="1:8" ht="15.75" customHeight="1">
      <c r="A106" s="28"/>
      <c r="B106" s="38" t="s">
        <v>786</v>
      </c>
      <c r="C106" s="39" t="s">
        <v>739</v>
      </c>
      <c r="D106" s="98"/>
      <c r="E106" s="5"/>
      <c r="F106" s="5"/>
      <c r="G106" s="5"/>
      <c r="H106" s="93"/>
    </row>
    <row r="107" spans="1:8" ht="15.75" customHeight="1">
      <c r="A107" s="28"/>
      <c r="B107" s="38" t="s">
        <v>748</v>
      </c>
      <c r="C107" s="39">
        <v>4.8000000000000001E-2</v>
      </c>
      <c r="D107" s="98"/>
      <c r="E107" s="5"/>
      <c r="F107" s="5"/>
      <c r="G107" s="5"/>
      <c r="H107" s="93"/>
    </row>
    <row r="108" spans="1:8" ht="15.75" customHeight="1">
      <c r="A108" s="28"/>
      <c r="B108" s="38" t="s">
        <v>749</v>
      </c>
      <c r="C108" s="39" t="s">
        <v>739</v>
      </c>
      <c r="D108" s="98"/>
      <c r="E108" s="5"/>
      <c r="F108" s="5"/>
      <c r="G108" s="5"/>
      <c r="H108" s="93"/>
    </row>
    <row r="109" spans="1:8" ht="15.75" customHeight="1">
      <c r="A109" s="28"/>
      <c r="B109" s="38" t="s">
        <v>750</v>
      </c>
      <c r="C109" s="39" t="s">
        <v>739</v>
      </c>
      <c r="D109" s="98"/>
      <c r="E109" s="5"/>
      <c r="F109" s="5"/>
      <c r="G109" s="5"/>
      <c r="H109" s="93"/>
    </row>
    <row r="110" spans="1:8" ht="15.75" customHeight="1">
      <c r="A110" s="28"/>
      <c r="B110" s="38" t="s">
        <v>791</v>
      </c>
      <c r="C110" s="39" t="s">
        <v>739</v>
      </c>
      <c r="D110" s="98"/>
      <c r="E110" s="5"/>
      <c r="F110" s="5"/>
      <c r="G110" s="5"/>
      <c r="H110" s="93"/>
    </row>
    <row r="111" spans="1:8" ht="15.75" customHeight="1">
      <c r="A111" s="28"/>
      <c r="B111" s="38" t="s">
        <v>792</v>
      </c>
      <c r="C111" s="39" t="s">
        <v>739</v>
      </c>
      <c r="D111" s="98"/>
      <c r="E111" s="5"/>
      <c r="F111" s="5"/>
      <c r="G111" s="5"/>
      <c r="H111" s="93"/>
    </row>
    <row r="112" spans="1:8" ht="15.75" customHeight="1">
      <c r="A112" s="28"/>
      <c r="B112" s="38" t="s">
        <v>793</v>
      </c>
      <c r="C112" s="39" t="s">
        <v>739</v>
      </c>
      <c r="D112" s="98"/>
      <c r="E112" s="5"/>
      <c r="F112" s="5"/>
      <c r="G112" s="5"/>
      <c r="H112" s="93"/>
    </row>
    <row r="113" spans="1:8" ht="15.75" customHeight="1">
      <c r="A113" s="28"/>
      <c r="B113" s="42" t="s">
        <v>756</v>
      </c>
      <c r="C113" s="98"/>
      <c r="D113" s="98"/>
      <c r="E113" s="5"/>
      <c r="F113" s="5"/>
      <c r="G113" s="5"/>
      <c r="H113" s="93"/>
    </row>
    <row r="114" spans="1:8" ht="15.75" customHeight="1">
      <c r="A114" s="28"/>
      <c r="B114" s="43" t="s">
        <v>794</v>
      </c>
      <c r="C114" s="98"/>
      <c r="D114" s="98"/>
      <c r="E114" s="5"/>
      <c r="F114" s="5"/>
      <c r="G114" s="5"/>
      <c r="H114" s="93"/>
    </row>
    <row r="115" spans="1:8" ht="15.75" customHeight="1">
      <c r="A115" s="28"/>
      <c r="B115" s="31" t="s">
        <v>758</v>
      </c>
      <c r="C115" s="98"/>
      <c r="D115" s="98"/>
      <c r="E115" s="5"/>
      <c r="F115" s="5"/>
      <c r="G115" s="5"/>
      <c r="H115" s="93"/>
    </row>
    <row r="116" spans="1:8" ht="15.75" customHeight="1">
      <c r="A116" s="32"/>
      <c r="B116" s="164" t="s">
        <v>759</v>
      </c>
      <c r="C116" s="47"/>
      <c r="D116" s="47"/>
      <c r="E116" s="47"/>
      <c r="F116" s="45"/>
      <c r="G116" s="45"/>
      <c r="H116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6E54-2A06-431B-8C70-A8E3C543989A}">
  <dimension ref="A1:H90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13</v>
      </c>
      <c r="C1" s="1"/>
      <c r="D1" s="1"/>
      <c r="E1" s="1"/>
      <c r="F1" s="1"/>
      <c r="G1" s="1"/>
    </row>
    <row r="2" spans="2:8" ht="15.75" customHeight="1">
      <c r="B2" s="3" t="s">
        <v>5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59</v>
      </c>
      <c r="C9" s="15" t="s">
        <v>60</v>
      </c>
      <c r="D9" s="15" t="s">
        <v>61</v>
      </c>
      <c r="E9" s="16">
        <v>500000</v>
      </c>
      <c r="F9" s="17">
        <v>515.87</v>
      </c>
      <c r="G9" s="18">
        <v>7.0800000000000002E-2</v>
      </c>
      <c r="H9" s="12">
        <v>5.1200000000000002E-2</v>
      </c>
    </row>
    <row r="10" spans="2:8" ht="15.75" customHeight="1">
      <c r="B10" s="15" t="s">
        <v>53</v>
      </c>
      <c r="C10" s="15" t="s">
        <v>54</v>
      </c>
      <c r="D10" s="15" t="s">
        <v>55</v>
      </c>
      <c r="E10" s="16">
        <v>500000</v>
      </c>
      <c r="F10" s="17">
        <v>503.55</v>
      </c>
      <c r="G10" s="18">
        <v>6.9099999999999995E-2</v>
      </c>
      <c r="H10" s="12">
        <v>4.6949999999999999E-2</v>
      </c>
    </row>
    <row r="11" spans="2:8" ht="15.75" customHeight="1">
      <c r="B11" s="15" t="s">
        <v>172</v>
      </c>
      <c r="C11" s="15" t="s">
        <v>173</v>
      </c>
      <c r="D11" s="15" t="s">
        <v>55</v>
      </c>
      <c r="E11" s="16">
        <v>500000</v>
      </c>
      <c r="F11" s="17">
        <v>500.39</v>
      </c>
      <c r="G11" s="18">
        <v>6.8599999999999994E-2</v>
      </c>
      <c r="H11" s="12">
        <v>6.411E-2</v>
      </c>
    </row>
    <row r="12" spans="2:8" ht="15.75" customHeight="1">
      <c r="B12" s="15" t="s">
        <v>91</v>
      </c>
      <c r="C12" s="15" t="s">
        <v>92</v>
      </c>
      <c r="D12" s="15" t="s">
        <v>55</v>
      </c>
      <c r="E12" s="16">
        <v>450000</v>
      </c>
      <c r="F12" s="17">
        <v>492.3</v>
      </c>
      <c r="G12" s="18">
        <v>6.7500000000000004E-2</v>
      </c>
      <c r="H12" s="12">
        <v>5.5E-2</v>
      </c>
    </row>
    <row r="13" spans="2:8" ht="15.75" customHeight="1">
      <c r="B13" s="15" t="s">
        <v>196</v>
      </c>
      <c r="C13" s="15" t="s">
        <v>197</v>
      </c>
      <c r="D13" s="15" t="s">
        <v>55</v>
      </c>
      <c r="E13" s="16">
        <v>440000</v>
      </c>
      <c r="F13" s="17">
        <v>462.32</v>
      </c>
      <c r="G13" s="18">
        <v>6.3399999999999998E-2</v>
      </c>
      <c r="H13" s="12">
        <v>4.53E-2</v>
      </c>
    </row>
    <row r="14" spans="2:8" ht="15.75" customHeight="1">
      <c r="B14" s="15" t="s">
        <v>198</v>
      </c>
      <c r="C14" s="15" t="s">
        <v>199</v>
      </c>
      <c r="D14" s="15" t="s">
        <v>55</v>
      </c>
      <c r="E14" s="16">
        <v>420000</v>
      </c>
      <c r="F14" s="17">
        <v>445.25</v>
      </c>
      <c r="G14" s="18">
        <v>6.1100000000000002E-2</v>
      </c>
      <c r="H14" s="12">
        <v>4.6247999999999997E-2</v>
      </c>
    </row>
    <row r="15" spans="2:8" ht="15.75" customHeight="1">
      <c r="B15" s="15" t="s">
        <v>68</v>
      </c>
      <c r="C15" s="15" t="s">
        <v>69</v>
      </c>
      <c r="D15" s="15" t="s">
        <v>55</v>
      </c>
      <c r="E15" s="16">
        <v>400000</v>
      </c>
      <c r="F15" s="17">
        <v>410.99</v>
      </c>
      <c r="G15" s="18">
        <v>5.6399999999999999E-2</v>
      </c>
      <c r="H15" s="12">
        <v>4.6115999999999997E-2</v>
      </c>
    </row>
    <row r="16" spans="2:8" ht="15.75" customHeight="1">
      <c r="B16" s="15" t="s">
        <v>87</v>
      </c>
      <c r="C16" s="15" t="s">
        <v>88</v>
      </c>
      <c r="D16" s="15" t="s">
        <v>61</v>
      </c>
      <c r="E16" s="16">
        <v>350000</v>
      </c>
      <c r="F16" s="17">
        <v>356.85</v>
      </c>
      <c r="G16" s="18">
        <v>4.8899999999999999E-2</v>
      </c>
      <c r="H16" s="12">
        <v>5.1900000000000002E-2</v>
      </c>
    </row>
    <row r="17" spans="2:8" ht="15.75" customHeight="1">
      <c r="B17" s="15" t="s">
        <v>85</v>
      </c>
      <c r="C17" s="15" t="s">
        <v>86</v>
      </c>
      <c r="D17" s="15" t="s">
        <v>55</v>
      </c>
      <c r="E17" s="16">
        <v>310000</v>
      </c>
      <c r="F17" s="17">
        <v>315.77</v>
      </c>
      <c r="G17" s="18">
        <v>4.3299999999999998E-2</v>
      </c>
      <c r="H17" s="12">
        <v>5.0099999999999999E-2</v>
      </c>
    </row>
    <row r="18" spans="2:8" ht="15.75" customHeight="1">
      <c r="B18" s="15" t="s">
        <v>62</v>
      </c>
      <c r="C18" s="15" t="s">
        <v>63</v>
      </c>
      <c r="D18" s="15" t="s">
        <v>55</v>
      </c>
      <c r="E18" s="16">
        <v>300000</v>
      </c>
      <c r="F18" s="17">
        <v>308.56</v>
      </c>
      <c r="G18" s="18">
        <v>4.2299999999999997E-2</v>
      </c>
      <c r="H18" s="12">
        <v>4.9700000000000001E-2</v>
      </c>
    </row>
    <row r="19" spans="2:8" ht="15.75" customHeight="1">
      <c r="B19" s="15" t="s">
        <v>73</v>
      </c>
      <c r="C19" s="15" t="s">
        <v>74</v>
      </c>
      <c r="D19" s="15" t="s">
        <v>72</v>
      </c>
      <c r="E19" s="16">
        <v>250000</v>
      </c>
      <c r="F19" s="17">
        <v>261.49</v>
      </c>
      <c r="G19" s="18">
        <v>3.5900000000000001E-2</v>
      </c>
      <c r="H19" s="12">
        <v>4.6050000000000001E-2</v>
      </c>
    </row>
    <row r="20" spans="2:8" ht="15.75" customHeight="1">
      <c r="B20" s="15" t="s">
        <v>77</v>
      </c>
      <c r="C20" s="15" t="s">
        <v>78</v>
      </c>
      <c r="D20" s="15" t="s">
        <v>55</v>
      </c>
      <c r="E20" s="16">
        <v>250000</v>
      </c>
      <c r="F20" s="17">
        <v>249.98</v>
      </c>
      <c r="G20" s="18">
        <v>3.4299999999999997E-2</v>
      </c>
      <c r="H20" s="12">
        <v>5.8500000000000003E-2</v>
      </c>
    </row>
    <row r="21" spans="2:8" ht="15.75" customHeight="1">
      <c r="B21" s="15" t="s">
        <v>75</v>
      </c>
      <c r="C21" s="15" t="s">
        <v>76</v>
      </c>
      <c r="D21" s="15" t="s">
        <v>55</v>
      </c>
      <c r="E21" s="16">
        <v>200000</v>
      </c>
      <c r="F21" s="17">
        <v>208.03</v>
      </c>
      <c r="G21" s="18">
        <v>2.8500000000000001E-2</v>
      </c>
      <c r="H21" s="12">
        <v>5.0999999999999997E-2</v>
      </c>
    </row>
    <row r="22" spans="2:8" ht="15.75" customHeight="1">
      <c r="B22" s="15" t="s">
        <v>200</v>
      </c>
      <c r="C22" s="15" t="s">
        <v>201</v>
      </c>
      <c r="D22" s="15" t="s">
        <v>55</v>
      </c>
      <c r="E22" s="16">
        <v>200000</v>
      </c>
      <c r="F22" s="17">
        <v>206.68</v>
      </c>
      <c r="G22" s="18">
        <v>2.8400000000000002E-2</v>
      </c>
      <c r="H22" s="12">
        <v>5.5199999999999999E-2</v>
      </c>
    </row>
    <row r="23" spans="2:8" ht="15.75" customHeight="1">
      <c r="B23" s="15" t="s">
        <v>79</v>
      </c>
      <c r="C23" s="15" t="s">
        <v>80</v>
      </c>
      <c r="D23" s="15" t="s">
        <v>55</v>
      </c>
      <c r="E23" s="16">
        <v>150000</v>
      </c>
      <c r="F23" s="17">
        <v>155.72999999999999</v>
      </c>
      <c r="G23" s="18">
        <v>2.1399999999999999E-2</v>
      </c>
      <c r="H23" s="12">
        <v>4.7500000000000001E-2</v>
      </c>
    </row>
    <row r="24" spans="2:8" ht="15.75" customHeight="1">
      <c r="B24" s="19" t="s">
        <v>93</v>
      </c>
      <c r="C24" s="19"/>
      <c r="D24" s="19"/>
      <c r="E24" s="86"/>
      <c r="F24" s="21">
        <v>5393.76</v>
      </c>
      <c r="G24" s="22">
        <v>0.7399</v>
      </c>
      <c r="H24" s="11"/>
    </row>
    <row r="25" spans="2:8" ht="15.75" customHeight="1">
      <c r="B25" s="15"/>
      <c r="C25" s="15"/>
      <c r="D25" s="15"/>
      <c r="E25" s="16"/>
      <c r="F25" s="17"/>
      <c r="G25" s="18"/>
      <c r="H25" s="11"/>
    </row>
    <row r="26" spans="2:8" ht="15.75" customHeight="1">
      <c r="B26" s="19" t="s">
        <v>893</v>
      </c>
      <c r="C26" s="15"/>
      <c r="D26" s="15"/>
      <c r="E26" s="16"/>
      <c r="F26" s="17"/>
      <c r="G26" s="18"/>
      <c r="H26" s="11"/>
    </row>
    <row r="27" spans="2:8" ht="15.75" customHeight="1">
      <c r="B27" s="19" t="s">
        <v>93</v>
      </c>
      <c r="C27" s="15"/>
      <c r="D27" s="15"/>
      <c r="E27" s="16"/>
      <c r="F27" s="23" t="s">
        <v>94</v>
      </c>
      <c r="G27" s="24" t="s">
        <v>94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894</v>
      </c>
      <c r="C29" s="15"/>
      <c r="D29" s="15"/>
      <c r="E29" s="16"/>
      <c r="F29" s="17"/>
      <c r="G29" s="18"/>
      <c r="H29" s="11"/>
    </row>
    <row r="30" spans="2:8" ht="15.75" customHeight="1">
      <c r="B30" s="19" t="s">
        <v>93</v>
      </c>
      <c r="C30" s="15"/>
      <c r="D30" s="15"/>
      <c r="E30" s="16"/>
      <c r="F30" s="23" t="s">
        <v>94</v>
      </c>
      <c r="G30" s="24" t="s">
        <v>94</v>
      </c>
      <c r="H30" s="11"/>
    </row>
    <row r="31" spans="2:8" ht="15.75" customHeight="1">
      <c r="B31" s="15"/>
      <c r="C31" s="15"/>
      <c r="D31" s="15"/>
      <c r="E31" s="16"/>
      <c r="F31" s="17"/>
      <c r="G31" s="18"/>
      <c r="H31" s="11"/>
    </row>
    <row r="32" spans="2:8" ht="15.75" customHeight="1">
      <c r="B32" s="26" t="s">
        <v>95</v>
      </c>
      <c r="C32" s="26"/>
      <c r="D32" s="26"/>
      <c r="E32" s="27"/>
      <c r="F32" s="21">
        <v>5393.76</v>
      </c>
      <c r="G32" s="22">
        <v>0.7399</v>
      </c>
      <c r="H32" s="11"/>
    </row>
    <row r="33" spans="2:8" ht="15.75" customHeight="1">
      <c r="B33" s="15"/>
      <c r="C33" s="15"/>
      <c r="D33" s="15"/>
      <c r="E33" s="16"/>
      <c r="F33" s="17"/>
      <c r="G33" s="18"/>
      <c r="H33" s="11"/>
    </row>
    <row r="34" spans="2:8" ht="15.75" customHeight="1">
      <c r="B34" s="19" t="s">
        <v>96</v>
      </c>
      <c r="C34" s="15"/>
      <c r="D34" s="15"/>
      <c r="E34" s="16"/>
      <c r="F34" s="17"/>
      <c r="G34" s="18"/>
      <c r="H34" s="11"/>
    </row>
    <row r="35" spans="2:8" ht="15.75" customHeight="1">
      <c r="B35" s="15"/>
      <c r="C35" s="15"/>
      <c r="D35" s="15"/>
      <c r="E35" s="16"/>
      <c r="F35" s="17"/>
      <c r="G35" s="18"/>
      <c r="H35" s="11"/>
    </row>
    <row r="36" spans="2:8" ht="15.75" customHeight="1">
      <c r="B36" s="19" t="s">
        <v>101</v>
      </c>
      <c r="C36" s="15"/>
      <c r="D36" s="15"/>
      <c r="E36" s="16"/>
      <c r="F36" s="17"/>
      <c r="G36" s="18"/>
      <c r="H36" s="11"/>
    </row>
    <row r="37" spans="2:8" ht="15.75" customHeight="1">
      <c r="B37" s="15" t="s">
        <v>102</v>
      </c>
      <c r="C37" s="15" t="s">
        <v>103</v>
      </c>
      <c r="D37" s="15" t="s">
        <v>58</v>
      </c>
      <c r="E37" s="16">
        <v>1000000</v>
      </c>
      <c r="F37" s="17">
        <v>999.4</v>
      </c>
      <c r="G37" s="18">
        <v>0.1371</v>
      </c>
      <c r="H37" s="12">
        <v>3.1461000000000003E-2</v>
      </c>
    </row>
    <row r="38" spans="2:8" ht="15.75" customHeight="1">
      <c r="B38" s="15" t="s">
        <v>104</v>
      </c>
      <c r="C38" s="15" t="s">
        <v>105</v>
      </c>
      <c r="D38" s="15" t="s">
        <v>58</v>
      </c>
      <c r="E38" s="16">
        <v>500000</v>
      </c>
      <c r="F38" s="17">
        <v>499.7</v>
      </c>
      <c r="G38" s="18">
        <v>6.8500000000000005E-2</v>
      </c>
      <c r="H38" s="12">
        <v>3.107E-2</v>
      </c>
    </row>
    <row r="39" spans="2:8" ht="15.75" customHeight="1">
      <c r="B39" s="19" t="s">
        <v>93</v>
      </c>
      <c r="C39" s="19"/>
      <c r="D39" s="19"/>
      <c r="E39" s="86"/>
      <c r="F39" s="21">
        <v>1499.1</v>
      </c>
      <c r="G39" s="22">
        <v>0.2056</v>
      </c>
      <c r="H39" s="11"/>
    </row>
    <row r="40" spans="2:8" ht="15.75" customHeight="1">
      <c r="B40" s="15"/>
      <c r="C40" s="15"/>
      <c r="D40" s="15"/>
      <c r="E40" s="16"/>
      <c r="F40" s="17"/>
      <c r="G40" s="18"/>
      <c r="H40" s="11"/>
    </row>
    <row r="41" spans="2:8" ht="15.75" customHeight="1">
      <c r="B41" s="26" t="s">
        <v>95</v>
      </c>
      <c r="C41" s="26"/>
      <c r="D41" s="26"/>
      <c r="E41" s="27"/>
      <c r="F41" s="21">
        <v>1499.1</v>
      </c>
      <c r="G41" s="22">
        <v>0.2056</v>
      </c>
      <c r="H41" s="11"/>
    </row>
    <row r="42" spans="2:8" ht="15.75" customHeight="1">
      <c r="B42" s="15"/>
      <c r="C42" s="15"/>
      <c r="D42" s="15"/>
      <c r="E42" s="16"/>
      <c r="F42" s="17"/>
      <c r="G42" s="18"/>
      <c r="H42" s="11"/>
    </row>
    <row r="43" spans="2:8" ht="15.75" customHeight="1">
      <c r="B43" s="15"/>
      <c r="C43" s="15"/>
      <c r="D43" s="15"/>
      <c r="E43" s="16"/>
      <c r="F43" s="17"/>
      <c r="G43" s="18"/>
      <c r="H43" s="11"/>
    </row>
    <row r="44" spans="2:8" ht="15.75" customHeight="1">
      <c r="B44" s="19" t="s">
        <v>106</v>
      </c>
      <c r="C44" s="15"/>
      <c r="D44" s="15"/>
      <c r="E44" s="16"/>
      <c r="F44" s="17"/>
      <c r="G44" s="18"/>
      <c r="H44" s="11"/>
    </row>
    <row r="45" spans="2:8" ht="15.75" customHeight="1">
      <c r="B45" s="15" t="s">
        <v>107</v>
      </c>
      <c r="C45" s="15"/>
      <c r="D45" s="15"/>
      <c r="E45" s="16"/>
      <c r="F45" s="17">
        <v>79.569999999999993</v>
      </c>
      <c r="G45" s="18">
        <v>1.09E-2</v>
      </c>
      <c r="H45" s="11"/>
    </row>
    <row r="46" spans="2:8" ht="15.75" customHeight="1">
      <c r="B46" s="19" t="s">
        <v>93</v>
      </c>
      <c r="C46" s="19"/>
      <c r="D46" s="19"/>
      <c r="E46" s="86"/>
      <c r="F46" s="21">
        <v>79.569999999999993</v>
      </c>
      <c r="G46" s="22">
        <v>1.09E-2</v>
      </c>
      <c r="H46" s="11"/>
    </row>
    <row r="47" spans="2:8" ht="15.75" customHeight="1">
      <c r="B47" s="15"/>
      <c r="C47" s="15"/>
      <c r="D47" s="15"/>
      <c r="E47" s="16"/>
      <c r="F47" s="17"/>
      <c r="G47" s="18"/>
      <c r="H47" s="11"/>
    </row>
    <row r="48" spans="2:8" ht="15.75" customHeight="1">
      <c r="B48" s="26" t="s">
        <v>95</v>
      </c>
      <c r="C48" s="26"/>
      <c r="D48" s="26"/>
      <c r="E48" s="27"/>
      <c r="F48" s="21">
        <v>79.569999999999993</v>
      </c>
      <c r="G48" s="22">
        <v>1.09E-2</v>
      </c>
      <c r="H48" s="11"/>
    </row>
    <row r="49" spans="1:8" ht="15.75" customHeight="1">
      <c r="B49" s="15" t="s">
        <v>108</v>
      </c>
      <c r="C49" s="15"/>
      <c r="D49" s="15"/>
      <c r="E49" s="16"/>
      <c r="F49" s="17">
        <v>317.88</v>
      </c>
      <c r="G49" s="18">
        <v>4.3599999999999972E-2</v>
      </c>
      <c r="H49" s="11"/>
    </row>
    <row r="50" spans="1:8" ht="15.75" customHeight="1">
      <c r="B50" s="87" t="s">
        <v>109</v>
      </c>
      <c r="C50" s="87"/>
      <c r="D50" s="87"/>
      <c r="E50" s="88"/>
      <c r="F50" s="89">
        <v>7290.31</v>
      </c>
      <c r="G50" s="10">
        <v>1</v>
      </c>
      <c r="H50" s="13"/>
    </row>
    <row r="51" spans="1:8" ht="15.75" customHeight="1">
      <c r="B51" s="90"/>
      <c r="C51" s="91"/>
      <c r="D51" s="91"/>
      <c r="E51" s="4"/>
      <c r="F51" s="4"/>
      <c r="G51" s="92"/>
      <c r="H51" s="93"/>
    </row>
    <row r="52" spans="1:8" ht="15.75" customHeight="1">
      <c r="B52" s="94" t="s">
        <v>711</v>
      </c>
      <c r="C52" s="91"/>
      <c r="D52" s="91"/>
      <c r="E52" s="4"/>
      <c r="F52" s="4"/>
      <c r="G52" s="92"/>
      <c r="H52" s="93"/>
    </row>
    <row r="53" spans="1:8" ht="15.75" customHeight="1">
      <c r="B53" s="95"/>
      <c r="C53" s="91"/>
      <c r="D53" s="91"/>
      <c r="E53" s="4"/>
      <c r="F53" s="4"/>
      <c r="G53" s="92"/>
      <c r="H53" s="93"/>
    </row>
    <row r="54" spans="1:8" ht="15.75" customHeight="1">
      <c r="A54" s="32"/>
      <c r="B54" s="49" t="s">
        <v>731</v>
      </c>
      <c r="C54" s="96"/>
      <c r="D54" s="96"/>
      <c r="E54" s="98"/>
      <c r="F54" s="98"/>
      <c r="G54" s="98"/>
      <c r="H54" s="93"/>
    </row>
    <row r="55" spans="1:8" ht="15.75" customHeight="1">
      <c r="A55" s="28"/>
      <c r="B55" s="31" t="s">
        <v>732</v>
      </c>
      <c r="C55" s="98"/>
      <c r="D55" s="98"/>
      <c r="E55" s="5"/>
      <c r="F55" s="5"/>
      <c r="G55" s="5"/>
      <c r="H55" s="93"/>
    </row>
    <row r="56" spans="1:8" ht="15.75" customHeight="1">
      <c r="A56" s="28"/>
      <c r="B56" s="31" t="s">
        <v>733</v>
      </c>
      <c r="C56" s="98"/>
      <c r="D56" s="98"/>
      <c r="E56" s="5"/>
      <c r="F56" s="5"/>
      <c r="G56" s="5"/>
      <c r="H56" s="93"/>
    </row>
    <row r="57" spans="1:8" ht="15.75" customHeight="1">
      <c r="A57" s="28"/>
      <c r="B57" s="33" t="s">
        <v>734</v>
      </c>
      <c r="C57" s="34" t="s">
        <v>735</v>
      </c>
      <c r="D57" s="34" t="s">
        <v>735</v>
      </c>
      <c r="E57" s="5"/>
      <c r="F57" s="5"/>
      <c r="G57" s="5"/>
      <c r="H57" s="93"/>
    </row>
    <row r="58" spans="1:8" ht="15.75" customHeight="1">
      <c r="A58" s="28"/>
      <c r="B58" s="35"/>
      <c r="C58" s="36">
        <v>44104</v>
      </c>
      <c r="D58" s="36">
        <v>43921</v>
      </c>
      <c r="E58" s="5"/>
      <c r="F58" s="5"/>
      <c r="G58" s="5"/>
      <c r="H58" s="93"/>
    </row>
    <row r="59" spans="1:8" ht="15.75" customHeight="1">
      <c r="A59" s="28"/>
      <c r="B59" s="37" t="s">
        <v>736</v>
      </c>
      <c r="C59" s="51"/>
      <c r="D59" s="51"/>
      <c r="E59" s="5"/>
      <c r="F59" s="5"/>
      <c r="G59" s="5"/>
      <c r="H59" s="93"/>
    </row>
    <row r="60" spans="1:8" ht="15.75" customHeight="1">
      <c r="A60" s="28"/>
      <c r="B60" s="38" t="s">
        <v>737</v>
      </c>
      <c r="C60" s="39">
        <v>35.410600000000002</v>
      </c>
      <c r="D60" s="39">
        <v>33.57</v>
      </c>
      <c r="E60" s="5"/>
      <c r="F60" s="99"/>
      <c r="G60" s="5"/>
      <c r="H60" s="93"/>
    </row>
    <row r="61" spans="1:8" ht="15.75" customHeight="1">
      <c r="A61" s="28"/>
      <c r="B61" s="38" t="s">
        <v>740</v>
      </c>
      <c r="C61" s="39">
        <v>15.2552</v>
      </c>
      <c r="D61" s="39">
        <v>14.953000000000001</v>
      </c>
      <c r="E61" s="5"/>
      <c r="F61" s="99"/>
      <c r="G61" s="5"/>
      <c r="H61" s="93"/>
    </row>
    <row r="62" spans="1:8" ht="15.75" customHeight="1">
      <c r="A62" s="28"/>
      <c r="B62" s="38" t="s">
        <v>741</v>
      </c>
      <c r="C62" s="39">
        <v>13.1774</v>
      </c>
      <c r="D62" s="39">
        <v>12.9145</v>
      </c>
      <c r="E62" s="5"/>
      <c r="F62" s="99"/>
      <c r="G62" s="5"/>
      <c r="H62" s="93"/>
    </row>
    <row r="63" spans="1:8" ht="15.75" customHeight="1">
      <c r="A63" s="28"/>
      <c r="B63" s="38" t="s">
        <v>742</v>
      </c>
      <c r="C63" s="39">
        <v>16.445</v>
      </c>
      <c r="D63" s="39">
        <v>15.604900000000001</v>
      </c>
      <c r="E63" s="5"/>
      <c r="F63" s="99"/>
      <c r="G63" s="5"/>
      <c r="H63" s="93"/>
    </row>
    <row r="64" spans="1:8" ht="15.75" customHeight="1">
      <c r="A64" s="28"/>
      <c r="B64" s="38" t="s">
        <v>743</v>
      </c>
      <c r="C64" s="39" t="s">
        <v>739</v>
      </c>
      <c r="D64" s="39" t="s">
        <v>739</v>
      </c>
      <c r="E64" s="5"/>
      <c r="F64" s="99"/>
      <c r="G64" s="5"/>
      <c r="H64" s="93"/>
    </row>
    <row r="65" spans="1:8" ht="15.75" customHeight="1">
      <c r="A65" s="28"/>
      <c r="B65" s="38" t="s">
        <v>795</v>
      </c>
      <c r="C65" s="39" t="s">
        <v>739</v>
      </c>
      <c r="D65" s="39" t="s">
        <v>739</v>
      </c>
      <c r="E65" s="5"/>
      <c r="F65" s="99"/>
      <c r="G65" s="5"/>
      <c r="H65" s="93"/>
    </row>
    <row r="66" spans="1:8" ht="15.75" customHeight="1">
      <c r="A66" s="28"/>
      <c r="B66" s="38" t="s">
        <v>784</v>
      </c>
      <c r="C66" s="39" t="s">
        <v>739</v>
      </c>
      <c r="D66" s="39" t="s">
        <v>739</v>
      </c>
      <c r="E66" s="5"/>
      <c r="F66" s="99"/>
      <c r="G66" s="5"/>
      <c r="H66" s="93"/>
    </row>
    <row r="67" spans="1:8" ht="15.75" customHeight="1">
      <c r="A67" s="28"/>
      <c r="B67" s="37" t="s">
        <v>745</v>
      </c>
      <c r="C67" s="51"/>
      <c r="D67" s="51"/>
      <c r="E67" s="5"/>
      <c r="F67" s="5"/>
      <c r="G67" s="5"/>
      <c r="H67" s="93"/>
    </row>
    <row r="68" spans="1:8" ht="15.75" customHeight="1">
      <c r="A68" s="28"/>
      <c r="B68" s="38" t="s">
        <v>746</v>
      </c>
      <c r="C68" s="39">
        <v>32.8733</v>
      </c>
      <c r="D68" s="39">
        <v>31.289200000000001</v>
      </c>
      <c r="E68" s="5"/>
      <c r="F68" s="99"/>
      <c r="G68" s="5"/>
      <c r="H68" s="93"/>
    </row>
    <row r="69" spans="1:8" ht="15.75" customHeight="1">
      <c r="A69" s="28"/>
      <c r="B69" s="38" t="s">
        <v>748</v>
      </c>
      <c r="C69" s="39">
        <v>13.3704</v>
      </c>
      <c r="D69" s="39">
        <v>13.1051</v>
      </c>
      <c r="E69" s="5"/>
      <c r="F69" s="99"/>
      <c r="G69" s="5"/>
      <c r="H69" s="93"/>
    </row>
    <row r="70" spans="1:8" ht="15.75" customHeight="1">
      <c r="A70" s="28"/>
      <c r="B70" s="38" t="s">
        <v>749</v>
      </c>
      <c r="C70" s="39">
        <v>11.802800000000001</v>
      </c>
      <c r="D70" s="39">
        <v>11.57</v>
      </c>
      <c r="E70" s="5"/>
      <c r="F70" s="99"/>
      <c r="G70" s="5"/>
      <c r="H70" s="93"/>
    </row>
    <row r="71" spans="1:8" ht="15.75" customHeight="1">
      <c r="A71" s="28"/>
      <c r="B71" s="38" t="s">
        <v>750</v>
      </c>
      <c r="C71" s="39">
        <v>10.966700000000001</v>
      </c>
      <c r="D71" s="39">
        <v>10.4383</v>
      </c>
      <c r="E71" s="5"/>
      <c r="F71" s="99"/>
      <c r="G71" s="5"/>
      <c r="H71" s="93"/>
    </row>
    <row r="72" spans="1:8" ht="15.75" customHeight="1">
      <c r="A72" s="28"/>
      <c r="B72" s="38" t="s">
        <v>751</v>
      </c>
      <c r="C72" s="39" t="s">
        <v>739</v>
      </c>
      <c r="D72" s="39" t="s">
        <v>739</v>
      </c>
      <c r="E72" s="5"/>
      <c r="F72" s="99"/>
      <c r="G72" s="5"/>
      <c r="H72" s="93"/>
    </row>
    <row r="73" spans="1:8" ht="15.75" customHeight="1">
      <c r="A73" s="28"/>
      <c r="B73" s="38" t="s">
        <v>779</v>
      </c>
      <c r="C73" s="39" t="s">
        <v>739</v>
      </c>
      <c r="D73" s="39" t="s">
        <v>739</v>
      </c>
      <c r="E73" s="5"/>
      <c r="F73" s="99"/>
      <c r="G73" s="5"/>
      <c r="H73" s="93"/>
    </row>
    <row r="74" spans="1:8" ht="15.75" customHeight="1">
      <c r="A74" s="28"/>
      <c r="B74" s="38" t="s">
        <v>788</v>
      </c>
      <c r="C74" s="39" t="s">
        <v>739</v>
      </c>
      <c r="D74" s="39" t="s">
        <v>739</v>
      </c>
      <c r="E74" s="5"/>
      <c r="F74" s="99"/>
      <c r="G74" s="5"/>
      <c r="H74" s="93"/>
    </row>
    <row r="75" spans="1:8" ht="15.75" customHeight="1">
      <c r="A75" s="28"/>
      <c r="B75" s="37" t="s">
        <v>796</v>
      </c>
      <c r="C75" s="51"/>
      <c r="D75" s="51"/>
      <c r="E75" s="5"/>
      <c r="F75" s="5"/>
      <c r="G75" s="5"/>
      <c r="H75" s="93"/>
    </row>
    <row r="76" spans="1:8" ht="15.75" customHeight="1">
      <c r="A76" s="28"/>
      <c r="B76" s="38" t="s">
        <v>797</v>
      </c>
      <c r="C76" s="39">
        <v>20.1873</v>
      </c>
      <c r="D76" s="39">
        <v>19.174700000000001</v>
      </c>
      <c r="E76" s="5"/>
      <c r="F76" s="99"/>
      <c r="G76" s="5"/>
      <c r="H76" s="93"/>
    </row>
    <row r="77" spans="1:8" ht="15.75" customHeight="1">
      <c r="A77" s="28"/>
      <c r="B77" s="31" t="s">
        <v>753</v>
      </c>
      <c r="C77" s="100"/>
      <c r="D77" s="100"/>
      <c r="E77" s="5"/>
      <c r="F77" s="5"/>
      <c r="G77" s="5"/>
      <c r="H77" s="93"/>
    </row>
    <row r="78" spans="1:8" ht="15.75" customHeight="1">
      <c r="A78" s="28"/>
      <c r="B78" s="31" t="s">
        <v>912</v>
      </c>
      <c r="C78" s="98"/>
      <c r="D78" s="98"/>
      <c r="E78" s="5"/>
      <c r="F78" s="5"/>
      <c r="G78" s="5"/>
      <c r="H78" s="93"/>
    </row>
    <row r="79" spans="1:8" ht="15.75" customHeight="1">
      <c r="A79" s="28"/>
      <c r="B79" s="33" t="s">
        <v>754</v>
      </c>
      <c r="C79" s="34" t="s">
        <v>755</v>
      </c>
      <c r="D79" s="98"/>
      <c r="E79" s="5"/>
      <c r="F79" s="5"/>
      <c r="G79" s="5"/>
      <c r="H79" s="93"/>
    </row>
    <row r="80" spans="1:8" ht="15.75" customHeight="1">
      <c r="A80" s="28"/>
      <c r="B80" s="41" t="s">
        <v>798</v>
      </c>
      <c r="C80" s="52">
        <v>44104</v>
      </c>
      <c r="D80" s="98"/>
      <c r="E80" s="5"/>
      <c r="F80" s="5"/>
      <c r="G80" s="5"/>
      <c r="H80" s="93"/>
    </row>
    <row r="81" spans="1:8" ht="15.75" customHeight="1">
      <c r="A81" s="28"/>
      <c r="B81" s="38" t="s">
        <v>740</v>
      </c>
      <c r="C81" s="39">
        <v>0.49400000000000005</v>
      </c>
      <c r="D81" s="98"/>
      <c r="E81" s="5"/>
      <c r="F81" s="5"/>
      <c r="G81" s="5"/>
      <c r="H81" s="93"/>
    </row>
    <row r="82" spans="1:8" ht="15.75" customHeight="1">
      <c r="A82" s="28"/>
      <c r="B82" s="38" t="s">
        <v>741</v>
      </c>
      <c r="C82" s="39">
        <v>0.43</v>
      </c>
      <c r="D82" s="98"/>
      <c r="E82" s="5"/>
      <c r="F82" s="5"/>
      <c r="G82" s="5"/>
      <c r="H82" s="93"/>
    </row>
    <row r="83" spans="1:8" ht="15.75" customHeight="1">
      <c r="A83" s="28"/>
      <c r="B83" s="38" t="s">
        <v>742</v>
      </c>
      <c r="C83" s="39" t="s">
        <v>739</v>
      </c>
      <c r="D83" s="98"/>
      <c r="E83" s="5"/>
      <c r="F83" s="5"/>
      <c r="G83" s="5"/>
      <c r="H83" s="93"/>
    </row>
    <row r="84" spans="1:8" ht="15.75" customHeight="1">
      <c r="A84" s="28"/>
      <c r="B84" s="38" t="s">
        <v>748</v>
      </c>
      <c r="C84" s="39">
        <v>0.39100000000000001</v>
      </c>
      <c r="D84" s="98"/>
      <c r="E84" s="5"/>
      <c r="F84" s="5"/>
      <c r="G84" s="5"/>
      <c r="H84" s="93"/>
    </row>
    <row r="85" spans="1:8" ht="15.75" customHeight="1">
      <c r="A85" s="28"/>
      <c r="B85" s="38" t="s">
        <v>749</v>
      </c>
      <c r="C85" s="39">
        <v>0.35</v>
      </c>
      <c r="D85" s="98"/>
      <c r="E85" s="5"/>
      <c r="F85" s="5"/>
      <c r="G85" s="5"/>
      <c r="H85" s="93"/>
    </row>
    <row r="86" spans="1:8" ht="15.75" customHeight="1">
      <c r="A86" s="28"/>
      <c r="B86" s="38" t="s">
        <v>750</v>
      </c>
      <c r="C86" s="39" t="s">
        <v>739</v>
      </c>
      <c r="D86" s="98"/>
      <c r="E86" s="5"/>
      <c r="F86" s="5"/>
      <c r="G86" s="5"/>
      <c r="H86" s="93"/>
    </row>
    <row r="87" spans="1:8" ht="15.75" customHeight="1">
      <c r="A87" s="28"/>
      <c r="B87" s="42" t="s">
        <v>756</v>
      </c>
      <c r="C87" s="98"/>
      <c r="D87" s="98"/>
      <c r="E87" s="5"/>
      <c r="F87" s="5"/>
      <c r="G87" s="5"/>
      <c r="H87" s="93"/>
    </row>
    <row r="88" spans="1:8" ht="15.75" customHeight="1">
      <c r="A88" s="28"/>
      <c r="B88" s="31" t="s">
        <v>799</v>
      </c>
      <c r="C88" s="98"/>
      <c r="D88" s="98"/>
      <c r="E88" s="5"/>
      <c r="F88" s="5"/>
      <c r="G88" s="5"/>
      <c r="H88" s="93"/>
    </row>
    <row r="89" spans="1:8" ht="15.75" customHeight="1">
      <c r="A89" s="28"/>
      <c r="B89" s="31" t="s">
        <v>758</v>
      </c>
      <c r="C89" s="98"/>
      <c r="D89" s="98"/>
      <c r="E89" s="5"/>
      <c r="F89" s="5"/>
      <c r="G89" s="5"/>
      <c r="H89" s="93"/>
    </row>
    <row r="90" spans="1:8" ht="15.75" customHeight="1">
      <c r="A90" s="28"/>
      <c r="B90" s="44" t="s">
        <v>759</v>
      </c>
      <c r="C90" s="45"/>
      <c r="D90" s="45"/>
      <c r="E90" s="47"/>
      <c r="F90" s="47"/>
      <c r="G90" s="47"/>
      <c r="H90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854B-D5F5-4CF3-AC07-310D9DF28E17}">
  <dimension ref="A1:H97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14</v>
      </c>
      <c r="C1" s="1"/>
      <c r="D1" s="1"/>
      <c r="E1" s="1"/>
      <c r="F1" s="1"/>
      <c r="G1" s="1"/>
    </row>
    <row r="2" spans="2:8" ht="15.75" customHeight="1">
      <c r="B2" s="3" t="s">
        <v>15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200</v>
      </c>
      <c r="C9" s="15" t="s">
        <v>201</v>
      </c>
      <c r="D9" s="15" t="s">
        <v>55</v>
      </c>
      <c r="E9" s="16">
        <v>300000</v>
      </c>
      <c r="F9" s="17">
        <v>310.02</v>
      </c>
      <c r="G9" s="18">
        <v>9.1300000000000006E-2</v>
      </c>
      <c r="H9" s="12">
        <v>5.5199999999999999E-2</v>
      </c>
    </row>
    <row r="10" spans="2:8" ht="15.75" customHeight="1">
      <c r="B10" s="15" t="s">
        <v>64</v>
      </c>
      <c r="C10" s="15" t="s">
        <v>65</v>
      </c>
      <c r="D10" s="15" t="s">
        <v>55</v>
      </c>
      <c r="E10" s="16">
        <v>300000</v>
      </c>
      <c r="F10" s="17">
        <v>300.83</v>
      </c>
      <c r="G10" s="18">
        <v>8.8599999999999998E-2</v>
      </c>
      <c r="H10" s="12">
        <v>3.3404999999999997E-2</v>
      </c>
    </row>
    <row r="11" spans="2:8" ht="15.75" customHeight="1">
      <c r="B11" s="15" t="s">
        <v>53</v>
      </c>
      <c r="C11" s="15" t="s">
        <v>54</v>
      </c>
      <c r="D11" s="15" t="s">
        <v>55</v>
      </c>
      <c r="E11" s="16">
        <v>250000</v>
      </c>
      <c r="F11" s="17">
        <v>251.78</v>
      </c>
      <c r="G11" s="18">
        <v>7.4200000000000002E-2</v>
      </c>
      <c r="H11" s="12">
        <v>4.6949999999999999E-2</v>
      </c>
    </row>
    <row r="12" spans="2:8" ht="15.75" customHeight="1">
      <c r="B12" s="15" t="s">
        <v>172</v>
      </c>
      <c r="C12" s="15" t="s">
        <v>173</v>
      </c>
      <c r="D12" s="15" t="s">
        <v>55</v>
      </c>
      <c r="E12" s="16">
        <v>250000</v>
      </c>
      <c r="F12" s="17">
        <v>250.2</v>
      </c>
      <c r="G12" s="18">
        <v>7.3700000000000002E-2</v>
      </c>
      <c r="H12" s="12">
        <v>6.411E-2</v>
      </c>
    </row>
    <row r="13" spans="2:8" ht="15.75" customHeight="1">
      <c r="B13" s="15" t="s">
        <v>77</v>
      </c>
      <c r="C13" s="15" t="s">
        <v>78</v>
      </c>
      <c r="D13" s="15" t="s">
        <v>55</v>
      </c>
      <c r="E13" s="16">
        <v>250000</v>
      </c>
      <c r="F13" s="17">
        <v>249.98</v>
      </c>
      <c r="G13" s="18">
        <v>7.3700000000000002E-2</v>
      </c>
      <c r="H13" s="12">
        <v>5.8500000000000003E-2</v>
      </c>
    </row>
    <row r="14" spans="2:8" ht="15.75" customHeight="1">
      <c r="B14" s="15" t="s">
        <v>70</v>
      </c>
      <c r="C14" s="15" t="s">
        <v>71</v>
      </c>
      <c r="D14" s="15" t="s">
        <v>72</v>
      </c>
      <c r="E14" s="16">
        <v>200000</v>
      </c>
      <c r="F14" s="17">
        <v>209.27</v>
      </c>
      <c r="G14" s="18">
        <v>6.1699999999999998E-2</v>
      </c>
      <c r="H14" s="12">
        <v>4.8000000000000001E-2</v>
      </c>
    </row>
    <row r="15" spans="2:8" ht="15.75" customHeight="1">
      <c r="B15" s="15" t="s">
        <v>62</v>
      </c>
      <c r="C15" s="15" t="s">
        <v>63</v>
      </c>
      <c r="D15" s="15" t="s">
        <v>55</v>
      </c>
      <c r="E15" s="16">
        <v>200000</v>
      </c>
      <c r="F15" s="17">
        <v>205.71</v>
      </c>
      <c r="G15" s="18">
        <v>6.0600000000000001E-2</v>
      </c>
      <c r="H15" s="12">
        <v>4.9700000000000001E-2</v>
      </c>
    </row>
    <row r="16" spans="2:8" ht="15.75" customHeight="1">
      <c r="B16" s="15" t="s">
        <v>68</v>
      </c>
      <c r="C16" s="15" t="s">
        <v>69</v>
      </c>
      <c r="D16" s="15" t="s">
        <v>55</v>
      </c>
      <c r="E16" s="16">
        <v>200000</v>
      </c>
      <c r="F16" s="17">
        <v>205.5</v>
      </c>
      <c r="G16" s="18">
        <v>6.0499999999999998E-2</v>
      </c>
      <c r="H16" s="12">
        <v>4.6115999999999997E-2</v>
      </c>
    </row>
    <row r="17" spans="2:8" ht="15.75" customHeight="1">
      <c r="B17" s="15" t="s">
        <v>73</v>
      </c>
      <c r="C17" s="15" t="s">
        <v>74</v>
      </c>
      <c r="D17" s="15" t="s">
        <v>72</v>
      </c>
      <c r="E17" s="16">
        <v>150000</v>
      </c>
      <c r="F17" s="17">
        <v>156.88999999999999</v>
      </c>
      <c r="G17" s="18">
        <v>4.6199999999999998E-2</v>
      </c>
      <c r="H17" s="12">
        <v>4.6050000000000001E-2</v>
      </c>
    </row>
    <row r="18" spans="2:8" ht="15.75" customHeight="1">
      <c r="B18" s="15" t="s">
        <v>79</v>
      </c>
      <c r="C18" s="15" t="s">
        <v>80</v>
      </c>
      <c r="D18" s="15" t="s">
        <v>55</v>
      </c>
      <c r="E18" s="16">
        <v>110000</v>
      </c>
      <c r="F18" s="17">
        <v>114.2</v>
      </c>
      <c r="G18" s="18">
        <v>3.3599999999999998E-2</v>
      </c>
      <c r="H18" s="12">
        <v>4.7500000000000001E-2</v>
      </c>
    </row>
    <row r="19" spans="2:8" ht="15.75" customHeight="1">
      <c r="B19" s="15" t="s">
        <v>198</v>
      </c>
      <c r="C19" s="15" t="s">
        <v>199</v>
      </c>
      <c r="D19" s="15" t="s">
        <v>55</v>
      </c>
      <c r="E19" s="16">
        <v>90000</v>
      </c>
      <c r="F19" s="17">
        <v>95.41</v>
      </c>
      <c r="G19" s="18">
        <v>2.81E-2</v>
      </c>
      <c r="H19" s="12">
        <v>4.6247999999999997E-2</v>
      </c>
    </row>
    <row r="20" spans="2:8" ht="15.75" customHeight="1">
      <c r="B20" s="15" t="s">
        <v>196</v>
      </c>
      <c r="C20" s="15" t="s">
        <v>197</v>
      </c>
      <c r="D20" s="15" t="s">
        <v>55</v>
      </c>
      <c r="E20" s="16">
        <v>60000</v>
      </c>
      <c r="F20" s="17">
        <v>63.04</v>
      </c>
      <c r="G20" s="18">
        <v>1.8599999999999998E-2</v>
      </c>
      <c r="H20" s="12">
        <v>4.53E-2</v>
      </c>
    </row>
    <row r="21" spans="2:8" ht="15.75" customHeight="1">
      <c r="B21" s="19" t="s">
        <v>93</v>
      </c>
      <c r="C21" s="19"/>
      <c r="D21" s="19"/>
      <c r="E21" s="86"/>
      <c r="F21" s="21">
        <v>2412.83</v>
      </c>
      <c r="G21" s="22">
        <v>0.71079999999999999</v>
      </c>
      <c r="H21" s="11"/>
    </row>
    <row r="22" spans="2:8" ht="15.75" customHeight="1">
      <c r="B22" s="15"/>
      <c r="C22" s="15"/>
      <c r="D22" s="15"/>
      <c r="E22" s="16"/>
      <c r="F22" s="17"/>
      <c r="G22" s="18"/>
      <c r="H22" s="11"/>
    </row>
    <row r="23" spans="2:8" ht="15.75" customHeight="1">
      <c r="B23" s="19" t="s">
        <v>893</v>
      </c>
      <c r="C23" s="15"/>
      <c r="D23" s="15"/>
      <c r="E23" s="16"/>
      <c r="F23" s="17"/>
      <c r="G23" s="18"/>
      <c r="H23" s="11"/>
    </row>
    <row r="24" spans="2:8" ht="15.75" customHeight="1">
      <c r="B24" s="19" t="s">
        <v>93</v>
      </c>
      <c r="C24" s="15"/>
      <c r="D24" s="15"/>
      <c r="E24" s="16"/>
      <c r="F24" s="23" t="s">
        <v>94</v>
      </c>
      <c r="G24" s="24" t="s">
        <v>94</v>
      </c>
      <c r="H24" s="11"/>
    </row>
    <row r="25" spans="2:8" ht="15.75" customHeight="1">
      <c r="B25" s="15"/>
      <c r="C25" s="15"/>
      <c r="D25" s="15"/>
      <c r="E25" s="16"/>
      <c r="F25" s="17"/>
      <c r="G25" s="18"/>
      <c r="H25" s="11"/>
    </row>
    <row r="26" spans="2:8" ht="15.75" customHeight="1">
      <c r="B26" s="19" t="s">
        <v>894</v>
      </c>
      <c r="C26" s="15"/>
      <c r="D26" s="15"/>
      <c r="E26" s="16"/>
      <c r="F26" s="17"/>
      <c r="G26" s="18"/>
      <c r="H26" s="11"/>
    </row>
    <row r="27" spans="2:8" ht="15.75" customHeight="1">
      <c r="B27" s="19" t="s">
        <v>93</v>
      </c>
      <c r="C27" s="15"/>
      <c r="D27" s="15"/>
      <c r="E27" s="16"/>
      <c r="F27" s="23" t="s">
        <v>94</v>
      </c>
      <c r="G27" s="24" t="s">
        <v>94</v>
      </c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26" t="s">
        <v>95</v>
      </c>
      <c r="C29" s="26"/>
      <c r="D29" s="26"/>
      <c r="E29" s="27"/>
      <c r="F29" s="21">
        <v>2412.83</v>
      </c>
      <c r="G29" s="22">
        <v>0.71079999999999999</v>
      </c>
      <c r="H29" s="11"/>
    </row>
    <row r="30" spans="2:8" ht="15.75" customHeight="1">
      <c r="B30" s="15"/>
      <c r="C30" s="15"/>
      <c r="D30" s="15"/>
      <c r="E30" s="16"/>
      <c r="F30" s="17"/>
      <c r="G30" s="18"/>
      <c r="H30" s="11"/>
    </row>
    <row r="31" spans="2:8" ht="15.75" customHeight="1">
      <c r="B31" s="19" t="s">
        <v>96</v>
      </c>
      <c r="C31" s="15"/>
      <c r="D31" s="15"/>
      <c r="E31" s="16"/>
      <c r="F31" s="17"/>
      <c r="G31" s="18"/>
      <c r="H31" s="11"/>
    </row>
    <row r="32" spans="2:8" ht="15.75" customHeight="1">
      <c r="B32" s="15"/>
      <c r="C32" s="15"/>
      <c r="D32" s="15"/>
      <c r="E32" s="16"/>
      <c r="F32" s="17"/>
      <c r="G32" s="18"/>
      <c r="H32" s="11"/>
    </row>
    <row r="33" spans="2:8" ht="15.75" customHeight="1">
      <c r="B33" s="19" t="s">
        <v>97</v>
      </c>
      <c r="C33" s="15"/>
      <c r="D33" s="15"/>
      <c r="E33" s="16"/>
      <c r="F33" s="17"/>
      <c r="G33" s="18"/>
      <c r="H33" s="11"/>
    </row>
    <row r="34" spans="2:8" ht="15.75" customHeight="1">
      <c r="B34" s="15" t="s">
        <v>98</v>
      </c>
      <c r="C34" s="15" t="s">
        <v>99</v>
      </c>
      <c r="D34" s="15" t="s">
        <v>100</v>
      </c>
      <c r="E34" s="16">
        <v>100000</v>
      </c>
      <c r="F34" s="17">
        <v>99.74</v>
      </c>
      <c r="G34" s="18">
        <v>2.9399999999999999E-2</v>
      </c>
      <c r="H34" s="12">
        <v>3.2506E-2</v>
      </c>
    </row>
    <row r="35" spans="2:8" ht="15.75" customHeight="1">
      <c r="B35" s="19" t="s">
        <v>93</v>
      </c>
      <c r="C35" s="19"/>
      <c r="D35" s="19"/>
      <c r="E35" s="86"/>
      <c r="F35" s="21">
        <v>99.74</v>
      </c>
      <c r="G35" s="22">
        <v>2.9399999999999999E-2</v>
      </c>
      <c r="H35" s="11"/>
    </row>
    <row r="36" spans="2:8" ht="15.75" customHeight="1">
      <c r="B36" s="15"/>
      <c r="C36" s="15"/>
      <c r="D36" s="15"/>
      <c r="E36" s="16"/>
      <c r="F36" s="17"/>
      <c r="G36" s="18"/>
      <c r="H36" s="11"/>
    </row>
    <row r="37" spans="2:8" ht="15.75" customHeight="1">
      <c r="B37" s="26" t="s">
        <v>95</v>
      </c>
      <c r="C37" s="26"/>
      <c r="D37" s="26"/>
      <c r="E37" s="27"/>
      <c r="F37" s="21">
        <v>99.74</v>
      </c>
      <c r="G37" s="22">
        <v>2.9399999999999999E-2</v>
      </c>
      <c r="H37" s="11"/>
    </row>
    <row r="38" spans="2:8" ht="15.75" customHeight="1">
      <c r="B38" s="15"/>
      <c r="C38" s="15"/>
      <c r="D38" s="15"/>
      <c r="E38" s="16"/>
      <c r="F38" s="17"/>
      <c r="G38" s="18"/>
      <c r="H38" s="11"/>
    </row>
    <row r="39" spans="2:8" ht="15.75" customHeight="1">
      <c r="B39" s="15"/>
      <c r="C39" s="15"/>
      <c r="D39" s="15"/>
      <c r="E39" s="16"/>
      <c r="F39" s="17"/>
      <c r="G39" s="18"/>
      <c r="H39" s="11"/>
    </row>
    <row r="40" spans="2:8" ht="15.75" customHeight="1">
      <c r="B40" s="19" t="s">
        <v>106</v>
      </c>
      <c r="C40" s="15"/>
      <c r="D40" s="15"/>
      <c r="E40" s="16"/>
      <c r="F40" s="17"/>
      <c r="G40" s="18"/>
      <c r="H40" s="11"/>
    </row>
    <row r="41" spans="2:8" ht="15.75" customHeight="1">
      <c r="B41" s="15" t="s">
        <v>107</v>
      </c>
      <c r="C41" s="15"/>
      <c r="D41" s="15"/>
      <c r="E41" s="16"/>
      <c r="F41" s="17">
        <v>698.52</v>
      </c>
      <c r="G41" s="18">
        <v>0.20580000000000001</v>
      </c>
      <c r="H41" s="11"/>
    </row>
    <row r="42" spans="2:8" ht="15.75" customHeight="1">
      <c r="B42" s="19" t="s">
        <v>93</v>
      </c>
      <c r="C42" s="19"/>
      <c r="D42" s="19"/>
      <c r="E42" s="86"/>
      <c r="F42" s="21">
        <v>698.52</v>
      </c>
      <c r="G42" s="22">
        <v>0.20580000000000001</v>
      </c>
      <c r="H42" s="11"/>
    </row>
    <row r="43" spans="2:8" ht="15.75" customHeight="1">
      <c r="B43" s="15"/>
      <c r="C43" s="15"/>
      <c r="D43" s="15"/>
      <c r="E43" s="16"/>
      <c r="F43" s="17"/>
      <c r="G43" s="18"/>
      <c r="H43" s="11"/>
    </row>
    <row r="44" spans="2:8" ht="15.75" customHeight="1">
      <c r="B44" s="26" t="s">
        <v>95</v>
      </c>
      <c r="C44" s="26"/>
      <c r="D44" s="26"/>
      <c r="E44" s="27"/>
      <c r="F44" s="21">
        <v>698.52</v>
      </c>
      <c r="G44" s="22">
        <v>0.20580000000000001</v>
      </c>
      <c r="H44" s="11"/>
    </row>
    <row r="45" spans="2:8" ht="15.75" customHeight="1">
      <c r="B45" s="15" t="s">
        <v>108</v>
      </c>
      <c r="C45" s="15"/>
      <c r="D45" s="15"/>
      <c r="E45" s="16"/>
      <c r="F45" s="17">
        <v>183.03</v>
      </c>
      <c r="G45" s="18">
        <v>5.4000000000000048E-2</v>
      </c>
      <c r="H45" s="11"/>
    </row>
    <row r="46" spans="2:8" ht="15.75" customHeight="1">
      <c r="B46" s="87" t="s">
        <v>109</v>
      </c>
      <c r="C46" s="87"/>
      <c r="D46" s="87"/>
      <c r="E46" s="88"/>
      <c r="F46" s="89">
        <v>3394.12</v>
      </c>
      <c r="G46" s="10">
        <v>1</v>
      </c>
      <c r="H46" s="13"/>
    </row>
    <row r="47" spans="2:8" ht="15.75" customHeight="1">
      <c r="B47" s="90"/>
      <c r="C47" s="91"/>
      <c r="D47" s="91"/>
      <c r="E47" s="4"/>
      <c r="F47" s="4"/>
      <c r="G47" s="92"/>
      <c r="H47" s="115"/>
    </row>
    <row r="48" spans="2:8" ht="15.75" customHeight="1">
      <c r="B48" s="94" t="s">
        <v>110</v>
      </c>
      <c r="C48" s="91"/>
      <c r="D48" s="91"/>
      <c r="E48" s="4"/>
      <c r="F48" s="4"/>
      <c r="G48" s="92"/>
      <c r="H48" s="93"/>
    </row>
    <row r="49" spans="1:8" ht="15.75" customHeight="1">
      <c r="B49" s="94" t="s">
        <v>711</v>
      </c>
      <c r="C49" s="91"/>
      <c r="D49" s="91"/>
      <c r="E49" s="4"/>
      <c r="F49" s="4"/>
      <c r="G49" s="92"/>
      <c r="H49" s="93"/>
    </row>
    <row r="50" spans="1:8" ht="15.75" customHeight="1">
      <c r="B50" s="95"/>
      <c r="C50" s="91"/>
      <c r="D50" s="91"/>
      <c r="E50" s="4"/>
      <c r="F50" s="4"/>
      <c r="G50" s="92"/>
      <c r="H50" s="93"/>
    </row>
    <row r="51" spans="1:8" ht="15.75" customHeight="1">
      <c r="A51" s="32"/>
      <c r="B51" s="49" t="s">
        <v>731</v>
      </c>
      <c r="C51" s="96"/>
      <c r="D51" s="96"/>
      <c r="E51" s="98"/>
      <c r="F51" s="98"/>
      <c r="G51" s="98"/>
      <c r="H51" s="93"/>
    </row>
    <row r="52" spans="1:8" ht="15.75" customHeight="1">
      <c r="A52" s="28"/>
      <c r="B52" s="31" t="s">
        <v>732</v>
      </c>
      <c r="C52" s="98"/>
      <c r="D52" s="98"/>
      <c r="E52" s="5"/>
      <c r="F52" s="5"/>
      <c r="G52" s="5"/>
      <c r="H52" s="93"/>
    </row>
    <row r="53" spans="1:8" ht="15.75" customHeight="1">
      <c r="A53" s="28"/>
      <c r="B53" s="31" t="s">
        <v>733</v>
      </c>
      <c r="C53" s="98"/>
      <c r="D53" s="98"/>
      <c r="E53" s="5"/>
      <c r="F53" s="5"/>
      <c r="G53" s="5"/>
      <c r="H53" s="93"/>
    </row>
    <row r="54" spans="1:8" ht="15.75" customHeight="1">
      <c r="A54" s="28"/>
      <c r="B54" s="33" t="s">
        <v>734</v>
      </c>
      <c r="C54" s="34" t="s">
        <v>735</v>
      </c>
      <c r="D54" s="34" t="s">
        <v>735</v>
      </c>
      <c r="E54" s="5"/>
      <c r="F54" s="5"/>
      <c r="G54" s="5"/>
      <c r="H54" s="93"/>
    </row>
    <row r="55" spans="1:8" ht="15.75" customHeight="1">
      <c r="A55" s="28"/>
      <c r="B55" s="35"/>
      <c r="C55" s="36">
        <v>44104</v>
      </c>
      <c r="D55" s="36">
        <v>43921</v>
      </c>
      <c r="E55" s="5"/>
      <c r="F55" s="5"/>
      <c r="G55" s="5"/>
      <c r="H55" s="93"/>
    </row>
    <row r="56" spans="1:8" ht="15.75" customHeight="1">
      <c r="A56" s="28"/>
      <c r="B56" s="37" t="s">
        <v>736</v>
      </c>
      <c r="C56" s="38"/>
      <c r="D56" s="38"/>
      <c r="E56" s="5"/>
      <c r="F56" s="5"/>
      <c r="G56" s="5"/>
      <c r="H56" s="93"/>
    </row>
    <row r="57" spans="1:8" ht="15.75" customHeight="1">
      <c r="A57" s="28"/>
      <c r="B57" s="38" t="s">
        <v>737</v>
      </c>
      <c r="C57" s="39">
        <v>37.118099999999998</v>
      </c>
      <c r="D57" s="39">
        <v>35.2712</v>
      </c>
      <c r="E57" s="5"/>
      <c r="F57" s="5"/>
      <c r="G57" s="5"/>
      <c r="H57" s="93"/>
    </row>
    <row r="58" spans="1:8" ht="15.75" customHeight="1">
      <c r="A58" s="28"/>
      <c r="B58" s="38" t="s">
        <v>738</v>
      </c>
      <c r="C58" s="39" t="s">
        <v>739</v>
      </c>
      <c r="D58" s="39" t="s">
        <v>739</v>
      </c>
      <c r="E58" s="5"/>
      <c r="F58" s="5"/>
      <c r="G58" s="5"/>
      <c r="H58" s="93"/>
    </row>
    <row r="59" spans="1:8" ht="15.75" customHeight="1">
      <c r="A59" s="28"/>
      <c r="B59" s="38" t="s">
        <v>740</v>
      </c>
      <c r="C59" s="39">
        <v>12.568900000000001</v>
      </c>
      <c r="D59" s="39">
        <v>12.3499</v>
      </c>
      <c r="E59" s="5"/>
      <c r="F59" s="5"/>
      <c r="G59" s="5"/>
      <c r="H59" s="93"/>
    </row>
    <row r="60" spans="1:8" ht="15.75" customHeight="1">
      <c r="A60" s="28"/>
      <c r="B60" s="38" t="s">
        <v>741</v>
      </c>
      <c r="C60" s="39">
        <v>10.890999999999998</v>
      </c>
      <c r="D60" s="39">
        <v>10.6921</v>
      </c>
      <c r="E60" s="5"/>
      <c r="F60" s="5"/>
      <c r="G60" s="5"/>
      <c r="H60" s="93"/>
    </row>
    <row r="61" spans="1:8" ht="15.75" customHeight="1">
      <c r="A61" s="28"/>
      <c r="B61" s="38" t="s">
        <v>742</v>
      </c>
      <c r="C61" s="39" t="s">
        <v>739</v>
      </c>
      <c r="D61" s="39" t="s">
        <v>739</v>
      </c>
      <c r="E61" s="5"/>
      <c r="F61" s="5"/>
      <c r="G61" s="5"/>
      <c r="H61" s="93"/>
    </row>
    <row r="62" spans="1:8" ht="15.75" customHeight="1">
      <c r="A62" s="28"/>
      <c r="B62" s="38" t="s">
        <v>743</v>
      </c>
      <c r="C62" s="39" t="s">
        <v>739</v>
      </c>
      <c r="D62" s="39" t="s">
        <v>739</v>
      </c>
      <c r="E62" s="5"/>
      <c r="F62" s="5"/>
      <c r="G62" s="5"/>
      <c r="H62" s="93"/>
    </row>
    <row r="63" spans="1:8" ht="15.75" customHeight="1">
      <c r="A63" s="28"/>
      <c r="B63" s="38" t="s">
        <v>777</v>
      </c>
      <c r="C63" s="39" t="s">
        <v>739</v>
      </c>
      <c r="D63" s="39" t="s">
        <v>739</v>
      </c>
      <c r="E63" s="5"/>
      <c r="F63" s="5"/>
      <c r="G63" s="5"/>
      <c r="H63" s="93"/>
    </row>
    <row r="64" spans="1:8" ht="15.75" customHeight="1">
      <c r="A64" s="28"/>
      <c r="B64" s="38" t="s">
        <v>784</v>
      </c>
      <c r="C64" s="39" t="s">
        <v>739</v>
      </c>
      <c r="D64" s="39" t="s">
        <v>739</v>
      </c>
      <c r="E64" s="5"/>
      <c r="F64" s="5"/>
      <c r="G64" s="5"/>
      <c r="H64" s="93"/>
    </row>
    <row r="65" spans="1:8" ht="15.75" customHeight="1">
      <c r="A65" s="28"/>
      <c r="B65" s="37" t="s">
        <v>745</v>
      </c>
      <c r="C65" s="51"/>
      <c r="D65" s="51"/>
      <c r="E65" s="5"/>
      <c r="F65" s="5"/>
      <c r="G65" s="5"/>
      <c r="H65" s="93"/>
    </row>
    <row r="66" spans="1:8" ht="15.75" customHeight="1">
      <c r="A66" s="28"/>
      <c r="B66" s="38" t="s">
        <v>746</v>
      </c>
      <c r="C66" s="39">
        <v>34.770600000000002</v>
      </c>
      <c r="D66" s="39">
        <v>33.182400000000001</v>
      </c>
      <c r="E66" s="5"/>
      <c r="F66" s="5"/>
      <c r="G66" s="5"/>
      <c r="H66" s="93"/>
    </row>
    <row r="67" spans="1:8" ht="15.75" customHeight="1">
      <c r="A67" s="28"/>
      <c r="B67" s="38" t="s">
        <v>747</v>
      </c>
      <c r="C67" s="39" t="s">
        <v>739</v>
      </c>
      <c r="D67" s="39" t="s">
        <v>739</v>
      </c>
      <c r="E67" s="5"/>
      <c r="F67" s="5"/>
      <c r="G67" s="5"/>
      <c r="H67" s="93"/>
    </row>
    <row r="68" spans="1:8" ht="15.75" customHeight="1">
      <c r="A68" s="28"/>
      <c r="B68" s="38" t="s">
        <v>748</v>
      </c>
      <c r="C68" s="39">
        <v>12.007100000000001</v>
      </c>
      <c r="D68" s="39">
        <v>11.796700000000001</v>
      </c>
      <c r="E68" s="5"/>
      <c r="F68" s="5"/>
      <c r="G68" s="5"/>
      <c r="H68" s="93"/>
    </row>
    <row r="69" spans="1:8" ht="15.75" customHeight="1">
      <c r="A69" s="28"/>
      <c r="B69" s="38" t="s">
        <v>749</v>
      </c>
      <c r="C69" s="39">
        <v>10.2567</v>
      </c>
      <c r="D69" s="39">
        <v>10.081100000000001</v>
      </c>
      <c r="E69" s="5"/>
      <c r="F69" s="5"/>
      <c r="G69" s="5"/>
      <c r="H69" s="93"/>
    </row>
    <row r="70" spans="1:8" ht="15.75" customHeight="1">
      <c r="A70" s="28"/>
      <c r="B70" s="38" t="s">
        <v>750</v>
      </c>
      <c r="C70" s="39" t="s">
        <v>739</v>
      </c>
      <c r="D70" s="39" t="s">
        <v>739</v>
      </c>
      <c r="E70" s="5"/>
      <c r="F70" s="5"/>
      <c r="G70" s="5"/>
      <c r="H70" s="93"/>
    </row>
    <row r="71" spans="1:8" ht="15.75" customHeight="1">
      <c r="A71" s="28"/>
      <c r="B71" s="38" t="s">
        <v>751</v>
      </c>
      <c r="C71" s="39" t="s">
        <v>739</v>
      </c>
      <c r="D71" s="39" t="s">
        <v>739</v>
      </c>
      <c r="E71" s="5"/>
      <c r="F71" s="5"/>
      <c r="G71" s="5"/>
      <c r="H71" s="93"/>
    </row>
    <row r="72" spans="1:8" ht="15.75" customHeight="1">
      <c r="A72" s="28"/>
      <c r="B72" s="38" t="s">
        <v>800</v>
      </c>
      <c r="C72" s="39">
        <v>14.049000000000001</v>
      </c>
      <c r="D72" s="39">
        <v>13.407299999999999</v>
      </c>
      <c r="E72" s="5"/>
      <c r="F72" s="5"/>
      <c r="G72" s="5"/>
      <c r="H72" s="93"/>
    </row>
    <row r="73" spans="1:8" ht="15.75" customHeight="1">
      <c r="A73" s="28"/>
      <c r="B73" s="38" t="s">
        <v>788</v>
      </c>
      <c r="C73" s="39">
        <v>23.180300000000003</v>
      </c>
      <c r="D73" s="39">
        <v>22.121599999999997</v>
      </c>
      <c r="E73" s="5"/>
      <c r="F73" s="5"/>
      <c r="G73" s="5"/>
      <c r="H73" s="93"/>
    </row>
    <row r="74" spans="1:8" ht="15.75" customHeight="1">
      <c r="A74" s="28"/>
      <c r="B74" s="37" t="s">
        <v>789</v>
      </c>
      <c r="C74" s="51"/>
      <c r="D74" s="51"/>
      <c r="E74" s="5"/>
      <c r="F74" s="5"/>
      <c r="G74" s="5"/>
      <c r="H74" s="93"/>
    </row>
    <row r="75" spans="1:8" ht="15.75" customHeight="1">
      <c r="A75" s="28"/>
      <c r="B75" s="38" t="s">
        <v>790</v>
      </c>
      <c r="C75" s="39" t="s">
        <v>739</v>
      </c>
      <c r="D75" s="39" t="s">
        <v>739</v>
      </c>
      <c r="E75" s="5"/>
      <c r="F75" s="5"/>
      <c r="G75" s="5"/>
      <c r="H75" s="93"/>
    </row>
    <row r="76" spans="1:8" ht="15.75" customHeight="1">
      <c r="A76" s="28"/>
      <c r="B76" s="37" t="s">
        <v>796</v>
      </c>
      <c r="C76" s="51"/>
      <c r="D76" s="51"/>
      <c r="E76" s="5"/>
      <c r="F76" s="5"/>
      <c r="G76" s="5"/>
      <c r="H76" s="93"/>
    </row>
    <row r="77" spans="1:8" ht="15.75" customHeight="1">
      <c r="A77" s="28"/>
      <c r="B77" s="38" t="s">
        <v>797</v>
      </c>
      <c r="C77" s="39" t="s">
        <v>739</v>
      </c>
      <c r="D77" s="39" t="s">
        <v>739</v>
      </c>
      <c r="E77" s="5"/>
      <c r="F77" s="5"/>
      <c r="G77" s="5"/>
      <c r="H77" s="93"/>
    </row>
    <row r="78" spans="1:8" ht="15.75" customHeight="1">
      <c r="A78" s="28"/>
      <c r="B78" s="38" t="s">
        <v>801</v>
      </c>
      <c r="C78" s="39" t="s">
        <v>739</v>
      </c>
      <c r="D78" s="39" t="s">
        <v>739</v>
      </c>
      <c r="E78" s="5"/>
      <c r="F78" s="5"/>
      <c r="G78" s="5"/>
      <c r="H78" s="93"/>
    </row>
    <row r="79" spans="1:8" ht="15.75" customHeight="1">
      <c r="A79" s="28"/>
      <c r="B79" s="38" t="s">
        <v>802</v>
      </c>
      <c r="C79" s="39" t="s">
        <v>739</v>
      </c>
      <c r="D79" s="39" t="s">
        <v>739</v>
      </c>
      <c r="E79" s="5"/>
      <c r="F79" s="5"/>
      <c r="G79" s="5"/>
      <c r="H79" s="93"/>
    </row>
    <row r="80" spans="1:8" ht="15.75" customHeight="1">
      <c r="A80" s="28"/>
      <c r="B80" s="31" t="s">
        <v>753</v>
      </c>
      <c r="C80" s="100"/>
      <c r="D80" s="100"/>
      <c r="E80" s="5"/>
      <c r="F80" s="5"/>
      <c r="G80" s="5"/>
      <c r="H80" s="93"/>
    </row>
    <row r="81" spans="1:8" ht="15.75" customHeight="1">
      <c r="A81" s="28"/>
      <c r="B81" s="31" t="s">
        <v>912</v>
      </c>
      <c r="C81" s="98"/>
      <c r="D81" s="98"/>
      <c r="E81" s="5"/>
      <c r="F81" s="5"/>
      <c r="G81" s="5"/>
      <c r="H81" s="93"/>
    </row>
    <row r="82" spans="1:8" ht="15.75" customHeight="1">
      <c r="A82" s="28"/>
      <c r="B82" s="33" t="s">
        <v>754</v>
      </c>
      <c r="C82" s="34" t="s">
        <v>755</v>
      </c>
      <c r="D82" s="98"/>
      <c r="E82" s="5"/>
      <c r="F82" s="5"/>
      <c r="G82" s="5"/>
      <c r="H82" s="93"/>
    </row>
    <row r="83" spans="1:8" ht="15.75" customHeight="1">
      <c r="A83" s="28"/>
      <c r="B83" s="41"/>
      <c r="C83" s="36">
        <v>44104</v>
      </c>
      <c r="D83" s="98"/>
      <c r="E83" s="5"/>
      <c r="F83" s="5"/>
      <c r="G83" s="5"/>
      <c r="H83" s="93"/>
    </row>
    <row r="84" spans="1:8" ht="15.75" customHeight="1">
      <c r="A84" s="28"/>
      <c r="B84" s="38" t="s">
        <v>738</v>
      </c>
      <c r="C84" s="39" t="s">
        <v>739</v>
      </c>
      <c r="D84" s="98"/>
      <c r="E84" s="5"/>
      <c r="F84" s="5"/>
      <c r="G84" s="5"/>
      <c r="H84" s="93"/>
    </row>
    <row r="85" spans="1:8" ht="15.75" customHeight="1">
      <c r="A85" s="28"/>
      <c r="B85" s="38" t="s">
        <v>740</v>
      </c>
      <c r="C85" s="39">
        <v>0.41100000000000003</v>
      </c>
      <c r="D85" s="98"/>
      <c r="E85" s="5"/>
      <c r="F85" s="5"/>
      <c r="G85" s="5"/>
      <c r="H85" s="93"/>
    </row>
    <row r="86" spans="1:8" ht="15.75" customHeight="1">
      <c r="A86" s="28"/>
      <c r="B86" s="38" t="s">
        <v>741</v>
      </c>
      <c r="C86" s="39">
        <v>0.35</v>
      </c>
      <c r="D86" s="98"/>
      <c r="E86" s="5"/>
      <c r="F86" s="5"/>
      <c r="G86" s="5"/>
      <c r="H86" s="93"/>
    </row>
    <row r="87" spans="1:8" ht="15.75" customHeight="1">
      <c r="A87" s="28"/>
      <c r="B87" s="38" t="s">
        <v>742</v>
      </c>
      <c r="C87" s="39" t="s">
        <v>739</v>
      </c>
      <c r="D87" s="98"/>
      <c r="E87" s="5"/>
      <c r="F87" s="5"/>
      <c r="G87" s="5"/>
      <c r="H87" s="93"/>
    </row>
    <row r="88" spans="1:8" ht="15.75" customHeight="1">
      <c r="A88" s="28"/>
      <c r="B88" s="38" t="s">
        <v>747</v>
      </c>
      <c r="C88" s="39" t="s">
        <v>739</v>
      </c>
      <c r="D88" s="98"/>
      <c r="E88" s="5"/>
      <c r="F88" s="5"/>
      <c r="G88" s="5"/>
      <c r="H88" s="93"/>
    </row>
    <row r="89" spans="1:8" ht="15.75" customHeight="1">
      <c r="A89" s="28"/>
      <c r="B89" s="38" t="s">
        <v>748</v>
      </c>
      <c r="C89" s="39">
        <v>0.34899999999999998</v>
      </c>
      <c r="D89" s="98"/>
      <c r="E89" s="5"/>
      <c r="F89" s="5"/>
      <c r="G89" s="5"/>
      <c r="H89" s="93"/>
    </row>
    <row r="90" spans="1:8" ht="15.75" customHeight="1">
      <c r="A90" s="28"/>
      <c r="B90" s="38" t="s">
        <v>749</v>
      </c>
      <c r="C90" s="39">
        <v>0.30499999999999999</v>
      </c>
      <c r="D90" s="98"/>
      <c r="E90" s="5"/>
      <c r="F90" s="5"/>
      <c r="G90" s="5"/>
      <c r="H90" s="93"/>
    </row>
    <row r="91" spans="1:8" ht="15.75" customHeight="1">
      <c r="A91" s="28"/>
      <c r="B91" s="38" t="s">
        <v>750</v>
      </c>
      <c r="C91" s="39" t="s">
        <v>739</v>
      </c>
      <c r="D91" s="98"/>
      <c r="E91" s="5"/>
      <c r="F91" s="5"/>
      <c r="G91" s="5"/>
      <c r="H91" s="93"/>
    </row>
    <row r="92" spans="1:8" ht="15.75" customHeight="1">
      <c r="A92" s="28"/>
      <c r="B92" s="38" t="s">
        <v>801</v>
      </c>
      <c r="C92" s="39" t="s">
        <v>739</v>
      </c>
      <c r="D92" s="98"/>
      <c r="E92" s="5"/>
      <c r="F92" s="5"/>
      <c r="G92" s="5"/>
      <c r="H92" s="93"/>
    </row>
    <row r="93" spans="1:8" ht="15.75" customHeight="1">
      <c r="A93" s="28"/>
      <c r="B93" s="38" t="s">
        <v>802</v>
      </c>
      <c r="C93" s="39" t="s">
        <v>739</v>
      </c>
      <c r="D93" s="98"/>
      <c r="E93" s="5"/>
      <c r="F93" s="5"/>
      <c r="G93" s="5"/>
      <c r="H93" s="93"/>
    </row>
    <row r="94" spans="1:8" ht="15.75" customHeight="1">
      <c r="A94" s="28"/>
      <c r="B94" s="42" t="s">
        <v>756</v>
      </c>
      <c r="C94" s="98"/>
      <c r="D94" s="98"/>
      <c r="E94" s="5"/>
      <c r="F94" s="5"/>
      <c r="G94" s="5"/>
      <c r="H94" s="93"/>
    </row>
    <row r="95" spans="1:8" ht="15.75" customHeight="1">
      <c r="A95" s="28"/>
      <c r="B95" s="31" t="s">
        <v>803</v>
      </c>
      <c r="C95" s="98"/>
      <c r="D95" s="98"/>
      <c r="E95" s="5"/>
      <c r="F95" s="5"/>
      <c r="G95" s="5"/>
      <c r="H95" s="93"/>
    </row>
    <row r="96" spans="1:8" ht="15.75" customHeight="1">
      <c r="A96" s="28"/>
      <c r="B96" s="31" t="s">
        <v>758</v>
      </c>
      <c r="C96" s="98"/>
      <c r="D96" s="98"/>
      <c r="E96" s="5"/>
      <c r="F96" s="5"/>
      <c r="G96" s="5"/>
      <c r="H96" s="93"/>
    </row>
    <row r="97" spans="1:8" ht="15.75" customHeight="1">
      <c r="A97" s="28"/>
      <c r="B97" s="44" t="s">
        <v>759</v>
      </c>
      <c r="C97" s="60"/>
      <c r="D97" s="45"/>
      <c r="E97" s="47"/>
      <c r="F97" s="47"/>
      <c r="G97" s="47"/>
      <c r="H97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DA00-434C-48EC-9FD4-509591768B5E}">
  <dimension ref="A1:H115"/>
  <sheetViews>
    <sheetView workbookViewId="0"/>
  </sheetViews>
  <sheetFormatPr defaultColWidth="9.140625" defaultRowHeight="15.75" customHeight="1"/>
  <cols>
    <col min="1" max="1" width="3.7109375" style="2" customWidth="1"/>
    <col min="2" max="2" width="50.5703125" style="8" customWidth="1"/>
    <col min="3" max="3" width="17.28515625" style="8" bestFit="1" customWidth="1"/>
    <col min="4" max="4" width="26.7109375" style="8" customWidth="1"/>
    <col min="5" max="5" width="15.42578125" style="2" customWidth="1"/>
    <col min="6" max="6" width="16.42578125" style="2" customWidth="1"/>
    <col min="7" max="7" width="15.42578125" style="7" customWidth="1"/>
    <col min="8" max="16384" width="9.140625" style="2"/>
  </cols>
  <sheetData>
    <row r="1" spans="2:8" ht="15.75" customHeight="1">
      <c r="B1" s="3" t="s">
        <v>16</v>
      </c>
      <c r="C1" s="1"/>
      <c r="D1" s="1"/>
      <c r="E1" s="1"/>
      <c r="F1" s="1"/>
      <c r="G1" s="1"/>
    </row>
    <row r="2" spans="2:8" ht="15.75" customHeight="1">
      <c r="B2" s="3" t="s">
        <v>17</v>
      </c>
      <c r="C2" s="3"/>
      <c r="D2" s="3"/>
      <c r="E2" s="3"/>
      <c r="F2" s="3"/>
      <c r="G2" s="3"/>
    </row>
    <row r="3" spans="2:8" ht="15.75" customHeight="1">
      <c r="B3" s="3"/>
      <c r="C3" s="3"/>
      <c r="D3" s="3"/>
      <c r="E3" s="3"/>
      <c r="F3" s="3"/>
      <c r="G3" s="3"/>
    </row>
    <row r="4" spans="2:8" ht="15.75" customHeight="1">
      <c r="B4" s="6" t="s">
        <v>916</v>
      </c>
      <c r="C4" s="2"/>
      <c r="D4" s="2"/>
      <c r="E4" s="9"/>
      <c r="G4" s="2"/>
    </row>
    <row r="5" spans="2:8" ht="36.75" customHeight="1">
      <c r="B5" s="102" t="s">
        <v>888</v>
      </c>
      <c r="C5" s="102" t="s">
        <v>0</v>
      </c>
      <c r="D5" s="102" t="s">
        <v>889</v>
      </c>
      <c r="E5" s="103" t="s">
        <v>1</v>
      </c>
      <c r="F5" s="104" t="s">
        <v>890</v>
      </c>
      <c r="G5" s="105" t="s">
        <v>891</v>
      </c>
      <c r="H5" s="106" t="s">
        <v>709</v>
      </c>
    </row>
    <row r="6" spans="2:8" ht="15.75" customHeight="1">
      <c r="B6" s="15"/>
      <c r="C6" s="15"/>
      <c r="D6" s="15"/>
      <c r="E6" s="16"/>
      <c r="F6" s="17"/>
      <c r="G6" s="18"/>
      <c r="H6" s="11"/>
    </row>
    <row r="7" spans="2:8" ht="15.75" customHeight="1">
      <c r="B7" s="19" t="s">
        <v>52</v>
      </c>
      <c r="C7" s="15"/>
      <c r="D7" s="15"/>
      <c r="E7" s="16"/>
      <c r="F7" s="17"/>
      <c r="G7" s="18"/>
      <c r="H7" s="11"/>
    </row>
    <row r="8" spans="2:8" ht="15.75" customHeight="1">
      <c r="B8" s="19" t="s">
        <v>892</v>
      </c>
      <c r="C8" s="15"/>
      <c r="D8" s="15"/>
      <c r="E8" s="16"/>
      <c r="F8" s="17"/>
      <c r="G8" s="18"/>
      <c r="H8" s="11"/>
    </row>
    <row r="9" spans="2:8" ht="15.75" customHeight="1">
      <c r="B9" s="15" t="s">
        <v>182</v>
      </c>
      <c r="C9" s="15" t="s">
        <v>183</v>
      </c>
      <c r="D9" s="15" t="s">
        <v>55</v>
      </c>
      <c r="E9" s="16">
        <v>1250000</v>
      </c>
      <c r="F9" s="17">
        <v>1277.53</v>
      </c>
      <c r="G9" s="18">
        <v>7.8700000000000006E-2</v>
      </c>
      <c r="H9" s="12">
        <v>4.6425000000000001E-2</v>
      </c>
    </row>
    <row r="10" spans="2:8" ht="15.75" customHeight="1">
      <c r="B10" s="15" t="s">
        <v>189</v>
      </c>
      <c r="C10" s="15" t="s">
        <v>190</v>
      </c>
      <c r="D10" s="15" t="s">
        <v>55</v>
      </c>
      <c r="E10" s="16">
        <v>1020000</v>
      </c>
      <c r="F10" s="17">
        <v>1028.31</v>
      </c>
      <c r="G10" s="18">
        <v>6.3299999999999995E-2</v>
      </c>
      <c r="H10" s="12">
        <v>3.4599999999999999E-2</v>
      </c>
    </row>
    <row r="11" spans="2:8" ht="15.75" customHeight="1">
      <c r="B11" s="15" t="s">
        <v>202</v>
      </c>
      <c r="C11" s="15" t="s">
        <v>203</v>
      </c>
      <c r="D11" s="15" t="s">
        <v>55</v>
      </c>
      <c r="E11" s="16">
        <v>940000</v>
      </c>
      <c r="F11" s="17">
        <v>982.7</v>
      </c>
      <c r="G11" s="18">
        <v>6.0499999999999998E-2</v>
      </c>
      <c r="H11" s="12">
        <v>4.3900000000000002E-2</v>
      </c>
    </row>
    <row r="12" spans="2:8" ht="15.75" customHeight="1">
      <c r="B12" s="15" t="s">
        <v>144</v>
      </c>
      <c r="C12" s="15" t="s">
        <v>145</v>
      </c>
      <c r="D12" s="15" t="s">
        <v>55</v>
      </c>
      <c r="E12" s="16">
        <v>920000</v>
      </c>
      <c r="F12" s="17">
        <v>931.47</v>
      </c>
      <c r="G12" s="18">
        <v>5.7299999999999997E-2</v>
      </c>
      <c r="H12" s="12">
        <v>6.7429000000000003E-2</v>
      </c>
    </row>
    <row r="13" spans="2:8" ht="15.75" customHeight="1">
      <c r="B13" s="15" t="s">
        <v>204</v>
      </c>
      <c r="C13" s="15" t="s">
        <v>205</v>
      </c>
      <c r="D13" s="15" t="s">
        <v>55</v>
      </c>
      <c r="E13" s="16">
        <v>540000</v>
      </c>
      <c r="F13" s="17">
        <v>543.35</v>
      </c>
      <c r="G13" s="18">
        <v>3.3500000000000002E-2</v>
      </c>
      <c r="H13" s="12">
        <v>3.4450000000000001E-2</v>
      </c>
    </row>
    <row r="14" spans="2:8" ht="15.75" customHeight="1">
      <c r="B14" s="15" t="s">
        <v>206</v>
      </c>
      <c r="C14" s="15" t="s">
        <v>207</v>
      </c>
      <c r="D14" s="15" t="s">
        <v>55</v>
      </c>
      <c r="E14" s="16">
        <v>500000</v>
      </c>
      <c r="F14" s="17">
        <v>508.47</v>
      </c>
      <c r="G14" s="18">
        <v>3.1300000000000001E-2</v>
      </c>
      <c r="H14" s="12">
        <v>4.0001000000000002E-2</v>
      </c>
    </row>
    <row r="15" spans="2:8" ht="15.75" customHeight="1">
      <c r="B15" s="15" t="s">
        <v>208</v>
      </c>
      <c r="C15" s="15" t="s">
        <v>209</v>
      </c>
      <c r="D15" s="15" t="s">
        <v>55</v>
      </c>
      <c r="E15" s="16">
        <v>500000</v>
      </c>
      <c r="F15" s="17">
        <v>505.08</v>
      </c>
      <c r="G15" s="18">
        <v>3.1099999999999999E-2</v>
      </c>
      <c r="H15" s="12">
        <v>3.4948E-2</v>
      </c>
    </row>
    <row r="16" spans="2:8" ht="15.75" customHeight="1">
      <c r="B16" s="15" t="s">
        <v>180</v>
      </c>
      <c r="C16" s="15" t="s">
        <v>181</v>
      </c>
      <c r="D16" s="15" t="s">
        <v>55</v>
      </c>
      <c r="E16" s="16">
        <v>500000</v>
      </c>
      <c r="F16" s="17">
        <v>503.84</v>
      </c>
      <c r="G16" s="18">
        <v>3.1E-2</v>
      </c>
      <c r="H16" s="12">
        <v>3.5098999999999998E-2</v>
      </c>
    </row>
    <row r="17" spans="2:8" ht="15.75" customHeight="1">
      <c r="B17" s="19" t="s">
        <v>93</v>
      </c>
      <c r="C17" s="19"/>
      <c r="D17" s="19"/>
      <c r="E17" s="86"/>
      <c r="F17" s="21">
        <v>6280.75</v>
      </c>
      <c r="G17" s="22">
        <v>0.38669999999999999</v>
      </c>
      <c r="H17" s="11"/>
    </row>
    <row r="18" spans="2:8" ht="15.75" customHeight="1">
      <c r="B18" s="15"/>
      <c r="C18" s="15"/>
      <c r="D18" s="15"/>
      <c r="E18" s="16"/>
      <c r="F18" s="17"/>
      <c r="G18" s="18"/>
      <c r="H18" s="11"/>
    </row>
    <row r="19" spans="2:8" ht="15.75" customHeight="1">
      <c r="B19" s="19" t="s">
        <v>893</v>
      </c>
      <c r="C19" s="15"/>
      <c r="D19" s="15"/>
      <c r="E19" s="16"/>
      <c r="F19" s="17"/>
      <c r="G19" s="18"/>
      <c r="H19" s="11"/>
    </row>
    <row r="20" spans="2:8" ht="15.75" customHeight="1">
      <c r="B20" s="19" t="s">
        <v>93</v>
      </c>
      <c r="C20" s="15"/>
      <c r="D20" s="15"/>
      <c r="E20" s="16"/>
      <c r="F20" s="23" t="s">
        <v>94</v>
      </c>
      <c r="G20" s="24" t="s">
        <v>94</v>
      </c>
      <c r="H20" s="11"/>
    </row>
    <row r="21" spans="2:8" ht="15.75" customHeight="1">
      <c r="B21" s="15"/>
      <c r="C21" s="15"/>
      <c r="D21" s="15"/>
      <c r="E21" s="16"/>
      <c r="F21" s="17"/>
      <c r="G21" s="18"/>
      <c r="H21" s="11"/>
    </row>
    <row r="22" spans="2:8" ht="15.75" customHeight="1">
      <c r="B22" s="19" t="s">
        <v>894</v>
      </c>
      <c r="C22" s="15"/>
      <c r="D22" s="15"/>
      <c r="E22" s="16"/>
      <c r="F22" s="17"/>
      <c r="G22" s="18"/>
      <c r="H22" s="11"/>
    </row>
    <row r="23" spans="2:8" ht="15.75" customHeight="1">
      <c r="B23" s="19" t="s">
        <v>93</v>
      </c>
      <c r="C23" s="15"/>
      <c r="D23" s="15"/>
      <c r="E23" s="16"/>
      <c r="F23" s="23" t="s">
        <v>94</v>
      </c>
      <c r="G23" s="24" t="s">
        <v>94</v>
      </c>
      <c r="H23" s="11"/>
    </row>
    <row r="24" spans="2:8" ht="15.75" customHeight="1">
      <c r="B24" s="15"/>
      <c r="C24" s="15"/>
      <c r="D24" s="15"/>
      <c r="E24" s="16"/>
      <c r="F24" s="17"/>
      <c r="G24" s="18"/>
      <c r="H24" s="11"/>
    </row>
    <row r="25" spans="2:8" ht="15.75" customHeight="1">
      <c r="B25" s="26" t="s">
        <v>95</v>
      </c>
      <c r="C25" s="26"/>
      <c r="D25" s="26"/>
      <c r="E25" s="27"/>
      <c r="F25" s="21">
        <v>6280.75</v>
      </c>
      <c r="G25" s="22">
        <v>0.38669999999999999</v>
      </c>
      <c r="H25" s="11"/>
    </row>
    <row r="26" spans="2:8" ht="15.75" customHeight="1">
      <c r="B26" s="15"/>
      <c r="C26" s="15"/>
      <c r="D26" s="15"/>
      <c r="E26" s="16"/>
      <c r="F26" s="17"/>
      <c r="G26" s="18"/>
      <c r="H26" s="11"/>
    </row>
    <row r="27" spans="2:8" ht="15.75" customHeight="1">
      <c r="B27" s="19" t="s">
        <v>96</v>
      </c>
      <c r="C27" s="15"/>
      <c r="D27" s="15"/>
      <c r="E27" s="16"/>
      <c r="F27" s="17"/>
      <c r="G27" s="18"/>
      <c r="H27" s="11"/>
    </row>
    <row r="28" spans="2:8" ht="15.75" customHeight="1">
      <c r="B28" s="15"/>
      <c r="C28" s="15"/>
      <c r="D28" s="15"/>
      <c r="E28" s="16"/>
      <c r="F28" s="17"/>
      <c r="G28" s="18"/>
      <c r="H28" s="11"/>
    </row>
    <row r="29" spans="2:8" ht="15.75" customHeight="1">
      <c r="B29" s="19" t="s">
        <v>97</v>
      </c>
      <c r="C29" s="15"/>
      <c r="D29" s="15"/>
      <c r="E29" s="16"/>
      <c r="F29" s="17"/>
      <c r="G29" s="18"/>
      <c r="H29" s="11"/>
    </row>
    <row r="30" spans="2:8" ht="15.75" customHeight="1">
      <c r="B30" s="15" t="s">
        <v>111</v>
      </c>
      <c r="C30" s="15" t="s">
        <v>112</v>
      </c>
      <c r="D30" s="15" t="s">
        <v>100</v>
      </c>
      <c r="E30" s="16">
        <v>1000000</v>
      </c>
      <c r="F30" s="17">
        <v>990.75</v>
      </c>
      <c r="G30" s="18">
        <v>6.0999999999999999E-2</v>
      </c>
      <c r="H30" s="12">
        <v>3.5151000000000002E-2</v>
      </c>
    </row>
    <row r="31" spans="2:8" ht="15.75" customHeight="1">
      <c r="B31" s="15" t="s">
        <v>98</v>
      </c>
      <c r="C31" s="15" t="s">
        <v>113</v>
      </c>
      <c r="D31" s="15" t="s">
        <v>100</v>
      </c>
      <c r="E31" s="16">
        <v>1000000</v>
      </c>
      <c r="F31" s="17">
        <v>990.1</v>
      </c>
      <c r="G31" s="18">
        <v>6.0999999999999999E-2</v>
      </c>
      <c r="H31" s="12">
        <v>3.5099999999999999E-2</v>
      </c>
    </row>
    <row r="32" spans="2:8" ht="15.75" customHeight="1">
      <c r="B32" s="15" t="s">
        <v>117</v>
      </c>
      <c r="C32" s="15" t="s">
        <v>118</v>
      </c>
      <c r="D32" s="15" t="s">
        <v>116</v>
      </c>
      <c r="E32" s="16">
        <v>500000</v>
      </c>
      <c r="F32" s="17">
        <v>487.57</v>
      </c>
      <c r="G32" s="18">
        <v>0.03</v>
      </c>
      <c r="H32" s="12">
        <v>3.8299E-2</v>
      </c>
    </row>
    <row r="33" spans="2:8" ht="15.75" customHeight="1">
      <c r="B33" s="19" t="s">
        <v>93</v>
      </c>
      <c r="C33" s="19"/>
      <c r="D33" s="19"/>
      <c r="E33" s="86"/>
      <c r="F33" s="21">
        <v>2468.42</v>
      </c>
      <c r="G33" s="22">
        <v>0.152</v>
      </c>
      <c r="H33" s="11"/>
    </row>
    <row r="34" spans="2:8" ht="15.75" customHeight="1">
      <c r="B34" s="15"/>
      <c r="C34" s="15"/>
      <c r="D34" s="15"/>
      <c r="E34" s="16"/>
      <c r="F34" s="17"/>
      <c r="G34" s="18"/>
      <c r="H34" s="11"/>
    </row>
    <row r="35" spans="2:8" ht="15.75" customHeight="1">
      <c r="B35" s="19" t="s">
        <v>119</v>
      </c>
      <c r="C35" s="15"/>
      <c r="D35" s="15"/>
      <c r="E35" s="16"/>
      <c r="F35" s="17"/>
      <c r="G35" s="18"/>
      <c r="H35" s="11"/>
    </row>
    <row r="36" spans="2:8" ht="15.75" customHeight="1">
      <c r="B36" s="15" t="s">
        <v>126</v>
      </c>
      <c r="C36" s="15" t="s">
        <v>127</v>
      </c>
      <c r="D36" s="15" t="s">
        <v>100</v>
      </c>
      <c r="E36" s="16">
        <v>1150000</v>
      </c>
      <c r="F36" s="17">
        <v>1110.56</v>
      </c>
      <c r="G36" s="18">
        <v>6.8400000000000002E-2</v>
      </c>
      <c r="H36" s="12">
        <v>4.6625E-2</v>
      </c>
    </row>
    <row r="37" spans="2:8" ht="15.75" customHeight="1">
      <c r="B37" s="15" t="s">
        <v>124</v>
      </c>
      <c r="C37" s="15" t="s">
        <v>125</v>
      </c>
      <c r="D37" s="15" t="s">
        <v>100</v>
      </c>
      <c r="E37" s="16">
        <v>1100000</v>
      </c>
      <c r="F37" s="17">
        <v>1086.83</v>
      </c>
      <c r="G37" s="18">
        <v>6.6900000000000001E-2</v>
      </c>
      <c r="H37" s="12">
        <v>3.5950000000000003E-2</v>
      </c>
    </row>
    <row r="38" spans="2:8" ht="15.75" customHeight="1">
      <c r="B38" s="15" t="s">
        <v>210</v>
      </c>
      <c r="C38" s="15" t="s">
        <v>211</v>
      </c>
      <c r="D38" s="15" t="s">
        <v>116</v>
      </c>
      <c r="E38" s="16">
        <v>1000000</v>
      </c>
      <c r="F38" s="17">
        <v>999.63</v>
      </c>
      <c r="G38" s="18">
        <v>6.1499999999999999E-2</v>
      </c>
      <c r="H38" s="12">
        <v>3.3501000000000003E-2</v>
      </c>
    </row>
    <row r="39" spans="2:8" ht="15.75" customHeight="1">
      <c r="B39" s="15" t="s">
        <v>122</v>
      </c>
      <c r="C39" s="15" t="s">
        <v>123</v>
      </c>
      <c r="D39" s="15" t="s">
        <v>116</v>
      </c>
      <c r="E39" s="16">
        <v>1000000</v>
      </c>
      <c r="F39" s="17">
        <v>987.29</v>
      </c>
      <c r="G39" s="18">
        <v>6.08E-2</v>
      </c>
      <c r="H39" s="12">
        <v>3.9148000000000002E-2</v>
      </c>
    </row>
    <row r="40" spans="2:8" ht="15.75" customHeight="1">
      <c r="B40" s="19" t="s">
        <v>93</v>
      </c>
      <c r="C40" s="19"/>
      <c r="D40" s="19"/>
      <c r="E40" s="86"/>
      <c r="F40" s="21">
        <v>4184.3100000000004</v>
      </c>
      <c r="G40" s="22">
        <v>0.2576</v>
      </c>
      <c r="H40" s="11"/>
    </row>
    <row r="41" spans="2:8" ht="15.75" customHeight="1">
      <c r="B41" s="15"/>
      <c r="C41" s="15"/>
      <c r="D41" s="15"/>
      <c r="E41" s="16"/>
      <c r="F41" s="17"/>
      <c r="G41" s="18"/>
      <c r="H41" s="11"/>
    </row>
    <row r="42" spans="2:8" ht="15.75" customHeight="1">
      <c r="B42" s="19" t="s">
        <v>101</v>
      </c>
      <c r="C42" s="15"/>
      <c r="D42" s="15"/>
      <c r="E42" s="16"/>
      <c r="F42" s="17"/>
      <c r="G42" s="18"/>
      <c r="H42" s="11"/>
    </row>
    <row r="43" spans="2:8" ht="15.75" customHeight="1">
      <c r="B43" s="15" t="s">
        <v>132</v>
      </c>
      <c r="C43" s="15" t="s">
        <v>133</v>
      </c>
      <c r="D43" s="15" t="s">
        <v>58</v>
      </c>
      <c r="E43" s="16">
        <v>1950000</v>
      </c>
      <c r="F43" s="17">
        <v>1934.23</v>
      </c>
      <c r="G43" s="18">
        <v>0.1191</v>
      </c>
      <c r="H43" s="12">
        <v>3.2701000000000001E-2</v>
      </c>
    </row>
    <row r="44" spans="2:8" ht="15.75" customHeight="1">
      <c r="B44" s="19" t="s">
        <v>93</v>
      </c>
      <c r="C44" s="19"/>
      <c r="D44" s="19"/>
      <c r="E44" s="86"/>
      <c r="F44" s="21">
        <v>1934.23</v>
      </c>
      <c r="G44" s="22">
        <v>0.1191</v>
      </c>
      <c r="H44" s="11"/>
    </row>
    <row r="45" spans="2:8" ht="15.75" customHeight="1">
      <c r="B45" s="15"/>
      <c r="C45" s="15"/>
      <c r="D45" s="15"/>
      <c r="E45" s="16"/>
      <c r="F45" s="17"/>
      <c r="G45" s="18"/>
      <c r="H45" s="11"/>
    </row>
    <row r="46" spans="2:8" ht="15.75" customHeight="1">
      <c r="B46" s="26" t="s">
        <v>95</v>
      </c>
      <c r="C46" s="26"/>
      <c r="D46" s="26"/>
      <c r="E46" s="27"/>
      <c r="F46" s="21">
        <v>8586.9599999999991</v>
      </c>
      <c r="G46" s="22">
        <v>0.52869999999999995</v>
      </c>
      <c r="H46" s="11"/>
    </row>
    <row r="47" spans="2:8" ht="15.75" customHeight="1">
      <c r="B47" s="15"/>
      <c r="C47" s="15"/>
      <c r="D47" s="15"/>
      <c r="E47" s="16"/>
      <c r="F47" s="17"/>
      <c r="G47" s="18"/>
      <c r="H47" s="11"/>
    </row>
    <row r="48" spans="2:8" ht="15.75" customHeight="1">
      <c r="B48" s="15"/>
      <c r="C48" s="15"/>
      <c r="D48" s="15"/>
      <c r="E48" s="16"/>
      <c r="F48" s="17"/>
      <c r="G48" s="18"/>
      <c r="H48" s="11"/>
    </row>
    <row r="49" spans="1:8" ht="15.75" customHeight="1">
      <c r="B49" s="19" t="s">
        <v>106</v>
      </c>
      <c r="C49" s="15"/>
      <c r="D49" s="15"/>
      <c r="E49" s="16"/>
      <c r="F49" s="17"/>
      <c r="G49" s="18"/>
      <c r="H49" s="11"/>
    </row>
    <row r="50" spans="1:8" ht="15.75" customHeight="1">
      <c r="B50" s="15" t="s">
        <v>107</v>
      </c>
      <c r="C50" s="15"/>
      <c r="D50" s="15"/>
      <c r="E50" s="16"/>
      <c r="F50" s="17">
        <v>1100.46</v>
      </c>
      <c r="G50" s="18">
        <v>6.7799999999999999E-2</v>
      </c>
      <c r="H50" s="11"/>
    </row>
    <row r="51" spans="1:8" ht="15.75" customHeight="1">
      <c r="B51" s="19" t="s">
        <v>93</v>
      </c>
      <c r="C51" s="19"/>
      <c r="D51" s="19"/>
      <c r="E51" s="86"/>
      <c r="F51" s="21">
        <v>1100.46</v>
      </c>
      <c r="G51" s="22">
        <v>6.7799999999999999E-2</v>
      </c>
      <c r="H51" s="11"/>
    </row>
    <row r="52" spans="1:8" ht="15.75" customHeight="1">
      <c r="B52" s="15"/>
      <c r="C52" s="15"/>
      <c r="D52" s="15"/>
      <c r="E52" s="16"/>
      <c r="F52" s="17"/>
      <c r="G52" s="18"/>
      <c r="H52" s="11"/>
    </row>
    <row r="53" spans="1:8" ht="15.75" customHeight="1">
      <c r="B53" s="26" t="s">
        <v>95</v>
      </c>
      <c r="C53" s="26"/>
      <c r="D53" s="26"/>
      <c r="E53" s="27"/>
      <c r="F53" s="21">
        <v>1100.46</v>
      </c>
      <c r="G53" s="22">
        <v>6.7799999999999999E-2</v>
      </c>
      <c r="H53" s="11"/>
    </row>
    <row r="54" spans="1:8" ht="15.75" customHeight="1">
      <c r="B54" s="15" t="s">
        <v>108</v>
      </c>
      <c r="C54" s="15"/>
      <c r="D54" s="15"/>
      <c r="E54" s="16"/>
      <c r="F54" s="17">
        <v>273.82</v>
      </c>
      <c r="G54" s="18">
        <v>1.6800000000000037E-2</v>
      </c>
      <c r="H54" s="11"/>
    </row>
    <row r="55" spans="1:8" ht="15.75" customHeight="1">
      <c r="B55" s="87" t="s">
        <v>109</v>
      </c>
      <c r="C55" s="87"/>
      <c r="D55" s="87"/>
      <c r="E55" s="88"/>
      <c r="F55" s="89">
        <v>16241.99</v>
      </c>
      <c r="G55" s="10">
        <v>1</v>
      </c>
      <c r="H55" s="13"/>
    </row>
    <row r="56" spans="1:8" ht="15.75" customHeight="1">
      <c r="B56" s="90"/>
      <c r="C56" s="91"/>
      <c r="D56" s="91"/>
      <c r="E56" s="4"/>
      <c r="F56" s="4"/>
      <c r="G56" s="92"/>
      <c r="H56" s="93"/>
    </row>
    <row r="57" spans="1:8" ht="15.75" customHeight="1">
      <c r="B57" s="94" t="s">
        <v>110</v>
      </c>
      <c r="C57" s="91"/>
      <c r="D57" s="91"/>
      <c r="E57" s="4"/>
      <c r="F57" s="4"/>
      <c r="G57" s="92"/>
      <c r="H57" s="93"/>
    </row>
    <row r="58" spans="1:8" ht="15.75" customHeight="1">
      <c r="B58" s="94" t="s">
        <v>711</v>
      </c>
      <c r="C58" s="91"/>
      <c r="D58" s="91"/>
      <c r="E58" s="4"/>
      <c r="F58" s="4"/>
      <c r="G58" s="92"/>
      <c r="H58" s="93"/>
    </row>
    <row r="59" spans="1:8" ht="15.75" customHeight="1">
      <c r="B59" s="95"/>
      <c r="C59" s="91"/>
      <c r="D59" s="91"/>
      <c r="E59" s="4"/>
      <c r="F59" s="4"/>
      <c r="G59" s="92"/>
      <c r="H59" s="93"/>
    </row>
    <row r="60" spans="1:8" ht="15.75" customHeight="1">
      <c r="A60" s="32"/>
      <c r="B60" s="49" t="s">
        <v>731</v>
      </c>
      <c r="C60" s="96"/>
      <c r="D60" s="96"/>
      <c r="E60" s="98"/>
      <c r="F60" s="98"/>
      <c r="G60" s="98"/>
      <c r="H60" s="93"/>
    </row>
    <row r="61" spans="1:8" ht="15.75" customHeight="1">
      <c r="A61" s="28"/>
      <c r="B61" s="53" t="s">
        <v>732</v>
      </c>
      <c r="C61" s="5"/>
      <c r="D61" s="5"/>
      <c r="E61" s="5"/>
      <c r="F61" s="5"/>
      <c r="G61" s="5"/>
      <c r="H61" s="93"/>
    </row>
    <row r="62" spans="1:8" ht="15.75" customHeight="1">
      <c r="A62" s="28"/>
      <c r="B62" s="53" t="s">
        <v>733</v>
      </c>
      <c r="C62" s="5"/>
      <c r="D62" s="5"/>
      <c r="E62" s="5"/>
      <c r="F62" s="5"/>
      <c r="G62" s="5"/>
      <c r="H62" s="93"/>
    </row>
    <row r="63" spans="1:8" ht="15.75" customHeight="1">
      <c r="A63" s="28"/>
      <c r="B63" s="61" t="s">
        <v>734</v>
      </c>
      <c r="C63" s="34" t="s">
        <v>735</v>
      </c>
      <c r="D63" s="34" t="s">
        <v>735</v>
      </c>
      <c r="E63" s="5"/>
      <c r="F63" s="5"/>
      <c r="G63" s="5"/>
      <c r="H63" s="93"/>
    </row>
    <row r="64" spans="1:8" ht="15.75" customHeight="1">
      <c r="A64" s="28"/>
      <c r="B64" s="62"/>
      <c r="C64" s="36">
        <v>44104</v>
      </c>
      <c r="D64" s="36">
        <v>43921</v>
      </c>
      <c r="E64" s="5"/>
      <c r="F64" s="5"/>
      <c r="G64" s="5"/>
      <c r="H64" s="93"/>
    </row>
    <row r="65" spans="1:8" ht="15.75" customHeight="1">
      <c r="A65" s="28"/>
      <c r="B65" s="63" t="s">
        <v>736</v>
      </c>
      <c r="C65" s="64"/>
      <c r="D65" s="64"/>
      <c r="E65" s="5"/>
      <c r="F65" s="5"/>
      <c r="G65" s="5"/>
      <c r="H65" s="93"/>
    </row>
    <row r="66" spans="1:8" ht="15.75" customHeight="1">
      <c r="A66" s="28"/>
      <c r="B66" s="64" t="s">
        <v>737</v>
      </c>
      <c r="C66" s="39">
        <v>27.023600000000002</v>
      </c>
      <c r="D66" s="39">
        <v>26.171700000000001</v>
      </c>
      <c r="E66" s="5"/>
      <c r="F66" s="5"/>
      <c r="G66" s="5"/>
      <c r="H66" s="93"/>
    </row>
    <row r="67" spans="1:8" ht="15.75" customHeight="1">
      <c r="A67" s="28"/>
      <c r="B67" s="64" t="s">
        <v>776</v>
      </c>
      <c r="C67" s="39" t="s">
        <v>739</v>
      </c>
      <c r="D67" s="39" t="s">
        <v>739</v>
      </c>
      <c r="E67" s="5"/>
      <c r="F67" s="5"/>
      <c r="G67" s="5"/>
      <c r="H67" s="93"/>
    </row>
    <row r="68" spans="1:8" ht="15.75" customHeight="1">
      <c r="A68" s="28"/>
      <c r="B68" s="64" t="s">
        <v>761</v>
      </c>
      <c r="C68" s="39">
        <v>10.017900000000001</v>
      </c>
      <c r="D68" s="39">
        <v>10.017900000000001</v>
      </c>
      <c r="E68" s="5"/>
      <c r="F68" s="5"/>
      <c r="G68" s="5"/>
      <c r="H68" s="93"/>
    </row>
    <row r="69" spans="1:8" ht="15.75" customHeight="1">
      <c r="A69" s="28"/>
      <c r="B69" s="64" t="s">
        <v>738</v>
      </c>
      <c r="C69" s="39">
        <v>10.272399999999999</v>
      </c>
      <c r="D69" s="39">
        <v>10.281700000000001</v>
      </c>
      <c r="E69" s="5"/>
      <c r="F69" s="5"/>
      <c r="G69" s="5"/>
      <c r="H69" s="93"/>
    </row>
    <row r="70" spans="1:8" ht="15.75" customHeight="1">
      <c r="A70" s="28"/>
      <c r="B70" s="64" t="s">
        <v>740</v>
      </c>
      <c r="C70" s="39">
        <v>11.966700000000001</v>
      </c>
      <c r="D70" s="39">
        <v>11.933100000000001</v>
      </c>
      <c r="E70" s="5"/>
      <c r="F70" s="5"/>
      <c r="G70" s="5"/>
      <c r="H70" s="93"/>
    </row>
    <row r="71" spans="1:8" ht="15.75" customHeight="1">
      <c r="A71" s="28"/>
      <c r="B71" s="64" t="s">
        <v>741</v>
      </c>
      <c r="C71" s="39" t="s">
        <v>739</v>
      </c>
      <c r="D71" s="39" t="s">
        <v>739</v>
      </c>
      <c r="E71" s="5"/>
      <c r="F71" s="5"/>
      <c r="G71" s="5"/>
      <c r="H71" s="93"/>
    </row>
    <row r="72" spans="1:8" ht="15.75" customHeight="1">
      <c r="A72" s="28"/>
      <c r="B72" s="64" t="s">
        <v>742</v>
      </c>
      <c r="C72" s="39" t="s">
        <v>739</v>
      </c>
      <c r="D72" s="39" t="s">
        <v>739</v>
      </c>
      <c r="E72" s="5"/>
      <c r="F72" s="5"/>
      <c r="G72" s="5"/>
      <c r="H72" s="93"/>
    </row>
    <row r="73" spans="1:8" ht="15.75" customHeight="1">
      <c r="A73" s="28"/>
      <c r="B73" s="64" t="s">
        <v>743</v>
      </c>
      <c r="C73" s="39" t="s">
        <v>739</v>
      </c>
      <c r="D73" s="39" t="s">
        <v>739</v>
      </c>
      <c r="E73" s="5"/>
      <c r="F73" s="5"/>
      <c r="G73" s="5"/>
      <c r="H73" s="93"/>
    </row>
    <row r="74" spans="1:8" ht="15.75" customHeight="1">
      <c r="A74" s="28"/>
      <c r="B74" s="64" t="s">
        <v>783</v>
      </c>
      <c r="C74" s="39" t="s">
        <v>739</v>
      </c>
      <c r="D74" s="39" t="s">
        <v>739</v>
      </c>
      <c r="E74" s="5"/>
      <c r="F74" s="5"/>
      <c r="G74" s="5"/>
      <c r="H74" s="93"/>
    </row>
    <row r="75" spans="1:8" ht="15.75" customHeight="1">
      <c r="A75" s="28"/>
      <c r="B75" s="64" t="s">
        <v>784</v>
      </c>
      <c r="C75" s="39" t="s">
        <v>739</v>
      </c>
      <c r="D75" s="39" t="s">
        <v>739</v>
      </c>
      <c r="E75" s="5"/>
      <c r="F75" s="5"/>
      <c r="G75" s="5"/>
      <c r="H75" s="93"/>
    </row>
    <row r="76" spans="1:8" ht="15.75" customHeight="1">
      <c r="A76" s="28"/>
      <c r="B76" s="63" t="s">
        <v>804</v>
      </c>
      <c r="C76" s="65"/>
      <c r="D76" s="65"/>
      <c r="E76" s="5"/>
      <c r="F76" s="5"/>
      <c r="G76" s="5"/>
      <c r="H76" s="93"/>
    </row>
    <row r="77" spans="1:8" ht="15.75" customHeight="1">
      <c r="A77" s="28"/>
      <c r="B77" s="64" t="s">
        <v>746</v>
      </c>
      <c r="C77" s="39">
        <v>26.575500000000002</v>
      </c>
      <c r="D77" s="39">
        <v>25.7989</v>
      </c>
      <c r="E77" s="5"/>
      <c r="F77" s="5"/>
      <c r="G77" s="5"/>
      <c r="H77" s="93"/>
    </row>
    <row r="78" spans="1:8" ht="15.75" customHeight="1">
      <c r="A78" s="28"/>
      <c r="B78" s="64" t="s">
        <v>778</v>
      </c>
      <c r="C78" s="39" t="s">
        <v>739</v>
      </c>
      <c r="D78" s="39" t="s">
        <v>739</v>
      </c>
      <c r="E78" s="5"/>
      <c r="F78" s="5"/>
      <c r="G78" s="5"/>
      <c r="H78" s="93"/>
    </row>
    <row r="79" spans="1:8" ht="15.75" customHeight="1">
      <c r="A79" s="28"/>
      <c r="B79" s="64" t="s">
        <v>785</v>
      </c>
      <c r="C79" s="39">
        <v>10.020300000000001</v>
      </c>
      <c r="D79" s="39">
        <v>10.020300000000001</v>
      </c>
      <c r="E79" s="5"/>
      <c r="F79" s="5"/>
      <c r="G79" s="5"/>
      <c r="H79" s="93"/>
    </row>
    <row r="80" spans="1:8" ht="15.75" customHeight="1">
      <c r="A80" s="28"/>
      <c r="B80" s="64" t="s">
        <v>747</v>
      </c>
      <c r="C80" s="39">
        <v>10.084200000000001</v>
      </c>
      <c r="D80" s="39">
        <v>10.093300000000001</v>
      </c>
      <c r="E80" s="5"/>
      <c r="F80" s="5"/>
      <c r="G80" s="5"/>
      <c r="H80" s="93"/>
    </row>
    <row r="81" spans="1:8" ht="15.75" customHeight="1">
      <c r="A81" s="28"/>
      <c r="B81" s="64" t="s">
        <v>748</v>
      </c>
      <c r="C81" s="39">
        <v>12.620600000000001</v>
      </c>
      <c r="D81" s="39">
        <v>12.599</v>
      </c>
      <c r="E81" s="5"/>
      <c r="F81" s="5"/>
      <c r="G81" s="5"/>
      <c r="H81" s="93"/>
    </row>
    <row r="82" spans="1:8" ht="15.75" customHeight="1">
      <c r="A82" s="28"/>
      <c r="B82" s="64" t="s">
        <v>749</v>
      </c>
      <c r="C82" s="39" t="s">
        <v>739</v>
      </c>
      <c r="D82" s="39" t="s">
        <v>739</v>
      </c>
      <c r="E82" s="5"/>
      <c r="F82" s="5"/>
      <c r="G82" s="5"/>
      <c r="H82" s="93"/>
    </row>
    <row r="83" spans="1:8" ht="15.75" customHeight="1">
      <c r="A83" s="28"/>
      <c r="B83" s="64" t="s">
        <v>750</v>
      </c>
      <c r="C83" s="39" t="s">
        <v>739</v>
      </c>
      <c r="D83" s="39" t="s">
        <v>739</v>
      </c>
      <c r="E83" s="5"/>
      <c r="F83" s="5"/>
      <c r="G83" s="5"/>
      <c r="H83" s="93"/>
    </row>
    <row r="84" spans="1:8" ht="15.75" customHeight="1">
      <c r="A84" s="28"/>
      <c r="B84" s="64" t="s">
        <v>751</v>
      </c>
      <c r="C84" s="39" t="s">
        <v>739</v>
      </c>
      <c r="D84" s="39" t="s">
        <v>739</v>
      </c>
      <c r="E84" s="5"/>
      <c r="F84" s="5"/>
      <c r="G84" s="5"/>
      <c r="H84" s="93"/>
    </row>
    <row r="85" spans="1:8" ht="15.75" customHeight="1">
      <c r="A85" s="28"/>
      <c r="B85" s="64" t="s">
        <v>787</v>
      </c>
      <c r="C85" s="39" t="s">
        <v>739</v>
      </c>
      <c r="D85" s="39" t="s">
        <v>739</v>
      </c>
      <c r="E85" s="5"/>
      <c r="F85" s="5"/>
      <c r="G85" s="5"/>
      <c r="H85" s="93"/>
    </row>
    <row r="86" spans="1:8" ht="15.75" customHeight="1">
      <c r="A86" s="28"/>
      <c r="B86" s="64" t="s">
        <v>788</v>
      </c>
      <c r="C86" s="39" t="s">
        <v>739</v>
      </c>
      <c r="D86" s="39" t="s">
        <v>739</v>
      </c>
      <c r="E86" s="5"/>
      <c r="F86" s="5"/>
      <c r="G86" s="5"/>
      <c r="H86" s="93"/>
    </row>
    <row r="87" spans="1:8" ht="15.75" customHeight="1">
      <c r="A87" s="28"/>
      <c r="B87" s="63" t="s">
        <v>745</v>
      </c>
      <c r="C87" s="65"/>
      <c r="D87" s="65"/>
      <c r="E87" s="5"/>
      <c r="F87" s="5"/>
      <c r="G87" s="5"/>
      <c r="H87" s="93"/>
    </row>
    <row r="88" spans="1:8" ht="15.75" customHeight="1">
      <c r="A88" s="28"/>
      <c r="B88" s="64" t="s">
        <v>762</v>
      </c>
      <c r="C88" s="39">
        <v>32.684000000000005</v>
      </c>
      <c r="D88" s="39">
        <v>31.700300000000002</v>
      </c>
      <c r="E88" s="5"/>
      <c r="F88" s="5"/>
      <c r="G88" s="5"/>
      <c r="H88" s="93"/>
    </row>
    <row r="89" spans="1:8" ht="15.75" customHeight="1">
      <c r="A89" s="28"/>
      <c r="B89" s="64" t="s">
        <v>763</v>
      </c>
      <c r="C89" s="39" t="s">
        <v>739</v>
      </c>
      <c r="D89" s="39" t="s">
        <v>739</v>
      </c>
      <c r="E89" s="5"/>
      <c r="F89" s="5"/>
      <c r="G89" s="5"/>
      <c r="H89" s="93"/>
    </row>
    <row r="90" spans="1:8" ht="15.75" customHeight="1">
      <c r="A90" s="28"/>
      <c r="B90" s="64" t="s">
        <v>764</v>
      </c>
      <c r="C90" s="39">
        <v>10.5085</v>
      </c>
      <c r="D90" s="39">
        <v>10.517800000000001</v>
      </c>
      <c r="E90" s="5"/>
      <c r="F90" s="5"/>
      <c r="G90" s="5"/>
      <c r="H90" s="93"/>
    </row>
    <row r="91" spans="1:8" ht="15.75" customHeight="1">
      <c r="A91" s="28"/>
      <c r="B91" s="64" t="s">
        <v>765</v>
      </c>
      <c r="C91" s="39" t="s">
        <v>739</v>
      </c>
      <c r="D91" s="39" t="s">
        <v>739</v>
      </c>
      <c r="E91" s="5"/>
      <c r="F91" s="5"/>
      <c r="G91" s="5"/>
      <c r="H91" s="93"/>
    </row>
    <row r="92" spans="1:8" ht="15.75" customHeight="1">
      <c r="A92" s="28"/>
      <c r="B92" s="64" t="s">
        <v>805</v>
      </c>
      <c r="C92" s="39" t="s">
        <v>739</v>
      </c>
      <c r="D92" s="39" t="s">
        <v>739</v>
      </c>
      <c r="E92" s="5"/>
      <c r="F92" s="5"/>
      <c r="G92" s="5"/>
      <c r="H92" s="93"/>
    </row>
    <row r="93" spans="1:8" ht="15.75" customHeight="1">
      <c r="A93" s="28"/>
      <c r="B93" s="53" t="s">
        <v>753</v>
      </c>
      <c r="C93" s="5"/>
      <c r="D93" s="5"/>
      <c r="E93" s="5"/>
      <c r="F93" s="5"/>
      <c r="G93" s="5"/>
      <c r="H93" s="93"/>
    </row>
    <row r="94" spans="1:8" ht="15.75" customHeight="1">
      <c r="A94" s="28"/>
      <c r="B94" s="53" t="s">
        <v>912</v>
      </c>
      <c r="C94" s="5"/>
      <c r="D94" s="5"/>
      <c r="E94" s="5"/>
      <c r="F94" s="5"/>
      <c r="G94" s="5"/>
      <c r="H94" s="93"/>
    </row>
    <row r="95" spans="1:8" ht="15.75" customHeight="1">
      <c r="A95" s="28"/>
      <c r="B95" s="61" t="s">
        <v>754</v>
      </c>
      <c r="C95" s="66" t="s">
        <v>755</v>
      </c>
      <c r="D95" s="5"/>
      <c r="E95" s="5"/>
      <c r="F95" s="5"/>
      <c r="G95" s="5"/>
      <c r="H95" s="93"/>
    </row>
    <row r="96" spans="1:8" ht="15.75" customHeight="1">
      <c r="A96" s="28"/>
      <c r="B96" s="62" t="s">
        <v>798</v>
      </c>
      <c r="C96" s="36">
        <v>44104</v>
      </c>
      <c r="D96" s="5"/>
      <c r="E96" s="5"/>
      <c r="F96" s="5"/>
      <c r="G96" s="5"/>
      <c r="H96" s="93"/>
    </row>
    <row r="97" spans="1:8" ht="15.75" customHeight="1">
      <c r="A97" s="28"/>
      <c r="B97" s="64" t="s">
        <v>776</v>
      </c>
      <c r="C97" s="39" t="s">
        <v>739</v>
      </c>
      <c r="D97" s="5"/>
      <c r="E97" s="5"/>
      <c r="F97" s="5"/>
      <c r="G97" s="5"/>
      <c r="H97" s="93"/>
    </row>
    <row r="98" spans="1:8" ht="15.75" customHeight="1">
      <c r="A98" s="28"/>
      <c r="B98" s="64" t="s">
        <v>761</v>
      </c>
      <c r="C98" s="39">
        <v>0.31969999999999993</v>
      </c>
      <c r="D98" s="5"/>
      <c r="E98" s="5"/>
      <c r="F98" s="5"/>
      <c r="G98" s="5"/>
      <c r="H98" s="93"/>
    </row>
    <row r="99" spans="1:8" ht="15.75" customHeight="1">
      <c r="A99" s="28"/>
      <c r="B99" s="64" t="s">
        <v>738</v>
      </c>
      <c r="C99" s="39">
        <v>0.33689987999999993</v>
      </c>
      <c r="D99" s="5"/>
      <c r="E99" s="5"/>
      <c r="F99" s="5"/>
      <c r="G99" s="5"/>
      <c r="H99" s="93"/>
    </row>
    <row r="100" spans="1:8" ht="15.75" customHeight="1">
      <c r="A100" s="28"/>
      <c r="B100" s="64" t="s">
        <v>740</v>
      </c>
      <c r="C100" s="39">
        <v>0.34949999999999998</v>
      </c>
      <c r="D100" s="5"/>
      <c r="E100" s="5"/>
      <c r="F100" s="5"/>
      <c r="G100" s="5"/>
      <c r="H100" s="93"/>
    </row>
    <row r="101" spans="1:8" ht="15.75" customHeight="1">
      <c r="A101" s="28"/>
      <c r="B101" s="64" t="s">
        <v>741</v>
      </c>
      <c r="C101" s="39" t="s">
        <v>739</v>
      </c>
      <c r="D101" s="5"/>
      <c r="E101" s="5"/>
      <c r="F101" s="5"/>
      <c r="G101" s="5"/>
      <c r="H101" s="93"/>
    </row>
    <row r="102" spans="1:8" ht="15.75" customHeight="1">
      <c r="A102" s="28"/>
      <c r="B102" s="64" t="s">
        <v>742</v>
      </c>
      <c r="C102" s="39" t="s">
        <v>739</v>
      </c>
      <c r="D102" s="5"/>
      <c r="E102" s="5"/>
      <c r="F102" s="5"/>
      <c r="G102" s="5"/>
      <c r="H102" s="93"/>
    </row>
    <row r="103" spans="1:8" ht="15.75" customHeight="1">
      <c r="A103" s="28"/>
      <c r="B103" s="64" t="s">
        <v>778</v>
      </c>
      <c r="C103" s="39" t="s">
        <v>739</v>
      </c>
      <c r="D103" s="5"/>
      <c r="E103" s="5"/>
      <c r="F103" s="5"/>
      <c r="G103" s="5"/>
      <c r="H103" s="93"/>
    </row>
    <row r="104" spans="1:8" ht="15.75" customHeight="1">
      <c r="A104" s="28"/>
      <c r="B104" s="64" t="s">
        <v>785</v>
      </c>
      <c r="C104" s="39">
        <v>0.2972990900000001</v>
      </c>
      <c r="D104" s="5"/>
      <c r="E104" s="5"/>
      <c r="F104" s="5"/>
      <c r="G104" s="5"/>
      <c r="H104" s="93"/>
    </row>
    <row r="105" spans="1:8" ht="15.75" customHeight="1">
      <c r="A105" s="28"/>
      <c r="B105" s="64" t="s">
        <v>747</v>
      </c>
      <c r="C105" s="39">
        <v>0.30829978000000008</v>
      </c>
      <c r="D105" s="5"/>
      <c r="E105" s="5"/>
      <c r="F105" s="5"/>
      <c r="G105" s="5"/>
      <c r="H105" s="93"/>
    </row>
    <row r="106" spans="1:8" ht="15.75" customHeight="1">
      <c r="A106" s="28"/>
      <c r="B106" s="64" t="s">
        <v>748</v>
      </c>
      <c r="C106" s="39">
        <v>0.33700000000000002</v>
      </c>
      <c r="D106" s="5"/>
      <c r="E106" s="5"/>
      <c r="F106" s="5"/>
      <c r="G106" s="5"/>
      <c r="H106" s="93"/>
    </row>
    <row r="107" spans="1:8" ht="15.75" customHeight="1">
      <c r="A107" s="28"/>
      <c r="B107" s="64" t="s">
        <v>749</v>
      </c>
      <c r="C107" s="39" t="s">
        <v>739</v>
      </c>
      <c r="D107" s="5"/>
      <c r="E107" s="5"/>
      <c r="F107" s="5"/>
      <c r="G107" s="5"/>
      <c r="H107" s="93"/>
    </row>
    <row r="108" spans="1:8" ht="15.75" customHeight="1">
      <c r="A108" s="28"/>
      <c r="B108" s="64" t="s">
        <v>750</v>
      </c>
      <c r="C108" s="39" t="s">
        <v>739</v>
      </c>
      <c r="D108" s="5"/>
      <c r="E108" s="5"/>
      <c r="F108" s="5"/>
      <c r="G108" s="5"/>
      <c r="H108" s="93"/>
    </row>
    <row r="109" spans="1:8" ht="15.75" customHeight="1">
      <c r="A109" s="28"/>
      <c r="B109" s="64" t="s">
        <v>763</v>
      </c>
      <c r="C109" s="39" t="s">
        <v>739</v>
      </c>
      <c r="D109" s="5"/>
      <c r="E109" s="5"/>
      <c r="F109" s="5"/>
      <c r="G109" s="5"/>
      <c r="H109" s="93"/>
    </row>
    <row r="110" spans="1:8" ht="15.75" customHeight="1">
      <c r="A110" s="28"/>
      <c r="B110" s="64" t="s">
        <v>764</v>
      </c>
      <c r="C110" s="39">
        <v>0.33049977999999991</v>
      </c>
      <c r="D110" s="5"/>
      <c r="E110" s="5"/>
      <c r="F110" s="5"/>
      <c r="G110" s="5"/>
      <c r="H110" s="93"/>
    </row>
    <row r="111" spans="1:8" ht="15.75" customHeight="1">
      <c r="A111" s="28"/>
      <c r="B111" s="64" t="s">
        <v>765</v>
      </c>
      <c r="C111" s="39" t="s">
        <v>739</v>
      </c>
      <c r="D111" s="5"/>
      <c r="E111" s="5"/>
      <c r="F111" s="5"/>
      <c r="G111" s="5"/>
      <c r="H111" s="93"/>
    </row>
    <row r="112" spans="1:8" ht="15.75" customHeight="1">
      <c r="A112" s="28"/>
      <c r="B112" s="42" t="s">
        <v>756</v>
      </c>
      <c r="C112" s="5"/>
      <c r="D112" s="5"/>
      <c r="E112" s="5"/>
      <c r="F112" s="5"/>
      <c r="G112" s="5"/>
      <c r="H112" s="93"/>
    </row>
    <row r="113" spans="1:8" ht="15.75" customHeight="1">
      <c r="A113" s="28"/>
      <c r="B113" s="53" t="s">
        <v>806</v>
      </c>
      <c r="C113" s="5"/>
      <c r="D113" s="5"/>
      <c r="E113" s="5"/>
      <c r="F113" s="5"/>
      <c r="G113" s="5"/>
      <c r="H113" s="93"/>
    </row>
    <row r="114" spans="1:8" ht="15.75" customHeight="1">
      <c r="A114" s="28"/>
      <c r="B114" s="53" t="s">
        <v>758</v>
      </c>
      <c r="C114" s="5"/>
      <c r="D114" s="5"/>
      <c r="E114" s="5"/>
      <c r="F114" s="5"/>
      <c r="G114" s="5"/>
      <c r="H114" s="93"/>
    </row>
    <row r="115" spans="1:8" ht="15.75" customHeight="1">
      <c r="A115" s="28"/>
      <c r="B115" s="44" t="s">
        <v>759</v>
      </c>
      <c r="C115" s="47"/>
      <c r="D115" s="47"/>
      <c r="E115" s="47"/>
      <c r="F115" s="47"/>
      <c r="G115" s="47"/>
      <c r="H115" s="101"/>
    </row>
  </sheetData>
  <pageMargins left="0.7" right="0.7" top="0.75" bottom="0.75" header="0.3" footer="0.3"/>
  <pageSetup orientation="portrait" horizontalDpi="300" verticalDpi="300" r:id="rId1"/>
  <headerFooter>
    <oddHeader>&amp;L&amp;"Arial"&amp;9&amp;K317100PUBLIC&amp;1#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DDBPDF</vt:lpstr>
      <vt:lpstr>DDMMTF</vt:lpstr>
      <vt:lpstr>DDPCOF</vt:lpstr>
      <vt:lpstr>DDPDBF</vt:lpstr>
      <vt:lpstr>DDPGFF</vt:lpstr>
      <vt:lpstr>DDPLDF</vt:lpstr>
      <vt:lpstr>DDPPBF</vt:lpstr>
      <vt:lpstr>DDPSMF</vt:lpstr>
      <vt:lpstr>DDUSTF</vt:lpstr>
      <vt:lpstr>DEARBF</vt:lpstr>
      <vt:lpstr>DEMCOF</vt:lpstr>
      <vt:lpstr>DEPBAF</vt:lpstr>
      <vt:lpstr>DEPDEF</vt:lpstr>
      <vt:lpstr>DEPEIF</vt:lpstr>
      <vt:lpstr>DEPLCF</vt:lpstr>
      <vt:lpstr>DETXSF</vt:lpstr>
      <vt:lpstr>DFDA01</vt:lpstr>
      <vt:lpstr>DFDFAP</vt:lpstr>
      <vt:lpstr>DFDFAQ</vt:lpstr>
      <vt:lpstr>DFDFAR</vt:lpstr>
      <vt:lpstr>DFDFAT</vt:lpstr>
      <vt:lpstr>DFDFAU</vt:lpstr>
      <vt:lpstr>DFDFAY</vt:lpstr>
      <vt:lpstr>DFDFAZ</vt:lpstr>
      <vt:lpstr>DFDFBA</vt:lpstr>
      <vt:lpstr>DFDFBB</vt:lpstr>
      <vt:lpstr>DFDFBC</vt:lpstr>
      <vt:lpstr>DFDFBE</vt:lpstr>
      <vt:lpstr>DLCASH</vt:lpstr>
      <vt:lpstr>DLONTF</vt:lpstr>
      <vt:lpstr>DOPGAF</vt:lpstr>
      <vt:lpstr>DOPTEF</vt:lpstr>
    </vt:vector>
  </TitlesOfParts>
  <Company>greysoft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Ronak1 Jain</cp:lastModifiedBy>
  <dcterms:created xsi:type="dcterms:W3CDTF">2015-12-17T12:36:10Z</dcterms:created>
  <dcterms:modified xsi:type="dcterms:W3CDTF">2020-10-09T04:11:13Z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fc019-7f88-4fb6-96d6-94ffadd4b772_Enabled">
    <vt:lpwstr>True</vt:lpwstr>
  </property>
  <property fmtid="{D5CDD505-2E9C-101B-9397-08002B2CF9AE}" pid="3" name="MSIP_Label_ebbfc019-7f88-4fb6-96d6-94ffadd4b772_SiteId">
    <vt:lpwstr>b44900f1-2def-4c3b-9ec6-9020d604e19e</vt:lpwstr>
  </property>
  <property fmtid="{D5CDD505-2E9C-101B-9397-08002B2CF9AE}" pid="4" name="MSIP_Label_ebbfc019-7f88-4fb6-96d6-94ffadd4b772_Owner">
    <vt:lpwstr>1601906@zone1.scb.net</vt:lpwstr>
  </property>
  <property fmtid="{D5CDD505-2E9C-101B-9397-08002B2CF9AE}" pid="5" name="MSIP_Label_ebbfc019-7f88-4fb6-96d6-94ffadd4b772_SetDate">
    <vt:lpwstr>2020-10-06T10:15:43.5644074Z</vt:lpwstr>
  </property>
  <property fmtid="{D5CDD505-2E9C-101B-9397-08002B2CF9AE}" pid="6" name="MSIP_Label_ebbfc019-7f88-4fb6-96d6-94ffadd4b772_Name">
    <vt:lpwstr>Public</vt:lpwstr>
  </property>
  <property fmtid="{D5CDD505-2E9C-101B-9397-08002B2CF9AE}" pid="7" name="MSIP_Label_ebbfc019-7f88-4fb6-96d6-94ffadd4b772_Application">
    <vt:lpwstr>Microsoft Azure Information Protection</vt:lpwstr>
  </property>
  <property fmtid="{D5CDD505-2E9C-101B-9397-08002B2CF9AE}" pid="8" name="MSIP_Label_ebbfc019-7f88-4fb6-96d6-94ffadd4b772_ActionId">
    <vt:lpwstr>ebaf2b44-c237-4bf5-9681-983b80f1d110</vt:lpwstr>
  </property>
  <property fmtid="{D5CDD505-2E9C-101B-9397-08002B2CF9AE}" pid="9" name="MSIP_Label_ebbfc019-7f88-4fb6-96d6-94ffadd4b772_Extended_MSFT_Method">
    <vt:lpwstr>Manual</vt:lpwstr>
  </property>
  <property fmtid="{D5CDD505-2E9C-101B-9397-08002B2CF9AE}" pid="10" name="Sensitivity">
    <vt:lpwstr>Public</vt:lpwstr>
  </property>
</Properties>
</file>