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084499D-C0C8-4772-A1FC-970FE7E9950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mbin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</calcChain>
</file>

<file path=xl/sharedStrings.xml><?xml version="1.0" encoding="utf-8"?>
<sst xmlns="http://schemas.openxmlformats.org/spreadsheetml/2006/main" count="57" uniqueCount="40">
  <si>
    <t>Year</t>
  </si>
  <si>
    <t>Charles River Campus</t>
  </si>
  <si>
    <t>School of Law</t>
  </si>
  <si>
    <t>School of Social Work</t>
  </si>
  <si>
    <t>School of Theology</t>
  </si>
  <si>
    <t>School of Medicine</t>
  </si>
  <si>
    <t>School of Dental Medicine</t>
  </si>
  <si>
    <t>School of Public Health</t>
  </si>
  <si>
    <t>Fees</t>
  </si>
  <si>
    <t>Room and Board</t>
  </si>
  <si>
    <t>CRC FTE Undergraduate</t>
  </si>
  <si>
    <t>CRC FTE Graduate</t>
  </si>
  <si>
    <t>CRC FTE Non-Degree</t>
  </si>
  <si>
    <t>Grant and Contract Awards - Number</t>
  </si>
  <si>
    <t>Campus Area</t>
  </si>
  <si>
    <t>Number of Buildings</t>
  </si>
  <si>
    <t>Number of Classrooms</t>
  </si>
  <si>
    <t>Number of Laboratories</t>
  </si>
  <si>
    <t>Residences - Total Capacity</t>
  </si>
  <si>
    <t>Number of Libraries</t>
  </si>
  <si>
    <t>Periodicals</t>
  </si>
  <si>
    <t>Volumes (million)</t>
  </si>
  <si>
    <t>Microform Units (million)</t>
  </si>
  <si>
    <t>E-Books (million)</t>
  </si>
  <si>
    <t>Print/Electronic Volumes (million)</t>
  </si>
  <si>
    <t>Grant and Contract Awards - Total Dollars (million)</t>
  </si>
  <si>
    <t>Endowment (million)</t>
  </si>
  <si>
    <t>Total Assets (billion)</t>
  </si>
  <si>
    <t>Total Income</t>
  </si>
  <si>
    <t>Instruction and Research</t>
  </si>
  <si>
    <t>Educational and Student Support</t>
  </si>
  <si>
    <t>Libraries</t>
  </si>
  <si>
    <t>Academic Plant</t>
  </si>
  <si>
    <t>General &amp; Administrative</t>
  </si>
  <si>
    <t>Faculty and Staff Benefits</t>
  </si>
  <si>
    <t>Student Aid</t>
  </si>
  <si>
    <t>Total Expense</t>
  </si>
  <si>
    <t>Actual</t>
  </si>
  <si>
    <t>Budget</t>
  </si>
  <si>
    <t>Finance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</si>
</sst>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"/>
  <sheetViews>
    <sheetView tabSelected="1" workbookViewId="0">
      <selection activeCell="C12" sqref="C12"/>
    </sheetView>
  </sheetViews>
  <sheetFormatPr defaultRowHeight="14.4" x14ac:dyDescent="0.3"/>
  <cols>
    <col min="1" max="1" width="5" bestFit="1" customWidth="1"/>
    <col min="2" max="2" width="18.6640625" bestFit="1" customWidth="1"/>
    <col min="3" max="3" width="12.44140625" bestFit="1" customWidth="1"/>
    <col min="4" max="4" width="19" bestFit="1" customWidth="1"/>
    <col min="5" max="6" width="16.6640625" bestFit="1" customWidth="1"/>
    <col min="7" max="7" width="22.6640625" bestFit="1" customWidth="1"/>
    <col min="8" max="8" width="19.88671875" bestFit="1" customWidth="1"/>
    <col min="9" max="9" width="5" bestFit="1" customWidth="1"/>
    <col min="10" max="10" width="14.77734375" bestFit="1" customWidth="1"/>
    <col min="11" max="11" width="11.6640625" bestFit="1" customWidth="1"/>
    <col min="12" max="12" width="17.5546875" bestFit="1" customWidth="1"/>
    <col min="13" max="13" width="19.77734375" bestFit="1" customWidth="1"/>
    <col min="14" max="14" width="20.77734375" bestFit="1" customWidth="1"/>
    <col min="15" max="15" width="23.5546875" bestFit="1" customWidth="1"/>
    <col min="16" max="16" width="17.33203125" bestFit="1" customWidth="1"/>
    <col min="17" max="17" width="15.109375" bestFit="1" customWidth="1"/>
    <col min="18" max="18" width="9.77734375" bestFit="1" customWidth="1"/>
    <col min="19" max="19" width="21.77734375" bestFit="1" customWidth="1"/>
    <col min="20" max="20" width="28.5546875" bestFit="1" customWidth="1"/>
    <col min="21" max="21" width="14.77734375" bestFit="1" customWidth="1"/>
    <col min="22" max="22" width="42.77734375" bestFit="1" customWidth="1"/>
    <col min="23" max="23" width="31.6640625" bestFit="1" customWidth="1"/>
    <col min="24" max="24" width="18" bestFit="1" customWidth="1"/>
    <col min="25" max="25" width="17.44140625" bestFit="1" customWidth="1"/>
    <col min="26" max="26" width="20.5546875" bestFit="1" customWidth="1"/>
    <col min="27" max="27" width="15.77734375" bestFit="1" customWidth="1"/>
    <col min="28" max="28" width="18.21875" bestFit="1" customWidth="1"/>
    <col min="29" max="29" width="11.5546875" bestFit="1" customWidth="1"/>
    <col min="30" max="30" width="11.77734375" bestFit="1" customWidth="1"/>
    <col min="31" max="31" width="21.44140625" bestFit="1" customWidth="1"/>
    <col min="32" max="32" width="27.88671875" bestFit="1" customWidth="1"/>
    <col min="33" max="33" width="7.88671875" bestFit="1" customWidth="1"/>
    <col min="34" max="34" width="13.5546875" bestFit="1" customWidth="1"/>
    <col min="35" max="35" width="21.5546875" bestFit="1" customWidth="1"/>
    <col min="36" max="36" width="22" bestFit="1" customWidth="1"/>
    <col min="37" max="37" width="10.21875" bestFit="1" customWidth="1"/>
    <col min="38" max="38" width="12.3320312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21</v>
      </c>
      <c r="R1" t="s">
        <v>20</v>
      </c>
      <c r="S1" t="s">
        <v>22</v>
      </c>
      <c r="T1" t="s">
        <v>24</v>
      </c>
      <c r="U1" t="s">
        <v>23</v>
      </c>
      <c r="V1" t="s">
        <v>25</v>
      </c>
      <c r="W1" t="s">
        <v>13</v>
      </c>
      <c r="X1" t="s">
        <v>26</v>
      </c>
      <c r="Y1" t="s">
        <v>27</v>
      </c>
      <c r="Z1" t="s">
        <v>10</v>
      </c>
      <c r="AA1" t="s">
        <v>11</v>
      </c>
      <c r="AB1" t="s">
        <v>12</v>
      </c>
      <c r="AC1" t="s">
        <v>39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3">
      <c r="A2">
        <v>1998</v>
      </c>
      <c r="V2">
        <v>188.5</v>
      </c>
      <c r="W2">
        <v>1277</v>
      </c>
      <c r="X2">
        <v>571.79999999999995</v>
      </c>
      <c r="Y2">
        <v>1.9</v>
      </c>
      <c r="Z2">
        <v>15304</v>
      </c>
      <c r="AA2">
        <v>4948</v>
      </c>
      <c r="AB2">
        <v>973</v>
      </c>
    </row>
    <row r="3" spans="1:38" x14ac:dyDescent="0.3">
      <c r="A3">
        <v>1999</v>
      </c>
      <c r="B3">
        <v>23770</v>
      </c>
      <c r="F3">
        <v>35525</v>
      </c>
      <c r="G3">
        <v>33700</v>
      </c>
      <c r="H3">
        <v>23770</v>
      </c>
      <c r="I3">
        <v>330</v>
      </c>
      <c r="J3">
        <v>8130</v>
      </c>
      <c r="K3">
        <v>132</v>
      </c>
      <c r="L3">
        <v>343</v>
      </c>
      <c r="M3">
        <v>457</v>
      </c>
      <c r="N3">
        <v>1602</v>
      </c>
      <c r="O3">
        <v>9537</v>
      </c>
      <c r="P3">
        <v>17</v>
      </c>
      <c r="Q3">
        <v>2.1</v>
      </c>
      <c r="R3">
        <v>28535</v>
      </c>
      <c r="S3">
        <v>3.9</v>
      </c>
      <c r="V3">
        <v>201.5</v>
      </c>
      <c r="W3">
        <v>1461</v>
      </c>
      <c r="X3">
        <v>666.1</v>
      </c>
      <c r="Y3">
        <v>2.2000000000000002</v>
      </c>
      <c r="Z3">
        <v>15160</v>
      </c>
      <c r="AA3">
        <v>4790</v>
      </c>
      <c r="AB3">
        <v>995</v>
      </c>
      <c r="AC3" t="s">
        <v>37</v>
      </c>
      <c r="AD3">
        <v>1094548</v>
      </c>
      <c r="AE3">
        <v>238998</v>
      </c>
      <c r="AF3">
        <v>72402</v>
      </c>
      <c r="AG3">
        <v>12756</v>
      </c>
      <c r="AH3">
        <v>52095</v>
      </c>
      <c r="AI3">
        <f>30811+46450</f>
        <v>77261</v>
      </c>
      <c r="AJ3">
        <v>81756</v>
      </c>
      <c r="AK3">
        <v>152851</v>
      </c>
      <c r="AL3">
        <v>1058100</v>
      </c>
    </row>
    <row r="4" spans="1:38" x14ac:dyDescent="0.3">
      <c r="A4">
        <v>2000</v>
      </c>
      <c r="B4">
        <v>24700</v>
      </c>
      <c r="F4">
        <v>36530</v>
      </c>
      <c r="G4">
        <v>35400</v>
      </c>
      <c r="H4">
        <v>24700</v>
      </c>
      <c r="I4">
        <v>344</v>
      </c>
      <c r="J4">
        <v>8450</v>
      </c>
      <c r="K4">
        <v>132</v>
      </c>
      <c r="L4">
        <v>346</v>
      </c>
      <c r="M4">
        <v>464</v>
      </c>
      <c r="N4">
        <v>1654</v>
      </c>
      <c r="O4">
        <v>10327</v>
      </c>
      <c r="P4">
        <v>17</v>
      </c>
      <c r="Q4">
        <v>2.2000000000000002</v>
      </c>
      <c r="R4">
        <v>30689</v>
      </c>
      <c r="S4">
        <v>4.0199999999999996</v>
      </c>
      <c r="V4">
        <v>216.7</v>
      </c>
      <c r="W4">
        <v>1411</v>
      </c>
      <c r="X4">
        <v>930.2</v>
      </c>
      <c r="Y4">
        <v>2.6</v>
      </c>
      <c r="Z4">
        <v>14964</v>
      </c>
      <c r="AA4">
        <v>4734</v>
      </c>
      <c r="AB4">
        <v>944</v>
      </c>
      <c r="AC4" t="s">
        <v>37</v>
      </c>
      <c r="AD4">
        <v>1194844</v>
      </c>
      <c r="AE4">
        <v>252320</v>
      </c>
      <c r="AF4">
        <v>70155</v>
      </c>
      <c r="AG4">
        <v>13262</v>
      </c>
      <c r="AH4">
        <v>56262</v>
      </c>
      <c r="AI4">
        <f>49389+33067</f>
        <v>82456</v>
      </c>
      <c r="AJ4">
        <v>87005</v>
      </c>
      <c r="AK4">
        <v>157154</v>
      </c>
      <c r="AL4">
        <v>1115541</v>
      </c>
    </row>
    <row r="5" spans="1:38" x14ac:dyDescent="0.3">
      <c r="A5">
        <v>2001</v>
      </c>
      <c r="B5">
        <v>25872</v>
      </c>
      <c r="F5">
        <v>36530</v>
      </c>
      <c r="G5">
        <v>37170</v>
      </c>
      <c r="H5">
        <v>25872</v>
      </c>
      <c r="I5">
        <v>356</v>
      </c>
      <c r="J5">
        <v>8750</v>
      </c>
      <c r="K5">
        <v>132</v>
      </c>
      <c r="L5">
        <v>348</v>
      </c>
      <c r="M5">
        <v>465</v>
      </c>
      <c r="N5">
        <v>1689</v>
      </c>
      <c r="O5">
        <v>10307</v>
      </c>
      <c r="P5">
        <v>25</v>
      </c>
      <c r="Q5">
        <v>2.2000000000000002</v>
      </c>
      <c r="R5">
        <v>29389</v>
      </c>
      <c r="S5">
        <v>4.09</v>
      </c>
      <c r="V5">
        <v>250.4</v>
      </c>
      <c r="W5">
        <v>1457</v>
      </c>
      <c r="X5">
        <v>674.1</v>
      </c>
      <c r="Y5">
        <v>2.2999999999999998</v>
      </c>
      <c r="Z5">
        <v>14980</v>
      </c>
      <c r="AA5">
        <v>4579</v>
      </c>
      <c r="AB5">
        <v>887</v>
      </c>
      <c r="AC5" t="s">
        <v>37</v>
      </c>
      <c r="AD5">
        <v>1220266</v>
      </c>
      <c r="AE5">
        <v>269366</v>
      </c>
      <c r="AF5">
        <v>75171</v>
      </c>
      <c r="AG5">
        <v>13559</v>
      </c>
      <c r="AH5">
        <v>57791</v>
      </c>
      <c r="AI5">
        <f>33870+61779</f>
        <v>95649</v>
      </c>
      <c r="AJ5">
        <v>84914</v>
      </c>
      <c r="AK5">
        <v>158696</v>
      </c>
      <c r="AL5">
        <v>1188135</v>
      </c>
    </row>
    <row r="6" spans="1:38" x14ac:dyDescent="0.3">
      <c r="A6">
        <v>2002</v>
      </c>
      <c r="B6">
        <v>27042</v>
      </c>
      <c r="F6">
        <v>36530</v>
      </c>
      <c r="G6">
        <v>38600</v>
      </c>
      <c r="H6">
        <v>27042</v>
      </c>
      <c r="I6">
        <v>372</v>
      </c>
      <c r="J6">
        <v>8978</v>
      </c>
      <c r="K6">
        <v>132</v>
      </c>
      <c r="L6">
        <v>348</v>
      </c>
      <c r="M6">
        <v>474</v>
      </c>
      <c r="N6">
        <v>1783</v>
      </c>
      <c r="O6">
        <v>10776</v>
      </c>
      <c r="P6">
        <v>23</v>
      </c>
      <c r="Q6">
        <v>2.2999999999999998</v>
      </c>
      <c r="R6">
        <v>29389</v>
      </c>
      <c r="S6">
        <v>4.0999999999999996</v>
      </c>
      <c r="V6">
        <v>276.60000000000002</v>
      </c>
      <c r="W6">
        <v>1505</v>
      </c>
      <c r="X6">
        <v>584.79999999999995</v>
      </c>
      <c r="Y6">
        <v>2.5</v>
      </c>
      <c r="Z6">
        <v>15651</v>
      </c>
      <c r="AA6">
        <v>4739</v>
      </c>
      <c r="AB6">
        <v>925</v>
      </c>
      <c r="AC6" t="s">
        <v>37</v>
      </c>
      <c r="AD6">
        <v>1276597</v>
      </c>
      <c r="AE6">
        <v>285479</v>
      </c>
      <c r="AF6">
        <v>77899</v>
      </c>
      <c r="AG6">
        <v>14432</v>
      </c>
      <c r="AH6">
        <v>60912</v>
      </c>
      <c r="AI6">
        <f>62797+26166</f>
        <v>88963</v>
      </c>
      <c r="AJ6">
        <v>93616</v>
      </c>
      <c r="AK6">
        <v>163744</v>
      </c>
      <c r="AL6">
        <v>1259430</v>
      </c>
    </row>
    <row r="7" spans="1:38" x14ac:dyDescent="0.3">
      <c r="A7">
        <v>2003</v>
      </c>
      <c r="B7">
        <v>28512</v>
      </c>
      <c r="F7">
        <v>36530</v>
      </c>
      <c r="G7">
        <v>40350</v>
      </c>
      <c r="H7">
        <v>28512</v>
      </c>
      <c r="I7">
        <v>394</v>
      </c>
      <c r="J7">
        <v>9288</v>
      </c>
      <c r="K7">
        <v>132</v>
      </c>
      <c r="L7">
        <v>348</v>
      </c>
      <c r="M7">
        <v>473</v>
      </c>
      <c r="N7">
        <v>1827</v>
      </c>
      <c r="O7">
        <v>10776</v>
      </c>
      <c r="P7">
        <v>23</v>
      </c>
      <c r="Q7">
        <v>2.2999999999999998</v>
      </c>
      <c r="R7">
        <v>30067</v>
      </c>
      <c r="S7">
        <v>4.4000000000000004</v>
      </c>
      <c r="V7">
        <v>311.3</v>
      </c>
      <c r="W7">
        <v>1575</v>
      </c>
      <c r="X7">
        <v>636.70000000000005</v>
      </c>
      <c r="Y7">
        <v>2.7</v>
      </c>
      <c r="Z7">
        <v>15554</v>
      </c>
      <c r="AA7">
        <v>4843</v>
      </c>
      <c r="AB7">
        <v>911</v>
      </c>
      <c r="AC7" t="s">
        <v>37</v>
      </c>
      <c r="AD7">
        <v>1379101</v>
      </c>
      <c r="AE7">
        <v>297389</v>
      </c>
      <c r="AF7">
        <v>69094</v>
      </c>
      <c r="AG7">
        <v>17214</v>
      </c>
      <c r="AH7">
        <v>66355</v>
      </c>
      <c r="AI7">
        <f>62353+39583</f>
        <v>101936</v>
      </c>
      <c r="AJ7">
        <v>97030</v>
      </c>
      <c r="AK7">
        <v>176643</v>
      </c>
      <c r="AL7">
        <v>1340265</v>
      </c>
    </row>
    <row r="8" spans="1:38" x14ac:dyDescent="0.3">
      <c r="A8">
        <v>2004</v>
      </c>
      <c r="B8">
        <v>29988</v>
      </c>
      <c r="F8">
        <v>37990</v>
      </c>
      <c r="G8">
        <v>42570</v>
      </c>
      <c r="H8">
        <v>29988</v>
      </c>
      <c r="I8">
        <v>414</v>
      </c>
      <c r="J8">
        <v>9680</v>
      </c>
      <c r="K8">
        <v>132</v>
      </c>
      <c r="L8">
        <v>348</v>
      </c>
      <c r="M8">
        <v>489</v>
      </c>
      <c r="N8">
        <v>1759</v>
      </c>
      <c r="O8">
        <v>10816</v>
      </c>
      <c r="P8">
        <v>23</v>
      </c>
      <c r="Q8">
        <v>2.4</v>
      </c>
      <c r="R8">
        <v>34214</v>
      </c>
      <c r="S8">
        <v>4.5</v>
      </c>
      <c r="V8">
        <v>452.3</v>
      </c>
      <c r="W8">
        <v>1605</v>
      </c>
      <c r="X8">
        <v>712.3</v>
      </c>
      <c r="Y8">
        <v>2.8</v>
      </c>
      <c r="Z8">
        <v>15706</v>
      </c>
      <c r="AA8">
        <v>5004</v>
      </c>
      <c r="AB8">
        <v>871</v>
      </c>
      <c r="AC8" t="s">
        <v>37</v>
      </c>
      <c r="AD8">
        <v>1445962</v>
      </c>
      <c r="AE8">
        <v>316209</v>
      </c>
      <c r="AF8">
        <v>63591</v>
      </c>
      <c r="AG8">
        <v>17633</v>
      </c>
      <c r="AH8">
        <v>69289</v>
      </c>
      <c r="AI8">
        <f>63775+35877</f>
        <v>99652</v>
      </c>
      <c r="AJ8">
        <v>104641</v>
      </c>
      <c r="AK8">
        <v>189436</v>
      </c>
      <c r="AL8">
        <v>1399123</v>
      </c>
    </row>
    <row r="9" spans="1:38" x14ac:dyDescent="0.3">
      <c r="A9">
        <v>2005</v>
      </c>
      <c r="B9">
        <v>31530</v>
      </c>
      <c r="F9">
        <v>39510</v>
      </c>
      <c r="G9">
        <v>44486</v>
      </c>
      <c r="H9">
        <v>31530</v>
      </c>
      <c r="I9">
        <v>436</v>
      </c>
      <c r="J9">
        <v>10080</v>
      </c>
      <c r="K9">
        <v>134</v>
      </c>
      <c r="L9">
        <v>327</v>
      </c>
      <c r="M9">
        <v>478</v>
      </c>
      <c r="N9">
        <v>2205</v>
      </c>
      <c r="O9">
        <v>10815</v>
      </c>
      <c r="P9">
        <v>23</v>
      </c>
      <c r="Q9">
        <v>2.4</v>
      </c>
      <c r="R9">
        <v>33983</v>
      </c>
      <c r="S9">
        <v>4.5999999999999996</v>
      </c>
      <c r="V9">
        <v>315.89999999999998</v>
      </c>
      <c r="W9">
        <v>1607</v>
      </c>
      <c r="X9">
        <v>799.1</v>
      </c>
      <c r="Y9">
        <v>3.1</v>
      </c>
      <c r="Z9">
        <v>16339</v>
      </c>
      <c r="AA9">
        <v>5215</v>
      </c>
      <c r="AB9">
        <v>907</v>
      </c>
      <c r="AC9" t="s">
        <v>37</v>
      </c>
      <c r="AD9">
        <v>1547627</v>
      </c>
      <c r="AE9">
        <v>342049</v>
      </c>
      <c r="AF9">
        <v>70239</v>
      </c>
      <c r="AG9">
        <v>17214</v>
      </c>
      <c r="AH9">
        <v>72109</v>
      </c>
      <c r="AI9">
        <f>66365+37181</f>
        <v>103546</v>
      </c>
      <c r="AJ9">
        <v>111629</v>
      </c>
      <c r="AK9">
        <v>201001</v>
      </c>
      <c r="AL9">
        <v>1488624</v>
      </c>
    </row>
    <row r="10" spans="1:38" x14ac:dyDescent="0.3">
      <c r="A10">
        <v>2006</v>
      </c>
      <c r="B10">
        <v>33330</v>
      </c>
      <c r="C10">
        <v>34674</v>
      </c>
      <c r="D10">
        <v>21916</v>
      </c>
      <c r="E10">
        <v>13760</v>
      </c>
      <c r="F10">
        <v>41090</v>
      </c>
      <c r="G10">
        <v>47155</v>
      </c>
      <c r="H10">
        <v>33330</v>
      </c>
      <c r="I10">
        <v>462</v>
      </c>
      <c r="J10">
        <v>10480</v>
      </c>
      <c r="K10">
        <v>133</v>
      </c>
      <c r="L10">
        <v>324</v>
      </c>
      <c r="M10">
        <v>474</v>
      </c>
      <c r="N10">
        <v>2006</v>
      </c>
      <c r="O10">
        <v>10686</v>
      </c>
      <c r="P10">
        <v>23</v>
      </c>
      <c r="Q10">
        <v>2.4</v>
      </c>
      <c r="R10">
        <v>40757</v>
      </c>
      <c r="S10">
        <v>4.5999999999999996</v>
      </c>
      <c r="V10">
        <v>312.10000000000002</v>
      </c>
      <c r="W10">
        <v>1647</v>
      </c>
      <c r="X10">
        <v>946</v>
      </c>
      <c r="Y10">
        <v>3.1</v>
      </c>
      <c r="Z10">
        <v>16248</v>
      </c>
      <c r="AA10">
        <v>5389</v>
      </c>
      <c r="AB10">
        <v>978</v>
      </c>
      <c r="AC10" t="s">
        <v>37</v>
      </c>
      <c r="AD10">
        <v>1672108</v>
      </c>
      <c r="AE10">
        <v>363686</v>
      </c>
      <c r="AF10">
        <v>77151</v>
      </c>
      <c r="AG10">
        <v>18052</v>
      </c>
      <c r="AH10">
        <v>80920</v>
      </c>
      <c r="AI10">
        <f>68755+42422</f>
        <v>111177</v>
      </c>
      <c r="AJ10">
        <v>121981</v>
      </c>
      <c r="AK10">
        <v>220731</v>
      </c>
      <c r="AL10">
        <v>1617447</v>
      </c>
    </row>
    <row r="11" spans="1:38" x14ac:dyDescent="0.3">
      <c r="A11">
        <v>2007</v>
      </c>
      <c r="B11">
        <v>34930</v>
      </c>
      <c r="C11">
        <v>36060</v>
      </c>
      <c r="D11">
        <v>22902</v>
      </c>
      <c r="E11">
        <v>14560</v>
      </c>
      <c r="F11">
        <v>42734</v>
      </c>
      <c r="G11">
        <v>49514</v>
      </c>
      <c r="H11">
        <v>34930</v>
      </c>
      <c r="I11">
        <v>488</v>
      </c>
      <c r="J11">
        <v>10950</v>
      </c>
      <c r="K11">
        <v>133</v>
      </c>
      <c r="L11">
        <v>320</v>
      </c>
      <c r="M11">
        <v>481</v>
      </c>
      <c r="N11">
        <v>2006</v>
      </c>
      <c r="O11">
        <v>10617</v>
      </c>
      <c r="P11">
        <v>23</v>
      </c>
      <c r="Q11">
        <v>2.5</v>
      </c>
      <c r="R11">
        <v>45264</v>
      </c>
      <c r="S11">
        <v>4.7</v>
      </c>
      <c r="V11">
        <v>302.3</v>
      </c>
      <c r="W11">
        <v>1519</v>
      </c>
      <c r="X11">
        <v>1140</v>
      </c>
      <c r="Y11">
        <v>3.4</v>
      </c>
      <c r="Z11">
        <v>16397</v>
      </c>
      <c r="AA11">
        <v>5416</v>
      </c>
      <c r="AB11">
        <v>948</v>
      </c>
      <c r="AC11" t="s">
        <v>37</v>
      </c>
      <c r="AD11">
        <v>1761848</v>
      </c>
      <c r="AE11">
        <v>386093</v>
      </c>
      <c r="AF11">
        <v>69916</v>
      </c>
      <c r="AG11">
        <v>18477</v>
      </c>
      <c r="AH11">
        <v>88525</v>
      </c>
      <c r="AI11">
        <f>68153+38201</f>
        <v>106354</v>
      </c>
      <c r="AJ11">
        <v>125625</v>
      </c>
      <c r="AK11">
        <v>218438</v>
      </c>
      <c r="AL11">
        <v>1665014</v>
      </c>
    </row>
    <row r="12" spans="1:38" x14ac:dyDescent="0.3">
      <c r="A12">
        <v>2008</v>
      </c>
      <c r="B12">
        <v>36540</v>
      </c>
      <c r="C12">
        <v>37502</v>
      </c>
      <c r="D12">
        <v>23600</v>
      </c>
      <c r="E12">
        <v>15200</v>
      </c>
      <c r="F12">
        <v>44786</v>
      </c>
      <c r="G12">
        <v>51990</v>
      </c>
      <c r="H12">
        <v>36540</v>
      </c>
      <c r="I12">
        <v>510</v>
      </c>
      <c r="J12">
        <v>11418</v>
      </c>
      <c r="K12">
        <v>133</v>
      </c>
      <c r="L12">
        <v>320</v>
      </c>
      <c r="M12">
        <v>487</v>
      </c>
      <c r="N12">
        <v>2022</v>
      </c>
      <c r="O12">
        <v>10617</v>
      </c>
      <c r="P12">
        <v>23</v>
      </c>
      <c r="Q12">
        <v>2.8</v>
      </c>
      <c r="R12">
        <v>56113</v>
      </c>
      <c r="S12">
        <v>4.7</v>
      </c>
      <c r="V12">
        <v>350.1</v>
      </c>
      <c r="W12">
        <v>1557</v>
      </c>
      <c r="X12">
        <v>1180</v>
      </c>
      <c r="Y12">
        <v>3.8</v>
      </c>
      <c r="Z12">
        <v>16216</v>
      </c>
      <c r="AA12">
        <v>5441</v>
      </c>
      <c r="AB12">
        <v>922</v>
      </c>
      <c r="AC12" t="s">
        <v>37</v>
      </c>
      <c r="AD12">
        <v>1851274</v>
      </c>
      <c r="AE12">
        <v>396849</v>
      </c>
      <c r="AF12">
        <v>70661</v>
      </c>
      <c r="AG12">
        <v>20057</v>
      </c>
      <c r="AH12">
        <v>92300</v>
      </c>
      <c r="AI12">
        <f>73445+45331</f>
        <v>118776</v>
      </c>
      <c r="AJ12">
        <v>134125</v>
      </c>
      <c r="AK12">
        <v>223413</v>
      </c>
      <c r="AL12">
        <v>1741562</v>
      </c>
    </row>
    <row r="13" spans="1:38" x14ac:dyDescent="0.3">
      <c r="A13">
        <v>2009</v>
      </c>
      <c r="B13">
        <v>37910</v>
      </c>
      <c r="C13">
        <v>38816</v>
      </c>
      <c r="D13">
        <v>24300</v>
      </c>
      <c r="E13">
        <v>15520</v>
      </c>
      <c r="F13">
        <v>46488</v>
      </c>
      <c r="G13">
        <v>54590</v>
      </c>
      <c r="H13">
        <v>37910</v>
      </c>
      <c r="I13">
        <v>530</v>
      </c>
      <c r="J13">
        <v>11848</v>
      </c>
      <c r="K13">
        <v>133</v>
      </c>
      <c r="L13">
        <v>321</v>
      </c>
      <c r="M13">
        <v>487</v>
      </c>
      <c r="N13">
        <v>2022</v>
      </c>
      <c r="O13">
        <v>11546</v>
      </c>
      <c r="P13">
        <v>23</v>
      </c>
      <c r="Q13">
        <v>2.9</v>
      </c>
      <c r="R13">
        <v>57755</v>
      </c>
      <c r="S13">
        <v>4.8</v>
      </c>
      <c r="V13">
        <v>357.1</v>
      </c>
      <c r="W13">
        <v>1638</v>
      </c>
      <c r="X13">
        <v>920</v>
      </c>
      <c r="Y13">
        <v>3.8</v>
      </c>
      <c r="Z13">
        <v>16026</v>
      </c>
      <c r="AA13">
        <v>5665</v>
      </c>
      <c r="AB13">
        <v>891</v>
      </c>
      <c r="AC13" t="s">
        <v>37</v>
      </c>
      <c r="AD13">
        <v>1946152</v>
      </c>
      <c r="AE13">
        <v>415568</v>
      </c>
      <c r="AF13">
        <v>70776</v>
      </c>
      <c r="AG13">
        <v>20545</v>
      </c>
      <c r="AH13">
        <v>97365</v>
      </c>
      <c r="AI13">
        <f>77646+47935</f>
        <v>125581</v>
      </c>
      <c r="AJ13">
        <v>142943</v>
      </c>
      <c r="AK13">
        <v>232550</v>
      </c>
      <c r="AL13">
        <v>1832687</v>
      </c>
    </row>
    <row r="14" spans="1:38" x14ac:dyDescent="0.3">
      <c r="A14">
        <v>2010</v>
      </c>
      <c r="B14">
        <v>39314</v>
      </c>
      <c r="C14">
        <v>39980</v>
      </c>
      <c r="D14">
        <v>25100</v>
      </c>
      <c r="E14">
        <v>16000</v>
      </c>
      <c r="F14">
        <v>48116</v>
      </c>
      <c r="G14">
        <v>57320</v>
      </c>
      <c r="H14">
        <v>39314</v>
      </c>
      <c r="I14">
        <v>550</v>
      </c>
      <c r="J14">
        <v>12260</v>
      </c>
      <c r="K14">
        <v>133</v>
      </c>
      <c r="L14">
        <v>319</v>
      </c>
      <c r="M14">
        <v>487</v>
      </c>
      <c r="N14">
        <v>2022</v>
      </c>
      <c r="O14">
        <v>11546</v>
      </c>
      <c r="P14">
        <v>24</v>
      </c>
      <c r="Q14">
        <v>2.9</v>
      </c>
      <c r="R14">
        <v>65037</v>
      </c>
      <c r="S14">
        <v>4.8</v>
      </c>
      <c r="V14">
        <v>425.9</v>
      </c>
      <c r="W14">
        <v>1789</v>
      </c>
      <c r="X14">
        <v>1020</v>
      </c>
      <c r="Y14">
        <v>3.9</v>
      </c>
      <c r="Z14">
        <v>16377</v>
      </c>
      <c r="AA14">
        <v>5853</v>
      </c>
      <c r="AB14">
        <v>859</v>
      </c>
      <c r="AC14" t="s">
        <v>37</v>
      </c>
      <c r="AD14">
        <v>2022958</v>
      </c>
      <c r="AE14">
        <v>440118</v>
      </c>
      <c r="AF14">
        <v>66511</v>
      </c>
      <c r="AG14">
        <v>20779</v>
      </c>
      <c r="AH14">
        <v>98170</v>
      </c>
      <c r="AI14">
        <f>78591+44666</f>
        <v>123257</v>
      </c>
      <c r="AJ14">
        <v>152585</v>
      </c>
      <c r="AK14">
        <v>247462</v>
      </c>
      <c r="AL14">
        <v>1908690</v>
      </c>
    </row>
    <row r="15" spans="1:38" x14ac:dyDescent="0.3">
      <c r="A15">
        <v>2011</v>
      </c>
      <c r="B15">
        <v>40848</v>
      </c>
      <c r="C15">
        <v>41780</v>
      </c>
      <c r="D15">
        <v>26000</v>
      </c>
      <c r="E15">
        <v>16400</v>
      </c>
      <c r="F15">
        <v>49560</v>
      </c>
      <c r="G15">
        <v>59040</v>
      </c>
      <c r="H15">
        <v>40848</v>
      </c>
      <c r="I15">
        <v>572</v>
      </c>
      <c r="J15">
        <v>12710</v>
      </c>
      <c r="K15">
        <v>133</v>
      </c>
      <c r="L15">
        <v>320</v>
      </c>
      <c r="M15">
        <v>486</v>
      </c>
      <c r="N15">
        <v>2024</v>
      </c>
      <c r="O15">
        <v>11432</v>
      </c>
      <c r="P15">
        <v>24</v>
      </c>
      <c r="Q15">
        <v>3</v>
      </c>
      <c r="R15">
        <v>62218</v>
      </c>
      <c r="S15">
        <v>4.8</v>
      </c>
      <c r="V15">
        <v>375.9</v>
      </c>
      <c r="W15">
        <v>1772</v>
      </c>
      <c r="X15">
        <v>1190</v>
      </c>
      <c r="Y15">
        <v>4.2</v>
      </c>
      <c r="Z15">
        <v>16334</v>
      </c>
      <c r="AA15">
        <v>5925</v>
      </c>
      <c r="AB15">
        <v>900</v>
      </c>
      <c r="AC15" t="s">
        <v>37</v>
      </c>
      <c r="AD15">
        <v>2107911</v>
      </c>
      <c r="AE15">
        <v>464975</v>
      </c>
      <c r="AF15">
        <v>72111</v>
      </c>
      <c r="AG15">
        <v>21901</v>
      </c>
      <c r="AH15">
        <v>95498</v>
      </c>
      <c r="AI15">
        <f>48131+81801</f>
        <v>129932</v>
      </c>
      <c r="AJ15">
        <v>155985</v>
      </c>
      <c r="AK15">
        <v>266813</v>
      </c>
      <c r="AL15">
        <v>1995679</v>
      </c>
    </row>
    <row r="16" spans="1:38" x14ac:dyDescent="0.3">
      <c r="A16">
        <v>2012</v>
      </c>
      <c r="B16">
        <v>42400</v>
      </c>
      <c r="C16">
        <v>43278</v>
      </c>
      <c r="D16">
        <v>27500</v>
      </c>
      <c r="E16">
        <v>16900</v>
      </c>
      <c r="F16">
        <v>50948</v>
      </c>
      <c r="G16">
        <v>62000</v>
      </c>
      <c r="H16">
        <v>42400</v>
      </c>
      <c r="I16">
        <v>594</v>
      </c>
      <c r="J16">
        <v>13190</v>
      </c>
      <c r="K16">
        <v>135</v>
      </c>
      <c r="L16">
        <v>322</v>
      </c>
      <c r="M16">
        <v>490</v>
      </c>
      <c r="N16">
        <v>2003</v>
      </c>
      <c r="O16">
        <v>11377</v>
      </c>
      <c r="P16">
        <v>24</v>
      </c>
      <c r="Q16">
        <v>4.0999999999999996</v>
      </c>
      <c r="S16">
        <v>4.9000000000000004</v>
      </c>
      <c r="U16">
        <v>1.3</v>
      </c>
      <c r="V16">
        <v>380.5</v>
      </c>
      <c r="W16">
        <v>1772</v>
      </c>
      <c r="X16">
        <v>1190</v>
      </c>
      <c r="Y16">
        <v>4.34</v>
      </c>
      <c r="Z16">
        <v>16240</v>
      </c>
      <c r="AA16">
        <v>5850</v>
      </c>
      <c r="AB16">
        <v>907</v>
      </c>
      <c r="AC16" t="s">
        <v>38</v>
      </c>
      <c r="AD16">
        <v>2018424</v>
      </c>
      <c r="AE16">
        <v>598332</v>
      </c>
      <c r="AF16">
        <v>85959</v>
      </c>
      <c r="AG16">
        <v>23505</v>
      </c>
      <c r="AH16">
        <v>117480</v>
      </c>
      <c r="AI16">
        <v>154109</v>
      </c>
      <c r="AJ16">
        <v>172529</v>
      </c>
      <c r="AK16">
        <v>289221</v>
      </c>
      <c r="AL16">
        <v>1950454</v>
      </c>
    </row>
    <row r="17" spans="1:38" x14ac:dyDescent="0.3">
      <c r="A17">
        <v>2013</v>
      </c>
      <c r="B17">
        <v>43970</v>
      </c>
      <c r="C17">
        <v>44720</v>
      </c>
      <c r="D17">
        <v>28900</v>
      </c>
      <c r="E17">
        <v>17580</v>
      </c>
      <c r="F17">
        <v>52426</v>
      </c>
      <c r="G17">
        <v>64500</v>
      </c>
      <c r="H17">
        <v>43970</v>
      </c>
      <c r="I17">
        <v>940</v>
      </c>
      <c r="J17">
        <v>13620</v>
      </c>
      <c r="K17">
        <v>135</v>
      </c>
      <c r="L17">
        <v>324</v>
      </c>
      <c r="M17">
        <v>547</v>
      </c>
      <c r="N17">
        <v>2285</v>
      </c>
      <c r="O17">
        <v>11347</v>
      </c>
      <c r="P17">
        <v>23</v>
      </c>
      <c r="T17">
        <v>3.5</v>
      </c>
      <c r="U17">
        <v>1.2</v>
      </c>
      <c r="V17">
        <v>355.5</v>
      </c>
      <c r="W17">
        <v>1896</v>
      </c>
      <c r="X17">
        <v>1400</v>
      </c>
      <c r="Y17">
        <v>4.66</v>
      </c>
      <c r="Z17">
        <v>16209</v>
      </c>
      <c r="AA17">
        <v>5774</v>
      </c>
      <c r="AB17">
        <v>839</v>
      </c>
      <c r="AC17" t="s">
        <v>38</v>
      </c>
      <c r="AD17">
        <v>2043793</v>
      </c>
      <c r="AE17">
        <v>597188</v>
      </c>
      <c r="AF17">
        <v>94213</v>
      </c>
      <c r="AG17">
        <v>23379</v>
      </c>
      <c r="AH17">
        <v>111643</v>
      </c>
      <c r="AI17">
        <v>154575</v>
      </c>
      <c r="AJ17">
        <v>182718</v>
      </c>
      <c r="AK17">
        <v>303592</v>
      </c>
      <c r="AL17">
        <v>1973479</v>
      </c>
    </row>
    <row r="18" spans="1:38" x14ac:dyDescent="0.3">
      <c r="A18">
        <v>2014</v>
      </c>
      <c r="B18">
        <v>45686</v>
      </c>
      <c r="C18">
        <v>46096</v>
      </c>
      <c r="D18">
        <v>29800</v>
      </c>
      <c r="E18">
        <v>18176</v>
      </c>
      <c r="F18">
        <v>53894</v>
      </c>
      <c r="G18">
        <v>67000</v>
      </c>
      <c r="H18">
        <v>45686</v>
      </c>
      <c r="I18">
        <v>978</v>
      </c>
      <c r="J18">
        <v>14030</v>
      </c>
      <c r="K18">
        <v>135</v>
      </c>
      <c r="L18">
        <v>324</v>
      </c>
      <c r="M18">
        <v>544</v>
      </c>
      <c r="N18">
        <v>2326</v>
      </c>
      <c r="O18">
        <v>11350</v>
      </c>
      <c r="P18">
        <v>23</v>
      </c>
      <c r="T18">
        <v>3.6</v>
      </c>
      <c r="U18">
        <v>1.2</v>
      </c>
      <c r="V18">
        <v>369.6</v>
      </c>
      <c r="W18">
        <v>1813</v>
      </c>
      <c r="X18">
        <v>1420</v>
      </c>
      <c r="Y18">
        <v>4.88</v>
      </c>
      <c r="Z18">
        <v>16227</v>
      </c>
      <c r="AA18">
        <v>5895</v>
      </c>
      <c r="AB18">
        <v>784</v>
      </c>
      <c r="AC18" t="s">
        <v>38</v>
      </c>
      <c r="AD18">
        <v>2088188</v>
      </c>
      <c r="AE18">
        <v>593355</v>
      </c>
      <c r="AF18">
        <v>119081</v>
      </c>
      <c r="AG18">
        <v>24622</v>
      </c>
      <c r="AH18">
        <v>111939</v>
      </c>
      <c r="AI18">
        <v>178010</v>
      </c>
      <c r="AJ18">
        <v>184586</v>
      </c>
      <c r="AK18">
        <v>316647</v>
      </c>
      <c r="AL18">
        <v>1580438</v>
      </c>
    </row>
    <row r="19" spans="1:38" x14ac:dyDescent="0.3">
      <c r="A19">
        <v>2015</v>
      </c>
      <c r="B19">
        <v>47422</v>
      </c>
      <c r="C19">
        <v>48170</v>
      </c>
      <c r="D19">
        <v>31000</v>
      </c>
      <c r="E19">
        <v>18900</v>
      </c>
      <c r="F19">
        <v>55456</v>
      </c>
      <c r="G19">
        <v>69500</v>
      </c>
      <c r="H19">
        <v>47422</v>
      </c>
      <c r="I19">
        <v>1014</v>
      </c>
      <c r="J19">
        <v>14520</v>
      </c>
      <c r="K19">
        <v>133</v>
      </c>
      <c r="L19">
        <v>322</v>
      </c>
      <c r="M19">
        <v>544</v>
      </c>
      <c r="N19">
        <v>2326</v>
      </c>
      <c r="O19">
        <v>11349</v>
      </c>
      <c r="P19">
        <v>23</v>
      </c>
      <c r="T19">
        <v>3.6</v>
      </c>
      <c r="U19">
        <v>1.5</v>
      </c>
      <c r="V19">
        <v>345.1</v>
      </c>
      <c r="W19">
        <v>1651</v>
      </c>
      <c r="X19">
        <v>1640</v>
      </c>
      <c r="Y19">
        <v>5.05</v>
      </c>
      <c r="Z19">
        <v>16219</v>
      </c>
      <c r="AA19">
        <v>6076</v>
      </c>
      <c r="AB19">
        <v>732</v>
      </c>
      <c r="AC19" t="s">
        <v>38</v>
      </c>
      <c r="AD19">
        <v>2158606</v>
      </c>
      <c r="AE19">
        <v>612833</v>
      </c>
      <c r="AF19">
        <v>127090</v>
      </c>
      <c r="AG19">
        <v>25086</v>
      </c>
      <c r="AH19">
        <v>116645</v>
      </c>
      <c r="AI19">
        <v>183686</v>
      </c>
      <c r="AJ19">
        <v>184779</v>
      </c>
      <c r="AK19">
        <v>338254</v>
      </c>
      <c r="AL19">
        <v>2086720</v>
      </c>
    </row>
    <row r="20" spans="1:38" x14ac:dyDescent="0.3">
      <c r="A20">
        <v>2016</v>
      </c>
      <c r="B20">
        <v>49176</v>
      </c>
      <c r="C20">
        <v>50000</v>
      </c>
      <c r="D20">
        <v>32000</v>
      </c>
      <c r="E20">
        <v>16500</v>
      </c>
      <c r="F20">
        <v>57250</v>
      </c>
      <c r="G20">
        <v>72000</v>
      </c>
      <c r="H20">
        <v>49176</v>
      </c>
      <c r="I20">
        <v>1064</v>
      </c>
      <c r="J20">
        <v>14870</v>
      </c>
      <c r="K20">
        <v>134</v>
      </c>
      <c r="L20">
        <v>321</v>
      </c>
      <c r="M20">
        <v>544</v>
      </c>
      <c r="N20">
        <v>2326</v>
      </c>
      <c r="O20">
        <v>11096</v>
      </c>
      <c r="P20">
        <v>21</v>
      </c>
      <c r="T20">
        <v>5.7</v>
      </c>
      <c r="U20">
        <v>1.7</v>
      </c>
      <c r="V20">
        <v>383.3</v>
      </c>
      <c r="W20">
        <v>1839</v>
      </c>
      <c r="X20">
        <v>1650</v>
      </c>
      <c r="Y20">
        <v>5.2</v>
      </c>
      <c r="Z20">
        <v>16325</v>
      </c>
      <c r="AA20">
        <v>6545</v>
      </c>
      <c r="AB20">
        <v>654</v>
      </c>
      <c r="AC20" t="s">
        <v>38</v>
      </c>
      <c r="AD20">
        <v>2222927</v>
      </c>
      <c r="AE20">
        <v>653890</v>
      </c>
      <c r="AF20">
        <v>132169</v>
      </c>
      <c r="AG20">
        <v>25424</v>
      </c>
      <c r="AH20">
        <v>120282</v>
      </c>
      <c r="AI20">
        <v>176034</v>
      </c>
      <c r="AJ20">
        <v>190795</v>
      </c>
      <c r="AK20">
        <v>353333</v>
      </c>
      <c r="AL20">
        <v>2142439</v>
      </c>
    </row>
    <row r="21" spans="1:38" x14ac:dyDescent="0.3">
      <c r="A21">
        <v>2017</v>
      </c>
      <c r="B21">
        <v>50980</v>
      </c>
      <c r="C21">
        <v>52000</v>
      </c>
      <c r="D21">
        <v>33280</v>
      </c>
      <c r="E21">
        <v>20100</v>
      </c>
      <c r="F21">
        <v>58976</v>
      </c>
      <c r="G21">
        <v>74500</v>
      </c>
      <c r="H21">
        <v>50980</v>
      </c>
      <c r="I21">
        <v>1102</v>
      </c>
      <c r="J21">
        <v>15270</v>
      </c>
      <c r="K21">
        <v>134</v>
      </c>
      <c r="L21">
        <v>310</v>
      </c>
      <c r="M21">
        <v>544</v>
      </c>
      <c r="N21">
        <v>2326</v>
      </c>
      <c r="O21">
        <v>11403</v>
      </c>
      <c r="P21">
        <v>21</v>
      </c>
      <c r="T21">
        <v>4.7</v>
      </c>
      <c r="U21">
        <v>2.1</v>
      </c>
      <c r="V21">
        <v>419.3</v>
      </c>
      <c r="W21">
        <v>1885</v>
      </c>
      <c r="X21">
        <v>1960</v>
      </c>
      <c r="Y21">
        <v>5.9</v>
      </c>
      <c r="Z21">
        <v>16517</v>
      </c>
      <c r="AA21">
        <v>6976</v>
      </c>
      <c r="AB21">
        <v>601</v>
      </c>
      <c r="AC21" t="s">
        <v>38</v>
      </c>
      <c r="AD21">
        <v>2388541</v>
      </c>
      <c r="AE21">
        <v>680680</v>
      </c>
      <c r="AF21">
        <v>139628</v>
      </c>
      <c r="AG21">
        <v>25810</v>
      </c>
      <c r="AH21">
        <v>126715</v>
      </c>
      <c r="AI21">
        <v>184209</v>
      </c>
      <c r="AJ21">
        <v>201188</v>
      </c>
      <c r="AK21">
        <v>290174</v>
      </c>
      <c r="AL21">
        <v>2297788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2019-06-09T06:11:46Z</dcterms:modified>
</cp:coreProperties>
</file>