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u\Documents\"/>
    </mc:Choice>
  </mc:AlternateContent>
  <bookViews>
    <workbookView xWindow="0" yWindow="0" windowWidth="19560" windowHeight="8340" activeTab="2"/>
  </bookViews>
  <sheets>
    <sheet name="Receta" sheetId="1" r:id="rId1"/>
    <sheet name="ReporteInventario" sheetId="3" r:id="rId2"/>
    <sheet name="ReporteInventarioImprimir" sheetId="4" r:id="rId3"/>
    <sheet name="Hoja1" sheetId="2" r:id="rId4"/>
    <sheet name="Hoja2" sheetId="5" r:id="rId5"/>
  </sheets>
  <definedNames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>Receta!$J$7</definedName>
    <definedName name="COSTO_TOTAL_MATERIA_PRIMA">Receta!$J$5</definedName>
    <definedName name="LITROS_A_ELABORAR">Receta!$J$3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>Receta!$J$8</definedName>
    <definedName name="TITULOCANTIDAD">Receta!$A$1</definedName>
    <definedName name="TOLERANCIA_ERROR">Receta!$J$6</definedName>
    <definedName name="UNIDAD_RECETA">Receta!$A$3</definedName>
  </definedNames>
  <calcPr calcId="152511"/>
  <customWorkbookViews>
    <customWorkbookView name="Receta" guid="{144E6047-E10B-4E01-8FEF-AAF3A3213ABE}" maximized="1" xWindow="-8" yWindow="-8" windowWidth="1320" windowHeight="784" activeSheetId="1" showFormulaBar="0"/>
  </customWorkbookViews>
</workbook>
</file>

<file path=xl/calcChain.xml><?xml version="1.0" encoding="utf-8"?>
<calcChain xmlns="http://schemas.openxmlformats.org/spreadsheetml/2006/main">
  <c r="I7" i="4" l="1"/>
  <c r="I8" i="4"/>
  <c r="I9" i="4"/>
  <c r="I10" i="4"/>
  <c r="I11" i="4"/>
  <c r="E7" i="4"/>
  <c r="E8" i="4"/>
  <c r="E9" i="4"/>
  <c r="E10" i="4"/>
  <c r="E11" i="4"/>
  <c r="I6" i="4"/>
  <c r="E6" i="4"/>
  <c r="E5" i="4"/>
  <c r="I5" i="4"/>
  <c r="J9" i="1" l="1"/>
  <c r="G8" i="1" l="1"/>
  <c r="G9" i="1"/>
  <c r="G10" i="1"/>
  <c r="G11" i="1"/>
  <c r="G7" i="2" l="1"/>
  <c r="G6" i="2"/>
  <c r="G5" i="2"/>
  <c r="C4" i="2"/>
  <c r="G4" i="2" s="1"/>
  <c r="C3" i="2"/>
  <c r="G3" i="2" s="1"/>
  <c r="C2" i="2"/>
  <c r="G2" i="2" s="1"/>
  <c r="C1" i="2"/>
  <c r="G1" i="2" s="1"/>
  <c r="J5" i="1"/>
  <c r="J10" i="1" s="1"/>
  <c r="G18" i="1"/>
  <c r="G17" i="1"/>
  <c r="G16" i="1"/>
  <c r="G15" i="1"/>
  <c r="G13" i="1"/>
  <c r="G14" i="1"/>
  <c r="J12" i="1" l="1"/>
  <c r="G12" i="1"/>
  <c r="J6" i="1" l="1"/>
</calcChain>
</file>

<file path=xl/sharedStrings.xml><?xml version="1.0" encoding="utf-8"?>
<sst xmlns="http://schemas.openxmlformats.org/spreadsheetml/2006/main" count="91" uniqueCount="63">
  <si>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</si>
  <si>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</si>
  <si>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</si>
  <si>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</si>
  <si>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</si>
  <si>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</si>
  <si>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</si>
  <si>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kg</t>
  </si>
  <si>
    <t xml:space="preserve">Camaron Fresco </t>
  </si>
  <si>
    <t>Pimiento Verde</t>
  </si>
  <si>
    <t xml:space="preserve">Cebolla </t>
  </si>
  <si>
    <t>Cilandro</t>
  </si>
  <si>
    <t>Aceite de Oliva</t>
  </si>
  <si>
    <t>Limon</t>
  </si>
  <si>
    <t>Lechu</t>
  </si>
  <si>
    <t>Costo Total Materia Prima</t>
  </si>
  <si>
    <t>Peso X Litro</t>
  </si>
  <si>
    <t>Tolerancia Error 5%</t>
  </si>
  <si>
    <t>Litros a Elaborar</t>
  </si>
  <si>
    <t>Costo Total de Preparación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</si>
  <si>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</si>
  <si>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</si>
  <si>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</si>
  <si>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</si>
  <si>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</si>
  <si>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</si>
  <si>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</si>
  <si>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</si>
  <si>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</si>
  <si>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Clave</t>
  </si>
  <si>
    <t>Departamento</t>
  </si>
  <si>
    <t>Categoria</t>
  </si>
  <si>
    <t xml:space="preserve">Producto     </t>
  </si>
  <si>
    <t>Tipo</t>
  </si>
  <si>
    <t>Inventario Sistema</t>
  </si>
  <si>
    <t>Consumo Diario Promedio</t>
  </si>
  <si>
    <t>Punto de 
Re-ORDEN</t>
  </si>
  <si>
    <t>Cantidad Articulos
Vendidos</t>
  </si>
  <si>
    <t>Ventas</t>
  </si>
  <si>
    <t>Fecha  Ultima Compra</t>
  </si>
  <si>
    <t>Cantidad Comprada</t>
  </si>
  <si>
    <t>Precio de Compra</t>
  </si>
  <si>
    <t>Precio Venta</t>
  </si>
  <si>
    <t>Margen</t>
  </si>
  <si>
    <t>Radio
Inventario</t>
  </si>
  <si>
    <t>Existencia Sistema</t>
  </si>
  <si>
    <t>Cantidad a PEDIR</t>
  </si>
  <si>
    <t>Coca Cola 600 ml</t>
  </si>
  <si>
    <t>Inv. 
Min.</t>
  </si>
  <si>
    <t>Inv. Máx.</t>
  </si>
  <si>
    <t>Factor Compra</t>
  </si>
  <si>
    <t>Fecha:</t>
  </si>
  <si>
    <t>Almacenes Mercatto S. de R.L. de C.V.</t>
  </si>
  <si>
    <t>Pedido</t>
  </si>
  <si>
    <t>Inv. Min</t>
  </si>
  <si>
    <t>Inv. Max</t>
  </si>
  <si>
    <t>Factor</t>
  </si>
  <si>
    <t>CEBICHE</t>
  </si>
  <si>
    <t>ce001</t>
  </si>
  <si>
    <t>CEBOLLA BLANCA</t>
  </si>
  <si>
    <t>CILANTRO</t>
  </si>
  <si>
    <t>CAMARON FRESCO</t>
  </si>
  <si>
    <t>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</si>
</sst>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5" fillId="0" borderId="13" xfId="1" applyNumberFormat="1" applyFont="1" applyBorder="1" applyAlignment="1">
      <alignment horizontal="center" vertical="center"/>
    </xf>
    <xf numFmtId="164" fontId="5" fillId="0" borderId="14" xfId="1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4" fontId="5" fillId="0" borderId="16" xfId="1" applyNumberFormat="1" applyFont="1" applyBorder="1" applyAlignment="1">
      <alignment horizontal="center" vertical="center"/>
    </xf>
    <xf numFmtId="164" fontId="5" fillId="0" borderId="17" xfId="1" applyNumberFormat="1" applyFont="1" applyBorder="1" applyAlignment="1">
      <alignment horizontal="center" vertical="center"/>
    </xf>
    <xf numFmtId="44" fontId="6" fillId="0" borderId="8" xfId="1" applyFont="1" applyBorder="1" applyAlignment="1">
      <alignment horizontal="center" vertical="center"/>
    </xf>
    <xf numFmtId="44" fontId="6" fillId="0" borderId="4" xfId="1" applyFont="1" applyBorder="1" applyAlignment="1">
      <alignment horizontal="center" vertical="center"/>
    </xf>
    <xf numFmtId="44" fontId="6" fillId="0" borderId="18" xfId="1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hidden="1"/>
    </xf>
    <xf numFmtId="0" fontId="5" fillId="0" borderId="20" xfId="0" applyFont="1" applyBorder="1" applyAlignment="1">
      <alignment horizontal="center" vertical="center"/>
    </xf>
    <xf numFmtId="9" fontId="7" fillId="0" borderId="11" xfId="2" applyFont="1" applyBorder="1" applyAlignment="1">
      <alignment horizontal="center" vertical="center"/>
    </xf>
    <xf numFmtId="44" fontId="6" fillId="0" borderId="8" xfId="0" applyNumberFormat="1" applyFont="1" applyBorder="1"/>
    <xf numFmtId="44" fontId="5" fillId="0" borderId="4" xfId="0" applyNumberFormat="1" applyFont="1" applyBorder="1"/>
    <xf numFmtId="0" fontId="4" fillId="3" borderId="23" xfId="0" applyFont="1" applyFill="1" applyBorder="1" applyAlignment="1" applyProtection="1">
      <alignment horizontal="center" vertical="center" wrapText="1"/>
      <protection locked="0"/>
    </xf>
    <xf numFmtId="0" fontId="0" fillId="0" borderId="16" xfId="0" applyBorder="1"/>
    <xf numFmtId="0" fontId="4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 applyProtection="1">
      <alignment horizontal="center" vertical="center" wrapText="1"/>
      <protection locked="0"/>
    </xf>
    <xf numFmtId="0" fontId="0" fillId="0" borderId="16" xfId="0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49" fontId="10" fillId="6" borderId="4" xfId="0" applyNumberFormat="1" applyFont="1" applyFill="1" applyBorder="1" applyAlignment="1">
      <alignment horizontal="center" vertical="center"/>
    </xf>
    <xf numFmtId="49" fontId="10" fillId="6" borderId="2" xfId="0" applyNumberFormat="1" applyFont="1" applyFill="1" applyBorder="1" applyAlignment="1">
      <alignment horizontal="center" vertical="center" wrapText="1"/>
    </xf>
    <xf numFmtId="49" fontId="10" fillId="6" borderId="4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2" fontId="10" fillId="6" borderId="22" xfId="0" applyNumberFormat="1" applyFont="1" applyFill="1" applyBorder="1" applyAlignment="1">
      <alignment horizontal="center" vertical="center" wrapText="1"/>
    </xf>
    <xf numFmtId="2" fontId="10" fillId="6" borderId="4" xfId="0" applyNumberFormat="1" applyFont="1" applyFill="1" applyBorder="1" applyAlignment="1">
      <alignment horizontal="center" vertical="center" wrapText="1"/>
    </xf>
    <xf numFmtId="2" fontId="10" fillId="2" borderId="22" xfId="0" applyNumberFormat="1" applyFont="1" applyFill="1" applyBorder="1" applyAlignment="1">
      <alignment horizontal="center" vertical="center" wrapText="1"/>
    </xf>
    <xf numFmtId="2" fontId="10" fillId="2" borderId="4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4" fontId="10" fillId="6" borderId="22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0" fontId="10" fillId="6" borderId="3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6" fillId="5" borderId="2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4" fillId="7" borderId="0" xfId="0" applyFont="1" applyFill="1" applyAlignment="1" applyProtection="1">
      <alignment horizontal="center" vertical="center" wrapText="1"/>
      <protection locked="0"/>
    </xf>
    <xf numFmtId="0" fontId="8" fillId="7" borderId="0" xfId="0" applyFont="1" applyFill="1" applyAlignment="1" applyProtection="1">
      <alignment horizontal="center" vertical="center" wrapText="1"/>
      <protection locked="0"/>
    </xf>
    <xf numFmtId="14" fontId="8" fillId="7" borderId="0" xfId="0" applyNumberFormat="1" applyFont="1" applyFill="1" applyAlignment="1" applyProtection="1">
      <alignment horizontal="center" vertical="center" wrapText="1"/>
      <protection locked="0"/>
    </xf>
    <xf numFmtId="0" fontId="0" fillId="7" borderId="0" xfId="0" applyFill="1" applyProtection="1">
      <protection locked="0"/>
    </xf>
    <xf numFmtId="0" fontId="4" fillId="7" borderId="21" xfId="0" applyFont="1" applyFill="1" applyBorder="1" applyAlignment="1" applyProtection="1">
      <alignment horizontal="center" vertical="center"/>
      <protection locked="0"/>
    </xf>
    <xf numFmtId="0" fontId="8" fillId="7" borderId="21" xfId="0" applyFont="1" applyFill="1" applyBorder="1" applyAlignment="1" applyProtection="1">
      <alignment horizontal="center" vertical="center" wrapText="1"/>
      <protection locked="0"/>
    </xf>
    <xf numFmtId="14" fontId="8" fillId="7" borderId="21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4" xfId="0" applyFont="1" applyFill="1" applyBorder="1" applyAlignment="1" applyProtection="1">
      <alignment horizontal="center" vertical="center" wrapText="1"/>
      <protection locked="0"/>
    </xf>
    <xf numFmtId="0" fontId="11" fillId="7" borderId="3" xfId="0" applyFont="1" applyFill="1" applyBorder="1" applyAlignment="1" applyProtection="1">
      <alignment horizontal="center" vertical="center" wrapText="1"/>
      <protection locked="0"/>
    </xf>
    <xf numFmtId="0" fontId="11" fillId="7" borderId="7" xfId="0" applyFont="1" applyFill="1" applyBorder="1" applyAlignment="1" applyProtection="1">
      <alignment horizontal="center" vertical="center" wrapText="1"/>
      <protection locked="0"/>
    </xf>
    <xf numFmtId="0" fontId="9" fillId="6" borderId="4" xfId="0" applyFont="1" applyFill="1" applyBorder="1" applyAlignment="1" applyProtection="1">
      <alignment horizontal="center" vertical="center" wrapText="1"/>
      <protection locked="0"/>
    </xf>
    <xf numFmtId="0" fontId="11" fillId="7" borderId="8" xfId="0" applyFont="1" applyFill="1" applyBorder="1" applyAlignment="1" applyProtection="1">
      <alignment horizontal="center" vertical="center" wrapText="1"/>
      <protection locked="0"/>
    </xf>
    <xf numFmtId="0" fontId="9" fillId="6" borderId="8" xfId="0" applyFont="1" applyFill="1" applyBorder="1" applyAlignment="1" applyProtection="1">
      <alignment horizontal="center" vertical="center" wrapText="1"/>
      <protection locked="0"/>
    </xf>
    <xf numFmtId="0" fontId="12" fillId="0" borderId="27" xfId="0" applyFont="1" applyFill="1" applyBorder="1" applyAlignment="1" applyProtection="1">
      <alignment horizontal="center" vertical="center" wrapText="1"/>
      <protection locked="0"/>
    </xf>
    <xf numFmtId="0" fontId="12" fillId="0" borderId="29" xfId="0" applyFont="1" applyFill="1" applyBorder="1" applyAlignment="1" applyProtection="1">
      <alignment horizontal="center" vertical="center"/>
      <protection locked="0"/>
    </xf>
    <xf numFmtId="0" fontId="12" fillId="0" borderId="30" xfId="0" applyFont="1" applyFill="1" applyBorder="1" applyAlignment="1" applyProtection="1">
      <alignment horizontal="center" vertical="center"/>
      <protection locked="0"/>
    </xf>
    <xf numFmtId="0" fontId="12" fillId="0" borderId="30" xfId="0" applyFont="1" applyFill="1" applyBorder="1" applyAlignment="1" applyProtection="1">
      <alignment horizontal="center" vertical="center" wrapText="1"/>
      <protection locked="0"/>
    </xf>
    <xf numFmtId="0" fontId="12" fillId="0" borderId="29" xfId="0" applyFont="1" applyFill="1" applyBorder="1" applyAlignment="1" applyProtection="1">
      <alignment horizontal="center" vertical="center" wrapText="1"/>
      <protection locked="0"/>
    </xf>
    <xf numFmtId="0" fontId="12" fillId="8" borderId="30" xfId="0" applyFont="1" applyFill="1" applyBorder="1" applyAlignment="1" applyProtection="1">
      <alignment horizontal="center" vertical="center" wrapText="1"/>
      <protection locked="0"/>
    </xf>
    <xf numFmtId="0" fontId="12" fillId="0" borderId="31" xfId="0" applyFont="1" applyBorder="1" applyAlignment="1" applyProtection="1">
      <alignment horizontal="center"/>
      <protection locked="0"/>
    </xf>
    <xf numFmtId="0" fontId="12" fillId="0" borderId="32" xfId="0" applyFont="1" applyBorder="1" applyAlignment="1" applyProtection="1">
      <alignment horizontal="center"/>
      <protection locked="0"/>
    </xf>
    <xf numFmtId="0" fontId="12" fillId="0" borderId="33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 applyProtection="1">
      <alignment horizontal="center" vertical="center"/>
      <protection locked="0"/>
    </xf>
    <xf numFmtId="0" fontId="12" fillId="0" borderId="33" xfId="0" applyFont="1" applyBorder="1" applyAlignment="1" applyProtection="1">
      <alignment horizontal="center"/>
      <protection locked="0"/>
    </xf>
    <xf numFmtId="0" fontId="12" fillId="0" borderId="34" xfId="0" applyFont="1" applyBorder="1" applyAlignment="1" applyProtection="1">
      <alignment horizontal="center"/>
      <protection locked="0"/>
    </xf>
    <xf numFmtId="0" fontId="12" fillId="0" borderId="35" xfId="0" applyFont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12" fillId="0" borderId="37" xfId="0" applyFont="1" applyFill="1" applyBorder="1" applyAlignment="1" applyProtection="1">
      <alignment horizontal="center" vertical="center" wrapText="1"/>
      <protection locked="0"/>
    </xf>
    <xf numFmtId="0" fontId="12" fillId="0" borderId="38" xfId="0" applyFont="1" applyFill="1" applyBorder="1" applyAlignment="1" applyProtection="1">
      <alignment horizontal="center" vertical="center" wrapText="1"/>
      <protection locked="0"/>
    </xf>
    <xf numFmtId="0" fontId="12" fillId="0" borderId="38" xfId="0" applyFont="1" applyFill="1" applyBorder="1" applyAlignment="1" applyProtection="1">
      <alignment horizontal="center" vertical="center"/>
      <protection locked="0"/>
    </xf>
    <xf numFmtId="0" fontId="12" fillId="0" borderId="28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Moneda" xfId="1" builtinId="4"/>
    <cellStyle name="Normal" xfId="0" builtinId="0"/>
    <cellStyle name="Porcentaje" xfId="2" builtinId="5"/>
  </cellStyles>
  <dxfs count="2">
    <dxf>
      <font>
        <color rgb="FF9C0006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0</xdr:col>
      <xdr:colOff>1704975</xdr:colOff>
      <xdr:row>2</xdr:row>
      <xdr:rowOff>253596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0"/>
          <a:ext cx="1276350" cy="634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90" zoomScaleNormal="90" workbookViewId="0">
      <selection sqref="A1:I1048576"/>
    </sheetView>
  </sheetViews>
  <sheetFormatPr baseColWidth="10" defaultColWidth="11.42578125" defaultRowHeight="15" zeroHeight="1" x14ac:dyDescent="0.25"/>
  <cols>
    <col min="1" max="1" width="15.85546875" customWidth="1"/>
    <col min="2" max="2" width="9.7109375" customWidth="1"/>
    <col min="3" max="4" width="11.42578125" customWidth="1"/>
    <col min="5" max="5" width="29" customWidth="1"/>
    <col min="6" max="6" width="11.42578125" customWidth="1"/>
    <col min="7" max="7" width="19.28515625" customWidth="1"/>
    <col min="8" max="8" width="17.42578125" customWidth="1"/>
    <col min="9" max="9" width="14.85546875" customWidth="1"/>
    <col min="10" max="10" width="14.42578125" bestFit="1" customWidth="1"/>
  </cols>
  <sheetData>
    <row r="1" spans="1:10" ht="16.5" customHeight="1" thickBot="1" x14ac:dyDescent="0.3">
      <c r="A1" s="57" t="s">
        <v>26</v>
      </c>
      <c r="B1" s="47" t="s">
        <v>0</v>
      </c>
      <c r="C1" s="48"/>
      <c r="D1" s="48"/>
      <c r="E1" s="48"/>
      <c r="F1" s="49"/>
      <c r="G1" s="15" t="s">
        <v>1</v>
      </c>
    </row>
    <row r="2" spans="1:10" ht="16.5" customHeight="1" thickBot="1" x14ac:dyDescent="0.3">
      <c r="A2" s="58"/>
      <c r="B2" s="50" t="s">
        <v>57</v>
      </c>
      <c r="C2" s="51"/>
      <c r="D2" s="51"/>
      <c r="E2" s="51"/>
      <c r="F2" s="52"/>
      <c r="G2" s="63" t="s">
        <v>58</v>
      </c>
      <c r="H2" s="65" t="s">
        <v>16</v>
      </c>
      <c r="I2" s="66"/>
      <c r="J2" s="12">
        <v>0.85</v>
      </c>
    </row>
    <row r="3" spans="1:10" ht="16.5" customHeight="1" thickBot="1" x14ac:dyDescent="0.3">
      <c r="A3" s="59"/>
      <c r="B3" s="53"/>
      <c r="C3" s="54"/>
      <c r="D3" s="54"/>
      <c r="E3" s="54"/>
      <c r="F3" s="55"/>
      <c r="G3" s="64"/>
      <c r="H3" s="65" t="s">
        <v>18</v>
      </c>
      <c r="I3" s="66"/>
      <c r="J3" s="13">
        <v>10</v>
      </c>
    </row>
    <row r="4" spans="1:10" ht="38.25" thickBot="1" x14ac:dyDescent="0.3">
      <c r="A4" s="23" t="s">
        <v>2</v>
      </c>
      <c r="B4" s="24" t="s">
        <v>20</v>
      </c>
      <c r="C4" s="21" t="s">
        <v>21</v>
      </c>
      <c r="D4" s="21" t="s">
        <v>3</v>
      </c>
      <c r="E4" s="21" t="s">
        <v>4</v>
      </c>
      <c r="F4" s="21" t="s">
        <v>5</v>
      </c>
      <c r="G4" s="25" t="s">
        <v>6</v>
      </c>
      <c r="H4" s="67" t="s">
        <v>25</v>
      </c>
      <c r="I4" s="68"/>
      <c r="J4" s="14">
        <v>8.5</v>
      </c>
    </row>
    <row r="5" spans="1:10" ht="19.5" thickBot="1" x14ac:dyDescent="0.3">
      <c r="A5" s="6">
        <v>9</v>
      </c>
      <c r="B5" s="6">
        <v>0.4</v>
      </c>
      <c r="C5" s="22">
        <v>4</v>
      </c>
      <c r="D5" s="6" t="s">
        <v>7</v>
      </c>
      <c r="E5" s="6" t="s">
        <v>59</v>
      </c>
      <c r="F5" s="7">
        <v>7.45</v>
      </c>
      <c r="G5" s="7">
        <v>29.8</v>
      </c>
      <c r="H5" s="56" t="s">
        <v>15</v>
      </c>
      <c r="I5" s="60"/>
      <c r="J5" s="9">
        <f>SUM(G5:G100)</f>
        <v>892</v>
      </c>
    </row>
    <row r="6" spans="1:10" ht="19.5" thickBot="1" x14ac:dyDescent="0.3">
      <c r="A6" s="6">
        <v>17</v>
      </c>
      <c r="B6" s="6">
        <v>0.1</v>
      </c>
      <c r="C6" s="22">
        <v>1</v>
      </c>
      <c r="D6" s="6" t="s">
        <v>7</v>
      </c>
      <c r="E6" s="6" t="s">
        <v>60</v>
      </c>
      <c r="F6" s="7">
        <v>2.2000000000000002</v>
      </c>
      <c r="G6" s="7">
        <v>2.2000000000000002</v>
      </c>
      <c r="H6" s="56" t="s">
        <v>17</v>
      </c>
      <c r="I6" s="60"/>
      <c r="J6" s="10">
        <f>J5*0.05</f>
        <v>44.6</v>
      </c>
    </row>
    <row r="7" spans="1:10" ht="19.5" thickBot="1" x14ac:dyDescent="0.3">
      <c r="A7" s="6">
        <v>178</v>
      </c>
      <c r="B7" s="6">
        <v>0.4</v>
      </c>
      <c r="C7" s="22">
        <v>4</v>
      </c>
      <c r="D7" s="6" t="s">
        <v>7</v>
      </c>
      <c r="E7" s="6" t="s">
        <v>61</v>
      </c>
      <c r="F7" s="7">
        <v>215</v>
      </c>
      <c r="G7" s="7">
        <v>860</v>
      </c>
      <c r="H7" s="56" t="s">
        <v>19</v>
      </c>
      <c r="I7" s="60"/>
      <c r="J7" s="10">
        <v>110</v>
      </c>
    </row>
    <row r="8" spans="1:10" ht="19.5" thickBot="1" x14ac:dyDescent="0.3">
      <c r="A8" s="6"/>
      <c r="B8" s="6"/>
      <c r="C8" s="22"/>
      <c r="D8" s="6">
        <v>5</v>
      </c>
      <c r="E8" s="6"/>
      <c r="F8" s="7"/>
      <c r="G8" s="7">
        <f t="shared" ref="G8:G11" si="0">C8*F8</f>
        <v>0</v>
      </c>
      <c r="H8" s="56" t="s">
        <v>22</v>
      </c>
      <c r="I8" s="60"/>
      <c r="J8" s="11">
        <v>150</v>
      </c>
    </row>
    <row r="9" spans="1:10" ht="19.5" thickBot="1" x14ac:dyDescent="0.35">
      <c r="A9" s="6"/>
      <c r="B9" s="6"/>
      <c r="C9" s="6"/>
      <c r="D9" s="6"/>
      <c r="E9" s="6"/>
      <c r="F9" s="7"/>
      <c r="G9" s="7">
        <f t="shared" si="0"/>
        <v>0</v>
      </c>
      <c r="H9" s="56" t="s">
        <v>23</v>
      </c>
      <c r="I9" s="56"/>
      <c r="J9" s="19">
        <f>(PRECIO_VENTA*LITROS_A_ELABORAR)</f>
        <v>1500</v>
      </c>
    </row>
    <row r="10" spans="1:10" ht="19.5" thickBot="1" x14ac:dyDescent="0.3">
      <c r="A10" s="6"/>
      <c r="B10" s="6"/>
      <c r="C10" s="6"/>
      <c r="D10" s="6"/>
      <c r="E10" s="6"/>
      <c r="F10" s="7"/>
      <c r="G10" s="7">
        <f t="shared" si="0"/>
        <v>0</v>
      </c>
      <c r="H10" s="56" t="s">
        <v>24</v>
      </c>
      <c r="I10" s="56"/>
      <c r="J10" s="20">
        <f>J9-COSTO_TOTAL_MATERIA_PRIMA</f>
        <v>608</v>
      </c>
    </row>
    <row r="11" spans="1:10" ht="24" thickBot="1" x14ac:dyDescent="0.3">
      <c r="A11" s="6"/>
      <c r="B11" s="6"/>
      <c r="C11" s="6"/>
      <c r="D11" s="6"/>
      <c r="E11" s="6"/>
      <c r="F11" s="7"/>
      <c r="G11" s="7">
        <f t="shared" si="0"/>
        <v>0</v>
      </c>
      <c r="H11" s="61" t="s">
        <v>27</v>
      </c>
      <c r="I11" s="62"/>
      <c r="J11" s="18">
        <v>0.27</v>
      </c>
    </row>
    <row r="12" spans="1:10" ht="24" thickBot="1" x14ac:dyDescent="0.3">
      <c r="A12" s="6"/>
      <c r="B12" s="6"/>
      <c r="C12" s="6"/>
      <c r="D12" s="6"/>
      <c r="E12" s="6"/>
      <c r="F12" s="7"/>
      <c r="G12" s="7">
        <f t="shared" ref="G12:G18" si="1">C12*F12</f>
        <v>0</v>
      </c>
      <c r="H12" s="61" t="s">
        <v>28</v>
      </c>
      <c r="I12" s="62"/>
      <c r="J12" s="18">
        <f>(J5/J9-1)*(-1)</f>
        <v>0.40533333333333332</v>
      </c>
    </row>
    <row r="13" spans="1:10" ht="15.75" x14ac:dyDescent="0.25">
      <c r="A13" s="26"/>
      <c r="B13" s="26"/>
      <c r="C13" s="26"/>
      <c r="D13" s="26"/>
      <c r="E13" s="26"/>
      <c r="F13" s="26"/>
      <c r="G13" s="7">
        <f t="shared" si="1"/>
        <v>0</v>
      </c>
    </row>
    <row r="14" spans="1:10" ht="15.75" x14ac:dyDescent="0.25">
      <c r="A14" s="26"/>
      <c r="B14" s="26"/>
      <c r="C14" s="26"/>
      <c r="D14" s="26"/>
      <c r="E14" s="26"/>
      <c r="F14" s="26"/>
      <c r="G14" s="7">
        <f t="shared" si="1"/>
        <v>0</v>
      </c>
    </row>
    <row r="15" spans="1:10" ht="15.75" x14ac:dyDescent="0.25">
      <c r="A15" s="26"/>
      <c r="B15" s="26"/>
      <c r="C15" s="26"/>
      <c r="D15" s="26"/>
      <c r="E15" s="26"/>
      <c r="F15" s="26"/>
      <c r="G15" s="7">
        <f t="shared" si="1"/>
        <v>0</v>
      </c>
    </row>
    <row r="16" spans="1:10" s="16" customFormat="1" ht="29.25" customHeight="1" x14ac:dyDescent="0.25">
      <c r="A16" s="26"/>
      <c r="B16" s="26"/>
      <c r="C16" s="26"/>
      <c r="D16" s="26"/>
      <c r="E16" s="26"/>
      <c r="F16" s="26"/>
      <c r="G16" s="7">
        <f t="shared" si="1"/>
        <v>0</v>
      </c>
    </row>
    <row r="17" spans="1:7" ht="32.25" customHeight="1" x14ac:dyDescent="0.25">
      <c r="A17" s="26"/>
      <c r="B17" s="26"/>
      <c r="C17" s="26"/>
      <c r="D17" s="26"/>
      <c r="E17" s="26"/>
      <c r="F17" s="26"/>
      <c r="G17" s="7">
        <f t="shared" si="1"/>
        <v>0</v>
      </c>
    </row>
    <row r="18" spans="1:7" ht="15.75" x14ac:dyDescent="0.25">
      <c r="A18" s="26"/>
      <c r="B18" s="26"/>
      <c r="C18" s="26"/>
      <c r="D18" s="26"/>
      <c r="E18" s="26"/>
      <c r="F18" s="26"/>
      <c r="G18" s="7">
        <f t="shared" si="1"/>
        <v>0</v>
      </c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H12:I12"/>
    <mergeCell ref="G2:G3"/>
    <mergeCell ref="H5:I5"/>
    <mergeCell ref="H6:I6"/>
    <mergeCell ref="H2:I2"/>
    <mergeCell ref="H3:I3"/>
    <mergeCell ref="H4:I4"/>
    <mergeCell ref="H11:I11"/>
    <mergeCell ref="B1:F1"/>
    <mergeCell ref="B2:F3"/>
    <mergeCell ref="H9:I9"/>
    <mergeCell ref="H10:I10"/>
    <mergeCell ref="A1:A3"/>
    <mergeCell ref="H7:I7"/>
    <mergeCell ref="H8:I8"/>
  </mergeCells>
  <conditionalFormatting sqref="J12">
    <cfRule type="cellIs" dxfId="1" priority="1" operator="greaterThan">
      <formula>$J$11</formula>
    </cfRule>
    <cfRule type="cellIs" dxfId="0" priority="2" operator="less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zoomScale="70" zoomScaleNormal="70" workbookViewId="0">
      <selection activeCell="J9" sqref="J9"/>
    </sheetView>
  </sheetViews>
  <sheetFormatPr baseColWidth="10" defaultRowHeight="15" x14ac:dyDescent="0.25"/>
  <cols>
    <col min="1" max="5" width="11.42578125" style="37"/>
    <col min="6" max="13" width="11.42578125" style="42"/>
    <col min="14" max="14" width="11.42578125" style="44"/>
    <col min="15" max="18" width="11.42578125" style="42"/>
    <col min="19" max="19" width="11.42578125" style="46"/>
  </cols>
  <sheetData>
    <row r="1" spans="1:19" ht="52.5" customHeight="1" thickBot="1" x14ac:dyDescent="0.3">
      <c r="A1" s="34" t="s">
        <v>29</v>
      </c>
      <c r="B1" s="35" t="s">
        <v>30</v>
      </c>
      <c r="C1" s="36" t="s">
        <v>31</v>
      </c>
      <c r="D1" s="36" t="s">
        <v>32</v>
      </c>
      <c r="E1" s="36" t="s">
        <v>33</v>
      </c>
      <c r="F1" s="38" t="s">
        <v>34</v>
      </c>
      <c r="G1" s="38" t="s">
        <v>35</v>
      </c>
      <c r="H1" s="39" t="s">
        <v>36</v>
      </c>
      <c r="I1" s="38" t="s">
        <v>54</v>
      </c>
      <c r="J1" s="39" t="s">
        <v>55</v>
      </c>
      <c r="K1" s="38" t="s">
        <v>56</v>
      </c>
      <c r="L1" s="40" t="s">
        <v>37</v>
      </c>
      <c r="M1" s="41" t="s">
        <v>38</v>
      </c>
      <c r="N1" s="43" t="s">
        <v>39</v>
      </c>
      <c r="O1" s="39" t="s">
        <v>40</v>
      </c>
      <c r="P1" s="39" t="s">
        <v>44</v>
      </c>
      <c r="Q1" s="38" t="s">
        <v>41</v>
      </c>
      <c r="R1" s="39" t="s">
        <v>42</v>
      </c>
      <c r="S1" s="45" t="s">
        <v>43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J6" sqref="J6"/>
    </sheetView>
  </sheetViews>
  <sheetFormatPr baseColWidth="10" defaultRowHeight="15" x14ac:dyDescent="0.25"/>
  <cols>
    <col min="1" max="1" width="31.140625" style="69" customWidth="1"/>
    <col min="2" max="2" width="5.7109375" style="69" customWidth="1"/>
    <col min="3" max="3" width="7.7109375" style="69" customWidth="1"/>
    <col min="4" max="4" width="11" style="69" customWidth="1"/>
    <col min="5" max="5" width="9" style="69" customWidth="1"/>
    <col min="6" max="6" width="10.42578125" style="69" customWidth="1"/>
    <col min="7" max="7" width="6.5703125" style="69" customWidth="1"/>
    <col min="8" max="8" width="8.28515625" style="69" customWidth="1"/>
    <col min="9" max="9" width="8" style="69" customWidth="1"/>
    <col min="10" max="16384" width="11.42578125" style="69"/>
  </cols>
  <sheetData>
    <row r="1" spans="1:9" ht="15" customHeight="1" x14ac:dyDescent="0.25">
      <c r="B1" s="70" t="s">
        <v>52</v>
      </c>
      <c r="C1" s="70"/>
      <c r="D1" s="70"/>
      <c r="E1" s="70"/>
      <c r="F1" s="70"/>
      <c r="G1" s="71" t="s">
        <v>51</v>
      </c>
      <c r="H1" s="72">
        <v>42491</v>
      </c>
      <c r="I1" s="72"/>
    </row>
    <row r="2" spans="1:9" x14ac:dyDescent="0.25">
      <c r="B2" s="70"/>
      <c r="C2" s="70"/>
      <c r="D2" s="70"/>
      <c r="E2" s="70"/>
      <c r="F2" s="70"/>
      <c r="G2" s="71"/>
      <c r="H2" s="72"/>
      <c r="I2" s="72"/>
    </row>
    <row r="3" spans="1:9" ht="21.75" customHeight="1" thickBot="1" x14ac:dyDescent="0.3">
      <c r="B3" s="73"/>
      <c r="C3" s="74" t="s">
        <v>53</v>
      </c>
      <c r="D3" s="74"/>
      <c r="E3" s="74"/>
      <c r="F3" s="73"/>
      <c r="G3" s="75"/>
      <c r="H3" s="76"/>
      <c r="I3" s="76"/>
    </row>
    <row r="4" spans="1:9" ht="34.5" thickBot="1" x14ac:dyDescent="0.3">
      <c r="A4" s="77" t="s">
        <v>32</v>
      </c>
      <c r="B4" s="78" t="s">
        <v>33</v>
      </c>
      <c r="C4" s="79" t="s">
        <v>45</v>
      </c>
      <c r="D4" s="80" t="s">
        <v>35</v>
      </c>
      <c r="E4" s="81" t="s">
        <v>36</v>
      </c>
      <c r="F4" s="79" t="s">
        <v>48</v>
      </c>
      <c r="G4" s="81" t="s">
        <v>49</v>
      </c>
      <c r="H4" s="79" t="s">
        <v>50</v>
      </c>
      <c r="I4" s="82" t="s">
        <v>46</v>
      </c>
    </row>
    <row r="5" spans="1:9" ht="15.75" thickBot="1" x14ac:dyDescent="0.3">
      <c r="A5" s="83" t="s">
        <v>47</v>
      </c>
      <c r="B5" s="100" t="s">
        <v>62</v>
      </c>
      <c r="C5" s="84">
        <v>15</v>
      </c>
      <c r="D5" s="85">
        <v>5.8</v>
      </c>
      <c r="E5" s="86" t="str">
        <f>IF(B5="P-.5","Semanal",IF(B5="P-1","Semanal",IF(B5=1,ROUNDUP(F5+(D5*2),0),IF(B5=4,ROUNDUP(F5/2,0),"N/A"))))</f>
        <v>Semanal</v>
      </c>
      <c r="F5" s="87">
        <v>41</v>
      </c>
      <c r="G5" s="86">
        <v>54</v>
      </c>
      <c r="H5" s="87">
        <v>24</v>
      </c>
      <c r="I5" s="88">
        <f>IF(B5="P-.5",
ODD((G5-C5)/H5),
IF(B5="P-1",
ROUNDUP(((G5-C5)/H5),0),IF(B5=1,
ROUNDUP((G5/H5),0),IF(B5=4,
IF(F5&gt;H5,F5,H5),
"PEDIDO DESCONOCIDO"))))</f>
        <v>2</v>
      </c>
    </row>
    <row r="6" spans="1:9" ht="34.5" thickBot="1" x14ac:dyDescent="0.3">
      <c r="A6" s="89"/>
      <c r="B6" s="90"/>
      <c r="C6" s="91"/>
      <c r="D6" s="92"/>
      <c r="E6" s="86" t="str">
        <f>IF(B6="P-.5","Semanal",IF(B6="P-1","Semanal",IF(B6=1,ROUNDUP(F6+(D6*2),0),IF(B6=4,ROUNDUP(F6/2,0),"N/A"))))</f>
        <v>N/A</v>
      </c>
      <c r="F6" s="93"/>
      <c r="G6" s="90"/>
      <c r="H6" s="93"/>
      <c r="I6" s="88" t="str">
        <f>IF(B6="P-.5",
ODD((G6-C6)/H6),
IF(B6="P-1",
ROUNDUP(((G6-C6)/H6),0),IF(B6=1,
ROUNDUP((G6/H6),0),IF(B6=4,
IF(F6&gt;H6,F6,H6),
"PEDIDO DESCONOCIDO"))))</f>
        <v>PEDIDO DESCONOCIDO</v>
      </c>
    </row>
    <row r="7" spans="1:9" ht="15.75" thickBot="1" x14ac:dyDescent="0.3">
      <c r="A7" s="89"/>
      <c r="B7" s="90"/>
      <c r="C7" s="93"/>
      <c r="D7" s="90"/>
      <c r="E7" s="86" t="str">
        <f t="shared" ref="E7:E11" si="0">IF(B7="P-.5","Semanal",IF(B7="P-1","Semanal",IF(B7=1,ROUNDUP(F7+(D7*2),0),IF(B7=4,ROUNDUP(F7/2,0),"N/A"))))</f>
        <v>N/A</v>
      </c>
      <c r="F7" s="93"/>
      <c r="G7" s="90"/>
      <c r="H7" s="93"/>
      <c r="I7" s="88" t="str">
        <f t="shared" ref="I7:I11" si="1">IF(B7="P-.5",
ODD((G7-C7)/H7),
IF(B7="P-1",
ROUNDUP(((G7-C7)/H7),0),IF(B7=1,
ROUNDUP((G7/H7),0),IF(B7=4,
IF(F7&gt;H7,F7,H7),
"PEDIDO DESCONOCIDO"))))</f>
        <v>PEDIDO DESCONOCIDO</v>
      </c>
    </row>
    <row r="8" spans="1:9" ht="34.5" thickBot="1" x14ac:dyDescent="0.3">
      <c r="A8" s="89"/>
      <c r="B8" s="90"/>
      <c r="C8" s="93"/>
      <c r="D8" s="90"/>
      <c r="E8" s="86" t="str">
        <f t="shared" si="0"/>
        <v>N/A</v>
      </c>
      <c r="F8" s="93"/>
      <c r="G8" s="90"/>
      <c r="H8" s="93"/>
      <c r="I8" s="88" t="str">
        <f t="shared" si="1"/>
        <v>PEDIDO DESCONOCIDO</v>
      </c>
    </row>
    <row r="9" spans="1:9" ht="15.75" thickBot="1" x14ac:dyDescent="0.3">
      <c r="A9" s="89"/>
      <c r="B9" s="90"/>
      <c r="C9" s="93"/>
      <c r="D9" s="90"/>
      <c r="E9" s="86" t="str">
        <f t="shared" si="0"/>
        <v>N/A</v>
      </c>
      <c r="F9" s="93"/>
      <c r="G9" s="90"/>
      <c r="H9" s="93"/>
      <c r="I9" s="88" t="str">
        <f t="shared" si="1"/>
        <v>PEDIDO DESCONOCIDO</v>
      </c>
    </row>
    <row r="10" spans="1:9" ht="34.5" thickBot="1" x14ac:dyDescent="0.3">
      <c r="A10" s="94"/>
      <c r="B10" s="95"/>
      <c r="C10" s="96"/>
      <c r="D10" s="95"/>
      <c r="E10" s="86" t="str">
        <f t="shared" si="0"/>
        <v>N/A</v>
      </c>
      <c r="F10" s="96"/>
      <c r="G10" s="95"/>
      <c r="H10" s="96"/>
      <c r="I10" s="88" t="str">
        <f t="shared" si="1"/>
        <v>PEDIDO DESCONOCIDO</v>
      </c>
    </row>
    <row r="11" spans="1:9" ht="15.75" thickBot="1" x14ac:dyDescent="0.3">
      <c r="A11" s="97"/>
      <c r="B11" s="98"/>
      <c r="C11" s="99"/>
      <c r="D11" s="99"/>
      <c r="E11" s="86" t="str">
        <f t="shared" si="0"/>
        <v>N/A</v>
      </c>
      <c r="F11" s="98"/>
      <c r="G11" s="98"/>
      <c r="H11" s="98"/>
      <c r="I11" s="88" t="str">
        <f t="shared" si="1"/>
        <v>PEDIDO DESCONOCIDO</v>
      </c>
    </row>
  </sheetData>
  <mergeCells count="4">
    <mergeCell ref="B1:F2"/>
    <mergeCell ref="C3:E3"/>
    <mergeCell ref="G1:G3"/>
    <mergeCell ref="H1:I3"/>
  </mergeCells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" sqref="E2"/>
    </sheetView>
  </sheetViews>
  <sheetFormatPr baseColWidth="10" defaultRowHeight="15" x14ac:dyDescent="0.25"/>
  <cols>
    <col min="5" max="5" width="16.5703125" bestFit="1" customWidth="1"/>
  </cols>
  <sheetData>
    <row r="1" spans="1:7" ht="15.75" x14ac:dyDescent="0.25">
      <c r="A1" s="1">
        <v>178</v>
      </c>
      <c r="B1" s="2">
        <v>0.4</v>
      </c>
      <c r="C1" t="e">
        <f>B1*LITROS_ELABORAR</f>
        <v>#NAME?</v>
      </c>
      <c r="D1" s="2" t="s">
        <v>7</v>
      </c>
      <c r="E1" s="2" t="s">
        <v>8</v>
      </c>
      <c r="F1" s="3">
        <v>276</v>
      </c>
      <c r="G1" s="4" t="e">
        <f t="shared" ref="G1:G7" si="0">C1*F1</f>
        <v>#NAME?</v>
      </c>
    </row>
    <row r="2" spans="1:7" ht="15.75" x14ac:dyDescent="0.25">
      <c r="A2" s="5">
        <v>16</v>
      </c>
      <c r="B2" s="6">
        <v>0.1</v>
      </c>
      <c r="C2" t="e">
        <f>B2*LITROS_ELABORAR</f>
        <v>#NAME?</v>
      </c>
      <c r="D2" s="6" t="s">
        <v>7</v>
      </c>
      <c r="E2" s="6" t="s">
        <v>9</v>
      </c>
      <c r="F2" s="7">
        <v>31.5</v>
      </c>
      <c r="G2" s="8" t="e">
        <f t="shared" si="0"/>
        <v>#NAME?</v>
      </c>
    </row>
    <row r="3" spans="1:7" ht="15.75" x14ac:dyDescent="0.25">
      <c r="A3" s="5"/>
      <c r="B3" s="6">
        <v>0.4</v>
      </c>
      <c r="C3" t="e">
        <f>B3*LITROS_ELABORAR</f>
        <v>#NAME?</v>
      </c>
      <c r="D3" s="6" t="s">
        <v>7</v>
      </c>
      <c r="E3" s="6" t="s">
        <v>10</v>
      </c>
      <c r="F3" s="7"/>
      <c r="G3" s="8" t="e">
        <f t="shared" si="0"/>
        <v>#NAME?</v>
      </c>
    </row>
    <row r="4" spans="1:7" ht="15.75" x14ac:dyDescent="0.25">
      <c r="A4" s="5"/>
      <c r="B4" s="6">
        <v>0.1</v>
      </c>
      <c r="C4">
        <f>B4*CANTIDAD_RECETA</f>
        <v>0</v>
      </c>
      <c r="D4" s="6"/>
      <c r="E4" s="6" t="s">
        <v>11</v>
      </c>
      <c r="F4" s="7"/>
      <c r="G4" s="8">
        <f t="shared" si="0"/>
        <v>0</v>
      </c>
    </row>
    <row r="5" spans="1:7" ht="15.75" x14ac:dyDescent="0.25">
      <c r="A5" s="5"/>
      <c r="B5" s="17"/>
      <c r="C5" s="6"/>
      <c r="D5" s="6"/>
      <c r="E5" s="6" t="s">
        <v>12</v>
      </c>
      <c r="F5" s="7"/>
      <c r="G5" s="8">
        <f t="shared" si="0"/>
        <v>0</v>
      </c>
    </row>
    <row r="6" spans="1:7" ht="15.75" x14ac:dyDescent="0.25">
      <c r="A6" s="5"/>
      <c r="B6" s="17"/>
      <c r="C6" s="6"/>
      <c r="D6" s="6"/>
      <c r="E6" s="6" t="s">
        <v>13</v>
      </c>
      <c r="F6" s="7"/>
      <c r="G6" s="8">
        <f t="shared" si="0"/>
        <v>0</v>
      </c>
    </row>
    <row r="7" spans="1:7" ht="15.75" x14ac:dyDescent="0.25">
      <c r="A7" s="5"/>
      <c r="B7" s="17"/>
      <c r="C7" s="6"/>
      <c r="D7" s="6"/>
      <c r="E7" s="6" t="s">
        <v>14</v>
      </c>
      <c r="F7" s="7"/>
      <c r="G7" s="8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workbookViewId="0">
      <selection sqref="A1:S1"/>
    </sheetView>
  </sheetViews>
  <sheetFormatPr baseColWidth="10" defaultRowHeight="15" x14ac:dyDescent="0.25"/>
  <sheetData>
    <row r="1" spans="1:19" ht="39" thickBot="1" x14ac:dyDescent="0.3">
      <c r="A1" s="27" t="s">
        <v>29</v>
      </c>
      <c r="B1" s="28" t="s">
        <v>30</v>
      </c>
      <c r="C1" s="29" t="s">
        <v>31</v>
      </c>
      <c r="D1" s="29" t="s">
        <v>32</v>
      </c>
      <c r="E1" s="29" t="s">
        <v>33</v>
      </c>
      <c r="F1" s="30" t="s">
        <v>34</v>
      </c>
      <c r="G1" s="30" t="s">
        <v>35</v>
      </c>
      <c r="H1" s="29" t="s">
        <v>36</v>
      </c>
      <c r="I1" s="30" t="s">
        <v>54</v>
      </c>
      <c r="J1" s="29" t="s">
        <v>55</v>
      </c>
      <c r="K1" s="30" t="s">
        <v>56</v>
      </c>
      <c r="L1" s="31" t="s">
        <v>37</v>
      </c>
      <c r="M1" s="32" t="s">
        <v>38</v>
      </c>
      <c r="N1" s="30" t="s">
        <v>39</v>
      </c>
      <c r="O1" s="29" t="s">
        <v>40</v>
      </c>
      <c r="P1" s="29" t="s">
        <v>44</v>
      </c>
      <c r="Q1" s="30" t="s">
        <v>41</v>
      </c>
      <c r="R1" s="29" t="s">
        <v>42</v>
      </c>
      <c r="S1" s="33" t="s">
        <v>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15</vt:i4>
      </vt:variant>
    </vt:vector>
  </HeadingPairs>
  <TitlesOfParts>
    <vt:vector size="20" baseType="lpstr">
      <vt:lpstr>Receta</vt:lpstr>
      <vt:lpstr>ReporteInventario</vt:lpstr>
      <vt:lpstr>ReporteInventarioImprimir</vt:lpstr>
      <vt:lpstr>Hoja1</vt:lpstr>
      <vt:lpstr>Hoja2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LITROS_A_ELABORAR</vt:lpstr>
      <vt:lpstr>MARGEN_ANTERIOR</vt:lpstr>
      <vt:lpstr>MARGEN_PRODUCTO</vt:lpstr>
      <vt:lpstr>NOMBRE</vt:lpstr>
      <vt:lpstr>PESO_LITRO</vt:lpstr>
      <vt:lpstr>PRECIO_VENTA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Ryu</cp:lastModifiedBy>
  <cp:lastPrinted>2016-09-14T14:25:11Z</cp:lastPrinted>
  <dcterms:created xsi:type="dcterms:W3CDTF">2016-09-08T15:25:12Z</dcterms:created>
  <dcterms:modified xsi:type="dcterms:W3CDTF">2016-09-22T15:32:32Z</dcterms:modified>
</cp:coreProperties>
</file>