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ichael.halvorson\Google Drive\Documents\cc-filter-and-search-poc\"/>
    </mc:Choice>
  </mc:AlternateContent>
  <bookViews>
    <workbookView xWindow="0" yWindow="0" windowWidth="23040" windowHeight="9852" activeTab="2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7" i="3" l="1"/>
  <c r="D27" i="3"/>
  <c r="C27" i="3"/>
  <c r="G4" i="3"/>
  <c r="E3" i="3"/>
  <c r="D3" i="3"/>
  <c r="F3" i="3" s="1"/>
  <c r="G3" i="3" s="1"/>
  <c r="C3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D4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D5" i="3"/>
  <c r="F5" i="3" s="1"/>
  <c r="D6" i="3"/>
  <c r="F6" i="3" s="1"/>
  <c r="D7" i="3"/>
  <c r="D8" i="3"/>
  <c r="F8" i="3" s="1"/>
  <c r="D9" i="3"/>
  <c r="F9" i="3" s="1"/>
  <c r="D10" i="3"/>
  <c r="F10" i="3" s="1"/>
  <c r="D11" i="3"/>
  <c r="D12" i="3"/>
  <c r="F12" i="3" s="1"/>
  <c r="D13" i="3"/>
  <c r="F13" i="3" s="1"/>
  <c r="D14" i="3"/>
  <c r="F14" i="3" s="1"/>
  <c r="D15" i="3"/>
  <c r="D16" i="3"/>
  <c r="F16" i="3" s="1"/>
  <c r="D17" i="3"/>
  <c r="F17" i="3" s="1"/>
  <c r="D18" i="3"/>
  <c r="F18" i="3" s="1"/>
  <c r="D19" i="3"/>
  <c r="D20" i="3"/>
  <c r="F20" i="3" s="1"/>
  <c r="D21" i="3"/>
  <c r="F21" i="3" s="1"/>
  <c r="D22" i="3"/>
  <c r="F22" i="3" s="1"/>
  <c r="D23" i="3"/>
  <c r="D24" i="3"/>
  <c r="F24" i="3" s="1"/>
  <c r="D25" i="3"/>
  <c r="F25" i="3" s="1"/>
  <c r="D26" i="3"/>
  <c r="E4" i="2"/>
  <c r="E5" i="2" s="1"/>
  <c r="E6" i="2" s="1"/>
  <c r="E7" i="2" s="1"/>
  <c r="E8" i="2" s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3" i="2"/>
  <c r="E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B2" i="2"/>
  <c r="E21" i="1"/>
  <c r="E20" i="1"/>
  <c r="N8" i="1"/>
  <c r="E10" i="1"/>
  <c r="G8" i="1"/>
  <c r="G6" i="1"/>
  <c r="G3" i="1"/>
  <c r="G2" i="1"/>
  <c r="F26" i="3" l="1"/>
  <c r="F27" i="3"/>
  <c r="F7" i="3"/>
  <c r="F11" i="3"/>
  <c r="F15" i="3"/>
  <c r="F19" i="3"/>
  <c r="F23" i="3"/>
  <c r="F4" i="3"/>
  <c r="G5" i="3" s="1"/>
  <c r="G6" i="3" s="1"/>
  <c r="G7" i="3" s="1"/>
  <c r="G8" i="3" s="1"/>
  <c r="G9" i="3" s="1"/>
  <c r="G10" i="3" s="1"/>
  <c r="G11" i="3" s="1"/>
  <c r="G12" i="3" s="1"/>
  <c r="G13" i="3" s="1"/>
  <c r="G14" i="3" s="1"/>
  <c r="G15" i="3" s="1"/>
  <c r="G16" i="3" s="1"/>
  <c r="G17" i="3" s="1"/>
  <c r="G18" i="3" s="1"/>
  <c r="G19" i="3" s="1"/>
  <c r="G20" i="3" s="1"/>
  <c r="G21" i="3" s="1"/>
  <c r="G22" i="3" s="1"/>
  <c r="G23" i="3" s="1"/>
  <c r="G24" i="3" s="1"/>
  <c r="G25" i="3" s="1"/>
  <c r="G26" i="3" l="1"/>
  <c r="G27" i="3" s="1"/>
</calcChain>
</file>

<file path=xl/sharedStrings.xml><?xml version="1.0" encoding="utf-8"?>
<sst xmlns="http://schemas.openxmlformats.org/spreadsheetml/2006/main" count="81" uniqueCount="77">
  <si>
    <t>Outbound</t>
  </si>
  <si>
    <t>Return</t>
  </si>
  <si>
    <t>#</t>
  </si>
  <si>
    <t>$</t>
  </si>
  <si>
    <t>Pts</t>
  </si>
  <si>
    <t>Depart</t>
  </si>
  <si>
    <t>$/pt</t>
  </si>
  <si>
    <t>Depart day</t>
  </si>
  <si>
    <t>Fri</t>
  </si>
  <si>
    <t>Sat</t>
  </si>
  <si>
    <t>Mon</t>
  </si>
  <si>
    <t>Opt 1</t>
  </si>
  <si>
    <t>Total</t>
  </si>
  <si>
    <t>Field</t>
  </si>
  <si>
    <t>Last Updated</t>
  </si>
  <si>
    <t>Content ID</t>
  </si>
  <si>
    <t>Card Name</t>
  </si>
  <si>
    <t>Card Art</t>
  </si>
  <si>
    <t>Annual Fee</t>
  </si>
  <si>
    <t>Purchase Intro APR</t>
  </si>
  <si>
    <t>Purchase Regular APR</t>
  </si>
  <si>
    <t>Balance Transfer Intro APR</t>
  </si>
  <si>
    <t>Balance Transfer Regular APR</t>
  </si>
  <si>
    <t>Cash Advance Rate</t>
  </si>
  <si>
    <t>Cash Advance Fee</t>
  </si>
  <si>
    <t>Late Fee</t>
  </si>
  <si>
    <t>Penalty APR</t>
  </si>
  <si>
    <t>Balance Transfer Fee</t>
  </si>
  <si>
    <t>Foregin Transaction Fee</t>
  </si>
  <si>
    <t>Return Payment Fee</t>
  </si>
  <si>
    <t>Bullets</t>
  </si>
  <si>
    <t>lastUpdated</t>
  </si>
  <si>
    <t>contentID</t>
  </si>
  <si>
    <t>cardName</t>
  </si>
  <si>
    <t>cardArt</t>
  </si>
  <si>
    <t>annualFee</t>
  </si>
  <si>
    <t>lateFee</t>
  </si>
  <si>
    <t>penaltyAPR</t>
  </si>
  <si>
    <t>introAPRPurchase</t>
  </si>
  <si>
    <t>regularAPRPurchase</t>
  </si>
  <si>
    <t>introAPRBalance</t>
  </si>
  <si>
    <t>regularAPRBalance</t>
  </si>
  <si>
    <t>cashAdvanceRate</t>
  </si>
  <si>
    <t>cashAdvanceFee</t>
  </si>
  <si>
    <t>balanceTransferFee</t>
  </si>
  <si>
    <t>returnPaymentFee</t>
  </si>
  <si>
    <t>foreignTransactionFee</t>
  </si>
  <si>
    <t>bullets</t>
  </si>
  <si>
    <t>scoreBand</t>
  </si>
  <si>
    <t>rewardsCurrency</t>
  </si>
  <si>
    <t>restaurants.rewardsRate</t>
  </si>
  <si>
    <t>restaurants.maxSpend</t>
  </si>
  <si>
    <t>restaurants.maxReset</t>
  </si>
  <si>
    <t>travel.rewardsRate</t>
  </si>
  <si>
    <t>travel.maxSpend</t>
  </si>
  <si>
    <t>travel.maxReset</t>
  </si>
  <si>
    <t>gas.rewardsRate</t>
  </si>
  <si>
    <t>gas.maxSpend</t>
  </si>
  <si>
    <t>gas.maxReset</t>
  </si>
  <si>
    <t>groceries.rewardsRate</t>
  </si>
  <si>
    <t>groceries.maxSpend</t>
  </si>
  <si>
    <t>groceries.maxReset</t>
  </si>
  <si>
    <t>other.rewardsRate</t>
  </si>
  <si>
    <t>other.maxSpend</t>
  </si>
  <si>
    <t>other.maxReset</t>
  </si>
  <si>
    <t>signupBonus.bonus</t>
  </si>
  <si>
    <t>signupBonus.threshold</t>
  </si>
  <si>
    <t>signupBonus.timing</t>
  </si>
  <si>
    <t>fees.annual</t>
  </si>
  <si>
    <t>fees.annualIntro</t>
  </si>
  <si>
    <t>fees.hasForeign</t>
  </si>
  <si>
    <t>network</t>
  </si>
  <si>
    <t>pre-period</t>
  </si>
  <si>
    <t>post-period</t>
  </si>
  <si>
    <t>line</t>
  </si>
  <si>
    <t>partnerName</t>
  </si>
  <si>
    <t>imgUrl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</si>
</sst>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7" formatCode="&quot;$&quot;#,##0.00_);\(&quot;$&quot;#,##0.00\)"/>
    <numFmt numFmtId="168" formatCode="&quot;$&quot;#,##0.000_);\(&quot;$&quot;#,##0.000\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charset val="1"/>
      <scheme val="minor"/>
    </font>
    <font>
      <sz val="10"/>
      <color theme="1"/>
      <name val="Calibri"/>
      <family val="2"/>
      <charset val="1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18" fontId="1" fillId="0" borderId="0" xfId="0" applyNumberFormat="1" applyFont="1"/>
    <xf numFmtId="7" fontId="1" fillId="0" borderId="0" xfId="0" applyNumberFormat="1" applyFont="1"/>
    <xf numFmtId="168" fontId="1" fillId="0" borderId="0" xfId="0" applyNumberFormat="1" applyFont="1"/>
    <xf numFmtId="20" fontId="1" fillId="0" borderId="0" xfId="0" applyNumberFormat="1" applyFont="1"/>
    <xf numFmtId="0" fontId="2" fillId="0" borderId="1" xfId="0" applyFont="1" applyBorder="1" applyAlignment="1">
      <alignment wrapText="1" readingOrder="1"/>
    </xf>
    <xf numFmtId="0" fontId="3" fillId="0" borderId="2" xfId="0" applyFont="1" applyBorder="1" applyAlignment="1">
      <alignment wrapText="1" readingOrder="1"/>
    </xf>
    <xf numFmtId="0" fontId="3" fillId="0" borderId="3" xfId="0" applyFont="1" applyBorder="1" applyAlignment="1">
      <alignment wrapText="1" readingOrder="1"/>
    </xf>
    <xf numFmtId="0" fontId="0" fillId="0" borderId="0" xfId="0" applyAlignment="1">
      <alignment wrapText="1"/>
    </xf>
    <xf numFmtId="0" fontId="3" fillId="0" borderId="5" xfId="0" applyFont="1" applyBorder="1" applyAlignment="1">
      <alignment readingOrder="1"/>
    </xf>
    <xf numFmtId="0" fontId="2" fillId="0" borderId="4" xfId="0" applyFont="1" applyBorder="1" applyAlignment="1">
      <alignment wrapText="1" readingOrder="1"/>
    </xf>
    <xf numFmtId="0" fontId="3" fillId="0" borderId="5" xfId="0" applyFont="1" applyBorder="1" applyAlignment="1">
      <alignment wrapText="1" readingOrder="1"/>
    </xf>
    <xf numFmtId="0" fontId="2" fillId="0" borderId="5" xfId="0" applyFont="1" applyBorder="1" applyAlignment="1">
      <alignment wrapText="1" readingOrder="1"/>
    </xf>
    <xf numFmtId="0" fontId="2" fillId="0" borderId="6" xfId="0" applyFont="1" applyBorder="1" applyAlignment="1">
      <alignment wrapText="1" readingOrder="1"/>
    </xf>
    <xf numFmtId="0" fontId="0" fillId="0" borderId="0" xfId="0" applyAlignment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21"/>
  <sheetViews>
    <sheetView workbookViewId="0">
      <selection activeCell="D22" sqref="D22"/>
    </sheetView>
  </sheetViews>
  <sheetFormatPr defaultRowHeight="14.4" x14ac:dyDescent="0.3"/>
  <cols>
    <col min="1" max="6" width="8.88671875" style="1"/>
    <col min="7" max="7" width="9.109375" style="1" bestFit="1" customWidth="1"/>
    <col min="8" max="16384" width="8.88671875" style="1"/>
  </cols>
  <sheetData>
    <row r="1" spans="1:14" x14ac:dyDescent="0.3">
      <c r="B1" s="1" t="s">
        <v>2</v>
      </c>
      <c r="C1" s="1" t="s">
        <v>5</v>
      </c>
      <c r="D1" s="1" t="s">
        <v>7</v>
      </c>
      <c r="E1" s="1" t="s">
        <v>3</v>
      </c>
      <c r="F1" s="1" t="s">
        <v>4</v>
      </c>
      <c r="G1" s="1" t="s">
        <v>6</v>
      </c>
    </row>
    <row r="2" spans="1:14" x14ac:dyDescent="0.3">
      <c r="A2" s="1" t="s">
        <v>0</v>
      </c>
      <c r="B2" s="1">
        <v>801</v>
      </c>
      <c r="C2" s="2">
        <v>0.73958333333333337</v>
      </c>
      <c r="D2" s="2"/>
      <c r="E2" s="1">
        <v>107</v>
      </c>
      <c r="F2" s="1">
        <v>6215</v>
      </c>
      <c r="G2" s="4">
        <f>E2/F2</f>
        <v>1.7216411906677394E-2</v>
      </c>
    </row>
    <row r="3" spans="1:14" x14ac:dyDescent="0.3">
      <c r="A3" s="1" t="s">
        <v>1</v>
      </c>
      <c r="B3" s="1">
        <v>3934</v>
      </c>
      <c r="C3" s="2">
        <v>0.54513888888888895</v>
      </c>
      <c r="D3" s="2"/>
      <c r="E3" s="1">
        <v>120</v>
      </c>
      <c r="F3" s="1">
        <v>7282</v>
      </c>
      <c r="G3" s="4">
        <f>E3/F3</f>
        <v>1.6478989288656962E-2</v>
      </c>
    </row>
    <row r="6" spans="1:14" x14ac:dyDescent="0.3">
      <c r="A6" s="1" t="s">
        <v>0</v>
      </c>
      <c r="C6" s="5">
        <v>0.61805555555555558</v>
      </c>
      <c r="D6" s="5" t="s">
        <v>8</v>
      </c>
      <c r="E6" s="1">
        <v>268</v>
      </c>
      <c r="F6" s="1">
        <v>16878</v>
      </c>
      <c r="G6" s="4">
        <f>E6/F6</f>
        <v>1.5878658608839909E-2</v>
      </c>
    </row>
    <row r="7" spans="1:14" x14ac:dyDescent="0.3">
      <c r="D7" s="1" t="s">
        <v>9</v>
      </c>
    </row>
    <row r="8" spans="1:14" x14ac:dyDescent="0.3">
      <c r="A8" s="1" t="s">
        <v>1</v>
      </c>
      <c r="C8" s="2">
        <v>0.63541666666666663</v>
      </c>
      <c r="D8" s="2" t="s">
        <v>10</v>
      </c>
      <c r="E8" s="1">
        <v>420</v>
      </c>
      <c r="F8" s="1">
        <v>28080</v>
      </c>
      <c r="G8" s="4">
        <f>E8/F8</f>
        <v>1.4957264957264958E-2</v>
      </c>
      <c r="M8" s="1">
        <v>4300</v>
      </c>
      <c r="N8" s="3">
        <f>M8*G8</f>
        <v>64.316239316239319</v>
      </c>
    </row>
    <row r="10" spans="1:14" x14ac:dyDescent="0.3">
      <c r="E10" s="1">
        <f>SUM(E6:E8)</f>
        <v>688</v>
      </c>
    </row>
    <row r="18" spans="3:5" x14ac:dyDescent="0.3">
      <c r="D18" s="1" t="s">
        <v>11</v>
      </c>
    </row>
    <row r="19" spans="3:5" x14ac:dyDescent="0.3">
      <c r="C19" s="1" t="s">
        <v>0</v>
      </c>
      <c r="E19" s="1">
        <v>283</v>
      </c>
    </row>
    <row r="20" spans="3:5" x14ac:dyDescent="0.3">
      <c r="C20" s="1" t="s">
        <v>1</v>
      </c>
      <c r="E20" s="1">
        <f>420/2</f>
        <v>210</v>
      </c>
    </row>
    <row r="21" spans="3:5" x14ac:dyDescent="0.3">
      <c r="C21" s="1" t="s">
        <v>12</v>
      </c>
      <c r="D21" s="1">
        <v>493</v>
      </c>
      <c r="E21" s="1">
        <f>SUM(E19:E20)</f>
        <v>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19"/>
  <sheetViews>
    <sheetView workbookViewId="0">
      <selection activeCell="D2" sqref="D2:E19"/>
    </sheetView>
  </sheetViews>
  <sheetFormatPr defaultRowHeight="14.4" x14ac:dyDescent="0.3"/>
  <cols>
    <col min="1" max="1" width="23.77734375" bestFit="1" customWidth="1"/>
    <col min="3" max="3" width="19.33203125" bestFit="1" customWidth="1"/>
    <col min="5" max="5" width="37.5546875" customWidth="1"/>
  </cols>
  <sheetData>
    <row r="1" spans="1:5" x14ac:dyDescent="0.3">
      <c r="A1" s="6" t="s">
        <v>13</v>
      </c>
    </row>
    <row r="2" spans="1:5" x14ac:dyDescent="0.3">
      <c r="A2" s="7" t="s">
        <v>14</v>
      </c>
      <c r="B2" t="str">
        <f>"data["&amp;ROW()-1&amp;"][i],"</f>
        <v>data[1][i],</v>
      </c>
      <c r="C2" t="s">
        <v>31</v>
      </c>
      <c r="D2" t="str">
        <f>C2&amp;": "&amp;B2</f>
        <v>lastUpdated: data[1][i],</v>
      </c>
      <c r="E2" t="str">
        <f>D2</f>
        <v>lastUpdated: data[1][i],</v>
      </c>
    </row>
    <row r="3" spans="1:5" ht="25.8" customHeight="1" x14ac:dyDescent="0.3">
      <c r="A3" s="7" t="s">
        <v>15</v>
      </c>
      <c r="B3" t="str">
        <f t="shared" ref="B3:B19" si="0">"data["&amp;ROW()-1&amp;"][i],"</f>
        <v>data[2][i],</v>
      </c>
      <c r="C3" t="s">
        <v>32</v>
      </c>
      <c r="D3" t="str">
        <f t="shared" ref="D3:D19" si="1">C3&amp;": "&amp;B3</f>
        <v>contentID: data[2][i],</v>
      </c>
      <c r="E3" s="9" t="str">
        <f>E2&amp;CHAR(10)&amp;D3</f>
        <v>lastUpdated: data[1][i],
contentID: data[2][i],</v>
      </c>
    </row>
    <row r="4" spans="1:5" ht="28.8" x14ac:dyDescent="0.3">
      <c r="A4" s="7" t="s">
        <v>16</v>
      </c>
      <c r="B4" t="str">
        <f t="shared" si="0"/>
        <v>data[3][i],</v>
      </c>
      <c r="C4" t="s">
        <v>33</v>
      </c>
      <c r="D4" t="str">
        <f t="shared" si="1"/>
        <v>cardName: data[3][i],</v>
      </c>
      <c r="E4" s="9" t="str">
        <f t="shared" ref="E4:E19" si="2">E3&amp;CHAR(10)&amp;D4</f>
        <v>lastUpdated: data[1][i],
contentID: data[2][i],
cardName: data[3][i],</v>
      </c>
    </row>
    <row r="5" spans="1:5" ht="28.8" x14ac:dyDescent="0.3">
      <c r="A5" s="7" t="s">
        <v>17</v>
      </c>
      <c r="B5" t="str">
        <f t="shared" si="0"/>
        <v>data[4][i],</v>
      </c>
      <c r="C5" t="s">
        <v>34</v>
      </c>
      <c r="D5" t="str">
        <f t="shared" si="1"/>
        <v>cardArt: data[4][i],</v>
      </c>
      <c r="E5" s="9" t="str">
        <f t="shared" si="2"/>
        <v>lastUpdated: data[1][i],
contentID: data[2][i],
cardName: data[3][i],
cardArt: data[4][i],</v>
      </c>
    </row>
    <row r="6" spans="1:5" ht="28.8" x14ac:dyDescent="0.3">
      <c r="A6" s="7" t="s">
        <v>18</v>
      </c>
      <c r="B6" t="str">
        <f t="shared" si="0"/>
        <v>data[5][i],</v>
      </c>
      <c r="C6" t="s">
        <v>35</v>
      </c>
      <c r="D6" t="str">
        <f t="shared" si="1"/>
        <v>annualFee: data[5][i],</v>
      </c>
      <c r="E6" s="9" t="str">
        <f t="shared" si="2"/>
        <v>lastUpdated: data[1][i],
contentID: data[2][i],
cardName: data[3][i],
cardArt: data[4][i],
annualFee: data[5][i],</v>
      </c>
    </row>
    <row r="7" spans="1:5" ht="28.8" x14ac:dyDescent="0.3">
      <c r="A7" s="7" t="s">
        <v>19</v>
      </c>
      <c r="B7" t="str">
        <f t="shared" si="0"/>
        <v>data[6][i],</v>
      </c>
      <c r="C7" t="s">
        <v>38</v>
      </c>
      <c r="D7" t="str">
        <f t="shared" si="1"/>
        <v>introAPRPurchase: data[6][i],</v>
      </c>
      <c r="E7" s="9" t="str">
        <f t="shared" si="2"/>
        <v>lastUpdated: data[1][i],
contentID: data[2][i],
cardName: data[3][i],
cardArt: data[4][i],
annualFee: data[5][i],
introAPRPurchase: data[6][i],</v>
      </c>
    </row>
    <row r="8" spans="1:5" ht="28.8" x14ac:dyDescent="0.3">
      <c r="A8" s="7" t="s">
        <v>20</v>
      </c>
      <c r="B8" t="str">
        <f t="shared" si="0"/>
        <v>data[7][i],</v>
      </c>
      <c r="C8" t="s">
        <v>39</v>
      </c>
      <c r="D8" t="str">
        <f t="shared" si="1"/>
        <v>regularAPRPurchase: data[7][i],</v>
      </c>
      <c r="E8" s="9" t="str">
        <f t="shared" si="2"/>
        <v>lastUpdated: data[1][i],
contentID: data[2][i],
cardName: data[3][i],
cardArt: data[4][i],
annualFee: data[5][i],
introAPRPurchase: data[6][i],
regularAPRPurchase: data[7][i],</v>
      </c>
    </row>
    <row r="9" spans="1:5" ht="28.8" x14ac:dyDescent="0.3">
      <c r="A9" s="7" t="s">
        <v>21</v>
      </c>
      <c r="B9" t="str">
        <f t="shared" si="0"/>
        <v>data[8][i],</v>
      </c>
      <c r="C9" t="s">
        <v>40</v>
      </c>
      <c r="D9" t="str">
        <f t="shared" si="1"/>
        <v>introAPRBalance: data[8][i],</v>
      </c>
      <c r="E9" s="9" t="str">
        <f t="shared" si="2"/>
        <v>lastUpdated: data[1][i],
contentID: data[2][i],
cardName: data[3][i],
cardArt: data[4][i],
annualFee: data[5][i],
introAPRPurchase: data[6][i],
regularAPRPurchase: data[7][i],
introAPRBalance: data[8][i],</v>
      </c>
    </row>
    <row r="10" spans="1:5" ht="28.8" x14ac:dyDescent="0.3">
      <c r="A10" s="7" t="s">
        <v>22</v>
      </c>
      <c r="B10" t="str">
        <f t="shared" si="0"/>
        <v>data[9][i],</v>
      </c>
      <c r="C10" t="s">
        <v>41</v>
      </c>
      <c r="D10" t="str">
        <f t="shared" si="1"/>
        <v>regularAPRBalance: data[9][i],</v>
      </c>
      <c r="E10" s="9" t="str">
        <f t="shared" si="2"/>
        <v>lastUpdated: data[1][i],
contentID: data[2][i],
cardName: data[3][i],
cardArt: data[4][i],
annualFee: data[5][i],
introAPRPurchase: data[6][i],
regularAPRPurchase: data[7][i],
introAPRBalance: data[8][i],
regularAPRBalance: data[9][i],</v>
      </c>
    </row>
    <row r="11" spans="1:5" ht="28.8" x14ac:dyDescent="0.3">
      <c r="A11" s="7" t="s">
        <v>23</v>
      </c>
      <c r="B11" t="str">
        <f t="shared" si="0"/>
        <v>data[10][i],</v>
      </c>
      <c r="C11" t="s">
        <v>42</v>
      </c>
      <c r="D11" t="str">
        <f t="shared" si="1"/>
        <v>cashAdvanceRate: data[10][i],</v>
      </c>
      <c r="E11" s="9" t="str">
        <f t="shared" si="2"/>
        <v>lastUpdated: data[1][i],
contentID: data[2][i],
cardName: data[3][i],
cardArt: data[4][i],
annualFee: data[5][i],
introAPRPurchase: data[6][i],
regularAPRPurchase: data[7][i],
introAPRBalance: data[8][i],
regularAPRBalance: data[9][i],
cashAdvanceRate: data[10][i],</v>
      </c>
    </row>
    <row r="12" spans="1:5" ht="28.8" x14ac:dyDescent="0.3">
      <c r="A12" s="7" t="s">
        <v>24</v>
      </c>
      <c r="B12" t="str">
        <f t="shared" si="0"/>
        <v>data[11][i],</v>
      </c>
      <c r="C12" t="s">
        <v>43</v>
      </c>
      <c r="D12" t="str">
        <f t="shared" si="1"/>
        <v>cashAdvanceFee: data[11][i],</v>
      </c>
      <c r="E12" s="9" t="str">
        <f t="shared" si="2"/>
        <v>lastUpdated: data[1][i],
contentID: data[2][i],
cardName: data[3][i],
cardArt: data[4][i],
annualFee: data[5][i],
introAPRPurchase: data[6][i],
regularAPRPurchase: data[7][i],
introAPRBalance: data[8][i],
regularAPRBalance: data[9][i],
cashAdvanceRate: data[10][i],
cashAdvanceFee: data[11][i],</v>
      </c>
    </row>
    <row r="13" spans="1:5" ht="28.8" x14ac:dyDescent="0.3">
      <c r="A13" s="7" t="s">
        <v>25</v>
      </c>
      <c r="B13" t="str">
        <f t="shared" si="0"/>
        <v>data[12][i],</v>
      </c>
      <c r="C13" t="s">
        <v>36</v>
      </c>
      <c r="D13" t="str">
        <f t="shared" si="1"/>
        <v>lateFee: data[12][i],</v>
      </c>
      <c r="E13" s="9" t="str">
        <f t="shared" si="2"/>
        <v>lastUpdated: data[1][i],
contentID: data[2][i],
cardName: data[3][i],
cardArt: data[4][i],
annualFee: data[5][i],
introAPRPurchase: data[6][i],
regularAPRPurchase: data[7][i],
introAPRBalance: data[8][i],
regularAPRBalance: data[9][i],
cashAdvanceRate: data[10][i],
cashAdvanceFee: data[11][i],
lateFee: data[12][i],</v>
      </c>
    </row>
    <row r="14" spans="1:5" ht="28.8" x14ac:dyDescent="0.3">
      <c r="A14" s="7" t="s">
        <v>26</v>
      </c>
      <c r="B14" t="str">
        <f t="shared" si="0"/>
        <v>data[13][i],</v>
      </c>
      <c r="C14" t="s">
        <v>37</v>
      </c>
      <c r="D14" t="str">
        <f t="shared" si="1"/>
        <v>penaltyAPR: data[13][i],</v>
      </c>
      <c r="E14" s="9" t="str">
        <f t="shared" si="2"/>
        <v>lastUpdated: data[1][i],
contentID: data[2][i],
cardName: data[3][i],
cardArt: data[4][i],
annualFee: data[5][i],
introAPRPurchase: data[6][i],
regularAPRPurchase: data[7][i],
introAPRBalance: data[8][i],
regularAPRBalance: data[9][i],
cashAdvanceRate: data[10][i],
cashAdvanceFee: data[11][i],
lateFee: data[12][i],
penaltyAPR: data[13][i],</v>
      </c>
    </row>
    <row r="15" spans="1:5" ht="28.8" x14ac:dyDescent="0.3">
      <c r="A15" s="7" t="s">
        <v>27</v>
      </c>
      <c r="B15" t="str">
        <f t="shared" si="0"/>
        <v>data[14][i],</v>
      </c>
      <c r="C15" t="s">
        <v>44</v>
      </c>
      <c r="D15" t="str">
        <f t="shared" si="1"/>
        <v>balanceTransferFee: data[14][i],</v>
      </c>
      <c r="E15" s="9" t="str">
        <f t="shared" si="2"/>
        <v>lastUpdated: data[1][i],
contentID: data[2][i],
cardName: data[3][i],
cardArt: data[4][i],
annualFee: data[5][i],
introAPRPurchase: data[6][i],
regularAPRPurchase: data[7][i],
introAPRBalance: data[8][i],
regularAPRBalance: data[9][i],
cashAdvanceRate: data[10][i],
cashAdvanceFee: data[11][i],
lateFee: data[12][i],
penaltyAPR: data[13][i],
balanceTransferFee: data[14][i],</v>
      </c>
    </row>
    <row r="16" spans="1:5" ht="28.8" x14ac:dyDescent="0.3">
      <c r="A16" s="7" t="s">
        <v>28</v>
      </c>
      <c r="B16" t="str">
        <f t="shared" si="0"/>
        <v>data[15][i],</v>
      </c>
      <c r="C16" t="s">
        <v>46</v>
      </c>
      <c r="D16" t="str">
        <f t="shared" si="1"/>
        <v>foreignTransactionFee: data[15][i],</v>
      </c>
      <c r="E16" s="9" t="str">
        <f t="shared" si="2"/>
        <v>lastUpdated: data[1][i],
contentID: data[2][i],
cardName: data[3][i],
cardArt: data[4][i],
annualFee: data[5][i],
introAPRPurchase: data[6][i],
regularAPRPurchase: data[7][i],
introAPRBalance: data[8][i],
regularAPRBalance: data[9][i],
cashAdvanceRate: data[10][i],
cashAdvanceFee: data[11][i],
lateFee: data[12][i],
penaltyAPR: data[13][i],
balanceTransferFee: data[14][i],
foreignTransactionFee: data[15][i],</v>
      </c>
    </row>
    <row r="17" spans="1:5" ht="28.8" x14ac:dyDescent="0.3">
      <c r="A17" s="7" t="s">
        <v>29</v>
      </c>
      <c r="B17" t="str">
        <f t="shared" si="0"/>
        <v>data[16][i],</v>
      </c>
      <c r="C17" t="s">
        <v>45</v>
      </c>
      <c r="D17" t="str">
        <f t="shared" si="1"/>
        <v>returnPaymentFee: data[16][i],</v>
      </c>
      <c r="E17" s="9" t="str">
        <f t="shared" si="2"/>
        <v>lastUpdated: data[1][i],
contentID: data[2][i],
cardName: data[3][i],
cardArt: data[4][i],
annualFee: data[5][i],
introAPRPurchase: data[6][i],
regularAPRPurchase: data[7][i],
introAPRBalance: data[8][i],
regularAPRBalance: data[9][i],
cashAdvanceRate: data[10][i],
cashAdvanceFee: data[11][i],
lateFee: data[12][i],
penaltyAPR: data[13][i],
balanceTransferFee: data[14][i],
foreignTransactionFee: data[15][i],
returnPaymentFee: data[16][i],</v>
      </c>
    </row>
    <row r="18" spans="1:5" ht="28.8" x14ac:dyDescent="0.3">
      <c r="A18" s="8" t="s">
        <v>30</v>
      </c>
      <c r="B18" t="str">
        <f t="shared" si="0"/>
        <v>data[17][i],</v>
      </c>
      <c r="C18" t="s">
        <v>47</v>
      </c>
      <c r="D18" t="str">
        <f t="shared" si="1"/>
        <v>bullets: data[17][i],</v>
      </c>
      <c r="E18" s="9" t="str">
        <f t="shared" si="2"/>
        <v>lastUpdated: data[1][i],
contentID: data[2][i],
cardName: data[3][i],
cardArt: data[4][i],
annualFee: data[5][i],
introAPRPurchase: data[6][i],
regularAPRPurchase: data[7][i],
introAPRBalance: data[8][i],
regularAPRBalance: data[9][i],
cashAdvanceRate: data[10][i],
cashAdvanceFee: data[11][i],
lateFee: data[12][i],
penaltyAPR: data[13][i],
balanceTransferFee: data[14][i],
foreignTransactionFee: data[15][i],
returnPaymentFee: data[16][i],
bullets: data[17][i],</v>
      </c>
    </row>
    <row r="19" spans="1:5" ht="28.8" x14ac:dyDescent="0.3">
      <c r="B19" t="str">
        <f t="shared" si="0"/>
        <v>data[18][i],</v>
      </c>
      <c r="C19" t="s">
        <v>48</v>
      </c>
      <c r="D19" t="str">
        <f t="shared" si="1"/>
        <v>scoreBand: data[18][i],</v>
      </c>
      <c r="E19" s="9" t="str">
        <f t="shared" si="2"/>
        <v>lastUpdated: data[1][i],
contentID: data[2][i],
cardName: data[3][i],
cardArt: data[4][i],
annualFee: data[5][i],
introAPRPurchase: data[6][i],
regularAPRPurchase: data[7][i],
introAPRBalance: data[8][i],
regularAPRBalance: data[9][i],
cashAdvanceRate: data[10][i],
cashAdvanceFee: data[11][i],
lateFee: data[12][i],
penaltyAPR: data[13][i],
balanceTransferFee: data[14][i],
foreignTransactionFee: data[15][i],
returnPaymentFee: data[16][i],
bullets: data[17][i],
scoreBand: data[18][i],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Y27"/>
  <sheetViews>
    <sheetView tabSelected="1" workbookViewId="0">
      <selection activeCell="C25" sqref="C25"/>
    </sheetView>
  </sheetViews>
  <sheetFormatPr defaultRowHeight="14.4" x14ac:dyDescent="0.3"/>
  <cols>
    <col min="1" max="1" width="14.5546875" bestFit="1" customWidth="1"/>
    <col min="2" max="2" width="20.21875" bestFit="1" customWidth="1"/>
    <col min="3" max="3" width="18.5546875" bestFit="1" customWidth="1"/>
    <col min="4" max="5" width="18.5546875" customWidth="1"/>
    <col min="6" max="6" width="30.88671875" bestFit="1" customWidth="1"/>
    <col min="7" max="7" width="15.6640625" style="15" bestFit="1" customWidth="1"/>
    <col min="8" max="8" width="14" bestFit="1" customWidth="1"/>
    <col min="9" max="9" width="13.44140625" bestFit="1" customWidth="1"/>
    <col min="10" max="10" width="13.77734375" bestFit="1" customWidth="1"/>
    <col min="11" max="11" width="12" bestFit="1" customWidth="1"/>
    <col min="12" max="12" width="11.44140625" bestFit="1" customWidth="1"/>
    <col min="13" max="13" width="18.33203125" bestFit="1" customWidth="1"/>
    <col min="14" max="14" width="16.5546875" bestFit="1" customWidth="1"/>
    <col min="15" max="15" width="16" bestFit="1" customWidth="1"/>
    <col min="16" max="16" width="15.44140625" bestFit="1" customWidth="1"/>
    <col min="17" max="17" width="13.77734375" bestFit="1" customWidth="1"/>
    <col min="18" max="18" width="13.21875" bestFit="1" customWidth="1"/>
    <col min="19" max="19" width="16.44140625" bestFit="1" customWidth="1"/>
    <col min="20" max="20" width="19.33203125" bestFit="1" customWidth="1"/>
    <col min="21" max="21" width="16.6640625" bestFit="1" customWidth="1"/>
    <col min="22" max="22" width="10.109375" bestFit="1" customWidth="1"/>
    <col min="23" max="23" width="14.109375" bestFit="1" customWidth="1"/>
    <col min="24" max="24" width="13.5546875" bestFit="1" customWidth="1"/>
    <col min="25" max="25" width="9" bestFit="1" customWidth="1"/>
  </cols>
  <sheetData>
    <row r="1" spans="1:25" x14ac:dyDescent="0.3">
      <c r="A1" s="11"/>
      <c r="B1" s="12"/>
      <c r="C1" s="12"/>
      <c r="D1" s="12"/>
      <c r="E1" s="12"/>
      <c r="F1" s="12"/>
      <c r="G1" s="10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3"/>
      <c r="T1" s="13"/>
      <c r="U1" s="13"/>
      <c r="V1" s="13"/>
      <c r="W1" s="13"/>
      <c r="X1" s="13"/>
      <c r="Y1" s="14"/>
    </row>
    <row r="2" spans="1:25" x14ac:dyDescent="0.3">
      <c r="D2" t="s">
        <v>72</v>
      </c>
      <c r="E2" t="s">
        <v>73</v>
      </c>
      <c r="F2" t="s">
        <v>74</v>
      </c>
    </row>
    <row r="3" spans="1:25" x14ac:dyDescent="0.3">
      <c r="B3" t="s">
        <v>75</v>
      </c>
      <c r="C3" t="str">
        <f>"data[i]["&amp;ROW()&amp;"],"</f>
        <v>data[i][3],</v>
      </c>
      <c r="D3" t="str">
        <f>IFERROR(LEFT(B3,FIND(".",B3)-1),B3)</f>
        <v>partnerName</v>
      </c>
      <c r="E3" t="str">
        <f>IFERROR(RIGHT(B3,LEN(B3)-FIND(".",B3)),B3)</f>
        <v>partnerName</v>
      </c>
      <c r="F3" t="str">
        <f>IF(_xlfn.XOR(D3=D1,D3=D4),IF(NOT(D1=D3),D3&amp;": {"&amp;CHAR(10)&amp;E3&amp;": "&amp;C3,E3&amp;": "&amp;C3&amp;CHAR(10)&amp;"},"),E3&amp;": "&amp;C3)</f>
        <v>partnerName: data[i][3],</v>
      </c>
      <c r="G3" s="15" t="str">
        <f>F3</f>
        <v>partnerName: data[i][3],</v>
      </c>
    </row>
    <row r="4" spans="1:25" x14ac:dyDescent="0.3">
      <c r="B4" t="s">
        <v>49</v>
      </c>
      <c r="C4" t="str">
        <f>"data[i]["&amp;ROW()&amp;"],"</f>
        <v>data[i][4],</v>
      </c>
      <c r="D4" t="str">
        <f>IFERROR(LEFT(B4,FIND(".",B4)-1),B4)</f>
        <v>rewardsCurrency</v>
      </c>
      <c r="E4" t="str">
        <f>IFERROR(RIGHT(B4,LEN(B4)-FIND(".",B4)),B4)</f>
        <v>rewardsCurrency</v>
      </c>
      <c r="F4" t="str">
        <f>IF(_xlfn.XOR(D4=D2,D4=D5),IF(NOT(D2=D4),D4&amp;": {"&amp;CHAR(10)&amp;E4&amp;": "&amp;C4,E4&amp;": "&amp;C4&amp;CHAR(10)&amp;"},"),E4&amp;": "&amp;C4)</f>
        <v>rewardsCurrency: data[i][4],</v>
      </c>
      <c r="G4" s="15" t="str">
        <f>G3&amp;CHAR(10)&amp;F4</f>
        <v>partnerName: data[i][3],
rewardsCurrency: data[i][4],</v>
      </c>
    </row>
    <row r="5" spans="1:25" x14ac:dyDescent="0.3">
      <c r="B5" t="s">
        <v>50</v>
      </c>
      <c r="C5" t="str">
        <f t="shared" ref="C5:C27" si="0">"data[i]["&amp;ROW()&amp;"],"</f>
        <v>data[i][5],</v>
      </c>
      <c r="D5" t="str">
        <f t="shared" ref="D5:D26" si="1">IFERROR(LEFT(B5,FIND(".",B5)-1),B5)</f>
        <v>restaurants</v>
      </c>
      <c r="E5" t="str">
        <f t="shared" ref="E5:E26" si="2">IFERROR(RIGHT(B5,LEN(B5)-FIND(".",B5)),B5)</f>
        <v>rewardsRate</v>
      </c>
      <c r="F5" t="str">
        <f t="shared" ref="F5:F26" si="3">IF(_xlfn.XOR(D5=D4,D5=D6),IF(NOT(D4=D5),D5&amp;": {"&amp;CHAR(10)&amp;E5&amp;": "&amp;C5,E5&amp;": "&amp;C5&amp;CHAR(10)&amp;"},"),E5&amp;": "&amp;C5)</f>
        <v>restaurants: {
rewardsRate: data[i][5],</v>
      </c>
      <c r="G5" s="15" t="str">
        <f>G4&amp;CHAR(10)&amp;F5</f>
        <v>partnerName: data[i][3],
rewardsCurrency: data[i][4],
restaurants: {
rewardsRate: data[i][5],</v>
      </c>
    </row>
    <row r="6" spans="1:25" x14ac:dyDescent="0.3">
      <c r="B6" t="s">
        <v>51</v>
      </c>
      <c r="C6" t="str">
        <f t="shared" si="0"/>
        <v>data[i][6],</v>
      </c>
      <c r="D6" t="str">
        <f t="shared" si="1"/>
        <v>restaurants</v>
      </c>
      <c r="E6" t="str">
        <f t="shared" si="2"/>
        <v>maxSpend</v>
      </c>
      <c r="F6" t="str">
        <f t="shared" si="3"/>
        <v>maxSpend: data[i][6],</v>
      </c>
      <c r="G6" s="15" t="str">
        <f t="shared" ref="G6:G26" si="4">G5&amp;CHAR(10)&amp;F6</f>
        <v>partnerName: data[i][3],
rewardsCurrency: data[i][4],
restaurants: {
rewardsRate: data[i][5],
maxSpend: data[i][6],</v>
      </c>
    </row>
    <row r="7" spans="1:25" x14ac:dyDescent="0.3">
      <c r="B7" t="s">
        <v>52</v>
      </c>
      <c r="C7" t="str">
        <f t="shared" si="0"/>
        <v>data[i][7],</v>
      </c>
      <c r="D7" t="str">
        <f t="shared" si="1"/>
        <v>restaurants</v>
      </c>
      <c r="E7" t="str">
        <f t="shared" si="2"/>
        <v>maxReset</v>
      </c>
      <c r="F7" t="str">
        <f t="shared" si="3"/>
        <v>maxReset: data[i][7],
},</v>
      </c>
      <c r="G7" s="15" t="str">
        <f t="shared" si="4"/>
        <v>partnerName: data[i][3],
rewardsCurrency: data[i][4],
restaurants: {
rewardsRate: data[i][5],
maxSpend: data[i][6],
maxReset: data[i][7],
},</v>
      </c>
    </row>
    <row r="8" spans="1:25" x14ac:dyDescent="0.3">
      <c r="B8" t="s">
        <v>53</v>
      </c>
      <c r="C8" t="str">
        <f t="shared" si="0"/>
        <v>data[i][8],</v>
      </c>
      <c r="D8" t="str">
        <f t="shared" si="1"/>
        <v>travel</v>
      </c>
      <c r="E8" t="str">
        <f t="shared" si="2"/>
        <v>rewardsRate</v>
      </c>
      <c r="F8" t="str">
        <f t="shared" si="3"/>
        <v>travel: {
rewardsRate: data[i][8],</v>
      </c>
      <c r="G8" s="15" t="str">
        <f t="shared" si="4"/>
        <v>partnerName: data[i][3],
rewardsCurrency: data[i][4],
restaurants: {
rewardsRate: data[i][5],
maxSpend: data[i][6],
maxReset: data[i][7],
},
travel: {
rewardsRate: data[i][8],</v>
      </c>
    </row>
    <row r="9" spans="1:25" x14ac:dyDescent="0.3">
      <c r="B9" t="s">
        <v>54</v>
      </c>
      <c r="C9" t="str">
        <f t="shared" si="0"/>
        <v>data[i][9],</v>
      </c>
      <c r="D9" t="str">
        <f t="shared" si="1"/>
        <v>travel</v>
      </c>
      <c r="E9" t="str">
        <f t="shared" si="2"/>
        <v>maxSpend</v>
      </c>
      <c r="F9" t="str">
        <f t="shared" si="3"/>
        <v>maxSpend: data[i][9],</v>
      </c>
      <c r="G9" s="15" t="str">
        <f t="shared" si="4"/>
        <v>partnerName: data[i][3],
rewardsCurrency: data[i][4],
restaurants: {
rewardsRate: data[i][5],
maxSpend: data[i][6],
maxReset: data[i][7],
},
travel: {
rewardsRate: data[i][8],
maxSpend: data[i][9],</v>
      </c>
    </row>
    <row r="10" spans="1:25" x14ac:dyDescent="0.3">
      <c r="B10" t="s">
        <v>55</v>
      </c>
      <c r="C10" t="str">
        <f t="shared" si="0"/>
        <v>data[i][10],</v>
      </c>
      <c r="D10" t="str">
        <f t="shared" si="1"/>
        <v>travel</v>
      </c>
      <c r="E10" t="str">
        <f t="shared" si="2"/>
        <v>maxReset</v>
      </c>
      <c r="F10" t="str">
        <f t="shared" si="3"/>
        <v>maxReset: data[i][10],
},</v>
      </c>
      <c r="G10" s="15" t="str">
        <f t="shared" si="4"/>
        <v>partnerName: data[i][3],
rewardsCurrency: data[i][4],
restaurants: {
rewardsRate: data[i][5],
maxSpend: data[i][6],
maxReset: data[i][7],
},
travel: {
rewardsRate: data[i][8],
maxSpend: data[i][9],
maxReset: data[i][10],
},</v>
      </c>
    </row>
    <row r="11" spans="1:25" x14ac:dyDescent="0.3">
      <c r="B11" t="s">
        <v>56</v>
      </c>
      <c r="C11" t="str">
        <f t="shared" si="0"/>
        <v>data[i][11],</v>
      </c>
      <c r="D11" t="str">
        <f t="shared" si="1"/>
        <v>gas</v>
      </c>
      <c r="E11" t="str">
        <f t="shared" si="2"/>
        <v>rewardsRate</v>
      </c>
      <c r="F11" t="str">
        <f t="shared" si="3"/>
        <v>gas: {
rewardsRate: data[i][11],</v>
      </c>
      <c r="G11" s="15" t="str">
        <f t="shared" si="4"/>
        <v>partnerName: data[i][3],
rewardsCurrency: data[i][4],
restaurants: {
rewardsRate: data[i][5],
maxSpend: data[i][6],
maxReset: data[i][7],
},
travel: {
rewardsRate: data[i][8],
maxSpend: data[i][9],
maxReset: data[i][10],
},
gas: {
rewardsRate: data[i][11],</v>
      </c>
    </row>
    <row r="12" spans="1:25" x14ac:dyDescent="0.3">
      <c r="B12" t="s">
        <v>57</v>
      </c>
      <c r="C12" t="str">
        <f t="shared" si="0"/>
        <v>data[i][12],</v>
      </c>
      <c r="D12" t="str">
        <f t="shared" si="1"/>
        <v>gas</v>
      </c>
      <c r="E12" t="str">
        <f t="shared" si="2"/>
        <v>maxSpend</v>
      </c>
      <c r="F12" t="str">
        <f t="shared" si="3"/>
        <v>maxSpend: data[i][12],</v>
      </c>
      <c r="G12" s="15" t="str">
        <f t="shared" si="4"/>
        <v>partnerName: data[i][3],
rewardsCurrency: data[i][4],
restaurants: {
rewardsRate: data[i][5],
maxSpend: data[i][6],
maxReset: data[i][7],
},
travel: {
rewardsRate: data[i][8],
maxSpend: data[i][9],
maxReset: data[i][10],
},
gas: {
rewardsRate: data[i][11],
maxSpend: data[i][12],</v>
      </c>
    </row>
    <row r="13" spans="1:25" x14ac:dyDescent="0.3">
      <c r="B13" t="s">
        <v>58</v>
      </c>
      <c r="C13" t="str">
        <f t="shared" si="0"/>
        <v>data[i][13],</v>
      </c>
      <c r="D13" t="str">
        <f t="shared" si="1"/>
        <v>gas</v>
      </c>
      <c r="E13" t="str">
        <f t="shared" si="2"/>
        <v>maxReset</v>
      </c>
      <c r="F13" t="str">
        <f t="shared" si="3"/>
        <v>maxReset: data[i][13],
},</v>
      </c>
      <c r="G13" s="15" t="str">
        <f t="shared" si="4"/>
        <v>partnerName: data[i][3],
rewardsCurrency: data[i][4],
restaurants: {
rewardsRate: data[i][5],
maxSpend: data[i][6],
maxReset: data[i][7],
},
travel: {
rewardsRate: data[i][8],
maxSpend: data[i][9],
maxReset: data[i][10],
},
gas: {
rewardsRate: data[i][11],
maxSpend: data[i][12],
maxReset: data[i][13],
},</v>
      </c>
    </row>
    <row r="14" spans="1:25" x14ac:dyDescent="0.3">
      <c r="B14" t="s">
        <v>59</v>
      </c>
      <c r="C14" t="str">
        <f t="shared" si="0"/>
        <v>data[i][14],</v>
      </c>
      <c r="D14" t="str">
        <f t="shared" si="1"/>
        <v>groceries</v>
      </c>
      <c r="E14" t="str">
        <f t="shared" si="2"/>
        <v>rewardsRate</v>
      </c>
      <c r="F14" t="str">
        <f t="shared" si="3"/>
        <v>groceries: {
rewardsRate: data[i][14],</v>
      </c>
      <c r="G14" s="15" t="str">
        <f t="shared" si="4"/>
        <v>partnerName: data[i][3],
rewardsCurrency: data[i][4],
restaurants: {
rewardsRate: data[i][5],
maxSpend: data[i][6],
maxReset: data[i][7],
},
travel: {
rewardsRate: data[i][8],
maxSpend: data[i][9],
maxReset: data[i][10],
},
gas: {
rewardsRate: data[i][11],
maxSpend: data[i][12],
maxReset: data[i][13],
},
groceries: {
rewardsRate: data[i][14],</v>
      </c>
    </row>
    <row r="15" spans="1:25" x14ac:dyDescent="0.3">
      <c r="B15" t="s">
        <v>60</v>
      </c>
      <c r="C15" t="str">
        <f t="shared" si="0"/>
        <v>data[i][15],</v>
      </c>
      <c r="D15" t="str">
        <f t="shared" si="1"/>
        <v>groceries</v>
      </c>
      <c r="E15" t="str">
        <f t="shared" si="2"/>
        <v>maxSpend</v>
      </c>
      <c r="F15" t="str">
        <f t="shared" si="3"/>
        <v>maxSpend: data[i][15],</v>
      </c>
      <c r="G15" s="15" t="str">
        <f t="shared" si="4"/>
        <v>partnerName: data[i][3],
rewardsCurrency: data[i][4],
restaurants: {
rewardsRate: data[i][5],
maxSpend: data[i][6],
maxReset: data[i][7],
},
travel: {
rewardsRate: data[i][8],
maxSpend: data[i][9],
maxReset: data[i][10],
},
gas: {
rewardsRate: data[i][11],
maxSpend: data[i][12],
maxReset: data[i][13],
},
groceries: {
rewardsRate: data[i][14],
maxSpend: data[i][15],</v>
      </c>
    </row>
    <row r="16" spans="1:25" x14ac:dyDescent="0.3">
      <c r="B16" t="s">
        <v>61</v>
      </c>
      <c r="C16" t="str">
        <f t="shared" si="0"/>
        <v>data[i][16],</v>
      </c>
      <c r="D16" t="str">
        <f t="shared" si="1"/>
        <v>groceries</v>
      </c>
      <c r="E16" t="str">
        <f t="shared" si="2"/>
        <v>maxReset</v>
      </c>
      <c r="F16" t="str">
        <f t="shared" si="3"/>
        <v>maxReset: data[i][16],
},</v>
      </c>
      <c r="G16" s="15" t="str">
        <f t="shared" si="4"/>
        <v>partnerName: data[i][3],
rewardsCurrency: data[i][4],
restaurants: {
rewardsRate: data[i][5],
maxSpend: data[i][6],
maxReset: data[i][7],
},
travel: {
rewardsRate: data[i][8],
maxSpend: data[i][9],
maxReset: data[i][10],
},
gas: {
rewardsRate: data[i][11],
maxSpend: data[i][12],
maxReset: data[i][13],
},
groceries: {
rewardsRate: data[i][14],
maxSpend: data[i][15],
maxReset: data[i][16],
},</v>
      </c>
    </row>
    <row r="17" spans="2:7" x14ac:dyDescent="0.3">
      <c r="B17" t="s">
        <v>62</v>
      </c>
      <c r="C17" t="str">
        <f t="shared" si="0"/>
        <v>data[i][17],</v>
      </c>
      <c r="D17" t="str">
        <f t="shared" si="1"/>
        <v>other</v>
      </c>
      <c r="E17" t="str">
        <f t="shared" si="2"/>
        <v>rewardsRate</v>
      </c>
      <c r="F17" t="str">
        <f t="shared" si="3"/>
        <v>other: {
rewardsRate: data[i][17],</v>
      </c>
      <c r="G17" s="15" t="str">
        <f t="shared" si="4"/>
        <v>partnerName: data[i][3],
rewardsCurrency: data[i][4],
restaurants: {
rewardsRate: data[i][5],
maxSpend: data[i][6],
maxReset: data[i][7],
},
travel: {
rewardsRate: data[i][8],
maxSpend: data[i][9],
maxReset: data[i][10],
},
gas: {
rewardsRate: data[i][11],
maxSpend: data[i][12],
maxReset: data[i][13],
},
groceries: {
rewardsRate: data[i][14],
maxSpend: data[i][15],
maxReset: data[i][16],
},
other: {
rewardsRate: data[i][17],</v>
      </c>
    </row>
    <row r="18" spans="2:7" x14ac:dyDescent="0.3">
      <c r="B18" t="s">
        <v>63</v>
      </c>
      <c r="C18" t="str">
        <f t="shared" si="0"/>
        <v>data[i][18],</v>
      </c>
      <c r="D18" t="str">
        <f t="shared" si="1"/>
        <v>other</v>
      </c>
      <c r="E18" t="str">
        <f t="shared" si="2"/>
        <v>maxSpend</v>
      </c>
      <c r="F18" t="str">
        <f t="shared" si="3"/>
        <v>maxSpend: data[i][18],</v>
      </c>
      <c r="G18" s="15" t="str">
        <f t="shared" si="4"/>
        <v>partnerName: data[i][3],
rewardsCurrency: data[i][4],
restaurants: {
rewardsRate: data[i][5],
maxSpend: data[i][6],
maxReset: data[i][7],
},
travel: {
rewardsRate: data[i][8],
maxSpend: data[i][9],
maxReset: data[i][10],
},
gas: {
rewardsRate: data[i][11],
maxSpend: data[i][12],
maxReset: data[i][13],
},
groceries: {
rewardsRate: data[i][14],
maxSpend: data[i][15],
maxReset: data[i][16],
},
other: {
rewardsRate: data[i][17],
maxSpend: data[i][18],</v>
      </c>
    </row>
    <row r="19" spans="2:7" x14ac:dyDescent="0.3">
      <c r="B19" t="s">
        <v>64</v>
      </c>
      <c r="C19" t="str">
        <f t="shared" si="0"/>
        <v>data[i][19],</v>
      </c>
      <c r="D19" t="str">
        <f t="shared" si="1"/>
        <v>other</v>
      </c>
      <c r="E19" t="str">
        <f t="shared" si="2"/>
        <v>maxReset</v>
      </c>
      <c r="F19" t="str">
        <f t="shared" si="3"/>
        <v>maxReset: data[i][19],
},</v>
      </c>
      <c r="G19" s="15" t="str">
        <f t="shared" si="4"/>
        <v>partnerName: data[i][3],
rewardsCurrency: data[i][4],
restaurants: {
rewardsRate: data[i][5],
maxSpend: data[i][6],
maxReset: data[i][7],
},
travel: {
rewardsRate: data[i][8],
maxSpend: data[i][9],
maxReset: data[i][10],
},
gas: {
rewardsRate: data[i][11],
maxSpend: data[i][12],
maxReset: data[i][13],
},
groceries: {
rewardsRate: data[i][14],
maxSpend: data[i][15],
maxReset: data[i][16],
},
other: {
rewardsRate: data[i][17],
maxSpend: data[i][18],
maxReset: data[i][19],
},</v>
      </c>
    </row>
    <row r="20" spans="2:7" x14ac:dyDescent="0.3">
      <c r="B20" t="s">
        <v>65</v>
      </c>
      <c r="C20" t="str">
        <f t="shared" si="0"/>
        <v>data[i][20],</v>
      </c>
      <c r="D20" t="str">
        <f t="shared" si="1"/>
        <v>signupBonus</v>
      </c>
      <c r="E20" t="str">
        <f t="shared" si="2"/>
        <v>bonus</v>
      </c>
      <c r="F20" t="str">
        <f t="shared" si="3"/>
        <v>signupBonus: {
bonus: data[i][20],</v>
      </c>
      <c r="G20" s="15" t="str">
        <f t="shared" si="4"/>
        <v>partnerName: data[i][3],
rewardsCurrency: data[i][4],
restaurants: {
rewardsRate: data[i][5],
maxSpend: data[i][6],
maxReset: data[i][7],
},
travel: {
rewardsRate: data[i][8],
maxSpend: data[i][9],
maxReset: data[i][10],
},
gas: {
rewardsRate: data[i][11],
maxSpend: data[i][12],
maxReset: data[i][13],
},
groceries: {
rewardsRate: data[i][14],
maxSpend: data[i][15],
maxReset: data[i][16],
},
other: {
rewardsRate: data[i][17],
maxSpend: data[i][18],
maxReset: data[i][19],
},
signupBonus: {
bonus: data[i][20],</v>
      </c>
    </row>
    <row r="21" spans="2:7" x14ac:dyDescent="0.3">
      <c r="B21" t="s">
        <v>66</v>
      </c>
      <c r="C21" t="str">
        <f t="shared" si="0"/>
        <v>data[i][21],</v>
      </c>
      <c r="D21" t="str">
        <f t="shared" si="1"/>
        <v>signupBonus</v>
      </c>
      <c r="E21" t="str">
        <f t="shared" si="2"/>
        <v>threshold</v>
      </c>
      <c r="F21" t="str">
        <f t="shared" si="3"/>
        <v>threshold: data[i][21],</v>
      </c>
      <c r="G21" s="15" t="str">
        <f t="shared" si="4"/>
        <v>partnerName: data[i][3],
rewardsCurrency: data[i][4],
restaurants: {
rewardsRate: data[i][5],
maxSpend: data[i][6],
maxReset: data[i][7],
},
travel: {
rewardsRate: data[i][8],
maxSpend: data[i][9],
maxReset: data[i][10],
},
gas: {
rewardsRate: data[i][11],
maxSpend: data[i][12],
maxReset: data[i][13],
},
groceries: {
rewardsRate: data[i][14],
maxSpend: data[i][15],
maxReset: data[i][16],
},
other: {
rewardsRate: data[i][17],
maxSpend: data[i][18],
maxReset: data[i][19],
},
signupBonus: {
bonus: data[i][20],
threshold: data[i][21],</v>
      </c>
    </row>
    <row r="22" spans="2:7" x14ac:dyDescent="0.3">
      <c r="B22" t="s">
        <v>67</v>
      </c>
      <c r="C22" t="str">
        <f t="shared" si="0"/>
        <v>data[i][22],</v>
      </c>
      <c r="D22" t="str">
        <f t="shared" si="1"/>
        <v>signupBonus</v>
      </c>
      <c r="E22" t="str">
        <f t="shared" si="2"/>
        <v>timing</v>
      </c>
      <c r="F22" t="str">
        <f t="shared" si="3"/>
        <v>timing: data[i][22],
},</v>
      </c>
      <c r="G22" s="15" t="str">
        <f t="shared" si="4"/>
        <v>partnerName: data[i][3],
rewardsCurrency: data[i][4],
restaurants: {
rewardsRate: data[i][5],
maxSpend: data[i][6],
maxReset: data[i][7],
},
travel: {
rewardsRate: data[i][8],
maxSpend: data[i][9],
maxReset: data[i][10],
},
gas: {
rewardsRate: data[i][11],
maxSpend: data[i][12],
maxReset: data[i][13],
},
groceries: {
rewardsRate: data[i][14],
maxSpend: data[i][15],
maxReset: data[i][16],
},
other: {
rewardsRate: data[i][17],
maxSpend: data[i][18],
maxReset: data[i][19],
},
signupBonus: {
bonus: data[i][20],
threshold: data[i][21],
timing: data[i][22],
},</v>
      </c>
    </row>
    <row r="23" spans="2:7" x14ac:dyDescent="0.3">
      <c r="B23" t="s">
        <v>68</v>
      </c>
      <c r="C23" t="str">
        <f t="shared" si="0"/>
        <v>data[i][23],</v>
      </c>
      <c r="D23" t="str">
        <f t="shared" si="1"/>
        <v>fees</v>
      </c>
      <c r="E23" t="str">
        <f t="shared" si="2"/>
        <v>annual</v>
      </c>
      <c r="F23" t="str">
        <f t="shared" si="3"/>
        <v>fees: {
annual: data[i][23],</v>
      </c>
      <c r="G23" s="15" t="str">
        <f t="shared" si="4"/>
        <v>partnerName: data[i][3],
rewardsCurrency: data[i][4],
restaurants: {
rewardsRate: data[i][5],
maxSpend: data[i][6],
maxReset: data[i][7],
},
travel: {
rewardsRate: data[i][8],
maxSpend: data[i][9],
maxReset: data[i][10],
},
gas: {
rewardsRate: data[i][11],
maxSpend: data[i][12],
maxReset: data[i][13],
},
groceries: {
rewardsRate: data[i][14],
maxSpend: data[i][15],
maxReset: data[i][16],
},
other: {
rewardsRate: data[i][17],
maxSpend: data[i][18],
maxReset: data[i][19],
},
signupBonus: {
bonus: data[i][20],
threshold: data[i][21],
timing: data[i][22],
},
fees: {
annual: data[i][23],</v>
      </c>
    </row>
    <row r="24" spans="2:7" x14ac:dyDescent="0.3">
      <c r="B24" t="s">
        <v>69</v>
      </c>
      <c r="C24" t="str">
        <f t="shared" si="0"/>
        <v>data[i][24],</v>
      </c>
      <c r="D24" t="str">
        <f t="shared" si="1"/>
        <v>fees</v>
      </c>
      <c r="E24" t="str">
        <f t="shared" si="2"/>
        <v>annualIntro</v>
      </c>
      <c r="F24" t="str">
        <f t="shared" si="3"/>
        <v>annualIntro: data[i][24],</v>
      </c>
      <c r="G24" s="15" t="str">
        <f t="shared" si="4"/>
        <v>partnerName: data[i][3],
rewardsCurrency: data[i][4],
restaurants: {
rewardsRate: data[i][5],
maxSpend: data[i][6],
maxReset: data[i][7],
},
travel: {
rewardsRate: data[i][8],
maxSpend: data[i][9],
maxReset: data[i][10],
},
gas: {
rewardsRate: data[i][11],
maxSpend: data[i][12],
maxReset: data[i][13],
},
groceries: {
rewardsRate: data[i][14],
maxSpend: data[i][15],
maxReset: data[i][16],
},
other: {
rewardsRate: data[i][17],
maxSpend: data[i][18],
maxReset: data[i][19],
},
signupBonus: {
bonus: data[i][20],
threshold: data[i][21],
timing: data[i][22],
},
fees: {
annual: data[i][23],
annualIntro: data[i][24],</v>
      </c>
    </row>
    <row r="25" spans="2:7" x14ac:dyDescent="0.3">
      <c r="B25" t="s">
        <v>70</v>
      </c>
      <c r="C25" t="str">
        <f t="shared" si="0"/>
        <v>data[i][25],</v>
      </c>
      <c r="D25" t="str">
        <f t="shared" si="1"/>
        <v>fees</v>
      </c>
      <c r="E25" t="str">
        <f t="shared" si="2"/>
        <v>hasForeign</v>
      </c>
      <c r="F25" t="str">
        <f t="shared" si="3"/>
        <v>hasForeign: data[i][25],
},</v>
      </c>
      <c r="G25" s="15" t="str">
        <f t="shared" si="4"/>
        <v>partnerName: data[i][3],
rewardsCurrency: data[i][4],
restaurants: {
rewardsRate: data[i][5],
maxSpend: data[i][6],
maxReset: data[i][7],
},
travel: {
rewardsRate: data[i][8],
maxSpend: data[i][9],
maxReset: data[i][10],
},
gas: {
rewardsRate: data[i][11],
maxSpend: data[i][12],
maxReset: data[i][13],
},
groceries: {
rewardsRate: data[i][14],
maxSpend: data[i][15],
maxReset: data[i][16],
},
other: {
rewardsRate: data[i][17],
maxSpend: data[i][18],
maxReset: data[i][19],
},
signupBonus: {
bonus: data[i][20],
threshold: data[i][21],
timing: data[i][22],
},
fees: {
annual: data[i][23],
annualIntro: data[i][24],
hasForeign: data[i][25],
},</v>
      </c>
    </row>
    <row r="26" spans="2:7" x14ac:dyDescent="0.3">
      <c r="B26" t="s">
        <v>71</v>
      </c>
      <c r="C26" t="str">
        <f t="shared" si="0"/>
        <v>data[i][26],</v>
      </c>
      <c r="D26" t="str">
        <f t="shared" si="1"/>
        <v>network</v>
      </c>
      <c r="E26" t="str">
        <f t="shared" si="2"/>
        <v>network</v>
      </c>
      <c r="F26" t="str">
        <f t="shared" si="3"/>
        <v>network: data[i][26],</v>
      </c>
      <c r="G26" s="15" t="str">
        <f t="shared" si="4"/>
        <v>partnerName: data[i][3],
rewardsCurrency: data[i][4],
restaurants: {
rewardsRate: data[i][5],
maxSpend: data[i][6],
maxReset: data[i][7],
},
travel: {
rewardsRate: data[i][8],
maxSpend: data[i][9],
maxReset: data[i][10],
},
gas: {
rewardsRate: data[i][11],
maxSpend: data[i][12],
maxReset: data[i][13],
},
groceries: {
rewardsRate: data[i][14],
maxSpend: data[i][15],
maxReset: data[i][16],
},
other: {
rewardsRate: data[i][17],
maxSpend: data[i][18],
maxReset: data[i][19],
},
signupBonus: {
bonus: data[i][20],
threshold: data[i][21],
timing: data[i][22],
},
fees: {
annual: data[i][23],
annualIntro: data[i][24],
hasForeign: data[i][25],
},
network: data[i][26],</v>
      </c>
    </row>
    <row r="27" spans="2:7" x14ac:dyDescent="0.3">
      <c r="B27" s="16" t="s">
        <v>76</v>
      </c>
      <c r="C27" t="str">
        <f t="shared" si="0"/>
        <v>data[i][27],</v>
      </c>
      <c r="D27" t="str">
        <f t="shared" ref="D27" si="5">IFERROR(LEFT(B27,FIND(".",B27)-1),B27)</f>
        <v>imgUrl</v>
      </c>
      <c r="E27" t="str">
        <f t="shared" ref="E27" si="6">IFERROR(RIGHT(B27,LEN(B27)-FIND(".",B27)),B27)</f>
        <v>imgUrl</v>
      </c>
      <c r="F27" t="str">
        <f t="shared" ref="F27" si="7">IF(_xlfn.XOR(D27=D26,D27=D28),IF(NOT(D26=D27),D27&amp;": {"&amp;CHAR(10)&amp;E27&amp;": "&amp;C27,E27&amp;": "&amp;C27&amp;CHAR(10)&amp;"},"),E27&amp;": "&amp;C27)</f>
        <v>imgUrl: data[i][27],</v>
      </c>
      <c r="G27" s="15" t="str">
        <f t="shared" ref="G27" si="8">G26&amp;CHAR(10)&amp;F27</f>
        <v>partnerName: data[i][3],
rewardsCurrency: data[i][4],
restaurants: {
rewardsRate: data[i][5],
maxSpend: data[i][6],
maxReset: data[i][7],
},
travel: {
rewardsRate: data[i][8],
maxSpend: data[i][9],
maxReset: data[i][10],
},
gas: {
rewardsRate: data[i][11],
maxSpend: data[i][12],
maxReset: data[i][13],
},
groceries: {
rewardsRate: data[i][14],
maxSpend: data[i][15],
maxReset: data[i][16],
},
other: {
rewardsRate: data[i][17],
maxSpend: data[i][18],
maxReset: data[i][19],
},
signupBonus: {
bonus: data[i][20],
threshold: data[i][21],
timing: data[i][22],
},
fees: {
annual: data[i][23],
annualIntro: data[i][24],
hasForeign: data[i][25],
},
network: data[i][26],
imgUrl: data[i][27],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Halvorson</dc:creator>
  <cp:lastModifiedBy>Michael Halvorson</cp:lastModifiedBy>
  <dcterms:created xsi:type="dcterms:W3CDTF">2017-06-26T16:27:27Z</dcterms:created>
  <dcterms:modified xsi:type="dcterms:W3CDTF">2017-06-29T21:05:47Z</dcterms:modified>
</cp:coreProperties>
</file>