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UTOMATIZACION\ENTREGABLES_PRUEBA\3. PRUEBAS NO FUNCIONALES\"/>
    </mc:Choice>
  </mc:AlternateContent>
  <bookViews>
    <workbookView xWindow="0" yWindow="0" windowWidth="28800" windowHeight="12300"/>
  </bookViews>
  <sheets>
    <sheet name="Analisis estadistico" sheetId="1" r:id="rId1"/>
    <sheet name="Evidencia reportada con jmeter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4" i="1" l="1"/>
  <c r="D62" i="1"/>
  <c r="D52" i="1"/>
  <c r="D53" i="1" s="1"/>
  <c r="D34" i="1"/>
  <c r="D36" i="1"/>
  <c r="D40" i="1" s="1"/>
  <c r="D39" i="1"/>
  <c r="D67" i="1" l="1"/>
  <c r="D68" i="1"/>
  <c r="C72" i="1" s="1"/>
  <c r="C44" i="1"/>
  <c r="C42" i="1"/>
  <c r="C43" i="1"/>
  <c r="D24" i="1"/>
  <c r="D25" i="1" s="1"/>
  <c r="C70" i="1" l="1"/>
  <c r="C71" i="1"/>
</calcChain>
</file>

<file path=xl/sharedStrings.xml><?xml version="1.0" encoding="utf-8"?>
<sst xmlns="http://schemas.openxmlformats.org/spreadsheetml/2006/main" count="80" uniqueCount="46">
  <si>
    <t># Muestras</t>
  </si>
  <si>
    <t>Media</t>
  </si>
  <si>
    <t>Mediana</t>
  </si>
  <si>
    <t>Línea de 90%</t>
  </si>
  <si>
    <t>Min</t>
  </si>
  <si>
    <t>Máx</t>
  </si>
  <si>
    <t>% Error</t>
  </si>
  <si>
    <t>Rendimiento</t>
  </si>
  <si>
    <t>Kb/sec</t>
  </si>
  <si>
    <t>TOTAL</t>
  </si>
  <si>
    <t># Muestras*Media</t>
  </si>
  <si>
    <t>TIEMPO TOTAL (ms)</t>
  </si>
  <si>
    <t>Es el tiempo total utilizado para los x threads</t>
  </si>
  <si>
    <t>Thread</t>
  </si>
  <si>
    <t>Tiempo promedio por thread</t>
  </si>
  <si>
    <t>TIEMPO PROMEDIO (min)</t>
  </si>
  <si>
    <t>50</t>
  </si>
  <si>
    <t>#Thread</t>
  </si>
  <si>
    <t>IC Distribución Normal al 95%</t>
  </si>
  <si>
    <t>[5,043535539 ; 5,766464461] en seg</t>
  </si>
  <si>
    <t>10</t>
  </si>
  <si>
    <t>ESCENARIO 1</t>
  </si>
  <si>
    <t>ESCENARIO 2</t>
  </si>
  <si>
    <t>INFORME DE PRUEBAS</t>
  </si>
  <si>
    <t>Reporte resumen</t>
  </si>
  <si>
    <t>Informe agregado</t>
  </si>
  <si>
    <t>Grafico de resultados</t>
  </si>
  <si>
    <t>EVIDENCIAS</t>
  </si>
  <si>
    <t>[ TP  – Z 0.95 * D/√n, TP + Z0.95 * D/√n ]</t>
  </si>
  <si>
    <t>Tamaño de la muestra (n)</t>
  </si>
  <si>
    <t>Tiempo promedio (TP) de respuesta</t>
  </si>
  <si>
    <t>Desviación (D)</t>
  </si>
  <si>
    <t>Z0.95</t>
  </si>
  <si>
    <t>Intervalo 1</t>
  </si>
  <si>
    <t>Intervalo 2</t>
  </si>
  <si>
    <t>ms</t>
  </si>
  <si>
    <t>Unidad</t>
  </si>
  <si>
    <t>s</t>
  </si>
  <si>
    <t>min</t>
  </si>
  <si>
    <t>[996,432113909365 ; 997,155042832068]</t>
  </si>
  <si>
    <t>Intervalo   de confianza al 95%</t>
  </si>
  <si>
    <t>RESUMEN Y ANALISIS</t>
  </si>
  <si>
    <t>La consulto en Reporte resumen</t>
  </si>
  <si>
    <t>Ver tabla referencia</t>
  </si>
  <si>
    <t xml:space="preserve">El tiempo promedio para acceder a la página es de 0,306 segundos, realizándose un total de 300 requerimientos al servidor.
El tiempo total utilizado para los 10 threads es de 91800 milisegundos y   el tiempo promedio total requerido por cada thread es de 0,153 en minutos. 
Se puede   esperar que el tiempo de respuesta promedio esté entre 8,09  y 8,19 segundos para una cantidad de 10 usuarios simultáneos realizando 300 solicitudes. </t>
  </si>
  <si>
    <t>ESCENARIO 2 (pendiente por tiempo para ejecutar la prueba)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</si>
</sst>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222222"/>
      <name val="Arial"/>
      <family val="2"/>
    </font>
    <font>
      <b/>
      <sz val="7"/>
      <color rgb="FF222222"/>
      <name val="Arial"/>
      <family val="2"/>
    </font>
    <font>
      <b/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1" xfId="0" applyBorder="1"/>
    <xf numFmtId="10" fontId="0" fillId="0" borderId="1" xfId="0" applyNumberFormat="1" applyBorder="1"/>
    <xf numFmtId="49" fontId="1" fillId="0" borderId="1" xfId="0" applyNumberFormat="1" applyFont="1" applyBorder="1"/>
    <xf numFmtId="0" fontId="1" fillId="0" borderId="1" xfId="0" applyFont="1" applyBorder="1"/>
    <xf numFmtId="0" fontId="1" fillId="0" borderId="0" xfId="0" applyFont="1" applyAlignment="1">
      <alignment horizontal="right"/>
    </xf>
    <xf numFmtId="49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2" borderId="2" xfId="0" applyFont="1" applyFill="1" applyBorder="1" applyAlignment="1">
      <alignment horizontal="left" vertical="center" wrapText="1"/>
    </xf>
    <xf numFmtId="9" fontId="2" fillId="2" borderId="2" xfId="0" applyNumberFormat="1" applyFont="1" applyFill="1" applyBorder="1" applyAlignment="1">
      <alignment horizontal="left" vertical="center" wrapText="1"/>
    </xf>
    <xf numFmtId="0" fontId="1" fillId="0" borderId="0" xfId="0" applyFont="1" applyBorder="1"/>
    <xf numFmtId="49" fontId="0" fillId="0" borderId="0" xfId="0" applyNumberFormat="1"/>
    <xf numFmtId="49" fontId="0" fillId="0" borderId="1" xfId="0" applyNumberFormat="1" applyBorder="1"/>
    <xf numFmtId="0" fontId="0" fillId="3" borderId="0" xfId="0" applyFill="1"/>
    <xf numFmtId="0" fontId="4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4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0" fillId="0" borderId="1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5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4</xdr:row>
      <xdr:rowOff>38100</xdr:rowOff>
    </xdr:from>
    <xdr:to>
      <xdr:col>11</xdr:col>
      <xdr:colOff>441960</xdr:colOff>
      <xdr:row>9</xdr:row>
      <xdr:rowOff>19050</xdr:rowOff>
    </xdr:to>
    <xdr:pic>
      <xdr:nvPicPr>
        <xdr:cNvPr id="2" name="Imagen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3661"/>
        <a:stretch/>
      </xdr:blipFill>
      <xdr:spPr bwMode="auto">
        <a:xfrm>
          <a:off x="8143875" y="819150"/>
          <a:ext cx="4013835" cy="9334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33622</xdr:rowOff>
    </xdr:from>
    <xdr:to>
      <xdr:col>12</xdr:col>
      <xdr:colOff>542745</xdr:colOff>
      <xdr:row>72</xdr:row>
      <xdr:rowOff>137445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26828"/>
          <a:ext cx="9753980" cy="71523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15409</xdr:rowOff>
    </xdr:from>
    <xdr:to>
      <xdr:col>19</xdr:col>
      <xdr:colOff>759527</xdr:colOff>
      <xdr:row>33</xdr:row>
      <xdr:rowOff>15099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51115"/>
          <a:ext cx="15304762" cy="2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23813</xdr:rowOff>
    </xdr:from>
    <xdr:to>
      <xdr:col>20</xdr:col>
      <xdr:colOff>26098</xdr:colOff>
      <xdr:row>18</xdr:row>
      <xdr:rowOff>80646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690813"/>
          <a:ext cx="15333333" cy="2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19</xdr:col>
      <xdr:colOff>711908</xdr:colOff>
      <xdr:row>91</xdr:row>
      <xdr:rowOff>104476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105529"/>
          <a:ext cx="15257143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19</xdr:col>
      <xdr:colOff>683336</xdr:colOff>
      <xdr:row>106</xdr:row>
      <xdr:rowOff>104476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0058529"/>
          <a:ext cx="152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19</xdr:col>
      <xdr:colOff>454765</xdr:colOff>
      <xdr:row>148</xdr:row>
      <xdr:rowOff>170500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820529"/>
          <a:ext cx="15000000" cy="7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showGridLines="0" tabSelected="1" workbookViewId="0">
      <selection sqref="A1:L1"/>
    </sheetView>
  </sheetViews>
  <sheetFormatPr baseColWidth="10" defaultRowHeight="15" x14ac:dyDescent="0.25"/>
  <cols>
    <col min="2" max="2" width="6.7109375" bestFit="1" customWidth="1"/>
    <col min="3" max="3" width="37.7109375" bestFit="1" customWidth="1"/>
    <col min="4" max="4" width="35.5703125" bestFit="1" customWidth="1"/>
    <col min="5" max="5" width="41.140625" bestFit="1" customWidth="1"/>
    <col min="6" max="6" width="9" bestFit="1" customWidth="1"/>
    <col min="7" max="7" width="13.85546875" bestFit="1" customWidth="1"/>
    <col min="8" max="8" width="7.28515625" bestFit="1" customWidth="1"/>
    <col min="9" max="9" width="7" bestFit="1" customWidth="1"/>
    <col min="10" max="10" width="7.28515625" bestFit="1" customWidth="1"/>
    <col min="11" max="11" width="12.5703125" bestFit="1" customWidth="1"/>
    <col min="12" max="12" width="7" bestFit="1" customWidth="1"/>
    <col min="13" max="13" width="11.42578125" style="18"/>
    <col min="14" max="14" width="35.5703125" style="18" bestFit="1" customWidth="1"/>
    <col min="15" max="15" width="12" style="18" bestFit="1" customWidth="1"/>
    <col min="16" max="16" width="12" style="21" bestFit="1" customWidth="1"/>
    <col min="17" max="16384" width="11.42578125" style="18"/>
  </cols>
  <sheetData>
    <row r="1" spans="1:12" x14ac:dyDescent="0.25">
      <c r="A1" s="17" t="s">
        <v>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6.5" thickBot="1" x14ac:dyDescent="0.3">
      <c r="A4" s="14"/>
      <c r="B4" s="14"/>
      <c r="C4" s="29" t="s">
        <v>41</v>
      </c>
      <c r="D4" s="29"/>
      <c r="E4" s="16"/>
      <c r="F4" s="14"/>
      <c r="G4" s="14"/>
      <c r="H4" s="14"/>
      <c r="I4" s="14"/>
      <c r="J4" s="14"/>
      <c r="K4" s="14"/>
      <c r="L4" s="14"/>
    </row>
    <row r="11" spans="1:12" x14ac:dyDescent="0.25">
      <c r="C11" s="4" t="s">
        <v>17</v>
      </c>
      <c r="D11" s="4" t="s">
        <v>18</v>
      </c>
      <c r="E11" s="12"/>
    </row>
    <row r="12" spans="1:12" x14ac:dyDescent="0.25">
      <c r="C12" s="13" t="s">
        <v>20</v>
      </c>
      <c r="D12" s="25" t="s">
        <v>39</v>
      </c>
      <c r="E12" s="12"/>
    </row>
    <row r="13" spans="1:12" x14ac:dyDescent="0.25">
      <c r="C13" s="13" t="s">
        <v>16</v>
      </c>
      <c r="D13" s="13" t="s">
        <v>19</v>
      </c>
      <c r="E13" s="12"/>
    </row>
    <row r="17" spans="1:16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6" ht="15.75" thickBot="1" x14ac:dyDescent="0.3">
      <c r="A18" s="14"/>
      <c r="B18" s="14"/>
      <c r="C18" s="31" t="s">
        <v>21</v>
      </c>
      <c r="D18" s="31"/>
      <c r="E18" s="16"/>
      <c r="F18" s="14"/>
      <c r="G18" s="14"/>
      <c r="H18" s="14"/>
      <c r="I18" s="14"/>
      <c r="J18" s="14"/>
      <c r="K18" s="14"/>
      <c r="L18" s="14"/>
    </row>
    <row r="20" spans="1:16" x14ac:dyDescent="0.25">
      <c r="B20" s="6" t="s">
        <v>13</v>
      </c>
      <c r="C20" s="8">
        <v>10</v>
      </c>
      <c r="D20" s="4" t="s">
        <v>0</v>
      </c>
      <c r="E20" s="4" t="s">
        <v>1</v>
      </c>
      <c r="F20" s="4" t="s">
        <v>2</v>
      </c>
      <c r="G20" s="4" t="s">
        <v>3</v>
      </c>
      <c r="H20" s="4" t="s">
        <v>4</v>
      </c>
      <c r="I20" s="4" t="s">
        <v>5</v>
      </c>
      <c r="J20" s="4" t="s">
        <v>6</v>
      </c>
      <c r="K20" s="4" t="s">
        <v>7</v>
      </c>
      <c r="L20" s="4" t="s">
        <v>8</v>
      </c>
      <c r="P20" s="18"/>
    </row>
    <row r="21" spans="1:16" x14ac:dyDescent="0.25">
      <c r="C21" s="7" t="s">
        <v>9</v>
      </c>
      <c r="D21" s="2">
        <v>300</v>
      </c>
      <c r="E21" s="2">
        <v>306</v>
      </c>
      <c r="F21" s="2">
        <v>249</v>
      </c>
      <c r="G21" s="2">
        <v>454</v>
      </c>
      <c r="H21" s="2">
        <v>78</v>
      </c>
      <c r="I21" s="2">
        <v>7247</v>
      </c>
      <c r="J21" s="3">
        <v>0</v>
      </c>
      <c r="K21" s="2">
        <v>1.8</v>
      </c>
      <c r="L21" s="2">
        <v>1.05</v>
      </c>
      <c r="P21" s="18"/>
    </row>
    <row r="22" spans="1:16" x14ac:dyDescent="0.25">
      <c r="P22" s="18"/>
    </row>
    <row r="23" spans="1:16" ht="15" customHeight="1" x14ac:dyDescent="0.25">
      <c r="D23" s="5" t="s">
        <v>10</v>
      </c>
      <c r="F23" s="32" t="s">
        <v>44</v>
      </c>
      <c r="G23" s="32"/>
      <c r="H23" s="32"/>
      <c r="I23" s="32"/>
      <c r="J23" s="32"/>
      <c r="K23" s="32"/>
      <c r="L23" s="32"/>
      <c r="M23" s="19"/>
      <c r="P23" s="18"/>
    </row>
    <row r="24" spans="1:16" x14ac:dyDescent="0.25">
      <c r="C24" s="5" t="s">
        <v>11</v>
      </c>
      <c r="D24" s="2">
        <f>D21*E21</f>
        <v>91800</v>
      </c>
      <c r="E24" t="s">
        <v>12</v>
      </c>
      <c r="F24" s="32"/>
      <c r="G24" s="32"/>
      <c r="H24" s="32"/>
      <c r="I24" s="32"/>
      <c r="J24" s="32"/>
      <c r="K24" s="32"/>
      <c r="L24" s="32"/>
      <c r="P24" s="18"/>
    </row>
    <row r="25" spans="1:16" x14ac:dyDescent="0.25">
      <c r="C25" s="5" t="s">
        <v>15</v>
      </c>
      <c r="D25" s="2">
        <f>((D24/1000)/60)/C20</f>
        <v>0.153</v>
      </c>
      <c r="E25" t="s">
        <v>14</v>
      </c>
      <c r="F25" s="32"/>
      <c r="G25" s="32"/>
      <c r="H25" s="32"/>
      <c r="I25" s="32"/>
      <c r="J25" s="32"/>
      <c r="K25" s="32"/>
      <c r="L25" s="32"/>
      <c r="P25" s="18"/>
    </row>
    <row r="26" spans="1:16" x14ac:dyDescent="0.25">
      <c r="C26" s="11"/>
      <c r="D26" s="1"/>
      <c r="F26" s="32"/>
      <c r="G26" s="32"/>
      <c r="H26" s="32"/>
      <c r="I26" s="32"/>
      <c r="J26" s="32"/>
      <c r="K26" s="32"/>
      <c r="L26" s="32"/>
      <c r="P26" s="18"/>
    </row>
    <row r="27" spans="1:16" ht="15.75" thickBot="1" x14ac:dyDescent="0.3">
      <c r="C27" s="9"/>
      <c r="D27" s="10"/>
      <c r="E27" s="10"/>
      <c r="F27" s="32"/>
      <c r="G27" s="32"/>
      <c r="H27" s="32"/>
      <c r="I27" s="32"/>
      <c r="J27" s="32"/>
      <c r="K27" s="32"/>
      <c r="L27" s="32"/>
      <c r="P27" s="18"/>
    </row>
    <row r="28" spans="1:16" ht="15.75" thickBot="1" x14ac:dyDescent="0.3">
      <c r="A28" s="18"/>
      <c r="B28" s="18"/>
      <c r="C28" s="23"/>
      <c r="D28" s="24"/>
      <c r="E28" s="24"/>
      <c r="F28" s="32"/>
      <c r="G28" s="32"/>
      <c r="H28" s="32"/>
      <c r="I28" s="32"/>
      <c r="J28" s="32"/>
      <c r="K28" s="32"/>
      <c r="L28" s="32"/>
      <c r="P28" s="18"/>
    </row>
    <row r="29" spans="1:16" x14ac:dyDescent="0.25">
      <c r="F29" s="32"/>
      <c r="G29" s="32"/>
      <c r="H29" s="32"/>
      <c r="I29" s="32"/>
      <c r="J29" s="32"/>
      <c r="K29" s="32"/>
      <c r="L29" s="32"/>
      <c r="P29" s="18"/>
    </row>
    <row r="30" spans="1:16" ht="30" customHeight="1" x14ac:dyDescent="0.25">
      <c r="C30" s="28" t="s">
        <v>40</v>
      </c>
      <c r="D30" s="21"/>
      <c r="F30" s="32"/>
      <c r="G30" s="32"/>
      <c r="H30" s="32"/>
      <c r="I30" s="32"/>
      <c r="J30" s="32"/>
      <c r="K30" s="32"/>
      <c r="L30" s="32"/>
      <c r="P30" s="18"/>
    </row>
    <row r="31" spans="1:16" x14ac:dyDescent="0.25">
      <c r="C31" s="2" t="s">
        <v>28</v>
      </c>
      <c r="D31" s="22"/>
      <c r="F31" s="32"/>
      <c r="G31" s="32"/>
      <c r="H31" s="32"/>
      <c r="I31" s="32"/>
      <c r="J31" s="32"/>
      <c r="K31" s="32"/>
      <c r="L31" s="32"/>
      <c r="P31" s="18"/>
    </row>
    <row r="32" spans="1:16" x14ac:dyDescent="0.25">
      <c r="C32" s="18"/>
      <c r="D32" s="21"/>
      <c r="F32" s="32"/>
      <c r="G32" s="32"/>
      <c r="H32" s="32"/>
      <c r="I32" s="32"/>
      <c r="J32" s="32"/>
      <c r="K32" s="32"/>
      <c r="L32" s="32"/>
      <c r="P32" s="18"/>
    </row>
    <row r="33" spans="1:16" x14ac:dyDescent="0.25">
      <c r="C33" s="18"/>
      <c r="D33" s="21"/>
      <c r="P33" s="18"/>
    </row>
    <row r="34" spans="1:16" x14ac:dyDescent="0.25">
      <c r="C34" s="2" t="s">
        <v>30</v>
      </c>
      <c r="D34" s="8">
        <f>E21</f>
        <v>306</v>
      </c>
      <c r="P34" s="18"/>
    </row>
    <row r="35" spans="1:16" x14ac:dyDescent="0.25">
      <c r="C35" s="2" t="s">
        <v>31</v>
      </c>
      <c r="D35" s="8">
        <v>460.89</v>
      </c>
      <c r="E35" t="s">
        <v>42</v>
      </c>
    </row>
    <row r="36" spans="1:16" x14ac:dyDescent="0.25">
      <c r="C36" s="2" t="s">
        <v>29</v>
      </c>
      <c r="D36" s="8">
        <f>D21</f>
        <v>300</v>
      </c>
    </row>
    <row r="37" spans="1:16" x14ac:dyDescent="0.25">
      <c r="C37" s="2" t="s">
        <v>32</v>
      </c>
      <c r="D37" s="8">
        <v>1.96</v>
      </c>
      <c r="E37" t="s">
        <v>43</v>
      </c>
    </row>
    <row r="38" spans="1:16" x14ac:dyDescent="0.25">
      <c r="C38" s="18"/>
      <c r="D38" s="21"/>
    </row>
    <row r="39" spans="1:16" x14ac:dyDescent="0.25">
      <c r="C39" s="18" t="s">
        <v>33</v>
      </c>
      <c r="D39" s="21">
        <f>(D34-D37)*(D35/SQRT(D36))</f>
        <v>8090.3513330931873</v>
      </c>
    </row>
    <row r="40" spans="1:16" x14ac:dyDescent="0.25">
      <c r="C40" s="18" t="s">
        <v>34</v>
      </c>
      <c r="D40" s="21">
        <f>(D34+D37)*(D35/SQRT(D36))</f>
        <v>8194.6605595953752</v>
      </c>
    </row>
    <row r="41" spans="1:16" x14ac:dyDescent="0.25">
      <c r="C41" s="25"/>
      <c r="D41" s="26" t="s">
        <v>36</v>
      </c>
    </row>
    <row r="42" spans="1:16" x14ac:dyDescent="0.25">
      <c r="C42" s="25" t="str">
        <f>CONCATENATE("[",D39," ; ",D40,"]")</f>
        <v>[8090,35133309319 ; 8194,66055959538]</v>
      </c>
      <c r="D42" s="27" t="s">
        <v>35</v>
      </c>
    </row>
    <row r="43" spans="1:16" x14ac:dyDescent="0.25">
      <c r="C43" s="25" t="str">
        <f>CONCATENATE("[",D39/1000," ; ",D40/1000,"]")</f>
        <v>[8,09035133309319 ; 8,19466055959538]</v>
      </c>
      <c r="D43" s="27" t="s">
        <v>37</v>
      </c>
    </row>
    <row r="44" spans="1:16" x14ac:dyDescent="0.25">
      <c r="C44" s="25" t="str">
        <f>CONCATENATE("[",(D39/1000)/60," ; ",(D40/1000)/60,"]")</f>
        <v>[0,134839188884886 ; 0,136577675993256]</v>
      </c>
      <c r="D44" s="27" t="s">
        <v>38</v>
      </c>
    </row>
    <row r="46" spans="1:16" ht="15.75" thickBot="1" x14ac:dyDescent="0.3">
      <c r="A46" s="14"/>
      <c r="B46" s="14"/>
      <c r="C46" s="31" t="s">
        <v>45</v>
      </c>
      <c r="D46" s="31"/>
      <c r="E46" s="16"/>
      <c r="F46" s="14"/>
      <c r="G46" s="14"/>
      <c r="H46" s="14"/>
      <c r="I46" s="14"/>
      <c r="J46" s="14"/>
      <c r="K46" s="14"/>
      <c r="L46" s="14"/>
    </row>
    <row r="48" spans="1:16" x14ac:dyDescent="0.25">
      <c r="B48" s="6" t="s">
        <v>13</v>
      </c>
      <c r="C48" s="8">
        <v>50</v>
      </c>
      <c r="D48" s="4" t="s">
        <v>0</v>
      </c>
      <c r="E48" s="4" t="s">
        <v>1</v>
      </c>
      <c r="F48" s="4" t="s">
        <v>2</v>
      </c>
      <c r="G48" s="4" t="s">
        <v>3</v>
      </c>
      <c r="H48" s="4" t="s">
        <v>4</v>
      </c>
      <c r="I48" s="4" t="s">
        <v>5</v>
      </c>
      <c r="J48" s="4" t="s">
        <v>6</v>
      </c>
      <c r="K48" s="4" t="s">
        <v>7</v>
      </c>
      <c r="L48" s="4" t="s">
        <v>8</v>
      </c>
    </row>
    <row r="49" spans="2:12" x14ac:dyDescent="0.25">
      <c r="C49" s="7" t="s">
        <v>9</v>
      </c>
      <c r="D49" s="2"/>
      <c r="E49" s="2"/>
      <c r="F49" s="2"/>
      <c r="G49" s="2"/>
      <c r="H49" s="2"/>
      <c r="I49" s="2"/>
      <c r="J49" s="3"/>
      <c r="K49" s="2"/>
      <c r="L49" s="2"/>
    </row>
    <row r="51" spans="2:12" ht="15" customHeight="1" x14ac:dyDescent="0.25">
      <c r="D51" s="5" t="s">
        <v>10</v>
      </c>
      <c r="F51" s="32"/>
      <c r="G51" s="32"/>
      <c r="H51" s="32"/>
      <c r="I51" s="32"/>
      <c r="J51" s="32"/>
      <c r="K51" s="32"/>
      <c r="L51" s="32"/>
    </row>
    <row r="52" spans="2:12" x14ac:dyDescent="0.25">
      <c r="C52" s="5" t="s">
        <v>11</v>
      </c>
      <c r="D52" s="2">
        <f>D49*E49</f>
        <v>0</v>
      </c>
      <c r="E52" t="s">
        <v>12</v>
      </c>
      <c r="F52" s="32"/>
      <c r="G52" s="32"/>
      <c r="H52" s="32"/>
      <c r="I52" s="32"/>
      <c r="J52" s="32"/>
      <c r="K52" s="32"/>
      <c r="L52" s="32"/>
    </row>
    <row r="53" spans="2:12" x14ac:dyDescent="0.25">
      <c r="C53" s="5" t="s">
        <v>15</v>
      </c>
      <c r="D53" s="2">
        <f>((D52/1000)/60)/C48</f>
        <v>0</v>
      </c>
      <c r="E53" t="s">
        <v>14</v>
      </c>
      <c r="F53" s="32"/>
      <c r="G53" s="32"/>
      <c r="H53" s="32"/>
      <c r="I53" s="32"/>
      <c r="J53" s="32"/>
      <c r="K53" s="32"/>
      <c r="L53" s="32"/>
    </row>
    <row r="54" spans="2:12" x14ac:dyDescent="0.25">
      <c r="C54" s="11"/>
      <c r="D54" s="1"/>
      <c r="F54" s="32"/>
      <c r="G54" s="32"/>
      <c r="H54" s="32"/>
      <c r="I54" s="32"/>
      <c r="J54" s="32"/>
      <c r="K54" s="32"/>
      <c r="L54" s="32"/>
    </row>
    <row r="55" spans="2:12" ht="15.75" thickBot="1" x14ac:dyDescent="0.3">
      <c r="C55" s="9"/>
      <c r="D55" s="10"/>
      <c r="E55" s="10"/>
      <c r="F55" s="32"/>
      <c r="G55" s="32"/>
      <c r="H55" s="32"/>
      <c r="I55" s="32"/>
      <c r="J55" s="32"/>
      <c r="K55" s="32"/>
      <c r="L55" s="32"/>
    </row>
    <row r="56" spans="2:12" ht="15.75" thickBot="1" x14ac:dyDescent="0.3">
      <c r="B56" s="18"/>
      <c r="C56" s="23"/>
      <c r="D56" s="24"/>
      <c r="E56" s="24"/>
      <c r="F56" s="32"/>
      <c r="G56" s="32"/>
      <c r="H56" s="32"/>
      <c r="I56" s="32"/>
      <c r="J56" s="32"/>
      <c r="K56" s="32"/>
      <c r="L56" s="32"/>
    </row>
    <row r="57" spans="2:12" x14ac:dyDescent="0.25">
      <c r="F57" s="32"/>
      <c r="G57" s="32"/>
      <c r="H57" s="32"/>
      <c r="I57" s="32"/>
      <c r="J57" s="32"/>
      <c r="K57" s="32"/>
      <c r="L57" s="32"/>
    </row>
    <row r="58" spans="2:12" ht="30" customHeight="1" x14ac:dyDescent="0.25">
      <c r="C58" s="28" t="s">
        <v>40</v>
      </c>
      <c r="D58" s="21"/>
      <c r="F58" s="32"/>
      <c r="G58" s="32"/>
      <c r="H58" s="32"/>
      <c r="I58" s="32"/>
      <c r="J58" s="32"/>
      <c r="K58" s="32"/>
      <c r="L58" s="32"/>
    </row>
    <row r="59" spans="2:12" x14ac:dyDescent="0.25">
      <c r="C59" s="2" t="s">
        <v>28</v>
      </c>
      <c r="D59" s="22"/>
      <c r="F59" s="32"/>
      <c r="G59" s="32"/>
      <c r="H59" s="32"/>
      <c r="I59" s="32"/>
      <c r="J59" s="32"/>
      <c r="K59" s="32"/>
      <c r="L59" s="32"/>
    </row>
    <row r="60" spans="2:12" x14ac:dyDescent="0.25">
      <c r="C60" s="18"/>
      <c r="D60" s="21"/>
      <c r="F60" s="32"/>
      <c r="G60" s="32"/>
      <c r="H60" s="32"/>
      <c r="I60" s="32"/>
      <c r="J60" s="32"/>
      <c r="K60" s="32"/>
      <c r="L60" s="32"/>
    </row>
    <row r="61" spans="2:12" x14ac:dyDescent="0.25">
      <c r="C61" s="18"/>
      <c r="D61" s="21"/>
    </row>
    <row r="62" spans="2:12" x14ac:dyDescent="0.25">
      <c r="C62" s="2" t="s">
        <v>30</v>
      </c>
      <c r="D62" s="8">
        <f>E49</f>
        <v>0</v>
      </c>
    </row>
    <row r="63" spans="2:12" x14ac:dyDescent="0.25">
      <c r="C63" s="2" t="s">
        <v>31</v>
      </c>
      <c r="D63" s="8">
        <v>460.89</v>
      </c>
      <c r="E63" t="s">
        <v>42</v>
      </c>
    </row>
    <row r="64" spans="2:12" x14ac:dyDescent="0.25">
      <c r="C64" s="2" t="s">
        <v>29</v>
      </c>
      <c r="D64" s="8">
        <f>D49</f>
        <v>0</v>
      </c>
    </row>
    <row r="65" spans="3:5" x14ac:dyDescent="0.25">
      <c r="C65" s="2" t="s">
        <v>32</v>
      </c>
      <c r="D65" s="8">
        <v>1.96</v>
      </c>
      <c r="E65" t="s">
        <v>43</v>
      </c>
    </row>
    <row r="66" spans="3:5" x14ac:dyDescent="0.25">
      <c r="C66" s="18"/>
      <c r="D66" s="21"/>
    </row>
    <row r="67" spans="3:5" x14ac:dyDescent="0.25">
      <c r="C67" s="18" t="s">
        <v>33</v>
      </c>
      <c r="D67" s="21" t="e">
        <f>(D62-D65)*(D63/SQRT(D64))</f>
        <v>#DIV/0!</v>
      </c>
    </row>
    <row r="68" spans="3:5" x14ac:dyDescent="0.25">
      <c r="C68" s="18" t="s">
        <v>34</v>
      </c>
      <c r="D68" s="21" t="e">
        <f>(D62+D65)*(D63/SQRT(D64))</f>
        <v>#DIV/0!</v>
      </c>
    </row>
    <row r="69" spans="3:5" x14ac:dyDescent="0.25">
      <c r="C69" s="25"/>
      <c r="D69" s="26" t="s">
        <v>36</v>
      </c>
    </row>
    <row r="70" spans="3:5" x14ac:dyDescent="0.25">
      <c r="C70" s="25" t="e">
        <f>CONCATENATE("[",D67," ; ",D68,"]")</f>
        <v>#DIV/0!</v>
      </c>
      <c r="D70" s="27" t="s">
        <v>35</v>
      </c>
    </row>
    <row r="71" spans="3:5" x14ac:dyDescent="0.25">
      <c r="C71" s="25" t="e">
        <f>CONCATENATE("[",D67/1000," ; ",D68/1000,"]")</f>
        <v>#DIV/0!</v>
      </c>
      <c r="D71" s="27" t="s">
        <v>37</v>
      </c>
    </row>
    <row r="72" spans="3:5" x14ac:dyDescent="0.25">
      <c r="C72" s="25" t="e">
        <f>CONCATENATE("[",(D67/1000)/60," ; ",(D68/1000)/60,"]")</f>
        <v>#DIV/0!</v>
      </c>
      <c r="D72" s="27" t="s">
        <v>38</v>
      </c>
    </row>
  </sheetData>
  <mergeCells count="6">
    <mergeCell ref="A1:L1"/>
    <mergeCell ref="C4:D4"/>
    <mergeCell ref="C18:D18"/>
    <mergeCell ref="C46:D46"/>
    <mergeCell ref="F23:L32"/>
    <mergeCell ref="F51:L6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8"/>
  <sheetViews>
    <sheetView showGridLines="0" zoomScale="85" zoomScaleNormal="85" workbookViewId="0">
      <selection activeCell="A5" sqref="A5"/>
    </sheetView>
  </sheetViews>
  <sheetFormatPr baseColWidth="10" defaultRowHeight="15" x14ac:dyDescent="0.25"/>
  <cols>
    <col min="3" max="3" width="12.42578125" bestFit="1" customWidth="1"/>
  </cols>
  <sheetData>
    <row r="2" spans="1:12" x14ac:dyDescent="0.25">
      <c r="A2" s="20" t="s">
        <v>27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4" spans="1:12" ht="15.75" thickBot="1" x14ac:dyDescent="0.3">
      <c r="A4" s="14"/>
      <c r="B4" s="14"/>
      <c r="C4" s="15" t="s">
        <v>21</v>
      </c>
      <c r="D4" s="16"/>
      <c r="E4" s="16"/>
      <c r="F4" s="14"/>
      <c r="G4" s="14"/>
      <c r="H4" s="14"/>
      <c r="I4" s="14"/>
      <c r="J4" s="14"/>
      <c r="K4" s="14"/>
      <c r="L4" s="14"/>
    </row>
    <row r="5" spans="1:12" x14ac:dyDescent="0.25">
      <c r="A5" t="s">
        <v>24</v>
      </c>
    </row>
    <row r="20" spans="1:1" x14ac:dyDescent="0.25">
      <c r="A20" t="s">
        <v>25</v>
      </c>
    </row>
    <row r="35" spans="1:1" x14ac:dyDescent="0.25">
      <c r="A35" t="s">
        <v>26</v>
      </c>
    </row>
    <row r="75" spans="1:12" ht="18.75" thickBot="1" x14ac:dyDescent="0.3">
      <c r="A75" s="14"/>
      <c r="B75" s="14"/>
      <c r="C75" s="15" t="s">
        <v>22</v>
      </c>
      <c r="D75" s="16"/>
      <c r="E75" s="16"/>
      <c r="F75" s="14"/>
      <c r="G75" s="14"/>
      <c r="H75" s="14"/>
      <c r="I75" s="14"/>
      <c r="J75" s="14"/>
      <c r="K75" s="14"/>
      <c r="L75" s="14"/>
    </row>
    <row r="78" spans="1:12" x14ac:dyDescent="0.25">
      <c r="A78" t="s">
        <v>24</v>
      </c>
    </row>
    <row r="93" spans="1:1" x14ac:dyDescent="0.25">
      <c r="A93" t="s">
        <v>25</v>
      </c>
    </row>
    <row r="108" spans="1:1" x14ac:dyDescent="0.25">
      <c r="A108" t="s">
        <v>26</v>
      </c>
    </row>
  </sheetData>
  <mergeCells count="1">
    <mergeCell ref="A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Analisis estadistico</vt:lpstr>
      <vt:lpstr>Evidencia reportada con jmeter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Alexander Martinez</dc:creator>
  <cp:lastModifiedBy>Alexander Martinez</cp:lastModifiedBy>
  <dcterms:created xsi:type="dcterms:W3CDTF">2020-02-26T14:18:09Z</dcterms:created>
  <dcterms:modified xsi:type="dcterms:W3CDTF">2020-02-28T12:54:09Z</dcterms:modified>
</cp:coreProperties>
</file>