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6790" windowHeight="12525" tabRatio="500"/>
  </bookViews>
  <sheets>
    <sheet name="Sheet2" sheetId="2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D4C48E487C974B17970F047FDCB3E1A3" descr="Screenshot from 2023-01-13 17-18-24"/>
        <xdr:cNvPicPr/>
      </xdr:nvPicPr>
      <xdr:blipFill>
        <a:blip r:embed="rId1"/>
        <a:stretch>
          <a:fillRect/>
        </a:stretch>
      </xdr:blipFill>
      <xdr:spPr>
        <a:xfrm>
          <a:off x="0" y="0"/>
          <a:ext cx="5133975" cy="3933825"/>
        </a:xfrm>
        <a:prstGeom prst="rect">
          <a:avLst/>
        </a:prstGeom>
      </xdr:spPr>
    </xdr:pic>
  </etc:cellImage>
  <etc:cellImage>
    <xdr:pic>
      <xdr:nvPicPr>
        <xdr:cNvPr id="3" name="ID_6BA02282C8ED4B36A397BFB336BC9ECD" descr="Screenshot from 2023-01-13 17-25-29"/>
        <xdr:cNvPicPr/>
      </xdr:nvPicPr>
      <xdr:blipFill>
        <a:blip r:embed="rId2"/>
        <a:stretch>
          <a:fillRect/>
        </a:stretch>
      </xdr:blipFill>
      <xdr:spPr>
        <a:xfrm>
          <a:off x="0" y="0"/>
          <a:ext cx="4686300" cy="3686175"/>
        </a:xfrm>
        <a:prstGeom prst="rect">
          <a:avLst/>
        </a:prstGeom>
      </xdr:spPr>
    </xdr:pic>
  </etc:cellImage>
  <etc:cellImage>
    <xdr:pic>
      <xdr:nvPicPr>
        <xdr:cNvPr id="5" name="ID_634812BF02F441799F8F77A6D44B86E3" descr="Screenshot from 2023-01-13 17-46-58"/>
        <xdr:cNvPicPr/>
      </xdr:nvPicPr>
      <xdr:blipFill>
        <a:blip r:embed="rId3"/>
        <a:stretch>
          <a:fillRect/>
        </a:stretch>
      </xdr:blipFill>
      <xdr:spPr>
        <a:xfrm>
          <a:off x="0" y="0"/>
          <a:ext cx="4676775" cy="3648075"/>
        </a:xfrm>
        <a:prstGeom prst="rect">
          <a:avLst/>
        </a:prstGeom>
      </xdr:spPr>
    </xdr:pic>
  </etc:cellImage>
  <etc:cellImage>
    <xdr:pic>
      <xdr:nvPicPr>
        <xdr:cNvPr id="6" name="ID_3AB4E96944154E68A331C012BE3E4672" descr="Screenshot from 2023-01-13 17-47-55"/>
        <xdr:cNvPicPr/>
      </xdr:nvPicPr>
      <xdr:blipFill>
        <a:blip r:embed="rId4"/>
        <a:stretch>
          <a:fillRect/>
        </a:stretch>
      </xdr:blipFill>
      <xdr:spPr>
        <a:xfrm>
          <a:off x="0" y="0"/>
          <a:ext cx="4667250" cy="3695700"/>
        </a:xfrm>
        <a:prstGeom prst="rect">
          <a:avLst/>
        </a:prstGeom>
      </xdr:spPr>
    </xdr:pic>
  </etc:cellImage>
  <etc:cellImage>
    <xdr:pic>
      <xdr:nvPicPr>
        <xdr:cNvPr id="7" name="ID_2FCEC3673ADB4DDCA5442CCD2A40DDCF" descr="Screenshot from 2023-01-13 17-48-30"/>
        <xdr:cNvPicPr/>
      </xdr:nvPicPr>
      <xdr:blipFill>
        <a:blip r:embed="rId5"/>
        <a:stretch>
          <a:fillRect/>
        </a:stretch>
      </xdr:blipFill>
      <xdr:spPr>
        <a:xfrm>
          <a:off x="0" y="0"/>
          <a:ext cx="4638675" cy="3638550"/>
        </a:xfrm>
        <a:prstGeom prst="rect">
          <a:avLst/>
        </a:prstGeom>
      </xdr:spPr>
    </xdr:pic>
  </etc:cellImage>
  <etc:cellImage>
    <xdr:pic>
      <xdr:nvPicPr>
        <xdr:cNvPr id="8" name="ID_6CB6794B13CF4F29BEA1F4ECF4ADF3DA" descr="Screenshot from 2023-01-13 17-48-57"/>
        <xdr:cNvPicPr/>
      </xdr:nvPicPr>
      <xdr:blipFill>
        <a:blip r:embed="rId6"/>
        <a:stretch>
          <a:fillRect/>
        </a:stretch>
      </xdr:blipFill>
      <xdr:spPr>
        <a:xfrm>
          <a:off x="0" y="0"/>
          <a:ext cx="4724400" cy="3724275"/>
        </a:xfrm>
        <a:prstGeom prst="rect">
          <a:avLst/>
        </a:prstGeom>
      </xdr:spPr>
    </xdr:pic>
  </etc:cellImage>
  <etc:cellImage>
    <xdr:pic>
      <xdr:nvPicPr>
        <xdr:cNvPr id="9" name="ID_4D987C366DFC4B3494840C62C6E94827" descr="Screenshot from 2023-01-13 17-53-43"/>
        <xdr:cNvPicPr/>
      </xdr:nvPicPr>
      <xdr:blipFill>
        <a:blip r:embed="rId7"/>
        <a:stretch>
          <a:fillRect/>
        </a:stretch>
      </xdr:blipFill>
      <xdr:spPr>
        <a:xfrm>
          <a:off x="0" y="0"/>
          <a:ext cx="4581525" cy="3667125"/>
        </a:xfrm>
        <a:prstGeom prst="rect">
          <a:avLst/>
        </a:prstGeom>
      </xdr:spPr>
    </xdr:pic>
  </etc:cellImage>
  <etc:cellImage>
    <xdr:pic>
      <xdr:nvPicPr>
        <xdr:cNvPr id="10" name="ID_C91DEB6725DB4522B40110949F3975BA" descr="Screenshot from 2023-01-13 17-53-59"/>
        <xdr:cNvPicPr/>
      </xdr:nvPicPr>
      <xdr:blipFill>
        <a:blip r:embed="rId8"/>
        <a:stretch>
          <a:fillRect/>
        </a:stretch>
      </xdr:blipFill>
      <xdr:spPr>
        <a:xfrm>
          <a:off x="0" y="0"/>
          <a:ext cx="4591050" cy="3629025"/>
        </a:xfrm>
        <a:prstGeom prst="rect">
          <a:avLst/>
        </a:prstGeom>
      </xdr:spPr>
    </xdr:pic>
  </etc:cellImage>
  <etc:cellImage>
    <xdr:pic>
      <xdr:nvPicPr>
        <xdr:cNvPr id="11" name="ID_C093E44213EC4282865ABDCB84D6479C" descr="Screenshot from 2023-01-13 17-54-32"/>
        <xdr:cNvPicPr/>
      </xdr:nvPicPr>
      <xdr:blipFill>
        <a:blip r:embed="rId9"/>
        <a:stretch>
          <a:fillRect/>
        </a:stretch>
      </xdr:blipFill>
      <xdr:spPr>
        <a:xfrm>
          <a:off x="0" y="0"/>
          <a:ext cx="4657725" cy="3762375"/>
        </a:xfrm>
        <a:prstGeom prst="rect">
          <a:avLst/>
        </a:prstGeom>
      </xdr:spPr>
    </xdr:pic>
  </etc:cellImage>
  <etc:cellImage>
    <xdr:pic>
      <xdr:nvPicPr>
        <xdr:cNvPr id="12" name="ID_C5B52212D4AC42298C113FEF58B9ACB3" descr="Screenshot from 2023-01-13 17-54-46"/>
        <xdr:cNvPicPr/>
      </xdr:nvPicPr>
      <xdr:blipFill>
        <a:blip r:embed="rId10"/>
        <a:stretch>
          <a:fillRect/>
        </a:stretch>
      </xdr:blipFill>
      <xdr:spPr>
        <a:xfrm>
          <a:off x="0" y="0"/>
          <a:ext cx="4600575" cy="37147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<sst xmlns="http://schemas.openxmlformats.org/spreadsheetml/2006/main" count="17" uniqueCount="17">
  <si>
    <t>双舵底盘逆运动学求解验证</t>
  </si>
  <si>
    <t>输入</t>
  </si>
  <si>
    <t>输出</t>
  </si>
  <si>
    <t>备注</t>
  </si>
  <si>
    <t>车体坐标系线速度V(m/s)</t>
  </si>
  <si>
    <t>车体坐标系角速度W(rad/s)</t>
  </si>
  <si>
    <t>车体坐标系运动方向A(rad)</t>
  </si>
  <si>
    <t>车体坐标系旋转半径     R(m)</t>
  </si>
  <si>
    <t>前舵轮旋转半径R1(m)</t>
  </si>
  <si>
    <t>前舵轮线速度 V1(m/s)</t>
  </si>
  <si>
    <t>前舵轮角速度W1(rad/s)</t>
  </si>
  <si>
    <t>前舵轮运动方向A1(rad)</t>
  </si>
  <si>
    <t>后舵轮旋转半径R2(m)</t>
  </si>
  <si>
    <t>后舵轮线速度V2(m/s)</t>
  </si>
  <si>
    <t>后舵轮角速度W2(rad/s)</t>
  </si>
  <si>
    <t>后舵轮运动方向A2(rad)</t>
  </si>
  <si>
    <r>
      <t>总结：</t>
    </r>
    <r>
      <rPr>
        <sz val="11"/>
        <color rgb="FF000000"/>
        <rFont val="等线"/>
        <charset val="1"/>
      </rPr>
      <t xml:space="preserve">
</t>
    </r>
    <r>
      <rPr>
        <sz val="11"/>
        <color rgb="FFFF0000"/>
        <rFont val="等线"/>
        <charset val="1"/>
      </rPr>
      <t>1.运动学逆解公式中需要考虑R1、R2的旋转方向以及A1、A2与旋转中心的相切方向,否则会产生错误的结算。
2.速度指令w=0时,无法使用本逆运动学求解公式。
3.需要考虑R1、R2求解过程中分母为0的情况,考虑最小旋转半径限制。</t>
    </r>
  </si>
</sst>
</file>

<file path=xl/styles.xml><?xml version="1.0" encoding="utf-8"?>
<styleSheet xmlns="http://schemas.openxmlformats.org/spreadsheetml/2006/main">
  <numFmts count="7">
    <numFmt numFmtId="176" formatCode="0.0_ "/>
    <numFmt numFmtId="177" formatCode="0.00000_ "/>
    <numFmt numFmtId="42" formatCode="_(&quot;$&quot;* #,##0_);_(&quot;$&quot;* \(#,##0\);_(&quot;$&quot;* &quot;-&quot;_);_(@_)"/>
    <numFmt numFmtId="43" formatCode="_(* #,##0.00_);_(* \(#,##0.00\);_(* &quot;-&quot;??_);_(@_)"/>
    <numFmt numFmtId="178" formatCode="0.0000_ "/>
    <numFmt numFmtId="41" formatCode="_(* #,##0_);_(* \(#,##0\);_(* &quot;-&quot;_);_(@_)"/>
    <numFmt numFmtId="44" formatCode="_(&quot;$&quot;* #,##0.00_);_(&quot;$&quot;* \(#,##0.00\);_(&quot;$&quot;* &quot;-&quot;??_);_(@_)"/>
  </numFmts>
  <fonts count="26">
    <font>
      <sz val="11"/>
      <color rgb="FF000000"/>
      <name val="等线"/>
      <charset val="1"/>
    </font>
    <font>
      <b/>
      <sz val="18"/>
      <color rgb="FF000000"/>
      <name val="等线"/>
      <charset val="1"/>
    </font>
    <font>
      <b/>
      <sz val="11"/>
      <color rgb="FF000000"/>
      <name val="等线"/>
      <charset val="1"/>
    </font>
    <font>
      <sz val="11"/>
      <color theme="0" tint="-0.5"/>
      <name val="等线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等线"/>
      <charset val="1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5" fillId="0" borderId="0" applyBorder="0" applyAlignment="0" applyProtection="0"/>
    <xf numFmtId="0" fontId="9" fillId="14" borderId="0" applyNumberFormat="0" applyBorder="0" applyAlignment="0" applyProtection="0">
      <alignment vertical="center"/>
    </xf>
    <xf numFmtId="0" fontId="19" fillId="13" borderId="7" applyNumberFormat="0" applyFon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41" fontId="5" fillId="0" borderId="0" applyBorder="0" applyAlignment="0" applyProtection="0"/>
    <xf numFmtId="0" fontId="9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43" fontId="5" fillId="0" borderId="0" applyBorder="0" applyAlignment="0" applyProtection="0"/>
    <xf numFmtId="0" fontId="8" fillId="6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11" fontId="0" fillId="0" borderId="1" xfId="0" applyNumberFormat="1" applyBorder="1"/>
    <xf numFmtId="0" fontId="3" fillId="2" borderId="1" xfId="0" applyFont="1" applyFill="1" applyBorder="1"/>
    <xf numFmtId="0" fontId="0" fillId="0" borderId="1" xfId="0" applyFill="1" applyBorder="1"/>
    <xf numFmtId="176" fontId="0" fillId="0" borderId="1" xfId="0" applyNumberFormat="1" applyBorder="1"/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177" fontId="0" fillId="0" borderId="1" xfId="0" applyNumberFormat="1" applyBorder="1"/>
    <xf numFmtId="178" fontId="0" fillId="0" borderId="1" xfId="0" applyNumberFormat="1" applyBorder="1"/>
    <xf numFmtId="0" fontId="1" fillId="0" borderId="0" xfId="0" applyFont="1" applyAlignment="1">
      <alignment wrapText="1"/>
    </xf>
    <xf numFmtId="0" fontId="0" fillId="0" borderId="1" xfId="0" applyBorder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4"/>
  <sheetViews>
    <sheetView tabSelected="1" zoomScale="115" zoomScaleNormal="115" topLeftCell="A20" workbookViewId="0">
      <selection activeCell="A53" sqref="A53:M54"/>
    </sheetView>
  </sheetViews>
  <sheetFormatPr defaultColWidth="9" defaultRowHeight="13.5"/>
  <cols>
    <col min="1" max="1" width="16.125" customWidth="1"/>
    <col min="2" max="2" width="15.75" customWidth="1"/>
    <col min="3" max="3" width="18" customWidth="1"/>
    <col min="4" max="4" width="18.125" customWidth="1"/>
    <col min="5" max="5" width="13.75" customWidth="1"/>
    <col min="6" max="7" width="12.25" customWidth="1"/>
    <col min="8" max="8" width="14.875" customWidth="1"/>
    <col min="9" max="9" width="13.6916666666667" customWidth="1"/>
    <col min="10" max="10" width="12.275" customWidth="1"/>
    <col min="11" max="11" width="12.375" customWidth="1"/>
    <col min="12" max="12" width="14.225" customWidth="1"/>
    <col min="13" max="13" width="14.8833333333333" customWidth="1"/>
    <col min="14" max="14" width="54.875"/>
  </cols>
  <sheetData>
    <row r="1" ht="2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6"/>
    </row>
    <row r="2" spans="1:13">
      <c r="A2" s="2" t="s">
        <v>1</v>
      </c>
      <c r="B2" s="3"/>
      <c r="C2" s="3"/>
      <c r="D2" s="4" t="s">
        <v>2</v>
      </c>
      <c r="E2" s="13"/>
      <c r="F2" s="13"/>
      <c r="G2" s="13"/>
      <c r="H2" s="13"/>
      <c r="I2" s="13"/>
      <c r="J2" s="13"/>
      <c r="K2" s="13"/>
      <c r="L2" s="13"/>
      <c r="M2" s="6" t="s">
        <v>3</v>
      </c>
    </row>
    <row r="3" ht="27" spans="1:13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17"/>
    </row>
    <row r="4" ht="15" customHeight="1" spans="1:13">
      <c r="A4" s="6">
        <v>0.3</v>
      </c>
      <c r="B4" s="6">
        <v>0.3</v>
      </c>
      <c r="C4" s="6">
        <v>-3.1416</v>
      </c>
      <c r="D4" s="6">
        <v>1</v>
      </c>
      <c r="E4" s="6">
        <v>1.1181</v>
      </c>
      <c r="F4" s="6">
        <v>0.33542</v>
      </c>
      <c r="G4" s="6">
        <v>0.3</v>
      </c>
      <c r="H4" s="6">
        <v>2.6779</v>
      </c>
      <c r="I4" s="6">
        <v>1.1181</v>
      </c>
      <c r="J4" s="6">
        <v>0.33542</v>
      </c>
      <c r="K4" s="6">
        <v>0.3</v>
      </c>
      <c r="L4" s="6">
        <v>-2.6779</v>
      </c>
      <c r="M4" s="3" t="str">
        <f>_xlfn.DISPIMG("ID_D4C48E487C974B17970F047FDCB3E1A3",1)</f>
        <v>=DISPIMG("ID_D4C48E487C974B17970F047FDCB3E1A3",1)</v>
      </c>
    </row>
    <row r="5" spans="1:13">
      <c r="A5" s="6">
        <v>0.3</v>
      </c>
      <c r="B5" s="6">
        <v>0.3</v>
      </c>
      <c r="C5" s="6">
        <v>-2.9671</v>
      </c>
      <c r="D5" s="6">
        <v>1</v>
      </c>
      <c r="E5" s="6">
        <v>1.0375</v>
      </c>
      <c r="F5" s="6">
        <v>0.31125</v>
      </c>
      <c r="G5" s="6">
        <v>0.3</v>
      </c>
      <c r="H5" s="6">
        <v>2.8215</v>
      </c>
      <c r="I5" s="6">
        <v>1.1932</v>
      </c>
      <c r="J5" s="6">
        <v>0.35796</v>
      </c>
      <c r="K5" s="6">
        <v>0.3</v>
      </c>
      <c r="L5" s="6">
        <v>-2.5416</v>
      </c>
      <c r="M5" s="3"/>
    </row>
    <row r="6" spans="1:13">
      <c r="A6" s="6">
        <v>0.3</v>
      </c>
      <c r="B6" s="6">
        <v>0.3</v>
      </c>
      <c r="C6" s="6">
        <v>-2.7925</v>
      </c>
      <c r="D6" s="6">
        <v>1</v>
      </c>
      <c r="E6" s="6">
        <v>0.9529</v>
      </c>
      <c r="F6" s="6">
        <v>0.28587</v>
      </c>
      <c r="G6" s="6">
        <v>0.3</v>
      </c>
      <c r="H6" s="6">
        <v>2.9749</v>
      </c>
      <c r="I6" s="6">
        <v>1.2618</v>
      </c>
      <c r="J6" s="6">
        <v>0.37854</v>
      </c>
      <c r="K6" s="6">
        <v>0.3</v>
      </c>
      <c r="L6" s="6">
        <v>-2.4109</v>
      </c>
      <c r="M6" s="3"/>
    </row>
    <row r="7" spans="1:13">
      <c r="A7" s="6">
        <v>0.3</v>
      </c>
      <c r="B7" s="6">
        <v>0.3</v>
      </c>
      <c r="C7" s="6">
        <v>-2.618</v>
      </c>
      <c r="D7" s="6">
        <v>1</v>
      </c>
      <c r="E7" s="6">
        <v>0.86603</v>
      </c>
      <c r="F7" s="6">
        <v>0.25981</v>
      </c>
      <c r="G7" s="6">
        <v>0.3</v>
      </c>
      <c r="H7" s="6">
        <v>3.1415</v>
      </c>
      <c r="I7" s="6">
        <v>1.3229</v>
      </c>
      <c r="J7" s="6">
        <v>0.39688</v>
      </c>
      <c r="K7" s="6">
        <v>0.3</v>
      </c>
      <c r="L7" s="6">
        <v>-2.2845</v>
      </c>
      <c r="M7" s="3"/>
    </row>
    <row r="8" spans="1:13">
      <c r="A8" s="6">
        <v>0.3</v>
      </c>
      <c r="B8" s="6">
        <v>0.3</v>
      </c>
      <c r="C8" s="6">
        <v>-2.4435</v>
      </c>
      <c r="D8" s="6">
        <v>1</v>
      </c>
      <c r="E8" s="6">
        <v>0.77923</v>
      </c>
      <c r="F8" s="6">
        <v>0.23377</v>
      </c>
      <c r="G8" s="6">
        <v>0.3</v>
      </c>
      <c r="H8" s="6">
        <v>3.3258</v>
      </c>
      <c r="I8" s="6">
        <v>1.3758</v>
      </c>
      <c r="J8" s="6">
        <v>0.41275</v>
      </c>
      <c r="K8" s="6">
        <v>0.3</v>
      </c>
      <c r="L8" s="6">
        <v>-2.1613</v>
      </c>
      <c r="M8" s="3"/>
    </row>
    <row r="9" spans="1:13">
      <c r="A9" s="6">
        <v>0.3</v>
      </c>
      <c r="B9" s="6">
        <v>0.3</v>
      </c>
      <c r="C9" s="6">
        <v>-2.2689</v>
      </c>
      <c r="D9" s="6">
        <v>1</v>
      </c>
      <c r="E9" s="6">
        <v>0.69565</v>
      </c>
      <c r="F9" s="6">
        <v>0.20869</v>
      </c>
      <c r="G9" s="6">
        <v>0.3</v>
      </c>
      <c r="H9" s="6">
        <v>3.5339</v>
      </c>
      <c r="I9" s="6">
        <v>1.4199</v>
      </c>
      <c r="J9" s="6">
        <v>0.42598</v>
      </c>
      <c r="K9" s="6">
        <v>0.3</v>
      </c>
      <c r="L9" s="6">
        <v>-2.0406</v>
      </c>
      <c r="M9" s="3" t="str">
        <f>_xlfn.DISPIMG("ID_6BA02282C8ED4B36A397BFB336BC9ECD",1)</f>
        <v>=DISPIMG("ID_6BA02282C8ED4B36A397BFB336BC9ECD",1)</v>
      </c>
    </row>
    <row r="10" spans="1:13">
      <c r="A10" s="6">
        <v>0.3</v>
      </c>
      <c r="B10" s="6">
        <v>0.3</v>
      </c>
      <c r="C10" s="6">
        <v>-2.0944</v>
      </c>
      <c r="D10" s="6">
        <v>1</v>
      </c>
      <c r="E10" s="6">
        <v>0.61962</v>
      </c>
      <c r="F10" s="6">
        <v>0.18589</v>
      </c>
      <c r="G10" s="6">
        <v>0.3</v>
      </c>
      <c r="H10" s="6">
        <v>3.7734</v>
      </c>
      <c r="I10" s="6">
        <v>1.4547</v>
      </c>
      <c r="J10" s="6">
        <v>0.43642</v>
      </c>
      <c r="K10" s="6">
        <v>0.3</v>
      </c>
      <c r="L10" s="6">
        <v>-1.9217</v>
      </c>
      <c r="M10" s="3"/>
    </row>
    <row r="11" spans="1:13">
      <c r="A11" s="6">
        <v>0.3</v>
      </c>
      <c r="B11" s="6">
        <v>0.3</v>
      </c>
      <c r="C11" s="6">
        <v>-1.9199</v>
      </c>
      <c r="D11" s="6">
        <v>1</v>
      </c>
      <c r="E11" s="14">
        <v>0.557</v>
      </c>
      <c r="F11" s="14">
        <v>0.1671</v>
      </c>
      <c r="G11" s="6">
        <v>0.3</v>
      </c>
      <c r="H11" s="6">
        <v>4.0512</v>
      </c>
      <c r="I11" s="6">
        <v>1.4798</v>
      </c>
      <c r="J11" s="6">
        <v>0.44395</v>
      </c>
      <c r="K11" s="6">
        <v>0.3</v>
      </c>
      <c r="L11" s="15">
        <v>-1.804</v>
      </c>
      <c r="M11" s="3"/>
    </row>
    <row r="12" spans="1:13">
      <c r="A12" s="6">
        <v>0.3</v>
      </c>
      <c r="B12" s="6">
        <v>0.3</v>
      </c>
      <c r="C12" s="6">
        <v>-1.7454</v>
      </c>
      <c r="D12" s="6">
        <v>1</v>
      </c>
      <c r="E12" s="14">
        <v>0.5149</v>
      </c>
      <c r="F12" s="6">
        <v>0.15447</v>
      </c>
      <c r="G12" s="6">
        <v>0.3</v>
      </c>
      <c r="H12" s="6">
        <v>4.3683</v>
      </c>
      <c r="I12" s="6">
        <v>1.495</v>
      </c>
      <c r="J12" s="6">
        <v>0.4485</v>
      </c>
      <c r="K12" s="6">
        <v>0.3</v>
      </c>
      <c r="L12" s="6">
        <v>-1.6872</v>
      </c>
      <c r="M12" s="3"/>
    </row>
    <row r="13" spans="1:13">
      <c r="A13" s="6">
        <v>0.3</v>
      </c>
      <c r="B13" s="6">
        <v>0.3</v>
      </c>
      <c r="C13" s="6">
        <v>-1.5708</v>
      </c>
      <c r="D13" s="6">
        <v>1</v>
      </c>
      <c r="E13" s="6">
        <v>0.49992</v>
      </c>
      <c r="F13" s="6">
        <v>0.14998</v>
      </c>
      <c r="G13" s="6">
        <v>0.3</v>
      </c>
      <c r="H13" s="6">
        <v>4.7123</v>
      </c>
      <c r="I13" s="6">
        <v>1.5001</v>
      </c>
      <c r="J13" s="6">
        <v>0.45002</v>
      </c>
      <c r="K13" s="6">
        <v>0.3</v>
      </c>
      <c r="L13" s="6">
        <v>4.7124</v>
      </c>
      <c r="M13" s="3"/>
    </row>
    <row r="14" spans="1:13">
      <c r="A14" s="6">
        <v>0.3</v>
      </c>
      <c r="B14" s="6">
        <v>0.3</v>
      </c>
      <c r="C14" s="6">
        <v>-1.3963</v>
      </c>
      <c r="D14" s="6">
        <v>1</v>
      </c>
      <c r="E14" s="6">
        <v>0.51489</v>
      </c>
      <c r="F14" s="6">
        <v>0.15447</v>
      </c>
      <c r="G14" s="6">
        <v>0.3</v>
      </c>
      <c r="H14" s="6">
        <v>5.0563</v>
      </c>
      <c r="I14" s="6">
        <v>1.495</v>
      </c>
      <c r="J14" s="6">
        <v>0.4485</v>
      </c>
      <c r="K14" s="6">
        <v>0.3</v>
      </c>
      <c r="L14" s="6">
        <v>-1.4544</v>
      </c>
      <c r="M14" s="13" t="str">
        <f>_xlfn.DISPIMG("ID_634812BF02F441799F8F77A6D44B86E3",1)</f>
        <v>=DISPIMG("ID_634812BF02F441799F8F77A6D44B86E3",1)</v>
      </c>
    </row>
    <row r="15" spans="1:13">
      <c r="A15" s="6">
        <v>0.3</v>
      </c>
      <c r="B15" s="6">
        <v>0.3</v>
      </c>
      <c r="C15" s="6">
        <v>-1.2218</v>
      </c>
      <c r="D15" s="6">
        <v>1</v>
      </c>
      <c r="E15" s="6">
        <v>0.55698</v>
      </c>
      <c r="F15" s="6">
        <v>0.16709</v>
      </c>
      <c r="G15" s="6">
        <v>0.3</v>
      </c>
      <c r="H15" s="6">
        <v>5.3735</v>
      </c>
      <c r="I15" s="6">
        <v>1.4798</v>
      </c>
      <c r="J15" s="6">
        <v>0.44395</v>
      </c>
      <c r="K15" s="6">
        <v>0.3</v>
      </c>
      <c r="L15" s="6">
        <v>-1.3376</v>
      </c>
      <c r="M15" s="13"/>
    </row>
    <row r="16" spans="1:13">
      <c r="A16" s="6">
        <v>0.3</v>
      </c>
      <c r="B16" s="6">
        <v>0.3</v>
      </c>
      <c r="C16" s="6">
        <v>-1.0472</v>
      </c>
      <c r="D16" s="6">
        <v>1</v>
      </c>
      <c r="E16" s="6">
        <v>0.6196</v>
      </c>
      <c r="F16" s="6">
        <v>0.18588</v>
      </c>
      <c r="G16" s="6">
        <v>0.3</v>
      </c>
      <c r="H16" s="6">
        <v>5.6513</v>
      </c>
      <c r="I16" s="6">
        <v>1.4547</v>
      </c>
      <c r="J16" s="6">
        <v>0.43642</v>
      </c>
      <c r="K16" s="6">
        <v>0.3</v>
      </c>
      <c r="L16" s="6">
        <v>-1.22</v>
      </c>
      <c r="M16" s="13"/>
    </row>
    <row r="17" spans="1:13">
      <c r="A17" s="6">
        <v>0.3</v>
      </c>
      <c r="B17" s="6">
        <v>0.3</v>
      </c>
      <c r="C17" s="6">
        <v>-0.8727</v>
      </c>
      <c r="D17" s="6">
        <v>1</v>
      </c>
      <c r="E17" s="6">
        <v>0.69562</v>
      </c>
      <c r="F17" s="6">
        <v>0.20869</v>
      </c>
      <c r="G17" s="6">
        <v>0.3</v>
      </c>
      <c r="H17" s="6">
        <v>5.8908</v>
      </c>
      <c r="I17" s="6">
        <v>1.42</v>
      </c>
      <c r="J17" s="6">
        <v>0.42599</v>
      </c>
      <c r="K17" s="6">
        <v>0.3</v>
      </c>
      <c r="L17" s="6">
        <v>-1.101</v>
      </c>
      <c r="M17" s="13"/>
    </row>
    <row r="18" spans="1:13">
      <c r="A18" s="6">
        <v>0.3</v>
      </c>
      <c r="B18" s="6">
        <v>0.3</v>
      </c>
      <c r="C18" s="6">
        <v>-0.69817</v>
      </c>
      <c r="D18" s="6">
        <v>1</v>
      </c>
      <c r="E18" s="6">
        <v>0.7792</v>
      </c>
      <c r="F18" s="6">
        <v>0.23376</v>
      </c>
      <c r="G18" s="6">
        <v>0.3</v>
      </c>
      <c r="H18" s="15">
        <v>6.099</v>
      </c>
      <c r="I18" s="6">
        <v>1.3759</v>
      </c>
      <c r="J18" s="6">
        <v>0.41276</v>
      </c>
      <c r="K18" s="6">
        <v>0.3</v>
      </c>
      <c r="L18" s="6">
        <v>-0.98032</v>
      </c>
      <c r="M18" s="13"/>
    </row>
    <row r="19" spans="1:13">
      <c r="A19" s="6">
        <v>0.3</v>
      </c>
      <c r="B19" s="6">
        <v>0.3</v>
      </c>
      <c r="C19" s="6">
        <v>-0.52364</v>
      </c>
      <c r="D19" s="6">
        <v>1</v>
      </c>
      <c r="E19" s="14">
        <v>0.866</v>
      </c>
      <c r="F19" s="6">
        <v>0.2598</v>
      </c>
      <c r="G19" s="6">
        <v>0.3</v>
      </c>
      <c r="H19" s="7">
        <v>4.85e-5</v>
      </c>
      <c r="I19" s="6">
        <v>1.323</v>
      </c>
      <c r="J19" s="6">
        <v>0.39689</v>
      </c>
      <c r="K19" s="6">
        <v>0.3</v>
      </c>
      <c r="L19" s="6">
        <v>-0.85714</v>
      </c>
      <c r="M19" s="13" t="str">
        <f>_xlfn.DISPIMG("ID_3AB4E96944154E68A331C012BE3E4672",1)</f>
        <v>=DISPIMG("ID_3AB4E96944154E68A331C012BE3E4672",1)</v>
      </c>
    </row>
    <row r="20" spans="1:13">
      <c r="A20" s="6">
        <v>0.3</v>
      </c>
      <c r="B20" s="6">
        <v>0.3</v>
      </c>
      <c r="C20" s="6">
        <v>-0.34911</v>
      </c>
      <c r="D20" s="6">
        <v>1</v>
      </c>
      <c r="E20" s="6">
        <v>0.95287</v>
      </c>
      <c r="F20" s="6">
        <v>0.28586</v>
      </c>
      <c r="G20" s="6">
        <v>0.3</v>
      </c>
      <c r="H20" s="6">
        <v>0.1666</v>
      </c>
      <c r="I20" s="6">
        <v>1.2618</v>
      </c>
      <c r="J20" s="6">
        <v>0.37855</v>
      </c>
      <c r="K20" s="6">
        <v>0.3</v>
      </c>
      <c r="L20" s="6">
        <v>-0.73072</v>
      </c>
      <c r="M20" s="13"/>
    </row>
    <row r="21" spans="1:13">
      <c r="A21" s="6">
        <v>0.3</v>
      </c>
      <c r="B21" s="6">
        <v>0.3</v>
      </c>
      <c r="C21" s="6">
        <v>-0.17458</v>
      </c>
      <c r="D21" s="6">
        <v>1</v>
      </c>
      <c r="E21" s="6">
        <v>1.0375</v>
      </c>
      <c r="F21" s="6">
        <v>0.31124</v>
      </c>
      <c r="G21" s="6">
        <v>0.3</v>
      </c>
      <c r="H21" s="6">
        <v>0.32003</v>
      </c>
      <c r="I21" s="6">
        <v>1.1932</v>
      </c>
      <c r="J21" s="6">
        <v>0.35797</v>
      </c>
      <c r="K21" s="6">
        <v>0.3</v>
      </c>
      <c r="L21" s="6">
        <v>-0.60003</v>
      </c>
      <c r="M21" s="13"/>
    </row>
    <row r="22" spans="1:13">
      <c r="A22" s="6">
        <v>0.3</v>
      </c>
      <c r="B22" s="6">
        <v>0.3</v>
      </c>
      <c r="C22" s="7">
        <v>-5.2654e-5</v>
      </c>
      <c r="D22" s="6">
        <v>1</v>
      </c>
      <c r="E22" s="6">
        <v>1.118</v>
      </c>
      <c r="F22" s="6">
        <v>0.33541</v>
      </c>
      <c r="G22" s="6">
        <v>0.3</v>
      </c>
      <c r="H22" s="6">
        <v>0.46367</v>
      </c>
      <c r="I22" s="6">
        <v>1.1181</v>
      </c>
      <c r="J22" s="6">
        <v>0.33543</v>
      </c>
      <c r="K22" s="6">
        <v>0.3</v>
      </c>
      <c r="L22" s="6">
        <v>-0.46375</v>
      </c>
      <c r="M22" s="13"/>
    </row>
    <row r="23" spans="1:13">
      <c r="A23" s="6">
        <v>0.3</v>
      </c>
      <c r="B23" s="6">
        <v>0.3</v>
      </c>
      <c r="C23" s="6">
        <v>0.17448</v>
      </c>
      <c r="D23" s="6">
        <v>1</v>
      </c>
      <c r="E23" s="6">
        <v>1.1932</v>
      </c>
      <c r="F23" s="6">
        <v>0.35796</v>
      </c>
      <c r="G23" s="6">
        <v>0.3</v>
      </c>
      <c r="H23" s="6">
        <v>0.59995</v>
      </c>
      <c r="I23" s="6">
        <v>1.0375</v>
      </c>
      <c r="J23" s="6">
        <v>0.31126</v>
      </c>
      <c r="K23" s="6">
        <v>0.3</v>
      </c>
      <c r="L23" s="6">
        <v>-0.32012</v>
      </c>
      <c r="M23" s="13"/>
    </row>
    <row r="24" spans="1:13">
      <c r="A24" s="6">
        <v>0.3</v>
      </c>
      <c r="B24" s="6">
        <v>0.3</v>
      </c>
      <c r="C24" s="6">
        <v>0.34901</v>
      </c>
      <c r="D24" s="6">
        <v>1</v>
      </c>
      <c r="E24" s="6">
        <v>1.2618</v>
      </c>
      <c r="F24" s="6">
        <v>0.37854</v>
      </c>
      <c r="G24" s="6">
        <v>0.3</v>
      </c>
      <c r="H24" s="6">
        <v>0.73064</v>
      </c>
      <c r="I24" s="6">
        <v>0.95292</v>
      </c>
      <c r="J24" s="6">
        <v>0.28588</v>
      </c>
      <c r="K24" s="6">
        <v>0.3</v>
      </c>
      <c r="L24" s="6">
        <v>-0.1667</v>
      </c>
      <c r="M24" s="13" t="str">
        <f>_xlfn.DISPIMG("ID_2FCEC3673ADB4DDCA5442CCD2A40DDCF",1)</f>
        <v>=DISPIMG("ID_2FCEC3673ADB4DDCA5442CCD2A40DDCF",1)</v>
      </c>
    </row>
    <row r="25" spans="1:13">
      <c r="A25" s="6">
        <v>0.3</v>
      </c>
      <c r="B25" s="6">
        <v>0.3</v>
      </c>
      <c r="C25" s="6">
        <v>0.52354</v>
      </c>
      <c r="D25" s="6">
        <v>1</v>
      </c>
      <c r="E25" s="6">
        <v>1.3229</v>
      </c>
      <c r="F25" s="6">
        <v>0.39687</v>
      </c>
      <c r="G25" s="6">
        <v>0.3</v>
      </c>
      <c r="H25" s="6">
        <v>0.85707</v>
      </c>
      <c r="I25" s="6">
        <v>0.86606</v>
      </c>
      <c r="J25" s="6">
        <v>0.25982</v>
      </c>
      <c r="K25" s="6">
        <v>0.3</v>
      </c>
      <c r="L25" s="7">
        <v>0.0001538</v>
      </c>
      <c r="M25" s="13"/>
    </row>
    <row r="26" spans="1:13">
      <c r="A26" s="6">
        <v>0.3</v>
      </c>
      <c r="B26" s="6">
        <v>0.3</v>
      </c>
      <c r="C26" s="6">
        <v>0.69807</v>
      </c>
      <c r="D26" s="6">
        <v>1</v>
      </c>
      <c r="E26" s="6">
        <v>1.3758</v>
      </c>
      <c r="F26" s="6">
        <v>0.41275</v>
      </c>
      <c r="G26" s="6">
        <v>0.3</v>
      </c>
      <c r="H26" s="6">
        <v>0.98025</v>
      </c>
      <c r="I26" s="6">
        <v>0.77926</v>
      </c>
      <c r="J26" s="6">
        <v>0.23378</v>
      </c>
      <c r="K26" s="6">
        <v>0.3</v>
      </c>
      <c r="L26" s="6">
        <v>0.18411</v>
      </c>
      <c r="M26" s="13"/>
    </row>
    <row r="27" spans="1:13">
      <c r="A27" s="6">
        <v>0.3</v>
      </c>
      <c r="B27" s="6">
        <v>0.3</v>
      </c>
      <c r="C27" s="6">
        <v>0.8726</v>
      </c>
      <c r="D27" s="6">
        <v>1</v>
      </c>
      <c r="E27" s="6">
        <v>1.4199</v>
      </c>
      <c r="F27" s="6">
        <v>0.42598</v>
      </c>
      <c r="G27" s="6">
        <v>0.3</v>
      </c>
      <c r="H27" s="6">
        <v>1.101</v>
      </c>
      <c r="I27" s="6">
        <v>0.69567</v>
      </c>
      <c r="J27" s="6">
        <v>0.2087</v>
      </c>
      <c r="K27" s="6">
        <v>0.3</v>
      </c>
      <c r="L27" s="6">
        <v>0.39223</v>
      </c>
      <c r="M27" s="13"/>
    </row>
    <row r="28" spans="1:13">
      <c r="A28" s="6">
        <v>0.3</v>
      </c>
      <c r="B28" s="6">
        <v>0.3</v>
      </c>
      <c r="C28" s="6">
        <v>1.0471</v>
      </c>
      <c r="D28" s="6">
        <v>1</v>
      </c>
      <c r="E28" s="6">
        <v>1.4547</v>
      </c>
      <c r="F28" s="6">
        <v>0.43642</v>
      </c>
      <c r="G28" s="6">
        <v>0.3</v>
      </c>
      <c r="H28" s="6">
        <v>1.2199</v>
      </c>
      <c r="I28" s="6">
        <v>0.61964</v>
      </c>
      <c r="J28" s="6">
        <v>0.18589</v>
      </c>
      <c r="K28" s="6">
        <v>0.3</v>
      </c>
      <c r="L28" s="6">
        <v>0.63171</v>
      </c>
      <c r="M28" s="13"/>
    </row>
    <row r="29" spans="1:13">
      <c r="A29" s="6">
        <v>0.3</v>
      </c>
      <c r="B29" s="6">
        <v>0.3</v>
      </c>
      <c r="C29" s="6">
        <v>1.2217</v>
      </c>
      <c r="D29" s="6">
        <v>1</v>
      </c>
      <c r="E29" s="6">
        <v>1.4798</v>
      </c>
      <c r="F29" s="6">
        <v>0.44395</v>
      </c>
      <c r="G29" s="6">
        <v>0.3</v>
      </c>
      <c r="H29" s="6">
        <v>1.3375</v>
      </c>
      <c r="I29" s="6">
        <v>0.55701</v>
      </c>
      <c r="J29" s="6">
        <v>0.1671</v>
      </c>
      <c r="K29" s="6">
        <v>0.3</v>
      </c>
      <c r="L29" s="6">
        <v>0.90949</v>
      </c>
      <c r="M29" s="13" t="str">
        <f>_xlfn.DISPIMG("ID_6CB6794B13CF4F29BEA1F4ECF4ADF3DA",1)</f>
        <v>=DISPIMG("ID_6CB6794B13CF4F29BEA1F4ECF4ADF3DA",1)</v>
      </c>
    </row>
    <row r="30" spans="1:13">
      <c r="A30" s="6">
        <v>0.3</v>
      </c>
      <c r="B30" s="6">
        <v>0.3</v>
      </c>
      <c r="C30" s="6">
        <v>1.3962</v>
      </c>
      <c r="D30" s="6">
        <v>1</v>
      </c>
      <c r="E30" s="6">
        <v>1.495</v>
      </c>
      <c r="F30" s="6">
        <v>0.4485</v>
      </c>
      <c r="G30" s="6">
        <v>0.3</v>
      </c>
      <c r="H30" s="6">
        <v>1.4543</v>
      </c>
      <c r="I30" s="6">
        <v>0.51491</v>
      </c>
      <c r="J30" s="6">
        <v>0.15447</v>
      </c>
      <c r="K30" s="6">
        <v>0.3</v>
      </c>
      <c r="L30" s="6">
        <v>1.2267</v>
      </c>
      <c r="M30" s="13"/>
    </row>
    <row r="31" spans="1:13">
      <c r="A31" s="6">
        <v>0.3</v>
      </c>
      <c r="B31" s="6">
        <v>0.3</v>
      </c>
      <c r="C31" s="6">
        <v>1.5707</v>
      </c>
      <c r="D31" s="6">
        <v>1</v>
      </c>
      <c r="E31" s="6">
        <v>1.5001</v>
      </c>
      <c r="F31" s="6">
        <v>0.45002</v>
      </c>
      <c r="G31" s="6">
        <v>0.3</v>
      </c>
      <c r="H31" s="6">
        <v>1.5707</v>
      </c>
      <c r="I31" s="6">
        <v>0.49992</v>
      </c>
      <c r="J31" s="6">
        <v>0.14998</v>
      </c>
      <c r="K31" s="6">
        <v>0.3</v>
      </c>
      <c r="L31" s="6">
        <v>1.571</v>
      </c>
      <c r="M31" s="13"/>
    </row>
    <row r="32" spans="1:1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>
      <c r="A33" s="6">
        <v>0.3</v>
      </c>
      <c r="B33" s="9">
        <v>-0.3</v>
      </c>
      <c r="C33" s="10">
        <v>0</v>
      </c>
      <c r="D33" s="6">
        <v>-1</v>
      </c>
      <c r="E33" s="6">
        <v>-1.1181</v>
      </c>
      <c r="F33" s="6">
        <v>0.33542</v>
      </c>
      <c r="G33" s="9">
        <v>-0.3</v>
      </c>
      <c r="H33" s="6">
        <v>5.8195</v>
      </c>
      <c r="I33" s="6">
        <v>-1.1181</v>
      </c>
      <c r="J33" s="6">
        <v>0.33542</v>
      </c>
      <c r="K33" s="9">
        <v>-0.3</v>
      </c>
      <c r="L33" s="6">
        <v>0.46371</v>
      </c>
      <c r="M33" s="13" t="str">
        <f>_xlfn.DISPIMG("ID_4D987C366DFC4B3494840C62C6E94827",1)</f>
        <v>=DISPIMG("ID_4D987C366DFC4B3494840C62C6E94827",1)</v>
      </c>
    </row>
    <row r="34" spans="1:13">
      <c r="A34" s="6">
        <v>0.3</v>
      </c>
      <c r="B34" s="6">
        <v>-0.27</v>
      </c>
      <c r="C34" s="10">
        <v>0</v>
      </c>
      <c r="D34" s="6">
        <v>-1.1111</v>
      </c>
      <c r="E34" s="6">
        <v>-1.2185</v>
      </c>
      <c r="F34" s="6">
        <v>0.32898</v>
      </c>
      <c r="G34" s="6">
        <v>-0.27</v>
      </c>
      <c r="H34" s="6">
        <v>5.8603</v>
      </c>
      <c r="I34" s="6">
        <v>-1.2185</v>
      </c>
      <c r="J34" s="6">
        <v>0.32898</v>
      </c>
      <c r="K34" s="6">
        <v>-0.27</v>
      </c>
      <c r="L34" s="6">
        <v>0.42291</v>
      </c>
      <c r="M34" s="13"/>
    </row>
    <row r="35" spans="1:13">
      <c r="A35" s="6">
        <v>0.3</v>
      </c>
      <c r="B35" s="6">
        <v>-0.24</v>
      </c>
      <c r="C35" s="10">
        <v>0</v>
      </c>
      <c r="D35" s="6">
        <v>-1.25</v>
      </c>
      <c r="E35" s="6">
        <v>-1.3463</v>
      </c>
      <c r="F35" s="6">
        <v>0.32312</v>
      </c>
      <c r="G35" s="6">
        <v>-0.24</v>
      </c>
      <c r="H35" s="6">
        <v>5.9026</v>
      </c>
      <c r="I35" s="6">
        <v>-1.3463</v>
      </c>
      <c r="J35" s="6">
        <v>0.32312</v>
      </c>
      <c r="K35" s="6">
        <v>-0.24</v>
      </c>
      <c r="L35" s="6">
        <v>0.38056</v>
      </c>
      <c r="M35" s="13"/>
    </row>
    <row r="36" spans="1:13">
      <c r="A36" s="6">
        <v>0.3</v>
      </c>
      <c r="B36" s="6">
        <v>-0.21</v>
      </c>
      <c r="C36" s="10">
        <v>0</v>
      </c>
      <c r="D36" s="6">
        <v>-1.4286</v>
      </c>
      <c r="E36" s="6">
        <v>-1.5136</v>
      </c>
      <c r="F36" s="6">
        <v>0.31785</v>
      </c>
      <c r="G36" s="6">
        <v>-0.21</v>
      </c>
      <c r="H36" s="6">
        <v>5.9465</v>
      </c>
      <c r="I36" s="6">
        <v>-1.5136</v>
      </c>
      <c r="J36" s="6">
        <v>0.31785</v>
      </c>
      <c r="K36" s="6">
        <v>-0.21</v>
      </c>
      <c r="L36" s="6">
        <v>0.33672</v>
      </c>
      <c r="M36" s="13"/>
    </row>
    <row r="37" spans="1:13">
      <c r="A37" s="6">
        <v>0.3</v>
      </c>
      <c r="B37" s="6">
        <v>-0.18</v>
      </c>
      <c r="C37" s="10">
        <v>0</v>
      </c>
      <c r="D37" s="6">
        <v>-1.6667</v>
      </c>
      <c r="E37" s="6">
        <v>-1.7401</v>
      </c>
      <c r="F37" s="6">
        <v>0.31321</v>
      </c>
      <c r="G37" s="6">
        <v>-0.18</v>
      </c>
      <c r="H37" s="6">
        <v>5.9917</v>
      </c>
      <c r="I37" s="6">
        <v>-1.7401</v>
      </c>
      <c r="J37" s="6">
        <v>0.31321</v>
      </c>
      <c r="K37" s="6">
        <v>-0.18</v>
      </c>
      <c r="L37" s="6">
        <v>0.2915</v>
      </c>
      <c r="M37" s="13"/>
    </row>
    <row r="38" spans="1:13">
      <c r="A38" s="6">
        <v>0.3</v>
      </c>
      <c r="B38" s="6">
        <v>-0.15</v>
      </c>
      <c r="C38" s="10">
        <v>0</v>
      </c>
      <c r="D38" s="6">
        <v>-2</v>
      </c>
      <c r="E38" s="6">
        <v>-2.0616</v>
      </c>
      <c r="F38" s="6">
        <v>0.30924</v>
      </c>
      <c r="G38" s="6">
        <v>-0.15</v>
      </c>
      <c r="H38" s="6">
        <v>6.0382</v>
      </c>
      <c r="I38" s="6">
        <v>-2.0616</v>
      </c>
      <c r="J38" s="6">
        <v>0.30924</v>
      </c>
      <c r="K38" s="6">
        <v>-0.15</v>
      </c>
      <c r="L38" s="6">
        <v>0.24502</v>
      </c>
      <c r="M38" s="13" t="str">
        <f>_xlfn.DISPIMG("ID_C91DEB6725DB4522B40110949F3975BA",1)</f>
        <v>=DISPIMG("ID_C91DEB6725DB4522B40110949F3975BA",1)</v>
      </c>
    </row>
    <row r="39" spans="1:13">
      <c r="A39" s="6">
        <v>0.3</v>
      </c>
      <c r="B39" s="6">
        <v>-0.12</v>
      </c>
      <c r="C39" s="10">
        <v>0</v>
      </c>
      <c r="D39" s="6">
        <v>-2.5</v>
      </c>
      <c r="E39" s="6">
        <v>-2.5495</v>
      </c>
      <c r="F39" s="6">
        <v>0.30594</v>
      </c>
      <c r="G39" s="6">
        <v>-0.12</v>
      </c>
      <c r="H39" s="6">
        <v>6.0858</v>
      </c>
      <c r="I39" s="6">
        <v>-2.5495</v>
      </c>
      <c r="J39" s="6">
        <v>0.30594</v>
      </c>
      <c r="K39" s="6">
        <v>-0.12</v>
      </c>
      <c r="L39" s="6">
        <v>0.19743</v>
      </c>
      <c r="M39" s="13"/>
    </row>
    <row r="40" spans="1:13">
      <c r="A40" s="6">
        <v>0.3</v>
      </c>
      <c r="B40" s="6">
        <v>-0.09</v>
      </c>
      <c r="C40" s="10">
        <v>0</v>
      </c>
      <c r="D40" s="6">
        <v>-3.3333</v>
      </c>
      <c r="E40" s="6">
        <v>-3.3706</v>
      </c>
      <c r="F40" s="6">
        <v>0.30336</v>
      </c>
      <c r="G40" s="6">
        <v>-0.09</v>
      </c>
      <c r="H40" s="6">
        <v>6.1343</v>
      </c>
      <c r="I40" s="6">
        <v>-3.3706</v>
      </c>
      <c r="J40" s="6">
        <v>0.30336</v>
      </c>
      <c r="K40" s="6">
        <v>-0.09</v>
      </c>
      <c r="L40" s="6">
        <v>0.14891</v>
      </c>
      <c r="M40" s="13"/>
    </row>
    <row r="41" spans="1:13">
      <c r="A41" s="6">
        <v>0.3</v>
      </c>
      <c r="B41" s="6">
        <v>-0.06</v>
      </c>
      <c r="C41" s="10">
        <v>0</v>
      </c>
      <c r="D41" s="6">
        <v>-5</v>
      </c>
      <c r="E41" s="6">
        <v>-5.0249</v>
      </c>
      <c r="F41" s="6">
        <v>0.3015</v>
      </c>
      <c r="G41" s="6">
        <v>-0.06</v>
      </c>
      <c r="H41" s="6">
        <v>6.1835</v>
      </c>
      <c r="I41" s="6">
        <v>-5.0249</v>
      </c>
      <c r="J41" s="6">
        <v>0.3015</v>
      </c>
      <c r="K41" s="6">
        <v>-0.06</v>
      </c>
      <c r="L41" s="6">
        <v>0.099684</v>
      </c>
      <c r="M41" s="13"/>
    </row>
    <row r="42" spans="1:13">
      <c r="A42" s="6">
        <v>0.3</v>
      </c>
      <c r="B42" s="6">
        <v>-0.03</v>
      </c>
      <c r="C42" s="10">
        <v>0</v>
      </c>
      <c r="D42" s="6">
        <v>-10</v>
      </c>
      <c r="E42" s="6">
        <v>-10.012</v>
      </c>
      <c r="F42" s="6">
        <v>0.30037</v>
      </c>
      <c r="G42" s="6">
        <v>-0.03</v>
      </c>
      <c r="H42" s="6">
        <v>6.2332</v>
      </c>
      <c r="I42" s="6">
        <v>-10.012</v>
      </c>
      <c r="J42" s="6">
        <v>0.30037</v>
      </c>
      <c r="K42" s="6">
        <v>-0.03</v>
      </c>
      <c r="L42" s="6">
        <v>0.049966</v>
      </c>
      <c r="M42" s="13"/>
    </row>
    <row r="43" spans="1:13">
      <c r="A43" s="6">
        <v>0.3</v>
      </c>
      <c r="B43" s="6">
        <v>0.03</v>
      </c>
      <c r="C43" s="10">
        <v>0</v>
      </c>
      <c r="D43" s="6">
        <v>10</v>
      </c>
      <c r="E43" s="6">
        <v>10.012</v>
      </c>
      <c r="F43" s="6">
        <v>0.30037</v>
      </c>
      <c r="G43" s="6">
        <v>0.03</v>
      </c>
      <c r="H43" s="6">
        <v>0.049966</v>
      </c>
      <c r="I43" s="6">
        <v>10.012</v>
      </c>
      <c r="J43" s="6">
        <v>0.30037</v>
      </c>
      <c r="K43" s="6">
        <v>0.03</v>
      </c>
      <c r="L43" s="6">
        <v>-0.049966</v>
      </c>
      <c r="M43" s="13" t="str">
        <f>_xlfn.DISPIMG("ID_C093E44213EC4282865ABDCB84D6479C",1)</f>
        <v>=DISPIMG("ID_C093E44213EC4282865ABDCB84D6479C",1)</v>
      </c>
    </row>
    <row r="44" spans="1:13">
      <c r="A44" s="6">
        <v>0.3</v>
      </c>
      <c r="B44" s="6">
        <v>0.06</v>
      </c>
      <c r="C44" s="10">
        <v>0</v>
      </c>
      <c r="D44" s="6">
        <v>5</v>
      </c>
      <c r="E44" s="6">
        <v>5.0249</v>
      </c>
      <c r="F44" s="6">
        <v>0.3015</v>
      </c>
      <c r="G44" s="6">
        <v>0.06</v>
      </c>
      <c r="H44" s="6">
        <v>0.099684</v>
      </c>
      <c r="I44" s="6">
        <v>5.0249</v>
      </c>
      <c r="J44" s="6">
        <v>0.3015</v>
      </c>
      <c r="K44" s="6">
        <v>0.06</v>
      </c>
      <c r="L44" s="6">
        <v>-0.099684</v>
      </c>
      <c r="M44" s="13"/>
    </row>
    <row r="45" spans="1:13">
      <c r="A45" s="6">
        <v>0.3</v>
      </c>
      <c r="B45" s="6">
        <v>0.09</v>
      </c>
      <c r="C45" s="10">
        <v>0</v>
      </c>
      <c r="D45" s="6">
        <v>3.3333</v>
      </c>
      <c r="E45" s="6">
        <v>3.3706</v>
      </c>
      <c r="F45" s="6">
        <v>0.30336</v>
      </c>
      <c r="G45" s="6">
        <v>0.09</v>
      </c>
      <c r="H45" s="6">
        <v>0.14891</v>
      </c>
      <c r="I45" s="6">
        <v>3.3706</v>
      </c>
      <c r="J45" s="6">
        <v>0.30336</v>
      </c>
      <c r="K45" s="6">
        <v>0.09</v>
      </c>
      <c r="L45" s="6">
        <v>-0.14891</v>
      </c>
      <c r="M45" s="13"/>
    </row>
    <row r="46" spans="1:13">
      <c r="A46" s="6">
        <v>0.3</v>
      </c>
      <c r="B46" s="6">
        <v>0.12</v>
      </c>
      <c r="C46" s="10">
        <v>0</v>
      </c>
      <c r="D46" s="6">
        <v>2.5</v>
      </c>
      <c r="E46" s="6">
        <v>2.5495</v>
      </c>
      <c r="F46" s="6">
        <v>0.30594</v>
      </c>
      <c r="G46" s="6">
        <v>0.12</v>
      </c>
      <c r="H46" s="6">
        <v>0.19743</v>
      </c>
      <c r="I46" s="6">
        <v>2.5495</v>
      </c>
      <c r="J46" s="6">
        <v>0.30594</v>
      </c>
      <c r="K46" s="6">
        <v>0.12</v>
      </c>
      <c r="L46" s="6">
        <v>-0.19743</v>
      </c>
      <c r="M46" s="13"/>
    </row>
    <row r="47" spans="1:13">
      <c r="A47" s="6">
        <v>0.3</v>
      </c>
      <c r="B47" s="6">
        <v>0.15</v>
      </c>
      <c r="C47" s="10">
        <v>0</v>
      </c>
      <c r="D47" s="6">
        <v>2</v>
      </c>
      <c r="E47" s="6">
        <v>2.0616</v>
      </c>
      <c r="F47" s="6">
        <v>0.30924</v>
      </c>
      <c r="G47" s="6">
        <v>0.15</v>
      </c>
      <c r="H47" s="6">
        <v>0.24502</v>
      </c>
      <c r="I47" s="6">
        <v>2.0616</v>
      </c>
      <c r="J47" s="6">
        <v>0.30924</v>
      </c>
      <c r="K47" s="6">
        <v>0.15</v>
      </c>
      <c r="L47" s="6">
        <v>-0.24502</v>
      </c>
      <c r="M47" s="13"/>
    </row>
    <row r="48" spans="1:13">
      <c r="A48" s="6">
        <v>0.3</v>
      </c>
      <c r="B48" s="6">
        <v>0.18</v>
      </c>
      <c r="C48" s="10">
        <v>0</v>
      </c>
      <c r="D48" s="6">
        <v>1.6667</v>
      </c>
      <c r="E48" s="6">
        <v>1.7401</v>
      </c>
      <c r="F48" s="6">
        <v>0.31321</v>
      </c>
      <c r="G48" s="6">
        <v>0.18</v>
      </c>
      <c r="H48" s="6">
        <v>0.2915</v>
      </c>
      <c r="I48" s="6">
        <v>1.7401</v>
      </c>
      <c r="J48" s="6">
        <v>0.31321</v>
      </c>
      <c r="K48" s="6">
        <v>0.18</v>
      </c>
      <c r="L48" s="6">
        <v>-0.2915</v>
      </c>
      <c r="M48" s="13" t="str">
        <f>_xlfn.DISPIMG("ID_C5B52212D4AC42298C113FEF58B9ACB3",1)</f>
        <v>=DISPIMG("ID_C5B52212D4AC42298C113FEF58B9ACB3",1)</v>
      </c>
    </row>
    <row r="49" spans="1:13">
      <c r="A49" s="6">
        <v>0.3</v>
      </c>
      <c r="B49" s="6">
        <v>0.21</v>
      </c>
      <c r="C49" s="10">
        <v>0</v>
      </c>
      <c r="D49" s="6">
        <v>1.4286</v>
      </c>
      <c r="E49" s="6">
        <v>1.5136</v>
      </c>
      <c r="F49" s="6">
        <v>0.31785</v>
      </c>
      <c r="G49" s="6">
        <v>0.21</v>
      </c>
      <c r="H49" s="6">
        <v>0.33672</v>
      </c>
      <c r="I49" s="6">
        <v>1.5136</v>
      </c>
      <c r="J49" s="6">
        <v>0.31785</v>
      </c>
      <c r="K49" s="6">
        <v>0.21</v>
      </c>
      <c r="L49" s="6">
        <v>-0.33672</v>
      </c>
      <c r="M49" s="13"/>
    </row>
    <row r="50" spans="1:13">
      <c r="A50" s="6">
        <v>0.3</v>
      </c>
      <c r="B50" s="6">
        <v>0.24</v>
      </c>
      <c r="C50" s="10">
        <v>0</v>
      </c>
      <c r="D50" s="6">
        <v>1.25</v>
      </c>
      <c r="E50" s="6">
        <v>1.3463</v>
      </c>
      <c r="F50" s="6">
        <v>0.32312</v>
      </c>
      <c r="G50" s="6">
        <v>0.24</v>
      </c>
      <c r="H50" s="6">
        <v>0.38056</v>
      </c>
      <c r="I50" s="6">
        <v>1.3463</v>
      </c>
      <c r="J50" s="6">
        <v>0.32312</v>
      </c>
      <c r="K50" s="6">
        <v>0.24</v>
      </c>
      <c r="L50" s="6">
        <v>-0.38056</v>
      </c>
      <c r="M50" s="13"/>
    </row>
    <row r="51" spans="1:13">
      <c r="A51" s="6">
        <v>0.3</v>
      </c>
      <c r="B51" s="6">
        <v>0.27</v>
      </c>
      <c r="C51" s="10">
        <v>0</v>
      </c>
      <c r="D51" s="6">
        <v>1.1111</v>
      </c>
      <c r="E51" s="6">
        <v>1.2185</v>
      </c>
      <c r="F51" s="6">
        <v>0.32898</v>
      </c>
      <c r="G51" s="6">
        <v>0.27</v>
      </c>
      <c r="H51" s="6">
        <v>0.42291</v>
      </c>
      <c r="I51" s="6">
        <v>1.2185</v>
      </c>
      <c r="J51" s="6">
        <v>0.32898</v>
      </c>
      <c r="K51" s="6">
        <v>0.27</v>
      </c>
      <c r="L51" s="6">
        <v>-0.42291</v>
      </c>
      <c r="M51" s="13"/>
    </row>
    <row r="52" spans="1:13">
      <c r="A52" s="6">
        <v>0.3</v>
      </c>
      <c r="B52" s="6">
        <v>0.3</v>
      </c>
      <c r="C52" s="10">
        <v>0</v>
      </c>
      <c r="D52" s="6">
        <v>1</v>
      </c>
      <c r="E52" s="6">
        <v>1.1181</v>
      </c>
      <c r="F52" s="6">
        <v>0.33542</v>
      </c>
      <c r="G52" s="6">
        <v>0.3</v>
      </c>
      <c r="H52" s="6">
        <v>0.46371</v>
      </c>
      <c r="I52" s="6">
        <v>1.1181</v>
      </c>
      <c r="J52" s="6">
        <v>0.33542</v>
      </c>
      <c r="K52" s="6">
        <v>0.3</v>
      </c>
      <c r="L52" s="6">
        <v>-0.46371</v>
      </c>
      <c r="M52" s="13"/>
    </row>
    <row r="53" spans="1:13">
      <c r="A53" s="11" t="s">
        <v>16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ht="43" customHeight="1" spans="1:1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</row>
  </sheetData>
  <mergeCells count="14">
    <mergeCell ref="A1:M1"/>
    <mergeCell ref="A2:C2"/>
    <mergeCell ref="D2:L2"/>
    <mergeCell ref="M4:M8"/>
    <mergeCell ref="M9:M13"/>
    <mergeCell ref="M14:M18"/>
    <mergeCell ref="M19:M23"/>
    <mergeCell ref="M24:M28"/>
    <mergeCell ref="M29:M31"/>
    <mergeCell ref="M33:M37"/>
    <mergeCell ref="M38:M42"/>
    <mergeCell ref="M43:M47"/>
    <mergeCell ref="M48:M52"/>
    <mergeCell ref="A53:M5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王恒</dc:creator>
  <cp:lastModifiedBy>gaojie</cp:lastModifiedBy>
  <cp:revision>5</cp:revision>
  <dcterms:created xsi:type="dcterms:W3CDTF">2015-06-06T02:19:00Z</dcterms:created>
  <dcterms:modified xsi:type="dcterms:W3CDTF">2023-01-13T18:57:46Z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/>
  </property>
  <property fmtid="{D5CDD505-2E9C-101B-9397-08002B2CF9AE}" pid="9" name="KSOProductBuildVer">
    <vt:lpwstr>1033-11.1.0.11664</vt:lpwstr>
  </property>
</Properties>
</file>