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ra Batool\Downloads\21735\21735\Solution\Sol-2\Unit-8\"/>
    </mc:Choice>
  </mc:AlternateContent>
  <bookViews>
    <workbookView xWindow="0" yWindow="0" windowWidth="20400" windowHeight="6120"/>
  </bookViews>
  <sheets>
    <sheet name="Two-sample t-test" sheetId="1" r:id="rId1"/>
  </sheets>
  <calcPr calcId="162913"/>
</workbook>
</file>

<file path=xl/calcChain.xml><?xml version="1.0" encoding="utf-8"?>
<calcChain xmlns="http://schemas.openxmlformats.org/spreadsheetml/2006/main">
  <c r="B129" i="1" l="1" a="1"/>
  <c r="B129" i="1" s="1"/>
  <c r="B128" i="1" a="1"/>
  <c r="B128" i="1" s="1"/>
  <c r="B134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62" i="1"/>
  <c r="D6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2" i="1"/>
  <c r="B130" i="1"/>
  <c r="B131" i="1"/>
  <c r="B127" i="1"/>
  <c r="B126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32" i="1" l="1"/>
  <c r="B124" i="1"/>
  <c r="B125" i="1"/>
  <c r="B133" i="1" l="1"/>
  <c r="B135" i="1" l="1"/>
  <c r="B136" i="1"/>
</calcChain>
</file>

<file path=xl/sharedStrings.xml><?xml version="1.0" encoding="utf-8"?>
<sst xmlns="http://schemas.openxmlformats.org/spreadsheetml/2006/main" count="137" uniqueCount="19">
  <si>
    <t>Sex</t>
  </si>
  <si>
    <t>Income</t>
  </si>
  <si>
    <t>Male Income</t>
  </si>
  <si>
    <t>Female Income</t>
  </si>
  <si>
    <t>M</t>
  </si>
  <si>
    <t>F</t>
  </si>
  <si>
    <t>n (Male)</t>
  </si>
  <si>
    <t>n (Female)</t>
  </si>
  <si>
    <t>Mean (Male)</t>
  </si>
  <si>
    <t>Mean (Female)</t>
  </si>
  <si>
    <t>Std dev (Male)</t>
  </si>
  <si>
    <t>Std dev (Female)</t>
  </si>
  <si>
    <t>Difference in means</t>
  </si>
  <si>
    <t>Standard error</t>
  </si>
  <si>
    <t>Degrees of freedom</t>
  </si>
  <si>
    <t>t-statistic</t>
  </si>
  <si>
    <t>p-value (two-tailed)</t>
  </si>
  <si>
    <t>95% CI Lower</t>
  </si>
  <si>
    <t>95% 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</si>
</sst>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Income by Sex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Income</c:v>
          </c:tx>
          <c:invertIfNegative val="0"/>
          <c:cat>
            <c:strRef>
              <c:f>'Two-sample t-test'!$A$126:$A$127</c:f>
              <c:strCache>
                <c:ptCount val="2"/>
                <c:pt idx="0">
                  <c:v>Mean (Male)</c:v>
                </c:pt>
                <c:pt idx="1">
                  <c:v>Mean (Female)</c:v>
                </c:pt>
              </c:strCache>
            </c:strRef>
          </c:cat>
          <c:val>
            <c:numRef>
              <c:f>'Two-sample t-test'!$B$126:$B$127</c:f>
              <c:numCache>
                <c:formatCode>General</c:formatCode>
                <c:ptCount val="2"/>
                <c:pt idx="0">
                  <c:v>52.913333333333334</c:v>
                </c:pt>
                <c:pt idx="1">
                  <c:v>44.233333333333348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C-401D-A7CF-61C7D261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topLeftCell="A115" zoomScale="70" zoomScaleNormal="70" workbookViewId="0">
      <selection activeCell="B129" sqref="B129"/>
    </sheetView>
  </sheetViews>
  <sheetFormatPr defaultRowHeight="15" x14ac:dyDescent="0.25"/>
  <cols>
    <col min="1" max="1" width="40" customWidth="1"/>
    <col min="2" max="2" width="58.85546875" customWidth="1"/>
    <col min="3" max="3" width="21.140625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40.6</v>
      </c>
      <c r="C2">
        <f>IF(A2="M",B2,NA())</f>
        <v>40.6</v>
      </c>
      <c r="D2">
        <f>IF(A62="F",B62,NA())</f>
        <v>33.1</v>
      </c>
    </row>
    <row r="3" spans="1:4" x14ac:dyDescent="0.25">
      <c r="A3" t="s">
        <v>4</v>
      </c>
      <c r="B3">
        <v>54.6</v>
      </c>
      <c r="C3">
        <f t="shared" ref="C2:C33" si="0">IF(A3="M",B3,NA())</f>
        <v>54.6</v>
      </c>
      <c r="D3">
        <f t="shared" ref="D3:D65" si="1">IF(A63="F",B63,NA())</f>
        <v>35.799999999999997</v>
      </c>
    </row>
    <row r="4" spans="1:4" x14ac:dyDescent="0.25">
      <c r="A4" t="s">
        <v>4</v>
      </c>
      <c r="B4">
        <v>38.6</v>
      </c>
      <c r="C4">
        <f t="shared" si="0"/>
        <v>38.6</v>
      </c>
      <c r="D4">
        <f t="shared" si="1"/>
        <v>68.8</v>
      </c>
    </row>
    <row r="5" spans="1:4" x14ac:dyDescent="0.25">
      <c r="A5" t="s">
        <v>4</v>
      </c>
      <c r="B5">
        <v>58.2</v>
      </c>
      <c r="C5">
        <f t="shared" si="0"/>
        <v>58.2</v>
      </c>
      <c r="D5">
        <f t="shared" si="1"/>
        <v>31.6</v>
      </c>
    </row>
    <row r="6" spans="1:4" x14ac:dyDescent="0.25">
      <c r="A6" t="s">
        <v>4</v>
      </c>
      <c r="B6">
        <v>34.6</v>
      </c>
      <c r="C6">
        <f t="shared" si="0"/>
        <v>34.6</v>
      </c>
      <c r="D6">
        <f t="shared" si="1"/>
        <v>38.200000000000003</v>
      </c>
    </row>
    <row r="7" spans="1:4" x14ac:dyDescent="0.25">
      <c r="A7" t="s">
        <v>4</v>
      </c>
      <c r="B7">
        <v>42.9</v>
      </c>
      <c r="C7">
        <f t="shared" si="0"/>
        <v>42.9</v>
      </c>
      <c r="D7">
        <f t="shared" si="1"/>
        <v>42</v>
      </c>
    </row>
    <row r="8" spans="1:4" x14ac:dyDescent="0.25">
      <c r="A8" t="s">
        <v>4</v>
      </c>
      <c r="B8">
        <v>67.5</v>
      </c>
      <c r="C8">
        <f t="shared" si="0"/>
        <v>67.5</v>
      </c>
      <c r="D8">
        <f t="shared" si="1"/>
        <v>33.4</v>
      </c>
    </row>
    <row r="9" spans="1:4" x14ac:dyDescent="0.25">
      <c r="A9" t="s">
        <v>4</v>
      </c>
      <c r="B9">
        <v>79.8</v>
      </c>
      <c r="C9">
        <f t="shared" si="0"/>
        <v>79.8</v>
      </c>
      <c r="D9">
        <f t="shared" si="1"/>
        <v>50.3</v>
      </c>
    </row>
    <row r="10" spans="1:4" x14ac:dyDescent="0.25">
      <c r="A10" t="s">
        <v>4</v>
      </c>
      <c r="B10">
        <v>54.4</v>
      </c>
      <c r="C10">
        <f t="shared" si="0"/>
        <v>54.4</v>
      </c>
      <c r="D10">
        <f t="shared" si="1"/>
        <v>39.6</v>
      </c>
    </row>
    <row r="11" spans="1:4" x14ac:dyDescent="0.25">
      <c r="A11" t="s">
        <v>4</v>
      </c>
      <c r="B11">
        <v>47.3</v>
      </c>
      <c r="C11">
        <f t="shared" si="0"/>
        <v>47.3</v>
      </c>
      <c r="D11">
        <f t="shared" si="1"/>
        <v>30.7</v>
      </c>
    </row>
    <row r="12" spans="1:4" x14ac:dyDescent="0.25">
      <c r="A12" t="s">
        <v>4</v>
      </c>
      <c r="B12">
        <v>66.400000000000006</v>
      </c>
      <c r="C12">
        <f t="shared" si="0"/>
        <v>66.400000000000006</v>
      </c>
      <c r="D12">
        <f t="shared" si="1"/>
        <v>31.3</v>
      </c>
    </row>
    <row r="13" spans="1:4" x14ac:dyDescent="0.25">
      <c r="A13" t="s">
        <v>4</v>
      </c>
      <c r="B13">
        <v>69</v>
      </c>
      <c r="C13">
        <f t="shared" si="0"/>
        <v>69</v>
      </c>
      <c r="D13">
        <f t="shared" si="1"/>
        <v>61.3</v>
      </c>
    </row>
    <row r="14" spans="1:4" x14ac:dyDescent="0.25">
      <c r="A14" t="s">
        <v>4</v>
      </c>
      <c r="B14">
        <v>62</v>
      </c>
      <c r="C14">
        <f t="shared" si="0"/>
        <v>62</v>
      </c>
      <c r="D14">
        <f t="shared" si="1"/>
        <v>30</v>
      </c>
    </row>
    <row r="15" spans="1:4" x14ac:dyDescent="0.25">
      <c r="A15" t="s">
        <v>4</v>
      </c>
      <c r="B15">
        <v>52.5</v>
      </c>
      <c r="C15">
        <f t="shared" si="0"/>
        <v>52.5</v>
      </c>
      <c r="D15">
        <f t="shared" si="1"/>
        <v>38.1</v>
      </c>
    </row>
    <row r="16" spans="1:4" x14ac:dyDescent="0.25">
      <c r="A16" t="s">
        <v>4</v>
      </c>
      <c r="B16">
        <v>72.599999999999994</v>
      </c>
      <c r="C16">
        <f t="shared" si="0"/>
        <v>72.599999999999994</v>
      </c>
      <c r="D16">
        <f t="shared" si="1"/>
        <v>56.4</v>
      </c>
    </row>
    <row r="17" spans="1:4" x14ac:dyDescent="0.25">
      <c r="A17" t="s">
        <v>4</v>
      </c>
      <c r="B17">
        <v>52.4</v>
      </c>
      <c r="C17">
        <f t="shared" si="0"/>
        <v>52.4</v>
      </c>
      <c r="D17">
        <f t="shared" si="1"/>
        <v>35.700000000000003</v>
      </c>
    </row>
    <row r="18" spans="1:4" x14ac:dyDescent="0.25">
      <c r="A18" t="s">
        <v>4</v>
      </c>
      <c r="B18">
        <v>59.5</v>
      </c>
      <c r="C18">
        <f t="shared" si="0"/>
        <v>59.5</v>
      </c>
      <c r="D18">
        <f t="shared" si="1"/>
        <v>31.3</v>
      </c>
    </row>
    <row r="19" spans="1:4" x14ac:dyDescent="0.25">
      <c r="A19" t="s">
        <v>4</v>
      </c>
      <c r="B19">
        <v>59.1</v>
      </c>
      <c r="C19">
        <f t="shared" si="0"/>
        <v>59.1</v>
      </c>
      <c r="D19">
        <f t="shared" si="1"/>
        <v>40.4</v>
      </c>
    </row>
    <row r="20" spans="1:4" x14ac:dyDescent="0.25">
      <c r="A20" t="s">
        <v>4</v>
      </c>
      <c r="B20">
        <v>36.700000000000003</v>
      </c>
      <c r="C20">
        <f t="shared" si="0"/>
        <v>36.700000000000003</v>
      </c>
      <c r="D20">
        <f t="shared" si="1"/>
        <v>32.1</v>
      </c>
    </row>
    <row r="21" spans="1:4" x14ac:dyDescent="0.25">
      <c r="A21" t="s">
        <v>4</v>
      </c>
      <c r="B21">
        <v>54.6</v>
      </c>
      <c r="C21">
        <f t="shared" si="0"/>
        <v>54.6</v>
      </c>
      <c r="D21">
        <f t="shared" si="1"/>
        <v>66.400000000000006</v>
      </c>
    </row>
    <row r="22" spans="1:4" x14ac:dyDescent="0.25">
      <c r="A22" t="s">
        <v>4</v>
      </c>
      <c r="B22">
        <v>52.1</v>
      </c>
      <c r="C22">
        <f t="shared" si="0"/>
        <v>52.1</v>
      </c>
      <c r="D22">
        <f t="shared" si="1"/>
        <v>36.9</v>
      </c>
    </row>
    <row r="23" spans="1:4" x14ac:dyDescent="0.25">
      <c r="A23" t="s">
        <v>4</v>
      </c>
      <c r="B23">
        <v>49.9</v>
      </c>
      <c r="C23">
        <f t="shared" si="0"/>
        <v>49.9</v>
      </c>
      <c r="D23">
        <f t="shared" si="1"/>
        <v>35.9</v>
      </c>
    </row>
    <row r="24" spans="1:4" x14ac:dyDescent="0.25">
      <c r="A24" t="s">
        <v>4</v>
      </c>
      <c r="B24">
        <v>52</v>
      </c>
      <c r="C24">
        <f t="shared" si="0"/>
        <v>52</v>
      </c>
      <c r="D24">
        <f>IF(A84="F",B84,NA())</f>
        <v>49.6</v>
      </c>
    </row>
    <row r="25" spans="1:4" x14ac:dyDescent="0.25">
      <c r="A25" t="s">
        <v>4</v>
      </c>
      <c r="B25">
        <v>47.1</v>
      </c>
      <c r="C25">
        <f t="shared" si="0"/>
        <v>47.1</v>
      </c>
      <c r="D25">
        <f t="shared" si="1"/>
        <v>62.8</v>
      </c>
    </row>
    <row r="26" spans="1:4" x14ac:dyDescent="0.25">
      <c r="A26" t="s">
        <v>4</v>
      </c>
      <c r="B26">
        <v>40.799999999999997</v>
      </c>
      <c r="C26">
        <f t="shared" si="0"/>
        <v>40.799999999999997</v>
      </c>
      <c r="D26">
        <f t="shared" si="1"/>
        <v>44.6</v>
      </c>
    </row>
    <row r="27" spans="1:4" x14ac:dyDescent="0.25">
      <c r="A27" t="s">
        <v>4</v>
      </c>
      <c r="B27">
        <v>36.5</v>
      </c>
      <c r="C27">
        <f t="shared" si="0"/>
        <v>36.5</v>
      </c>
      <c r="D27">
        <f t="shared" si="1"/>
        <v>32.5</v>
      </c>
    </row>
    <row r="28" spans="1:4" x14ac:dyDescent="0.25">
      <c r="A28" t="s">
        <v>4</v>
      </c>
      <c r="B28">
        <v>57.1</v>
      </c>
      <c r="C28">
        <f t="shared" si="0"/>
        <v>57.1</v>
      </c>
      <c r="D28">
        <f t="shared" si="1"/>
        <v>33.4</v>
      </c>
    </row>
    <row r="29" spans="1:4" x14ac:dyDescent="0.25">
      <c r="A29" t="s">
        <v>4</v>
      </c>
      <c r="B29">
        <v>54.1</v>
      </c>
      <c r="C29">
        <f t="shared" si="0"/>
        <v>54.1</v>
      </c>
      <c r="D29">
        <f t="shared" si="1"/>
        <v>55.3</v>
      </c>
    </row>
    <row r="30" spans="1:4" x14ac:dyDescent="0.25">
      <c r="A30" t="s">
        <v>4</v>
      </c>
      <c r="B30">
        <v>32.4</v>
      </c>
      <c r="C30">
        <f t="shared" si="0"/>
        <v>32.4</v>
      </c>
      <c r="D30">
        <f t="shared" si="1"/>
        <v>62.7</v>
      </c>
    </row>
    <row r="31" spans="1:4" x14ac:dyDescent="0.25">
      <c r="A31" t="s">
        <v>4</v>
      </c>
      <c r="B31">
        <v>34.9</v>
      </c>
      <c r="C31">
        <f t="shared" si="0"/>
        <v>34.9</v>
      </c>
      <c r="D31">
        <f t="shared" si="1"/>
        <v>54.4</v>
      </c>
    </row>
    <row r="32" spans="1:4" x14ac:dyDescent="0.25">
      <c r="A32" t="s">
        <v>4</v>
      </c>
      <c r="B32">
        <v>64.099999999999994</v>
      </c>
      <c r="C32">
        <f t="shared" si="0"/>
        <v>64.099999999999994</v>
      </c>
      <c r="D32">
        <f t="shared" si="1"/>
        <v>30.8</v>
      </c>
    </row>
    <row r="33" spans="1:4" x14ac:dyDescent="0.25">
      <c r="A33" t="s">
        <v>4</v>
      </c>
      <c r="B33">
        <v>54</v>
      </c>
      <c r="C33">
        <f t="shared" si="0"/>
        <v>54</v>
      </c>
      <c r="D33">
        <f t="shared" si="1"/>
        <v>49.1</v>
      </c>
    </row>
    <row r="34" spans="1:4" x14ac:dyDescent="0.25">
      <c r="A34" t="s">
        <v>4</v>
      </c>
      <c r="B34">
        <v>51.5</v>
      </c>
      <c r="C34">
        <f t="shared" ref="C34:C97" si="2">IF(A34="M",B34,NA())</f>
        <v>51.5</v>
      </c>
      <c r="D34">
        <f t="shared" si="1"/>
        <v>41.9</v>
      </c>
    </row>
    <row r="35" spans="1:4" x14ac:dyDescent="0.25">
      <c r="A35" t="s">
        <v>4</v>
      </c>
      <c r="B35">
        <v>50.8</v>
      </c>
      <c r="C35">
        <f t="shared" si="2"/>
        <v>50.8</v>
      </c>
      <c r="D35">
        <f t="shared" si="1"/>
        <v>32.5</v>
      </c>
    </row>
    <row r="36" spans="1:4" x14ac:dyDescent="0.25">
      <c r="A36" t="s">
        <v>4</v>
      </c>
      <c r="B36">
        <v>45.1</v>
      </c>
      <c r="C36">
        <f t="shared" si="2"/>
        <v>45.1</v>
      </c>
      <c r="D36">
        <f t="shared" si="1"/>
        <v>35.200000000000003</v>
      </c>
    </row>
    <row r="37" spans="1:4" x14ac:dyDescent="0.25">
      <c r="A37" t="s">
        <v>4</v>
      </c>
      <c r="B37">
        <v>81.5</v>
      </c>
      <c r="C37">
        <f t="shared" si="2"/>
        <v>81.5</v>
      </c>
      <c r="D37">
        <f t="shared" si="1"/>
        <v>47.4</v>
      </c>
    </row>
    <row r="38" spans="1:4" x14ac:dyDescent="0.25">
      <c r="A38" t="s">
        <v>4</v>
      </c>
      <c r="B38">
        <v>70.400000000000006</v>
      </c>
      <c r="C38">
        <f t="shared" si="2"/>
        <v>70.400000000000006</v>
      </c>
      <c r="D38">
        <f t="shared" si="1"/>
        <v>60.7</v>
      </c>
    </row>
    <row r="39" spans="1:4" x14ac:dyDescent="0.25">
      <c r="A39" t="s">
        <v>4</v>
      </c>
      <c r="B39">
        <v>39.200000000000003</v>
      </c>
      <c r="C39">
        <f t="shared" si="2"/>
        <v>39.200000000000003</v>
      </c>
      <c r="D39">
        <f t="shared" si="1"/>
        <v>33</v>
      </c>
    </row>
    <row r="40" spans="1:4" x14ac:dyDescent="0.25">
      <c r="A40" t="s">
        <v>4</v>
      </c>
      <c r="B40">
        <v>45.2</v>
      </c>
      <c r="C40">
        <f t="shared" si="2"/>
        <v>45.2</v>
      </c>
      <c r="D40">
        <f t="shared" si="1"/>
        <v>43.3</v>
      </c>
    </row>
    <row r="41" spans="1:4" x14ac:dyDescent="0.25">
      <c r="A41" t="s">
        <v>4</v>
      </c>
      <c r="B41">
        <v>80.900000000000006</v>
      </c>
      <c r="C41">
        <f t="shared" si="2"/>
        <v>80.900000000000006</v>
      </c>
      <c r="D41">
        <f t="shared" si="1"/>
        <v>34.799999999999997</v>
      </c>
    </row>
    <row r="42" spans="1:4" x14ac:dyDescent="0.25">
      <c r="A42" t="s">
        <v>4</v>
      </c>
      <c r="B42">
        <v>48.6</v>
      </c>
      <c r="C42">
        <f t="shared" si="2"/>
        <v>48.6</v>
      </c>
      <c r="D42">
        <f t="shared" si="1"/>
        <v>36</v>
      </c>
    </row>
    <row r="43" spans="1:4" x14ac:dyDescent="0.25">
      <c r="A43" t="s">
        <v>4</v>
      </c>
      <c r="B43">
        <v>31</v>
      </c>
      <c r="C43">
        <f t="shared" si="2"/>
        <v>31</v>
      </c>
      <c r="D43">
        <f t="shared" si="1"/>
        <v>51.6</v>
      </c>
    </row>
    <row r="44" spans="1:4" x14ac:dyDescent="0.25">
      <c r="A44" t="s">
        <v>4</v>
      </c>
      <c r="B44">
        <v>32.1</v>
      </c>
      <c r="C44">
        <f t="shared" si="2"/>
        <v>32.1</v>
      </c>
      <c r="D44">
        <f>IF(A104="F",B104,NA())</f>
        <v>31.9</v>
      </c>
    </row>
    <row r="45" spans="1:4" x14ac:dyDescent="0.25">
      <c r="A45" t="s">
        <v>4</v>
      </c>
      <c r="B45">
        <v>33.9</v>
      </c>
      <c r="C45">
        <f t="shared" si="2"/>
        <v>33.9</v>
      </c>
      <c r="D45">
        <f t="shared" si="1"/>
        <v>34.1</v>
      </c>
    </row>
    <row r="46" spans="1:4" x14ac:dyDescent="0.25">
      <c r="A46" t="s">
        <v>4</v>
      </c>
      <c r="B46">
        <v>31.3</v>
      </c>
      <c r="C46">
        <f t="shared" si="2"/>
        <v>31.3</v>
      </c>
      <c r="D46">
        <f t="shared" si="1"/>
        <v>78.400000000000006</v>
      </c>
    </row>
    <row r="47" spans="1:4" x14ac:dyDescent="0.25">
      <c r="A47" t="s">
        <v>4</v>
      </c>
      <c r="B47">
        <v>51</v>
      </c>
      <c r="C47">
        <f t="shared" si="2"/>
        <v>51</v>
      </c>
      <c r="D47">
        <f t="shared" si="1"/>
        <v>30.4</v>
      </c>
    </row>
    <row r="48" spans="1:4" x14ac:dyDescent="0.25">
      <c r="A48" t="s">
        <v>4</v>
      </c>
      <c r="B48">
        <v>53.4</v>
      </c>
      <c r="C48">
        <f t="shared" si="2"/>
        <v>53.4</v>
      </c>
      <c r="D48">
        <f t="shared" si="1"/>
        <v>45.3</v>
      </c>
    </row>
    <row r="49" spans="1:4" x14ac:dyDescent="0.25">
      <c r="A49" t="s">
        <v>4</v>
      </c>
      <c r="B49">
        <v>58.3</v>
      </c>
      <c r="C49">
        <f t="shared" si="2"/>
        <v>58.3</v>
      </c>
      <c r="D49">
        <f t="shared" si="1"/>
        <v>52.6</v>
      </c>
    </row>
    <row r="50" spans="1:4" x14ac:dyDescent="0.25">
      <c r="A50" t="s">
        <v>4</v>
      </c>
      <c r="B50">
        <v>31.4</v>
      </c>
      <c r="C50">
        <f t="shared" si="2"/>
        <v>31.4</v>
      </c>
      <c r="D50">
        <f t="shared" si="1"/>
        <v>30.3</v>
      </c>
    </row>
    <row r="51" spans="1:4" x14ac:dyDescent="0.25">
      <c r="A51" t="s">
        <v>4</v>
      </c>
      <c r="B51">
        <v>56.3</v>
      </c>
      <c r="C51">
        <f t="shared" si="2"/>
        <v>56.3</v>
      </c>
      <c r="D51">
        <f t="shared" si="1"/>
        <v>36.6</v>
      </c>
    </row>
    <row r="52" spans="1:4" x14ac:dyDescent="0.25">
      <c r="A52" t="s">
        <v>4</v>
      </c>
      <c r="B52">
        <v>41</v>
      </c>
      <c r="C52">
        <f t="shared" si="2"/>
        <v>41</v>
      </c>
      <c r="D52">
        <f t="shared" si="1"/>
        <v>53.1</v>
      </c>
    </row>
    <row r="53" spans="1:4" x14ac:dyDescent="0.25">
      <c r="A53" t="s">
        <v>4</v>
      </c>
      <c r="B53">
        <v>47.9</v>
      </c>
      <c r="C53">
        <f t="shared" si="2"/>
        <v>47.9</v>
      </c>
      <c r="D53">
        <f t="shared" si="1"/>
        <v>36.5</v>
      </c>
    </row>
    <row r="54" spans="1:4" x14ac:dyDescent="0.25">
      <c r="A54" t="s">
        <v>4</v>
      </c>
      <c r="B54">
        <v>51.4</v>
      </c>
      <c r="C54">
        <f t="shared" si="2"/>
        <v>51.4</v>
      </c>
      <c r="D54">
        <f t="shared" si="1"/>
        <v>37.799999999999997</v>
      </c>
    </row>
    <row r="55" spans="1:4" x14ac:dyDescent="0.25">
      <c r="A55" t="s">
        <v>4</v>
      </c>
      <c r="B55">
        <v>33.1</v>
      </c>
      <c r="C55">
        <f t="shared" si="2"/>
        <v>33.1</v>
      </c>
      <c r="D55">
        <f t="shared" si="1"/>
        <v>34</v>
      </c>
    </row>
    <row r="56" spans="1:4" x14ac:dyDescent="0.25">
      <c r="A56" t="s">
        <v>4</v>
      </c>
      <c r="B56">
        <v>74.900000000000006</v>
      </c>
      <c r="C56">
        <f t="shared" si="2"/>
        <v>74.900000000000006</v>
      </c>
      <c r="D56">
        <f t="shared" si="1"/>
        <v>69.3</v>
      </c>
    </row>
    <row r="57" spans="1:4" x14ac:dyDescent="0.25">
      <c r="A57" t="s">
        <v>4</v>
      </c>
      <c r="B57">
        <v>77.2</v>
      </c>
      <c r="C57">
        <f t="shared" si="2"/>
        <v>77.2</v>
      </c>
      <c r="D57">
        <f t="shared" si="1"/>
        <v>77.2</v>
      </c>
    </row>
    <row r="58" spans="1:4" x14ac:dyDescent="0.25">
      <c r="A58" t="s">
        <v>4</v>
      </c>
      <c r="B58">
        <v>57.9</v>
      </c>
      <c r="C58">
        <f t="shared" si="2"/>
        <v>57.9</v>
      </c>
      <c r="D58">
        <f t="shared" si="1"/>
        <v>32.6</v>
      </c>
    </row>
    <row r="59" spans="1:4" x14ac:dyDescent="0.25">
      <c r="A59" t="s">
        <v>4</v>
      </c>
      <c r="B59">
        <v>80.099999999999994</v>
      </c>
      <c r="C59">
        <f t="shared" si="2"/>
        <v>80.099999999999994</v>
      </c>
      <c r="D59">
        <f t="shared" si="1"/>
        <v>82.9</v>
      </c>
    </row>
    <row r="60" spans="1:4" x14ac:dyDescent="0.25">
      <c r="A60" t="s">
        <v>4</v>
      </c>
      <c r="B60">
        <v>40.200000000000003</v>
      </c>
      <c r="C60">
        <f t="shared" si="2"/>
        <v>40.200000000000003</v>
      </c>
      <c r="D60">
        <f t="shared" si="1"/>
        <v>42.3</v>
      </c>
    </row>
    <row r="61" spans="1:4" x14ac:dyDescent="0.25">
      <c r="A61" t="s">
        <v>4</v>
      </c>
      <c r="B61">
        <v>100.9</v>
      </c>
      <c r="C61">
        <f t="shared" si="2"/>
        <v>100.9</v>
      </c>
      <c r="D61">
        <f>IF(A121="F",B121,NA())</f>
        <v>57.8</v>
      </c>
    </row>
    <row r="62" spans="1:4" x14ac:dyDescent="0.25">
      <c r="A62" t="s">
        <v>5</v>
      </c>
      <c r="B62">
        <v>33.1</v>
      </c>
      <c r="C62">
        <f>IF(A2="M",B2,NA())</f>
        <v>40.6</v>
      </c>
      <c r="D62">
        <f t="shared" ref="D44:D65" si="3">IF(A62="F",B62,NA())</f>
        <v>33.1</v>
      </c>
    </row>
    <row r="63" spans="1:4" x14ac:dyDescent="0.25">
      <c r="A63" t="s">
        <v>5</v>
      </c>
      <c r="B63">
        <v>35.799999999999997</v>
      </c>
      <c r="C63">
        <f t="shared" ref="C63:C121" si="4">IF(A3="M",B3,NA())</f>
        <v>54.6</v>
      </c>
      <c r="D63">
        <f t="shared" si="3"/>
        <v>35.799999999999997</v>
      </c>
    </row>
    <row r="64" spans="1:4" x14ac:dyDescent="0.25">
      <c r="A64" t="s">
        <v>5</v>
      </c>
      <c r="B64">
        <v>68.8</v>
      </c>
      <c r="C64">
        <f t="shared" si="4"/>
        <v>38.6</v>
      </c>
      <c r="D64">
        <f t="shared" si="3"/>
        <v>68.8</v>
      </c>
    </row>
    <row r="65" spans="1:4" x14ac:dyDescent="0.25">
      <c r="A65" t="s">
        <v>5</v>
      </c>
      <c r="B65">
        <v>31.6</v>
      </c>
      <c r="C65">
        <f t="shared" si="4"/>
        <v>58.2</v>
      </c>
      <c r="D65">
        <f t="shared" si="3"/>
        <v>31.6</v>
      </c>
    </row>
    <row r="66" spans="1:4" x14ac:dyDescent="0.25">
      <c r="A66" t="s">
        <v>5</v>
      </c>
      <c r="B66">
        <v>38.200000000000003</v>
      </c>
      <c r="C66">
        <f t="shared" si="4"/>
        <v>34.6</v>
      </c>
      <c r="D66">
        <f t="shared" ref="D66:D97" si="5">IF(A66="F",B66,NA())</f>
        <v>38.200000000000003</v>
      </c>
    </row>
    <row r="67" spans="1:4" x14ac:dyDescent="0.25">
      <c r="A67" t="s">
        <v>5</v>
      </c>
      <c r="B67">
        <v>42</v>
      </c>
      <c r="C67">
        <f t="shared" si="4"/>
        <v>42.9</v>
      </c>
      <c r="D67">
        <f t="shared" si="5"/>
        <v>42</v>
      </c>
    </row>
    <row r="68" spans="1:4" x14ac:dyDescent="0.25">
      <c r="A68" t="s">
        <v>5</v>
      </c>
      <c r="B68">
        <v>33.4</v>
      </c>
      <c r="C68">
        <f t="shared" si="4"/>
        <v>67.5</v>
      </c>
      <c r="D68">
        <f t="shared" si="5"/>
        <v>33.4</v>
      </c>
    </row>
    <row r="69" spans="1:4" x14ac:dyDescent="0.25">
      <c r="A69" t="s">
        <v>5</v>
      </c>
      <c r="B69">
        <v>50.3</v>
      </c>
      <c r="C69">
        <f t="shared" si="4"/>
        <v>79.8</v>
      </c>
      <c r="D69">
        <f t="shared" si="5"/>
        <v>50.3</v>
      </c>
    </row>
    <row r="70" spans="1:4" x14ac:dyDescent="0.25">
      <c r="A70" t="s">
        <v>5</v>
      </c>
      <c r="B70">
        <v>39.6</v>
      </c>
      <c r="C70">
        <f t="shared" si="4"/>
        <v>54.4</v>
      </c>
      <c r="D70">
        <f t="shared" si="5"/>
        <v>39.6</v>
      </c>
    </row>
    <row r="71" spans="1:4" x14ac:dyDescent="0.25">
      <c r="A71" t="s">
        <v>5</v>
      </c>
      <c r="B71">
        <v>30.7</v>
      </c>
      <c r="C71">
        <f t="shared" si="4"/>
        <v>47.3</v>
      </c>
      <c r="D71">
        <f t="shared" si="5"/>
        <v>30.7</v>
      </c>
    </row>
    <row r="72" spans="1:4" x14ac:dyDescent="0.25">
      <c r="A72" t="s">
        <v>5</v>
      </c>
      <c r="B72">
        <v>31.3</v>
      </c>
      <c r="C72">
        <f t="shared" si="4"/>
        <v>66.400000000000006</v>
      </c>
      <c r="D72">
        <f t="shared" si="5"/>
        <v>31.3</v>
      </c>
    </row>
    <row r="73" spans="1:4" x14ac:dyDescent="0.25">
      <c r="A73" t="s">
        <v>5</v>
      </c>
      <c r="B73">
        <v>61.3</v>
      </c>
      <c r="C73">
        <f t="shared" si="4"/>
        <v>69</v>
      </c>
      <c r="D73">
        <f t="shared" si="5"/>
        <v>61.3</v>
      </c>
    </row>
    <row r="74" spans="1:4" x14ac:dyDescent="0.25">
      <c r="A74" t="s">
        <v>5</v>
      </c>
      <c r="B74">
        <v>30</v>
      </c>
      <c r="C74">
        <f t="shared" si="4"/>
        <v>62</v>
      </c>
      <c r="D74">
        <f t="shared" si="5"/>
        <v>30</v>
      </c>
    </row>
    <row r="75" spans="1:4" x14ac:dyDescent="0.25">
      <c r="A75" t="s">
        <v>5</v>
      </c>
      <c r="B75">
        <v>38.1</v>
      </c>
      <c r="C75">
        <f t="shared" si="4"/>
        <v>52.5</v>
      </c>
      <c r="D75">
        <f t="shared" si="5"/>
        <v>38.1</v>
      </c>
    </row>
    <row r="76" spans="1:4" x14ac:dyDescent="0.25">
      <c r="A76" t="s">
        <v>5</v>
      </c>
      <c r="B76">
        <v>56.4</v>
      </c>
      <c r="C76">
        <f t="shared" si="4"/>
        <v>72.599999999999994</v>
      </c>
      <c r="D76">
        <f t="shared" si="5"/>
        <v>56.4</v>
      </c>
    </row>
    <row r="77" spans="1:4" x14ac:dyDescent="0.25">
      <c r="A77" t="s">
        <v>5</v>
      </c>
      <c r="B77">
        <v>35.700000000000003</v>
      </c>
      <c r="C77">
        <f t="shared" si="4"/>
        <v>52.4</v>
      </c>
      <c r="D77">
        <f t="shared" si="5"/>
        <v>35.700000000000003</v>
      </c>
    </row>
    <row r="78" spans="1:4" x14ac:dyDescent="0.25">
      <c r="A78" t="s">
        <v>5</v>
      </c>
      <c r="B78">
        <v>31.3</v>
      </c>
      <c r="C78">
        <f t="shared" si="4"/>
        <v>59.5</v>
      </c>
      <c r="D78">
        <f t="shared" si="5"/>
        <v>31.3</v>
      </c>
    </row>
    <row r="79" spans="1:4" x14ac:dyDescent="0.25">
      <c r="A79" t="s">
        <v>5</v>
      </c>
      <c r="B79">
        <v>40.4</v>
      </c>
      <c r="C79">
        <f t="shared" si="4"/>
        <v>59.1</v>
      </c>
      <c r="D79">
        <f t="shared" si="5"/>
        <v>40.4</v>
      </c>
    </row>
    <row r="80" spans="1:4" x14ac:dyDescent="0.25">
      <c r="A80" t="s">
        <v>5</v>
      </c>
      <c r="B80">
        <v>32.1</v>
      </c>
      <c r="C80">
        <f t="shared" si="4"/>
        <v>36.700000000000003</v>
      </c>
      <c r="D80">
        <f t="shared" si="5"/>
        <v>32.1</v>
      </c>
    </row>
    <row r="81" spans="1:4" x14ac:dyDescent="0.25">
      <c r="A81" t="s">
        <v>5</v>
      </c>
      <c r="B81">
        <v>66.400000000000006</v>
      </c>
      <c r="C81">
        <f t="shared" si="4"/>
        <v>54.6</v>
      </c>
      <c r="D81">
        <f t="shared" si="5"/>
        <v>66.400000000000006</v>
      </c>
    </row>
    <row r="82" spans="1:4" x14ac:dyDescent="0.25">
      <c r="A82" t="s">
        <v>5</v>
      </c>
      <c r="B82">
        <v>36.9</v>
      </c>
      <c r="C82">
        <f t="shared" si="4"/>
        <v>52.1</v>
      </c>
      <c r="D82">
        <f t="shared" si="5"/>
        <v>36.9</v>
      </c>
    </row>
    <row r="83" spans="1:4" x14ac:dyDescent="0.25">
      <c r="A83" t="s">
        <v>5</v>
      </c>
      <c r="B83">
        <v>35.9</v>
      </c>
      <c r="C83">
        <f t="shared" si="4"/>
        <v>49.9</v>
      </c>
      <c r="D83">
        <f t="shared" si="5"/>
        <v>35.9</v>
      </c>
    </row>
    <row r="84" spans="1:4" x14ac:dyDescent="0.25">
      <c r="A84" t="s">
        <v>5</v>
      </c>
      <c r="B84">
        <v>49.6</v>
      </c>
      <c r="C84">
        <f t="shared" si="4"/>
        <v>52</v>
      </c>
      <c r="D84">
        <f t="shared" si="5"/>
        <v>49.6</v>
      </c>
    </row>
    <row r="85" spans="1:4" x14ac:dyDescent="0.25">
      <c r="A85" t="s">
        <v>5</v>
      </c>
      <c r="B85">
        <v>62.8</v>
      </c>
      <c r="C85">
        <f t="shared" si="4"/>
        <v>47.1</v>
      </c>
      <c r="D85">
        <f t="shared" si="5"/>
        <v>62.8</v>
      </c>
    </row>
    <row r="86" spans="1:4" x14ac:dyDescent="0.25">
      <c r="A86" t="s">
        <v>5</v>
      </c>
      <c r="B86">
        <v>44.6</v>
      </c>
      <c r="C86">
        <f t="shared" si="4"/>
        <v>40.799999999999997</v>
      </c>
      <c r="D86">
        <f t="shared" si="5"/>
        <v>44.6</v>
      </c>
    </row>
    <row r="87" spans="1:4" x14ac:dyDescent="0.25">
      <c r="A87" t="s">
        <v>5</v>
      </c>
      <c r="B87">
        <v>32.5</v>
      </c>
      <c r="C87">
        <f t="shared" si="4"/>
        <v>36.5</v>
      </c>
      <c r="D87">
        <f t="shared" si="5"/>
        <v>32.5</v>
      </c>
    </row>
    <row r="88" spans="1:4" x14ac:dyDescent="0.25">
      <c r="A88" t="s">
        <v>5</v>
      </c>
      <c r="B88">
        <v>33.4</v>
      </c>
      <c r="C88">
        <f t="shared" si="4"/>
        <v>57.1</v>
      </c>
      <c r="D88">
        <f t="shared" si="5"/>
        <v>33.4</v>
      </c>
    </row>
    <row r="89" spans="1:4" x14ac:dyDescent="0.25">
      <c r="A89" t="s">
        <v>5</v>
      </c>
      <c r="B89">
        <v>55.3</v>
      </c>
      <c r="C89">
        <f t="shared" si="4"/>
        <v>54.1</v>
      </c>
      <c r="D89">
        <f t="shared" si="5"/>
        <v>55.3</v>
      </c>
    </row>
    <row r="90" spans="1:4" x14ac:dyDescent="0.25">
      <c r="A90" t="s">
        <v>5</v>
      </c>
      <c r="B90">
        <v>62.7</v>
      </c>
      <c r="C90">
        <f t="shared" si="4"/>
        <v>32.4</v>
      </c>
      <c r="D90">
        <f t="shared" si="5"/>
        <v>62.7</v>
      </c>
    </row>
    <row r="91" spans="1:4" x14ac:dyDescent="0.25">
      <c r="A91" t="s">
        <v>5</v>
      </c>
      <c r="B91">
        <v>54.4</v>
      </c>
      <c r="C91">
        <f t="shared" si="4"/>
        <v>34.9</v>
      </c>
      <c r="D91">
        <f t="shared" si="5"/>
        <v>54.4</v>
      </c>
    </row>
    <row r="92" spans="1:4" x14ac:dyDescent="0.25">
      <c r="A92" t="s">
        <v>5</v>
      </c>
      <c r="B92">
        <v>30.8</v>
      </c>
      <c r="C92">
        <f t="shared" si="4"/>
        <v>64.099999999999994</v>
      </c>
      <c r="D92">
        <f t="shared" si="5"/>
        <v>30.8</v>
      </c>
    </row>
    <row r="93" spans="1:4" x14ac:dyDescent="0.25">
      <c r="A93" t="s">
        <v>5</v>
      </c>
      <c r="B93">
        <v>49.1</v>
      </c>
      <c r="C93">
        <f t="shared" si="4"/>
        <v>54</v>
      </c>
      <c r="D93">
        <f t="shared" si="5"/>
        <v>49.1</v>
      </c>
    </row>
    <row r="94" spans="1:4" x14ac:dyDescent="0.25">
      <c r="A94" t="s">
        <v>5</v>
      </c>
      <c r="B94">
        <v>41.9</v>
      </c>
      <c r="C94">
        <f t="shared" si="4"/>
        <v>51.5</v>
      </c>
      <c r="D94">
        <f t="shared" si="5"/>
        <v>41.9</v>
      </c>
    </row>
    <row r="95" spans="1:4" x14ac:dyDescent="0.25">
      <c r="A95" t="s">
        <v>5</v>
      </c>
      <c r="B95">
        <v>32.5</v>
      </c>
      <c r="C95">
        <f t="shared" si="4"/>
        <v>50.8</v>
      </c>
      <c r="D95">
        <f t="shared" si="5"/>
        <v>32.5</v>
      </c>
    </row>
    <row r="96" spans="1:4" x14ac:dyDescent="0.25">
      <c r="A96" t="s">
        <v>5</v>
      </c>
      <c r="B96">
        <v>35.200000000000003</v>
      </c>
      <c r="C96">
        <f t="shared" si="4"/>
        <v>45.1</v>
      </c>
      <c r="D96">
        <f t="shared" si="5"/>
        <v>35.200000000000003</v>
      </c>
    </row>
    <row r="97" spans="1:4" x14ac:dyDescent="0.25">
      <c r="A97" t="s">
        <v>5</v>
      </c>
      <c r="B97">
        <v>47.4</v>
      </c>
      <c r="C97">
        <f t="shared" si="4"/>
        <v>81.5</v>
      </c>
      <c r="D97">
        <f t="shared" si="5"/>
        <v>47.4</v>
      </c>
    </row>
    <row r="98" spans="1:4" x14ac:dyDescent="0.25">
      <c r="A98" t="s">
        <v>5</v>
      </c>
      <c r="B98">
        <v>60.7</v>
      </c>
      <c r="C98">
        <f t="shared" si="4"/>
        <v>70.400000000000006</v>
      </c>
      <c r="D98">
        <f t="shared" ref="D98:D121" si="6">IF(A98="F",B98,NA())</f>
        <v>60.7</v>
      </c>
    </row>
    <row r="99" spans="1:4" x14ac:dyDescent="0.25">
      <c r="A99" t="s">
        <v>5</v>
      </c>
      <c r="B99">
        <v>33</v>
      </c>
      <c r="C99">
        <f t="shared" si="4"/>
        <v>39.200000000000003</v>
      </c>
      <c r="D99">
        <f t="shared" si="6"/>
        <v>33</v>
      </c>
    </row>
    <row r="100" spans="1:4" x14ac:dyDescent="0.25">
      <c r="A100" t="s">
        <v>5</v>
      </c>
      <c r="B100">
        <v>43.3</v>
      </c>
      <c r="C100">
        <f t="shared" si="4"/>
        <v>45.2</v>
      </c>
      <c r="D100">
        <f t="shared" si="6"/>
        <v>43.3</v>
      </c>
    </row>
    <row r="101" spans="1:4" x14ac:dyDescent="0.25">
      <c r="A101" t="s">
        <v>5</v>
      </c>
      <c r="B101">
        <v>34.799999999999997</v>
      </c>
      <c r="C101">
        <f t="shared" si="4"/>
        <v>80.900000000000006</v>
      </c>
      <c r="D101">
        <f t="shared" si="6"/>
        <v>34.799999999999997</v>
      </c>
    </row>
    <row r="102" spans="1:4" x14ac:dyDescent="0.25">
      <c r="A102" t="s">
        <v>5</v>
      </c>
      <c r="B102">
        <v>36</v>
      </c>
      <c r="C102">
        <f t="shared" si="4"/>
        <v>48.6</v>
      </c>
      <c r="D102">
        <f t="shared" si="6"/>
        <v>36</v>
      </c>
    </row>
    <row r="103" spans="1:4" x14ac:dyDescent="0.25">
      <c r="A103" t="s">
        <v>5</v>
      </c>
      <c r="B103">
        <v>51.6</v>
      </c>
      <c r="C103">
        <f t="shared" si="4"/>
        <v>31</v>
      </c>
      <c r="D103">
        <f t="shared" si="6"/>
        <v>51.6</v>
      </c>
    </row>
    <row r="104" spans="1:4" x14ac:dyDescent="0.25">
      <c r="A104" t="s">
        <v>5</v>
      </c>
      <c r="B104">
        <v>31.9</v>
      </c>
      <c r="C104">
        <f t="shared" si="4"/>
        <v>32.1</v>
      </c>
      <c r="D104">
        <f t="shared" si="6"/>
        <v>31.9</v>
      </c>
    </row>
    <row r="105" spans="1:4" x14ac:dyDescent="0.25">
      <c r="A105" t="s">
        <v>5</v>
      </c>
      <c r="B105">
        <v>34.1</v>
      </c>
      <c r="C105">
        <f t="shared" si="4"/>
        <v>33.9</v>
      </c>
      <c r="D105">
        <f t="shared" si="6"/>
        <v>34.1</v>
      </c>
    </row>
    <row r="106" spans="1:4" x14ac:dyDescent="0.25">
      <c r="A106" t="s">
        <v>5</v>
      </c>
      <c r="B106">
        <v>78.400000000000006</v>
      </c>
      <c r="C106">
        <f t="shared" si="4"/>
        <v>31.3</v>
      </c>
      <c r="D106">
        <f t="shared" si="6"/>
        <v>78.400000000000006</v>
      </c>
    </row>
    <row r="107" spans="1:4" x14ac:dyDescent="0.25">
      <c r="A107" t="s">
        <v>5</v>
      </c>
      <c r="B107">
        <v>30.4</v>
      </c>
      <c r="C107">
        <f t="shared" si="4"/>
        <v>51</v>
      </c>
      <c r="D107">
        <f t="shared" si="6"/>
        <v>30.4</v>
      </c>
    </row>
    <row r="108" spans="1:4" x14ac:dyDescent="0.25">
      <c r="A108" t="s">
        <v>5</v>
      </c>
      <c r="B108">
        <v>45.3</v>
      </c>
      <c r="C108">
        <f t="shared" si="4"/>
        <v>53.4</v>
      </c>
      <c r="D108">
        <f t="shared" si="6"/>
        <v>45.3</v>
      </c>
    </row>
    <row r="109" spans="1:4" x14ac:dyDescent="0.25">
      <c r="A109" t="s">
        <v>5</v>
      </c>
      <c r="B109">
        <v>52.6</v>
      </c>
      <c r="C109">
        <f t="shared" si="4"/>
        <v>58.3</v>
      </c>
      <c r="D109">
        <f t="shared" si="6"/>
        <v>52.6</v>
      </c>
    </row>
    <row r="110" spans="1:4" x14ac:dyDescent="0.25">
      <c r="A110" t="s">
        <v>5</v>
      </c>
      <c r="B110">
        <v>30.3</v>
      </c>
      <c r="C110">
        <f t="shared" si="4"/>
        <v>31.4</v>
      </c>
      <c r="D110">
        <f t="shared" si="6"/>
        <v>30.3</v>
      </c>
    </row>
    <row r="111" spans="1:4" x14ac:dyDescent="0.25">
      <c r="A111" t="s">
        <v>5</v>
      </c>
      <c r="B111">
        <v>36.6</v>
      </c>
      <c r="C111">
        <f t="shared" si="4"/>
        <v>56.3</v>
      </c>
      <c r="D111">
        <f t="shared" si="6"/>
        <v>36.6</v>
      </c>
    </row>
    <row r="112" spans="1:4" x14ac:dyDescent="0.25">
      <c r="A112" t="s">
        <v>5</v>
      </c>
      <c r="B112">
        <v>53.1</v>
      </c>
      <c r="C112">
        <f t="shared" si="4"/>
        <v>41</v>
      </c>
      <c r="D112">
        <f t="shared" si="6"/>
        <v>53.1</v>
      </c>
    </row>
    <row r="113" spans="1:4" x14ac:dyDescent="0.25">
      <c r="A113" t="s">
        <v>5</v>
      </c>
      <c r="B113">
        <v>36.5</v>
      </c>
      <c r="C113">
        <f t="shared" si="4"/>
        <v>47.9</v>
      </c>
      <c r="D113">
        <f t="shared" si="6"/>
        <v>36.5</v>
      </c>
    </row>
    <row r="114" spans="1:4" x14ac:dyDescent="0.25">
      <c r="A114" t="s">
        <v>5</v>
      </c>
      <c r="B114">
        <v>37.799999999999997</v>
      </c>
      <c r="C114">
        <f t="shared" si="4"/>
        <v>51.4</v>
      </c>
      <c r="D114">
        <f t="shared" si="6"/>
        <v>37.799999999999997</v>
      </c>
    </row>
    <row r="115" spans="1:4" x14ac:dyDescent="0.25">
      <c r="A115" t="s">
        <v>5</v>
      </c>
      <c r="B115">
        <v>34</v>
      </c>
      <c r="C115">
        <f t="shared" si="4"/>
        <v>33.1</v>
      </c>
      <c r="D115">
        <f t="shared" si="6"/>
        <v>34</v>
      </c>
    </row>
    <row r="116" spans="1:4" x14ac:dyDescent="0.25">
      <c r="A116" t="s">
        <v>5</v>
      </c>
      <c r="B116">
        <v>69.3</v>
      </c>
      <c r="C116">
        <f t="shared" si="4"/>
        <v>74.900000000000006</v>
      </c>
      <c r="D116">
        <f t="shared" si="6"/>
        <v>69.3</v>
      </c>
    </row>
    <row r="117" spans="1:4" x14ac:dyDescent="0.25">
      <c r="A117" t="s">
        <v>5</v>
      </c>
      <c r="B117">
        <v>77.2</v>
      </c>
      <c r="C117">
        <f t="shared" si="4"/>
        <v>77.2</v>
      </c>
      <c r="D117">
        <f t="shared" si="6"/>
        <v>77.2</v>
      </c>
    </row>
    <row r="118" spans="1:4" x14ac:dyDescent="0.25">
      <c r="A118" t="s">
        <v>5</v>
      </c>
      <c r="B118">
        <v>32.6</v>
      </c>
      <c r="C118">
        <f t="shared" si="4"/>
        <v>57.9</v>
      </c>
      <c r="D118">
        <f t="shared" si="6"/>
        <v>32.6</v>
      </c>
    </row>
    <row r="119" spans="1:4" x14ac:dyDescent="0.25">
      <c r="A119" t="s">
        <v>5</v>
      </c>
      <c r="B119">
        <v>82.9</v>
      </c>
      <c r="C119">
        <f t="shared" si="4"/>
        <v>80.099999999999994</v>
      </c>
      <c r="D119">
        <f t="shared" si="6"/>
        <v>82.9</v>
      </c>
    </row>
    <row r="120" spans="1:4" x14ac:dyDescent="0.25">
      <c r="A120" t="s">
        <v>5</v>
      </c>
      <c r="B120">
        <v>42.3</v>
      </c>
      <c r="C120">
        <f t="shared" si="4"/>
        <v>40.200000000000003</v>
      </c>
      <c r="D120">
        <f t="shared" si="6"/>
        <v>42.3</v>
      </c>
    </row>
    <row r="121" spans="1:4" x14ac:dyDescent="0.25">
      <c r="A121" t="s">
        <v>5</v>
      </c>
      <c r="B121">
        <v>57.8</v>
      </c>
      <c r="C121">
        <f t="shared" si="4"/>
        <v>100.9</v>
      </c>
      <c r="D121">
        <f t="shared" si="6"/>
        <v>57.8</v>
      </c>
    </row>
    <row r="124" spans="1:4" x14ac:dyDescent="0.25">
      <c r="A124" t="s">
        <v>6</v>
      </c>
      <c r="B124">
        <f>COUNT($C$2:$C$121)</f>
        <v>120</v>
      </c>
    </row>
    <row r="125" spans="1:4" x14ac:dyDescent="0.25">
      <c r="A125" t="s">
        <v>7</v>
      </c>
      <c r="B125">
        <f>COUNT($D$2:$D$121)</f>
        <v>120</v>
      </c>
    </row>
    <row r="126" spans="1:4" x14ac:dyDescent="0.25">
      <c r="A126" t="s">
        <v>8</v>
      </c>
      <c r="B126">
        <f>AVERAGEIF(A2:A121,"M",B2:B121)</f>
        <v>52.913333333333334</v>
      </c>
    </row>
    <row r="127" spans="1:4" x14ac:dyDescent="0.25">
      <c r="A127" t="s">
        <v>9</v>
      </c>
      <c r="B127">
        <f>AVERAGEIF(A2:A121,"F",B2:B121)</f>
        <v>44.233333333333348</v>
      </c>
    </row>
    <row r="128" spans="1:4" x14ac:dyDescent="0.25">
      <c r="A128" t="s">
        <v>10</v>
      </c>
      <c r="B128">
        <f t="array" ref="B128">_xlfn.STDEV.S(IF($A$2:$A$121="M",$B$2:$B$121))</f>
        <v>15.268561548207883</v>
      </c>
    </row>
    <row r="129" spans="1:2" x14ac:dyDescent="0.25">
      <c r="A129" t="s">
        <v>11</v>
      </c>
      <c r="B129">
        <f t="array" ref="B129">_xlfn.STDEV.S(IF($A$2:$A$121="F",$B$2:$B$121))</f>
        <v>13.790424910387538</v>
      </c>
    </row>
    <row r="130" spans="1:2" x14ac:dyDescent="0.25">
      <c r="A130" t="s">
        <v>12</v>
      </c>
      <c r="B130">
        <f>B26-B27</f>
        <v>4.2999999999999972</v>
      </c>
    </row>
    <row r="131" spans="1:2" x14ac:dyDescent="0.25">
      <c r="A131" t="s">
        <v>13</v>
      </c>
      <c r="B131">
        <f>SQRT((B28^2/B24)+(B29^2/B25))</f>
        <v>11.173205986217761</v>
      </c>
    </row>
    <row r="132" spans="1:2" x14ac:dyDescent="0.25">
      <c r="A132" t="s">
        <v>14</v>
      </c>
      <c r="B132">
        <f>((B128^2/B124 + B129^2/B125)^2) / (((B128^2/B124)^2/(B124-1)) + ((B129^2/B125)^2/(B125-1)))</f>
        <v>235.5744407388691</v>
      </c>
    </row>
    <row r="133" spans="1:2" x14ac:dyDescent="0.25">
      <c r="A133" t="s">
        <v>15</v>
      </c>
      <c r="B133">
        <f>B130/B131</f>
        <v>0.3848492550217083</v>
      </c>
    </row>
    <row r="134" spans="1:2" x14ac:dyDescent="0.25">
      <c r="A134" t="s">
        <v>16</v>
      </c>
      <c r="B134">
        <f>D135</f>
        <v>0</v>
      </c>
    </row>
    <row r="135" spans="1:2" x14ac:dyDescent="0.25">
      <c r="A135" t="s">
        <v>17</v>
      </c>
      <c r="B135">
        <f>B130 - _xlfn.T.INV.2T(0.05,B132)*B131</f>
        <v>-17.712445541241845</v>
      </c>
    </row>
    <row r="136" spans="1:2" x14ac:dyDescent="0.25">
      <c r="A136" t="s">
        <v>18</v>
      </c>
      <c r="B136">
        <f>B130 + _xlfn.T.INV.2T(0.05,B132)*B131</f>
        <v>26.312445541241839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Two-sample 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2025-08-21T07:54:28Z</dcterms:created>
  <dcterms:modified xsi:type="dcterms:W3CDTF">2025-08-21T12:31:04Z</dcterms:modified>
</cp:coreProperties>
</file>