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 activeTab="1"/>
  </bookViews>
  <sheets>
    <sheet name="MT_ALL_Parallel_10" sheetId="1" r:id="rId1"/>
    <sheet name="Parallel_Result" sheetId="2" r:id="rId2"/>
  </sheets>
  <calcPr calcId="144525"/>
</workbook>
</file>

<file path=xl/calcChain.xml><?xml version="1.0" encoding="utf-8"?>
<calcChain xmlns="http://schemas.openxmlformats.org/spreadsheetml/2006/main">
  <c r="F4" i="2" l="1"/>
  <c r="E4" i="2"/>
  <c r="D4" i="2"/>
  <c r="C4" i="2"/>
  <c r="B4" i="2"/>
  <c r="Q12" i="1"/>
  <c r="Q23" i="1"/>
  <c r="Q34" i="1"/>
  <c r="Q56" i="1" l="1"/>
  <c r="P56" i="1"/>
  <c r="O56" i="1"/>
  <c r="Q45" i="1"/>
  <c r="P45" i="1"/>
  <c r="O45" i="1"/>
  <c r="P34" i="1"/>
  <c r="O34" i="1"/>
  <c r="O23" i="1"/>
  <c r="O12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2" i="1"/>
  <c r="R47" i="1" l="1"/>
  <c r="R48" i="1"/>
  <c r="R49" i="1"/>
  <c r="R50" i="1"/>
  <c r="R51" i="1"/>
  <c r="R52" i="1"/>
  <c r="R53" i="1"/>
  <c r="R54" i="1"/>
  <c r="R55" i="1"/>
  <c r="R46" i="1"/>
  <c r="R56" i="1" s="1"/>
  <c r="R36" i="1"/>
  <c r="R37" i="1"/>
  <c r="R38" i="1"/>
  <c r="R39" i="1"/>
  <c r="R45" i="1" s="1"/>
  <c r="R40" i="1"/>
  <c r="R41" i="1"/>
  <c r="R42" i="1"/>
  <c r="R43" i="1"/>
  <c r="R44" i="1"/>
  <c r="R35" i="1"/>
  <c r="R25" i="1"/>
  <c r="R26" i="1"/>
  <c r="R27" i="1"/>
  <c r="R28" i="1"/>
  <c r="R29" i="1"/>
  <c r="R30" i="1"/>
  <c r="R31" i="1"/>
  <c r="R32" i="1"/>
  <c r="R33" i="1"/>
  <c r="R24" i="1"/>
  <c r="R34" i="1" s="1"/>
  <c r="R14" i="1"/>
  <c r="R15" i="1"/>
  <c r="R16" i="1"/>
  <c r="R17" i="1"/>
  <c r="R18" i="1"/>
  <c r="R19" i="1"/>
  <c r="R20" i="1"/>
  <c r="R21" i="1"/>
  <c r="R22" i="1"/>
  <c r="R13" i="1"/>
  <c r="R23" i="1" s="1"/>
  <c r="R3" i="1"/>
  <c r="R12" i="1" s="1"/>
  <c r="R4" i="1"/>
  <c r="R5" i="1"/>
  <c r="R6" i="1"/>
  <c r="R7" i="1"/>
  <c r="R8" i="1"/>
  <c r="R9" i="1"/>
  <c r="R10" i="1"/>
  <c r="R11" i="1"/>
  <c r="R2" i="1"/>
  <c r="P23" i="1"/>
  <c r="P12" i="1"/>
  <c r="E56" i="1"/>
  <c r="D56" i="1"/>
  <c r="E45" i="1"/>
  <c r="L45" i="1" s="1"/>
  <c r="M45" i="1" s="1"/>
  <c r="D45" i="1"/>
  <c r="E34" i="1"/>
  <c r="D34" i="1"/>
  <c r="E23" i="1"/>
  <c r="L23" i="1" s="1"/>
  <c r="M23" i="1" s="1"/>
  <c r="D23" i="1"/>
  <c r="E12" i="1"/>
  <c r="D12" i="1"/>
  <c r="D57" i="1" s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2" i="1"/>
  <c r="I14" i="1" l="1"/>
  <c r="L56" i="1"/>
  <c r="M56" i="1" s="1"/>
  <c r="L12" i="1"/>
  <c r="M12" i="1" s="1"/>
  <c r="L34" i="1"/>
  <c r="M34" i="1" s="1"/>
  <c r="I11" i="1"/>
  <c r="I3" i="1"/>
  <c r="I52" i="1"/>
  <c r="I43" i="1"/>
  <c r="I39" i="1"/>
  <c r="I35" i="1"/>
  <c r="I30" i="1"/>
  <c r="I26" i="1"/>
  <c r="I21" i="1"/>
  <c r="I17" i="1"/>
  <c r="I13" i="1"/>
  <c r="I10" i="1"/>
  <c r="I6" i="1"/>
  <c r="I55" i="1"/>
  <c r="I51" i="1"/>
  <c r="I47" i="1"/>
  <c r="I42" i="1"/>
  <c r="I38" i="1"/>
  <c r="I33" i="1"/>
  <c r="I29" i="1"/>
  <c r="I25" i="1"/>
  <c r="I20" i="1"/>
  <c r="I16" i="1"/>
  <c r="I9" i="1"/>
  <c r="I5" i="1"/>
  <c r="I54" i="1"/>
  <c r="I50" i="1"/>
  <c r="I46" i="1"/>
  <c r="I41" i="1"/>
  <c r="I37" i="1"/>
  <c r="I32" i="1"/>
  <c r="I28" i="1"/>
  <c r="I24" i="1"/>
  <c r="I19" i="1"/>
  <c r="I15" i="1"/>
  <c r="I7" i="1"/>
  <c r="I48" i="1"/>
  <c r="I2" i="1"/>
  <c r="I8" i="1"/>
  <c r="I4" i="1"/>
  <c r="I53" i="1"/>
  <c r="I49" i="1"/>
  <c r="I44" i="1"/>
  <c r="I40" i="1"/>
  <c r="I36" i="1"/>
  <c r="I31" i="1"/>
  <c r="I27" i="1"/>
  <c r="I22" i="1"/>
  <c r="I18" i="1"/>
</calcChain>
</file>

<file path=xl/sharedStrings.xml><?xml version="1.0" encoding="utf-8"?>
<sst xmlns="http://schemas.openxmlformats.org/spreadsheetml/2006/main" count="82" uniqueCount="29">
  <si>
    <t>SCHED_Type</t>
  </si>
  <si>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</si>
  <si>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</si>
  <si>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</si>
  <si>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</si>
  <si>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</si>
  <si>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</si>
  <si>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</si>
  <si>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</si>
  <si>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</si>
  <si>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</si>
  <si>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</si>
  <si>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</si>
  <si>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FIFO</t>
  </si>
  <si>
    <t>RR</t>
  </si>
  <si>
    <t>OTHER</t>
  </si>
  <si>
    <t>DEADLINE</t>
  </si>
  <si>
    <t>BATCH</t>
  </si>
  <si>
    <t>SCHED_th_id</t>
  </si>
  <si>
    <t>FIFO_avg</t>
  </si>
  <si>
    <t>RR_avg</t>
  </si>
  <si>
    <t>OTHER_avg</t>
  </si>
  <si>
    <t>DEADLINE_avg</t>
  </si>
  <si>
    <t>BATCH_avg</t>
  </si>
  <si>
    <t>TOTAL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</si>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</sst>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zoomScale="85" zoomScaleNormal="85" workbookViewId="0">
      <pane ySplit="1" topLeftCell="A29" activePane="bottomLeft" state="frozen"/>
      <selection pane="bottomLeft" activeCell="Q56" activeCellId="2" sqref="L56 M56 Q56"/>
    </sheetView>
  </sheetViews>
  <sheetFormatPr defaultRowHeight="14.25" x14ac:dyDescent="0.2"/>
  <cols>
    <col min="10" max="10" width="9.75" customWidth="1"/>
    <col min="11" max="11" width="12.5" customWidth="1"/>
    <col min="14" max="14" width="11.5" customWidth="1"/>
    <col min="15" max="15" width="12.125" customWidth="1"/>
    <col min="16" max="16" width="12" customWidth="1"/>
    <col min="17" max="17" width="11.375" customWidth="1"/>
  </cols>
  <sheetData>
    <row r="1" spans="1:18" x14ac:dyDescent="0.2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28</v>
      </c>
      <c r="L1" t="s">
        <v>9</v>
      </c>
      <c r="M1" t="s">
        <v>10</v>
      </c>
      <c r="N1" t="s">
        <v>11</v>
      </c>
      <c r="O1" t="s">
        <v>25</v>
      </c>
      <c r="P1" t="s">
        <v>26</v>
      </c>
      <c r="Q1" t="s">
        <v>27</v>
      </c>
      <c r="R1" t="s">
        <v>12</v>
      </c>
    </row>
    <row r="2" spans="1:18" x14ac:dyDescent="0.2">
      <c r="A2" t="s">
        <v>13</v>
      </c>
      <c r="B2">
        <v>0</v>
      </c>
      <c r="C2">
        <v>0</v>
      </c>
      <c r="D2">
        <v>1718655521</v>
      </c>
      <c r="E2">
        <v>1718655797</v>
      </c>
      <c r="F2">
        <v>2.76</v>
      </c>
      <c r="G2">
        <v>2.74</v>
      </c>
      <c r="H2">
        <v>0.01</v>
      </c>
      <c r="I2">
        <f>(D2-$D$57)/100</f>
        <v>0</v>
      </c>
      <c r="J2">
        <f>F2</f>
        <v>2.76</v>
      </c>
      <c r="K2">
        <f>(E2-$D$57)/100</f>
        <v>2.76</v>
      </c>
      <c r="R2">
        <f>H2</f>
        <v>0.01</v>
      </c>
    </row>
    <row r="3" spans="1:18" x14ac:dyDescent="0.2">
      <c r="A3" t="s">
        <v>13</v>
      </c>
      <c r="B3">
        <v>1</v>
      </c>
      <c r="C3">
        <v>1</v>
      </c>
      <c r="D3">
        <v>1718655797</v>
      </c>
      <c r="E3">
        <v>1718656817</v>
      </c>
      <c r="F3">
        <v>10.199999999999999</v>
      </c>
      <c r="G3">
        <v>10.17</v>
      </c>
      <c r="H3">
        <v>0</v>
      </c>
      <c r="I3">
        <f t="shared" ref="I3:I55" si="0">(D3-$D$57)/100</f>
        <v>2.76</v>
      </c>
      <c r="J3">
        <f t="shared" ref="J3:J55" si="1">F3</f>
        <v>10.199999999999999</v>
      </c>
      <c r="K3">
        <f t="shared" ref="K3:K55" si="2">(E3-$D$57)/100</f>
        <v>12.96</v>
      </c>
      <c r="R3">
        <f t="shared" ref="R3:R11" si="3">H3</f>
        <v>0</v>
      </c>
    </row>
    <row r="4" spans="1:18" x14ac:dyDescent="0.2">
      <c r="A4" t="s">
        <v>13</v>
      </c>
      <c r="B4">
        <v>2</v>
      </c>
      <c r="C4">
        <v>2</v>
      </c>
      <c r="D4">
        <v>1718656817</v>
      </c>
      <c r="E4">
        <v>1718658736</v>
      </c>
      <c r="F4">
        <v>19.190000000000001</v>
      </c>
      <c r="G4">
        <v>19.100000000000001</v>
      </c>
      <c r="H4">
        <v>0</v>
      </c>
      <c r="I4">
        <f t="shared" si="0"/>
        <v>12.96</v>
      </c>
      <c r="J4">
        <f t="shared" si="1"/>
        <v>19.190000000000001</v>
      </c>
      <c r="K4">
        <f t="shared" si="2"/>
        <v>32.15</v>
      </c>
      <c r="R4">
        <f t="shared" si="3"/>
        <v>0</v>
      </c>
    </row>
    <row r="5" spans="1:18" x14ac:dyDescent="0.2">
      <c r="A5" t="s">
        <v>13</v>
      </c>
      <c r="B5">
        <v>3</v>
      </c>
      <c r="C5">
        <v>3</v>
      </c>
      <c r="D5">
        <v>1718658736</v>
      </c>
      <c r="E5">
        <v>1718659268</v>
      </c>
      <c r="F5">
        <v>5.32</v>
      </c>
      <c r="G5">
        <v>5.29</v>
      </c>
      <c r="H5">
        <v>0</v>
      </c>
      <c r="I5">
        <f t="shared" si="0"/>
        <v>32.15</v>
      </c>
      <c r="J5">
        <f t="shared" si="1"/>
        <v>5.32</v>
      </c>
      <c r="K5">
        <f t="shared" si="2"/>
        <v>37.47</v>
      </c>
      <c r="R5">
        <f t="shared" si="3"/>
        <v>0</v>
      </c>
    </row>
    <row r="6" spans="1:18" x14ac:dyDescent="0.2">
      <c r="A6" t="s">
        <v>13</v>
      </c>
      <c r="B6">
        <v>4</v>
      </c>
      <c r="C6">
        <v>4</v>
      </c>
      <c r="D6">
        <v>1718659268</v>
      </c>
      <c r="E6">
        <v>1718659534</v>
      </c>
      <c r="F6">
        <v>2.66</v>
      </c>
      <c r="G6">
        <v>2.64</v>
      </c>
      <c r="H6">
        <v>0</v>
      </c>
      <c r="I6">
        <f t="shared" si="0"/>
        <v>37.47</v>
      </c>
      <c r="J6">
        <f t="shared" si="1"/>
        <v>2.66</v>
      </c>
      <c r="K6">
        <f t="shared" si="2"/>
        <v>40.130000000000003</v>
      </c>
      <c r="R6">
        <f t="shared" si="3"/>
        <v>0</v>
      </c>
    </row>
    <row r="7" spans="1:18" x14ac:dyDescent="0.2">
      <c r="A7" t="s">
        <v>13</v>
      </c>
      <c r="B7">
        <v>5</v>
      </c>
      <c r="C7">
        <v>5</v>
      </c>
      <c r="D7">
        <v>1718659534</v>
      </c>
      <c r="E7">
        <v>1718659802</v>
      </c>
      <c r="F7">
        <v>2.68</v>
      </c>
      <c r="G7">
        <v>2.67</v>
      </c>
      <c r="H7">
        <v>0</v>
      </c>
      <c r="I7">
        <f t="shared" si="0"/>
        <v>40.130000000000003</v>
      </c>
      <c r="J7">
        <f t="shared" si="1"/>
        <v>2.68</v>
      </c>
      <c r="K7">
        <f t="shared" si="2"/>
        <v>42.81</v>
      </c>
      <c r="R7">
        <f t="shared" si="3"/>
        <v>0</v>
      </c>
    </row>
    <row r="8" spans="1:18" x14ac:dyDescent="0.2">
      <c r="A8" t="s">
        <v>13</v>
      </c>
      <c r="B8">
        <v>6</v>
      </c>
      <c r="C8">
        <v>6</v>
      </c>
      <c r="D8">
        <v>1718659802</v>
      </c>
      <c r="E8">
        <v>1718660060</v>
      </c>
      <c r="F8">
        <v>2.58</v>
      </c>
      <c r="G8">
        <v>2.58</v>
      </c>
      <c r="H8">
        <v>0</v>
      </c>
      <c r="I8">
        <f t="shared" si="0"/>
        <v>42.81</v>
      </c>
      <c r="J8">
        <f t="shared" si="1"/>
        <v>2.58</v>
      </c>
      <c r="K8">
        <f t="shared" si="2"/>
        <v>45.39</v>
      </c>
      <c r="R8">
        <f t="shared" si="3"/>
        <v>0</v>
      </c>
    </row>
    <row r="9" spans="1:18" x14ac:dyDescent="0.2">
      <c r="A9" t="s">
        <v>13</v>
      </c>
      <c r="B9">
        <v>7</v>
      </c>
      <c r="C9">
        <v>7</v>
      </c>
      <c r="D9">
        <v>1718660060</v>
      </c>
      <c r="E9">
        <v>1718660327</v>
      </c>
      <c r="F9">
        <v>2.67</v>
      </c>
      <c r="G9">
        <v>2.65</v>
      </c>
      <c r="H9">
        <v>0</v>
      </c>
      <c r="I9">
        <f t="shared" si="0"/>
        <v>45.39</v>
      </c>
      <c r="J9">
        <f t="shared" si="1"/>
        <v>2.67</v>
      </c>
      <c r="K9">
        <f t="shared" si="2"/>
        <v>48.06</v>
      </c>
      <c r="R9">
        <f t="shared" si="3"/>
        <v>0</v>
      </c>
    </row>
    <row r="10" spans="1:18" x14ac:dyDescent="0.2">
      <c r="A10" t="s">
        <v>13</v>
      </c>
      <c r="B10">
        <v>8</v>
      </c>
      <c r="C10">
        <v>8</v>
      </c>
      <c r="D10">
        <v>1718660327</v>
      </c>
      <c r="E10">
        <v>1718660595</v>
      </c>
      <c r="F10">
        <v>2.68</v>
      </c>
      <c r="G10">
        <v>2.66</v>
      </c>
      <c r="H10">
        <v>0.01</v>
      </c>
      <c r="I10">
        <f t="shared" si="0"/>
        <v>48.06</v>
      </c>
      <c r="J10">
        <f t="shared" si="1"/>
        <v>2.68</v>
      </c>
      <c r="K10">
        <f t="shared" si="2"/>
        <v>50.74</v>
      </c>
      <c r="R10">
        <f t="shared" si="3"/>
        <v>0.01</v>
      </c>
    </row>
    <row r="11" spans="1:18" x14ac:dyDescent="0.2">
      <c r="A11" t="s">
        <v>13</v>
      </c>
      <c r="B11">
        <v>9</v>
      </c>
      <c r="C11">
        <v>9</v>
      </c>
      <c r="D11">
        <v>1718660595</v>
      </c>
      <c r="E11">
        <v>1718660860</v>
      </c>
      <c r="F11">
        <v>2.65</v>
      </c>
      <c r="G11">
        <v>2.64</v>
      </c>
      <c r="H11">
        <v>0</v>
      </c>
      <c r="I11">
        <f t="shared" si="0"/>
        <v>50.74</v>
      </c>
      <c r="J11">
        <f t="shared" si="1"/>
        <v>2.65</v>
      </c>
      <c r="K11">
        <f t="shared" si="2"/>
        <v>53.39</v>
      </c>
      <c r="R11">
        <f t="shared" si="3"/>
        <v>0</v>
      </c>
    </row>
    <row r="12" spans="1:18" x14ac:dyDescent="0.2">
      <c r="A12" t="s">
        <v>19</v>
      </c>
      <c r="D12">
        <f>MIN(D2:D11)</f>
        <v>1718655521</v>
      </c>
      <c r="E12">
        <f>MAX(E2:E11)</f>
        <v>1718660860</v>
      </c>
      <c r="L12">
        <f>(E12-D57)/100</f>
        <v>53.39</v>
      </c>
      <c r="M12">
        <f>100/L12</f>
        <v>1.8730099269526128</v>
      </c>
      <c r="O12">
        <f>_xlfn.STDEV.P(I2:I11)</f>
        <v>17.992022704521023</v>
      </c>
      <c r="P12">
        <f>_xlfn.STDEV.P(F2:F11)</f>
        <v>5.1518452034198399</v>
      </c>
      <c r="Q12">
        <f>_xlfn.STDEV.P(K2:K11)</f>
        <v>15.703557049280269</v>
      </c>
      <c r="R12">
        <f>AVERAGE(R2:R11)</f>
        <v>2E-3</v>
      </c>
    </row>
    <row r="13" spans="1:18" x14ac:dyDescent="0.2">
      <c r="A13" t="s">
        <v>14</v>
      </c>
      <c r="B13">
        <v>0</v>
      </c>
      <c r="C13">
        <v>10</v>
      </c>
      <c r="D13">
        <v>1718660860</v>
      </c>
      <c r="E13">
        <v>1718663492</v>
      </c>
      <c r="F13">
        <v>26.32</v>
      </c>
      <c r="G13">
        <v>26.18</v>
      </c>
      <c r="H13">
        <v>0</v>
      </c>
      <c r="I13">
        <f t="shared" si="0"/>
        <v>53.39</v>
      </c>
      <c r="J13">
        <f t="shared" si="1"/>
        <v>26.32</v>
      </c>
      <c r="K13">
        <f t="shared" si="2"/>
        <v>79.709999999999994</v>
      </c>
      <c r="R13">
        <f>H13</f>
        <v>0</v>
      </c>
    </row>
    <row r="14" spans="1:18" x14ac:dyDescent="0.2">
      <c r="A14" t="s">
        <v>14</v>
      </c>
      <c r="B14">
        <v>1</v>
      </c>
      <c r="C14">
        <v>11</v>
      </c>
      <c r="D14">
        <v>1718660870</v>
      </c>
      <c r="E14">
        <v>1718663495</v>
      </c>
      <c r="F14">
        <v>26.25</v>
      </c>
      <c r="G14">
        <v>26.11</v>
      </c>
      <c r="H14">
        <v>0</v>
      </c>
      <c r="I14">
        <f t="shared" si="0"/>
        <v>53.49</v>
      </c>
      <c r="J14">
        <f t="shared" si="1"/>
        <v>26.25</v>
      </c>
      <c r="K14">
        <f t="shared" si="2"/>
        <v>79.739999999999995</v>
      </c>
      <c r="R14">
        <f t="shared" ref="R14:R22" si="4">H14</f>
        <v>0</v>
      </c>
    </row>
    <row r="15" spans="1:18" x14ac:dyDescent="0.2">
      <c r="A15" t="s">
        <v>14</v>
      </c>
      <c r="B15">
        <v>2</v>
      </c>
      <c r="C15">
        <v>12</v>
      </c>
      <c r="D15">
        <v>1718660880</v>
      </c>
      <c r="E15">
        <v>1718663497</v>
      </c>
      <c r="F15">
        <v>26.17</v>
      </c>
      <c r="G15">
        <v>26.03</v>
      </c>
      <c r="H15">
        <v>0</v>
      </c>
      <c r="I15">
        <f t="shared" si="0"/>
        <v>53.59</v>
      </c>
      <c r="J15">
        <f t="shared" si="1"/>
        <v>26.17</v>
      </c>
      <c r="K15">
        <f t="shared" si="2"/>
        <v>79.760000000000005</v>
      </c>
      <c r="R15">
        <f t="shared" si="4"/>
        <v>0</v>
      </c>
    </row>
    <row r="16" spans="1:18" x14ac:dyDescent="0.2">
      <c r="A16" t="s">
        <v>14</v>
      </c>
      <c r="B16">
        <v>3</v>
      </c>
      <c r="C16">
        <v>13</v>
      </c>
      <c r="D16">
        <v>1718660895</v>
      </c>
      <c r="E16">
        <v>1718663500</v>
      </c>
      <c r="F16">
        <v>26.05</v>
      </c>
      <c r="G16">
        <v>25.92</v>
      </c>
      <c r="H16">
        <v>0</v>
      </c>
      <c r="I16">
        <f t="shared" si="0"/>
        <v>53.74</v>
      </c>
      <c r="J16">
        <f t="shared" si="1"/>
        <v>26.05</v>
      </c>
      <c r="K16">
        <f t="shared" si="2"/>
        <v>79.790000000000006</v>
      </c>
      <c r="R16">
        <f t="shared" si="4"/>
        <v>0</v>
      </c>
    </row>
    <row r="17" spans="1:18" x14ac:dyDescent="0.2">
      <c r="A17" t="s">
        <v>14</v>
      </c>
      <c r="B17">
        <v>4</v>
      </c>
      <c r="C17">
        <v>14</v>
      </c>
      <c r="D17">
        <v>1718660905</v>
      </c>
      <c r="E17">
        <v>1718663504</v>
      </c>
      <c r="F17">
        <v>25.99</v>
      </c>
      <c r="G17">
        <v>25.85</v>
      </c>
      <c r="H17">
        <v>0</v>
      </c>
      <c r="I17">
        <f t="shared" si="0"/>
        <v>53.84</v>
      </c>
      <c r="J17">
        <f t="shared" si="1"/>
        <v>25.99</v>
      </c>
      <c r="K17">
        <f t="shared" si="2"/>
        <v>79.83</v>
      </c>
      <c r="R17">
        <f t="shared" si="4"/>
        <v>0</v>
      </c>
    </row>
    <row r="18" spans="1:18" x14ac:dyDescent="0.2">
      <c r="A18" t="s">
        <v>14</v>
      </c>
      <c r="B18">
        <v>5</v>
      </c>
      <c r="C18">
        <v>15</v>
      </c>
      <c r="D18">
        <v>1718660915</v>
      </c>
      <c r="E18">
        <v>1718663506</v>
      </c>
      <c r="F18">
        <v>25.91</v>
      </c>
      <c r="G18">
        <v>25.78</v>
      </c>
      <c r="H18">
        <v>0</v>
      </c>
      <c r="I18">
        <f t="shared" si="0"/>
        <v>53.94</v>
      </c>
      <c r="J18">
        <f t="shared" si="1"/>
        <v>25.91</v>
      </c>
      <c r="K18">
        <f t="shared" si="2"/>
        <v>79.849999999999994</v>
      </c>
      <c r="R18">
        <f t="shared" si="4"/>
        <v>0</v>
      </c>
    </row>
    <row r="19" spans="1:18" x14ac:dyDescent="0.2">
      <c r="A19" t="s">
        <v>14</v>
      </c>
      <c r="B19">
        <v>6</v>
      </c>
      <c r="C19">
        <v>16</v>
      </c>
      <c r="D19">
        <v>1718660925</v>
      </c>
      <c r="E19">
        <v>1718663455</v>
      </c>
      <c r="F19">
        <v>25.3</v>
      </c>
      <c r="G19">
        <v>25.17</v>
      </c>
      <c r="H19">
        <v>0</v>
      </c>
      <c r="I19">
        <f t="shared" si="0"/>
        <v>54.04</v>
      </c>
      <c r="J19">
        <f t="shared" si="1"/>
        <v>25.3</v>
      </c>
      <c r="K19">
        <f t="shared" si="2"/>
        <v>79.34</v>
      </c>
      <c r="R19">
        <f t="shared" si="4"/>
        <v>0</v>
      </c>
    </row>
    <row r="20" spans="1:18" x14ac:dyDescent="0.2">
      <c r="A20" t="s">
        <v>14</v>
      </c>
      <c r="B20">
        <v>7</v>
      </c>
      <c r="C20">
        <v>17</v>
      </c>
      <c r="D20">
        <v>1718660935</v>
      </c>
      <c r="E20">
        <v>1718663509</v>
      </c>
      <c r="F20">
        <v>25.74</v>
      </c>
      <c r="G20">
        <v>25.61</v>
      </c>
      <c r="H20">
        <v>0</v>
      </c>
      <c r="I20">
        <f t="shared" si="0"/>
        <v>54.14</v>
      </c>
      <c r="J20">
        <f t="shared" si="1"/>
        <v>25.74</v>
      </c>
      <c r="K20">
        <f t="shared" si="2"/>
        <v>79.88</v>
      </c>
      <c r="R20">
        <f t="shared" si="4"/>
        <v>0</v>
      </c>
    </row>
    <row r="21" spans="1:18" x14ac:dyDescent="0.2">
      <c r="A21" t="s">
        <v>14</v>
      </c>
      <c r="B21">
        <v>8</v>
      </c>
      <c r="C21">
        <v>18</v>
      </c>
      <c r="D21">
        <v>1718660945</v>
      </c>
      <c r="E21">
        <v>1718663474</v>
      </c>
      <c r="F21">
        <v>25.29</v>
      </c>
      <c r="G21">
        <v>25.15</v>
      </c>
      <c r="H21">
        <v>0</v>
      </c>
      <c r="I21">
        <f t="shared" si="0"/>
        <v>54.24</v>
      </c>
      <c r="J21">
        <f t="shared" si="1"/>
        <v>25.29</v>
      </c>
      <c r="K21">
        <f t="shared" si="2"/>
        <v>79.53</v>
      </c>
      <c r="R21">
        <f t="shared" si="4"/>
        <v>0</v>
      </c>
    </row>
    <row r="22" spans="1:18" x14ac:dyDescent="0.2">
      <c r="A22" t="s">
        <v>14</v>
      </c>
      <c r="B22">
        <v>9</v>
      </c>
      <c r="C22">
        <v>19</v>
      </c>
      <c r="D22">
        <v>1718660955</v>
      </c>
      <c r="E22">
        <v>1718663510</v>
      </c>
      <c r="F22">
        <v>25.55</v>
      </c>
      <c r="G22">
        <v>25.41</v>
      </c>
      <c r="H22">
        <v>0</v>
      </c>
      <c r="I22">
        <f t="shared" si="0"/>
        <v>54.34</v>
      </c>
      <c r="J22">
        <f t="shared" si="1"/>
        <v>25.55</v>
      </c>
      <c r="K22">
        <f t="shared" si="2"/>
        <v>79.89</v>
      </c>
      <c r="R22">
        <f t="shared" si="4"/>
        <v>0</v>
      </c>
    </row>
    <row r="23" spans="1:18" x14ac:dyDescent="0.2">
      <c r="A23" t="s">
        <v>20</v>
      </c>
      <c r="D23">
        <f>MIN(D13:D22)</f>
        <v>1718660860</v>
      </c>
      <c r="E23">
        <f>MAX(E13:E22)</f>
        <v>1718663510</v>
      </c>
      <c r="L23">
        <f>(E23-$D$57)/100</f>
        <v>79.89</v>
      </c>
      <c r="M23">
        <f>100/L23</f>
        <v>1.251721116535236</v>
      </c>
      <c r="O23">
        <f>_xlfn.STDEV.P(I13:I22)</f>
        <v>0.30581857366746046</v>
      </c>
      <c r="P23">
        <f>_xlfn.STDEV.P(F13:F22)</f>
        <v>0.35555730902345423</v>
      </c>
      <c r="Q23">
        <f>_xlfn.STDEV.P(K13:K22)</f>
        <v>0.16418282492392292</v>
      </c>
      <c r="R23">
        <f>AVERAGE(R13:R22)</f>
        <v>0</v>
      </c>
    </row>
    <row r="24" spans="1:18" x14ac:dyDescent="0.2">
      <c r="A24" t="s">
        <v>15</v>
      </c>
      <c r="B24">
        <v>0</v>
      </c>
      <c r="C24">
        <v>20</v>
      </c>
      <c r="D24">
        <v>1718656188</v>
      </c>
      <c r="E24">
        <v>1718668737</v>
      </c>
      <c r="F24">
        <v>125.49</v>
      </c>
      <c r="G24">
        <v>122.95</v>
      </c>
      <c r="H24">
        <v>0.01</v>
      </c>
      <c r="I24">
        <f t="shared" si="0"/>
        <v>6.67</v>
      </c>
      <c r="J24">
        <f t="shared" si="1"/>
        <v>125.49</v>
      </c>
      <c r="K24">
        <f t="shared" si="2"/>
        <v>132.16</v>
      </c>
      <c r="R24">
        <f>H24</f>
        <v>0.01</v>
      </c>
    </row>
    <row r="25" spans="1:18" x14ac:dyDescent="0.2">
      <c r="A25" t="s">
        <v>15</v>
      </c>
      <c r="B25">
        <v>1</v>
      </c>
      <c r="C25">
        <v>21</v>
      </c>
      <c r="D25">
        <v>1718656187</v>
      </c>
      <c r="E25">
        <v>1718668751</v>
      </c>
      <c r="F25">
        <v>125.64</v>
      </c>
      <c r="G25">
        <v>123.08</v>
      </c>
      <c r="H25">
        <v>0.01</v>
      </c>
      <c r="I25">
        <f t="shared" si="0"/>
        <v>6.66</v>
      </c>
      <c r="J25">
        <f t="shared" si="1"/>
        <v>125.64</v>
      </c>
      <c r="K25">
        <f t="shared" si="2"/>
        <v>132.30000000000001</v>
      </c>
      <c r="R25">
        <f t="shared" ref="R25:R33" si="5">H25</f>
        <v>0.01</v>
      </c>
    </row>
    <row r="26" spans="1:18" x14ac:dyDescent="0.2">
      <c r="A26" t="s">
        <v>15</v>
      </c>
      <c r="B26">
        <v>2</v>
      </c>
      <c r="C26">
        <v>22</v>
      </c>
      <c r="D26">
        <v>1718656186</v>
      </c>
      <c r="E26">
        <v>1718668740</v>
      </c>
      <c r="F26">
        <v>125.54</v>
      </c>
      <c r="G26">
        <v>122.98</v>
      </c>
      <c r="H26">
        <v>0.01</v>
      </c>
      <c r="I26">
        <f t="shared" si="0"/>
        <v>6.65</v>
      </c>
      <c r="J26">
        <f t="shared" si="1"/>
        <v>125.54</v>
      </c>
      <c r="K26">
        <f t="shared" si="2"/>
        <v>132.19</v>
      </c>
      <c r="R26">
        <f t="shared" si="5"/>
        <v>0.01</v>
      </c>
    </row>
    <row r="27" spans="1:18" x14ac:dyDescent="0.2">
      <c r="A27" t="s">
        <v>15</v>
      </c>
      <c r="B27">
        <v>3</v>
      </c>
      <c r="C27">
        <v>23</v>
      </c>
      <c r="D27">
        <v>1718656184</v>
      </c>
      <c r="E27">
        <v>1718668746</v>
      </c>
      <c r="F27">
        <v>125.62</v>
      </c>
      <c r="G27">
        <v>123.06</v>
      </c>
      <c r="H27">
        <v>0.01</v>
      </c>
      <c r="I27">
        <f t="shared" si="0"/>
        <v>6.63</v>
      </c>
      <c r="J27">
        <f t="shared" si="1"/>
        <v>125.62</v>
      </c>
      <c r="K27">
        <f t="shared" si="2"/>
        <v>132.25</v>
      </c>
      <c r="R27">
        <f t="shared" si="5"/>
        <v>0.01</v>
      </c>
    </row>
    <row r="28" spans="1:18" x14ac:dyDescent="0.2">
      <c r="A28" t="s">
        <v>15</v>
      </c>
      <c r="B28">
        <v>4</v>
      </c>
      <c r="C28">
        <v>24</v>
      </c>
      <c r="D28">
        <v>1718656066</v>
      </c>
      <c r="E28">
        <v>1718668732</v>
      </c>
      <c r="F28">
        <v>126.66</v>
      </c>
      <c r="G28">
        <v>124.11</v>
      </c>
      <c r="H28">
        <v>0.01</v>
      </c>
      <c r="I28">
        <f t="shared" si="0"/>
        <v>5.45</v>
      </c>
      <c r="J28">
        <f t="shared" si="1"/>
        <v>126.66</v>
      </c>
      <c r="K28">
        <f t="shared" si="2"/>
        <v>132.11000000000001</v>
      </c>
      <c r="R28">
        <f t="shared" si="5"/>
        <v>0.01</v>
      </c>
    </row>
    <row r="29" spans="1:18" x14ac:dyDescent="0.2">
      <c r="A29" t="s">
        <v>15</v>
      </c>
      <c r="B29">
        <v>5</v>
      </c>
      <c r="C29">
        <v>25</v>
      </c>
      <c r="D29">
        <v>1718655781</v>
      </c>
      <c r="E29">
        <v>1718668740</v>
      </c>
      <c r="F29">
        <v>129.59</v>
      </c>
      <c r="G29">
        <v>127.03</v>
      </c>
      <c r="H29">
        <v>0.01</v>
      </c>
      <c r="I29">
        <f t="shared" si="0"/>
        <v>2.6</v>
      </c>
      <c r="J29">
        <f t="shared" si="1"/>
        <v>129.59</v>
      </c>
      <c r="K29">
        <f t="shared" si="2"/>
        <v>132.19</v>
      </c>
      <c r="R29">
        <f t="shared" si="5"/>
        <v>0.01</v>
      </c>
    </row>
    <row r="30" spans="1:18" x14ac:dyDescent="0.2">
      <c r="A30" t="s">
        <v>15</v>
      </c>
      <c r="B30">
        <v>6</v>
      </c>
      <c r="C30">
        <v>26</v>
      </c>
      <c r="D30">
        <v>1718655684</v>
      </c>
      <c r="E30">
        <v>1718668743</v>
      </c>
      <c r="F30">
        <v>130.59</v>
      </c>
      <c r="G30">
        <v>128.02000000000001</v>
      </c>
      <c r="H30">
        <v>0.01</v>
      </c>
      <c r="I30">
        <f t="shared" si="0"/>
        <v>1.63</v>
      </c>
      <c r="J30">
        <f t="shared" si="1"/>
        <v>130.59</v>
      </c>
      <c r="K30">
        <f t="shared" si="2"/>
        <v>132.22</v>
      </c>
      <c r="R30">
        <f t="shared" si="5"/>
        <v>0.01</v>
      </c>
    </row>
    <row r="31" spans="1:18" x14ac:dyDescent="0.2">
      <c r="A31" t="s">
        <v>15</v>
      </c>
      <c r="B31">
        <v>7</v>
      </c>
      <c r="C31">
        <v>27</v>
      </c>
      <c r="D31">
        <v>1718655685</v>
      </c>
      <c r="E31">
        <v>1718668722</v>
      </c>
      <c r="F31">
        <v>130.37</v>
      </c>
      <c r="G31">
        <v>127.82</v>
      </c>
      <c r="H31">
        <v>0.01</v>
      </c>
      <c r="I31">
        <f t="shared" si="0"/>
        <v>1.64</v>
      </c>
      <c r="J31">
        <f t="shared" si="1"/>
        <v>130.37</v>
      </c>
      <c r="K31">
        <f t="shared" si="2"/>
        <v>132.01</v>
      </c>
      <c r="R31">
        <f t="shared" si="5"/>
        <v>0.01</v>
      </c>
    </row>
    <row r="32" spans="1:18" x14ac:dyDescent="0.2">
      <c r="A32" t="s">
        <v>15</v>
      </c>
      <c r="B32">
        <v>8</v>
      </c>
      <c r="C32">
        <v>28</v>
      </c>
      <c r="D32">
        <v>1718655685</v>
      </c>
      <c r="E32">
        <v>1718668720</v>
      </c>
      <c r="F32">
        <v>130.35</v>
      </c>
      <c r="G32">
        <v>127.8</v>
      </c>
      <c r="H32">
        <v>0.01</v>
      </c>
      <c r="I32">
        <f t="shared" si="0"/>
        <v>1.64</v>
      </c>
      <c r="J32">
        <f t="shared" si="1"/>
        <v>130.35</v>
      </c>
      <c r="K32">
        <f t="shared" si="2"/>
        <v>131.99</v>
      </c>
      <c r="R32">
        <f t="shared" si="5"/>
        <v>0.01</v>
      </c>
    </row>
    <row r="33" spans="1:18" x14ac:dyDescent="0.2">
      <c r="A33" t="s">
        <v>15</v>
      </c>
      <c r="B33">
        <v>9</v>
      </c>
      <c r="C33">
        <v>29</v>
      </c>
      <c r="D33">
        <v>1718655686</v>
      </c>
      <c r="E33">
        <v>1718668735</v>
      </c>
      <c r="F33">
        <v>130.49</v>
      </c>
      <c r="G33">
        <v>127.94</v>
      </c>
      <c r="H33">
        <v>0.01</v>
      </c>
      <c r="I33">
        <f t="shared" si="0"/>
        <v>1.65</v>
      </c>
      <c r="J33">
        <f t="shared" si="1"/>
        <v>130.49</v>
      </c>
      <c r="K33">
        <f t="shared" si="2"/>
        <v>132.13999999999999</v>
      </c>
      <c r="R33">
        <f t="shared" si="5"/>
        <v>0.01</v>
      </c>
    </row>
    <row r="34" spans="1:18" x14ac:dyDescent="0.2">
      <c r="A34" t="s">
        <v>21</v>
      </c>
      <c r="D34">
        <f>MIN(D24:D33)</f>
        <v>1718655684</v>
      </c>
      <c r="E34">
        <f>MAX(E24:E33)</f>
        <v>1718668751</v>
      </c>
      <c r="L34">
        <f>(E34-$D$57)/100</f>
        <v>132.30000000000001</v>
      </c>
      <c r="M34">
        <f>100/L34</f>
        <v>0.7558578987150415</v>
      </c>
      <c r="O34">
        <f>_xlfn.STDEV.P(I24:I33)</f>
        <v>2.3310117974819424</v>
      </c>
      <c r="P34">
        <f>_xlfn.STDEV.P(F24:F33)</f>
        <v>2.2791542290946447</v>
      </c>
      <c r="Q34">
        <f>_xlfn.STDEV.P(K24:K33)</f>
        <v>9.3402355430685799E-2</v>
      </c>
      <c r="R34">
        <f>AVERAGE(R24:R33)</f>
        <v>9.9999999999999985E-3</v>
      </c>
    </row>
    <row r="35" spans="1:18" x14ac:dyDescent="0.2">
      <c r="A35" t="s">
        <v>16</v>
      </c>
      <c r="B35">
        <v>0</v>
      </c>
      <c r="C35">
        <v>30</v>
      </c>
      <c r="D35">
        <v>1718656067</v>
      </c>
      <c r="E35">
        <v>1718659110</v>
      </c>
      <c r="F35">
        <v>30.43</v>
      </c>
      <c r="G35">
        <v>30.28</v>
      </c>
      <c r="H35">
        <v>0</v>
      </c>
      <c r="I35">
        <f t="shared" si="0"/>
        <v>5.46</v>
      </c>
      <c r="J35">
        <f t="shared" si="1"/>
        <v>30.43</v>
      </c>
      <c r="K35">
        <f t="shared" si="2"/>
        <v>35.89</v>
      </c>
      <c r="R35">
        <f>H35</f>
        <v>0</v>
      </c>
    </row>
    <row r="36" spans="1:18" x14ac:dyDescent="0.2">
      <c r="A36" t="s">
        <v>16</v>
      </c>
      <c r="B36">
        <v>1</v>
      </c>
      <c r="C36">
        <v>31</v>
      </c>
      <c r="D36">
        <v>1718655686</v>
      </c>
      <c r="E36">
        <v>1718658728</v>
      </c>
      <c r="F36">
        <v>30.42</v>
      </c>
      <c r="G36">
        <v>30.3</v>
      </c>
      <c r="H36">
        <v>0</v>
      </c>
      <c r="I36">
        <f t="shared" si="0"/>
        <v>1.65</v>
      </c>
      <c r="J36">
        <f t="shared" si="1"/>
        <v>30.42</v>
      </c>
      <c r="K36">
        <f t="shared" si="2"/>
        <v>32.07</v>
      </c>
      <c r="R36">
        <f t="shared" ref="R36:R44" si="6">H36</f>
        <v>0</v>
      </c>
    </row>
    <row r="37" spans="1:18" x14ac:dyDescent="0.2">
      <c r="A37" t="s">
        <v>16</v>
      </c>
      <c r="B37">
        <v>2</v>
      </c>
      <c r="C37">
        <v>32</v>
      </c>
      <c r="D37">
        <v>1718655781</v>
      </c>
      <c r="E37">
        <v>1718658826</v>
      </c>
      <c r="F37">
        <v>30.45</v>
      </c>
      <c r="G37">
        <v>30.32</v>
      </c>
      <c r="H37">
        <v>0</v>
      </c>
      <c r="I37">
        <f t="shared" si="0"/>
        <v>2.6</v>
      </c>
      <c r="J37">
        <f t="shared" si="1"/>
        <v>30.45</v>
      </c>
      <c r="K37">
        <f t="shared" si="2"/>
        <v>33.049999999999997</v>
      </c>
      <c r="R37">
        <f t="shared" si="6"/>
        <v>0</v>
      </c>
    </row>
    <row r="38" spans="1:18" x14ac:dyDescent="0.2">
      <c r="A38" t="s">
        <v>16</v>
      </c>
      <c r="B38">
        <v>3</v>
      </c>
      <c r="C38">
        <v>33</v>
      </c>
      <c r="D38">
        <v>1718655876</v>
      </c>
      <c r="E38">
        <v>1718658922</v>
      </c>
      <c r="F38">
        <v>30.46</v>
      </c>
      <c r="G38">
        <v>30.34</v>
      </c>
      <c r="H38">
        <v>0</v>
      </c>
      <c r="I38">
        <f t="shared" si="0"/>
        <v>3.55</v>
      </c>
      <c r="J38">
        <f t="shared" si="1"/>
        <v>30.46</v>
      </c>
      <c r="K38">
        <f t="shared" si="2"/>
        <v>34.01</v>
      </c>
      <c r="R38">
        <f t="shared" si="6"/>
        <v>0</v>
      </c>
    </row>
    <row r="39" spans="1:18" x14ac:dyDescent="0.2">
      <c r="A39" t="s">
        <v>16</v>
      </c>
      <c r="B39">
        <v>4</v>
      </c>
      <c r="C39">
        <v>34</v>
      </c>
      <c r="D39">
        <v>1718656078</v>
      </c>
      <c r="E39">
        <v>1718659124</v>
      </c>
      <c r="F39">
        <v>30.46</v>
      </c>
      <c r="G39">
        <v>30.32</v>
      </c>
      <c r="H39">
        <v>0</v>
      </c>
      <c r="I39">
        <f t="shared" si="0"/>
        <v>5.57</v>
      </c>
      <c r="J39">
        <f t="shared" si="1"/>
        <v>30.46</v>
      </c>
      <c r="K39">
        <f t="shared" si="2"/>
        <v>36.03</v>
      </c>
      <c r="R39">
        <f t="shared" si="6"/>
        <v>0</v>
      </c>
    </row>
    <row r="40" spans="1:18" x14ac:dyDescent="0.2">
      <c r="A40" t="s">
        <v>16</v>
      </c>
      <c r="B40">
        <v>5</v>
      </c>
      <c r="C40">
        <v>35</v>
      </c>
      <c r="D40">
        <v>1718655886</v>
      </c>
      <c r="E40">
        <v>1718658932</v>
      </c>
      <c r="F40">
        <v>30.46</v>
      </c>
      <c r="G40">
        <v>30.33</v>
      </c>
      <c r="H40">
        <v>0</v>
      </c>
      <c r="I40">
        <f t="shared" si="0"/>
        <v>3.65</v>
      </c>
      <c r="J40">
        <f t="shared" si="1"/>
        <v>30.46</v>
      </c>
      <c r="K40">
        <f t="shared" si="2"/>
        <v>34.11</v>
      </c>
      <c r="R40">
        <f t="shared" si="6"/>
        <v>0</v>
      </c>
    </row>
    <row r="41" spans="1:18" x14ac:dyDescent="0.2">
      <c r="A41" t="s">
        <v>16</v>
      </c>
      <c r="B41">
        <v>6</v>
      </c>
      <c r="C41">
        <v>36</v>
      </c>
      <c r="D41">
        <v>1718655971</v>
      </c>
      <c r="E41">
        <v>1718659022</v>
      </c>
      <c r="F41">
        <v>30.51</v>
      </c>
      <c r="G41">
        <v>30.37</v>
      </c>
      <c r="H41">
        <v>0</v>
      </c>
      <c r="I41">
        <f t="shared" si="0"/>
        <v>4.5</v>
      </c>
      <c r="J41">
        <f t="shared" si="1"/>
        <v>30.51</v>
      </c>
      <c r="K41">
        <f t="shared" si="2"/>
        <v>35.01</v>
      </c>
      <c r="R41">
        <f t="shared" si="6"/>
        <v>0</v>
      </c>
    </row>
    <row r="42" spans="1:18" x14ac:dyDescent="0.2">
      <c r="A42" t="s">
        <v>16</v>
      </c>
      <c r="B42">
        <v>7</v>
      </c>
      <c r="C42">
        <v>37</v>
      </c>
      <c r="D42">
        <v>1718655982</v>
      </c>
      <c r="E42">
        <v>1718659025</v>
      </c>
      <c r="F42">
        <v>30.43</v>
      </c>
      <c r="G42">
        <v>30.29</v>
      </c>
      <c r="H42">
        <v>0</v>
      </c>
      <c r="I42">
        <f t="shared" si="0"/>
        <v>4.6100000000000003</v>
      </c>
      <c r="J42">
        <f t="shared" si="1"/>
        <v>30.43</v>
      </c>
      <c r="K42">
        <f t="shared" si="2"/>
        <v>35.04</v>
      </c>
      <c r="R42">
        <f t="shared" si="6"/>
        <v>0</v>
      </c>
    </row>
    <row r="43" spans="1:18" x14ac:dyDescent="0.2">
      <c r="A43" t="s">
        <v>16</v>
      </c>
      <c r="B43">
        <v>8</v>
      </c>
      <c r="C43">
        <v>38</v>
      </c>
      <c r="D43">
        <v>1718656088</v>
      </c>
      <c r="E43">
        <v>1718659133</v>
      </c>
      <c r="F43">
        <v>30.45</v>
      </c>
      <c r="G43">
        <v>30.31</v>
      </c>
      <c r="H43">
        <v>0</v>
      </c>
      <c r="I43">
        <f t="shared" si="0"/>
        <v>5.67</v>
      </c>
      <c r="J43">
        <f t="shared" si="1"/>
        <v>30.45</v>
      </c>
      <c r="K43">
        <f t="shared" si="2"/>
        <v>36.119999999999997</v>
      </c>
      <c r="R43">
        <f t="shared" si="6"/>
        <v>0</v>
      </c>
    </row>
    <row r="44" spans="1:18" x14ac:dyDescent="0.2">
      <c r="A44" t="s">
        <v>16</v>
      </c>
      <c r="B44">
        <v>9</v>
      </c>
      <c r="C44">
        <v>39</v>
      </c>
      <c r="D44">
        <v>1718656162</v>
      </c>
      <c r="E44">
        <v>1718659205</v>
      </c>
      <c r="F44">
        <v>30.43</v>
      </c>
      <c r="G44">
        <v>30.28</v>
      </c>
      <c r="H44">
        <v>0</v>
      </c>
      <c r="I44">
        <f t="shared" si="0"/>
        <v>6.41</v>
      </c>
      <c r="J44">
        <f t="shared" si="1"/>
        <v>30.43</v>
      </c>
      <c r="K44">
        <f t="shared" si="2"/>
        <v>36.840000000000003</v>
      </c>
      <c r="R44">
        <f t="shared" si="6"/>
        <v>0</v>
      </c>
    </row>
    <row r="45" spans="1:18" x14ac:dyDescent="0.2">
      <c r="A45" t="s">
        <v>22</v>
      </c>
      <c r="D45">
        <f>MIN(D35:D44)</f>
        <v>1718655686</v>
      </c>
      <c r="E45">
        <f>MAX(E35:E44)</f>
        <v>1718659205</v>
      </c>
      <c r="L45">
        <f>(E45-$D$57)/100</f>
        <v>36.840000000000003</v>
      </c>
      <c r="M45">
        <f>100/L45</f>
        <v>2.7144408251900107</v>
      </c>
      <c r="O45">
        <f>_xlfn.STDEV.P(I35:I44)</f>
        <v>1.4239455748026324</v>
      </c>
      <c r="P45">
        <f>_xlfn.STDEV.P(F35:F44)</f>
        <v>2.4494897427832129E-2</v>
      </c>
      <c r="Q45">
        <f>_xlfn.STDEV.P(K35:K44)</f>
        <v>1.4254616795971762</v>
      </c>
      <c r="R45">
        <f>AVERAGE(R35:R44)</f>
        <v>0</v>
      </c>
    </row>
    <row r="46" spans="1:18" x14ac:dyDescent="0.2">
      <c r="A46" t="s">
        <v>17</v>
      </c>
      <c r="B46">
        <v>0</v>
      </c>
      <c r="C46">
        <v>40</v>
      </c>
      <c r="D46">
        <v>1718656182</v>
      </c>
      <c r="E46">
        <v>1718668712</v>
      </c>
      <c r="F46">
        <v>125.3</v>
      </c>
      <c r="G46">
        <v>122.76</v>
      </c>
      <c r="H46">
        <v>0.01</v>
      </c>
      <c r="I46">
        <f t="shared" si="0"/>
        <v>6.61</v>
      </c>
      <c r="J46">
        <f t="shared" si="1"/>
        <v>125.3</v>
      </c>
      <c r="K46">
        <f t="shared" si="2"/>
        <v>131.91</v>
      </c>
      <c r="R46">
        <f>H46</f>
        <v>0.01</v>
      </c>
    </row>
    <row r="47" spans="1:18" x14ac:dyDescent="0.2">
      <c r="A47" t="s">
        <v>17</v>
      </c>
      <c r="B47">
        <v>1</v>
      </c>
      <c r="C47">
        <v>41</v>
      </c>
      <c r="D47">
        <v>1718656183</v>
      </c>
      <c r="E47">
        <v>1718668736</v>
      </c>
      <c r="F47">
        <v>125.53</v>
      </c>
      <c r="G47">
        <v>122.99</v>
      </c>
      <c r="H47">
        <v>0.01</v>
      </c>
      <c r="I47">
        <f t="shared" si="0"/>
        <v>6.62</v>
      </c>
      <c r="J47">
        <f t="shared" si="1"/>
        <v>125.53</v>
      </c>
      <c r="K47">
        <f t="shared" si="2"/>
        <v>132.15</v>
      </c>
      <c r="R47">
        <f t="shared" ref="R47:R55" si="7">H47</f>
        <v>0.01</v>
      </c>
    </row>
    <row r="48" spans="1:18" x14ac:dyDescent="0.2">
      <c r="A48" t="s">
        <v>17</v>
      </c>
      <c r="B48">
        <v>2</v>
      </c>
      <c r="C48">
        <v>42</v>
      </c>
      <c r="D48">
        <v>1718656183</v>
      </c>
      <c r="E48">
        <v>1718668725</v>
      </c>
      <c r="F48">
        <v>125.42</v>
      </c>
      <c r="G48">
        <v>122.88</v>
      </c>
      <c r="H48">
        <v>0.01</v>
      </c>
      <c r="I48">
        <f t="shared" si="0"/>
        <v>6.62</v>
      </c>
      <c r="J48">
        <f t="shared" si="1"/>
        <v>125.42</v>
      </c>
      <c r="K48">
        <f t="shared" si="2"/>
        <v>132.04</v>
      </c>
      <c r="R48">
        <f t="shared" si="7"/>
        <v>0.01</v>
      </c>
    </row>
    <row r="49" spans="1:18" x14ac:dyDescent="0.2">
      <c r="A49" t="s">
        <v>17</v>
      </c>
      <c r="B49">
        <v>3</v>
      </c>
      <c r="C49">
        <v>43</v>
      </c>
      <c r="D49">
        <v>1718656183</v>
      </c>
      <c r="E49">
        <v>1718668710</v>
      </c>
      <c r="F49">
        <v>125.27</v>
      </c>
      <c r="G49">
        <v>122.73</v>
      </c>
      <c r="H49">
        <v>0.01</v>
      </c>
      <c r="I49">
        <f t="shared" si="0"/>
        <v>6.62</v>
      </c>
      <c r="J49">
        <f t="shared" si="1"/>
        <v>125.27</v>
      </c>
      <c r="K49">
        <f t="shared" si="2"/>
        <v>131.88999999999999</v>
      </c>
      <c r="R49">
        <f t="shared" si="7"/>
        <v>0.01</v>
      </c>
    </row>
    <row r="50" spans="1:18" x14ac:dyDescent="0.2">
      <c r="A50" t="s">
        <v>17</v>
      </c>
      <c r="B50">
        <v>4</v>
      </c>
      <c r="C50">
        <v>44</v>
      </c>
      <c r="D50">
        <v>1718656184</v>
      </c>
      <c r="E50">
        <v>1718668742</v>
      </c>
      <c r="F50">
        <v>125.58</v>
      </c>
      <c r="G50">
        <v>123.02</v>
      </c>
      <c r="H50">
        <v>0.01</v>
      </c>
      <c r="I50">
        <f t="shared" si="0"/>
        <v>6.63</v>
      </c>
      <c r="J50">
        <f t="shared" si="1"/>
        <v>125.58</v>
      </c>
      <c r="K50">
        <f t="shared" si="2"/>
        <v>132.21</v>
      </c>
      <c r="R50">
        <f t="shared" si="7"/>
        <v>0.01</v>
      </c>
    </row>
    <row r="51" spans="1:18" x14ac:dyDescent="0.2">
      <c r="A51" t="s">
        <v>17</v>
      </c>
      <c r="B51">
        <v>5</v>
      </c>
      <c r="C51">
        <v>45</v>
      </c>
      <c r="D51">
        <v>1718656184</v>
      </c>
      <c r="E51">
        <v>1718668743</v>
      </c>
      <c r="F51">
        <v>125.59</v>
      </c>
      <c r="G51">
        <v>123.02</v>
      </c>
      <c r="H51">
        <v>0.01</v>
      </c>
      <c r="I51">
        <f t="shared" si="0"/>
        <v>6.63</v>
      </c>
      <c r="J51">
        <f t="shared" si="1"/>
        <v>125.59</v>
      </c>
      <c r="K51">
        <f t="shared" si="2"/>
        <v>132.22</v>
      </c>
      <c r="R51">
        <f t="shared" si="7"/>
        <v>0.01</v>
      </c>
    </row>
    <row r="52" spans="1:18" x14ac:dyDescent="0.2">
      <c r="A52" t="s">
        <v>17</v>
      </c>
      <c r="B52">
        <v>6</v>
      </c>
      <c r="C52">
        <v>46</v>
      </c>
      <c r="D52">
        <v>1718656185</v>
      </c>
      <c r="E52">
        <v>1718668747</v>
      </c>
      <c r="F52">
        <v>125.62</v>
      </c>
      <c r="G52">
        <v>123.07</v>
      </c>
      <c r="H52">
        <v>0.01</v>
      </c>
      <c r="I52">
        <f t="shared" si="0"/>
        <v>6.64</v>
      </c>
      <c r="J52">
        <f t="shared" si="1"/>
        <v>125.62</v>
      </c>
      <c r="K52">
        <f t="shared" si="2"/>
        <v>132.26</v>
      </c>
      <c r="R52">
        <f t="shared" si="7"/>
        <v>0.01</v>
      </c>
    </row>
    <row r="53" spans="1:18" x14ac:dyDescent="0.2">
      <c r="A53" t="s">
        <v>17</v>
      </c>
      <c r="B53">
        <v>7</v>
      </c>
      <c r="C53">
        <v>47</v>
      </c>
      <c r="D53">
        <v>1718656185</v>
      </c>
      <c r="E53">
        <v>1718668746</v>
      </c>
      <c r="F53">
        <v>125.61</v>
      </c>
      <c r="G53">
        <v>123.05</v>
      </c>
      <c r="H53">
        <v>0.01</v>
      </c>
      <c r="I53">
        <f t="shared" si="0"/>
        <v>6.64</v>
      </c>
      <c r="J53">
        <f t="shared" si="1"/>
        <v>125.61</v>
      </c>
      <c r="K53">
        <f t="shared" si="2"/>
        <v>132.25</v>
      </c>
      <c r="R53">
        <f t="shared" si="7"/>
        <v>0.01</v>
      </c>
    </row>
    <row r="54" spans="1:18" x14ac:dyDescent="0.2">
      <c r="A54" t="s">
        <v>17</v>
      </c>
      <c r="B54">
        <v>8</v>
      </c>
      <c r="C54">
        <v>48</v>
      </c>
      <c r="D54">
        <v>1718656186</v>
      </c>
      <c r="E54">
        <v>1718668681</v>
      </c>
      <c r="F54">
        <v>124.95</v>
      </c>
      <c r="G54">
        <v>122.43</v>
      </c>
      <c r="H54">
        <v>0.01</v>
      </c>
      <c r="I54">
        <f t="shared" si="0"/>
        <v>6.65</v>
      </c>
      <c r="J54">
        <f t="shared" si="1"/>
        <v>124.95</v>
      </c>
      <c r="K54">
        <f t="shared" si="2"/>
        <v>131.6</v>
      </c>
      <c r="R54">
        <f t="shared" si="7"/>
        <v>0.01</v>
      </c>
    </row>
    <row r="55" spans="1:18" x14ac:dyDescent="0.2">
      <c r="A55" t="s">
        <v>17</v>
      </c>
      <c r="B55">
        <v>9</v>
      </c>
      <c r="C55">
        <v>49</v>
      </c>
      <c r="D55">
        <v>1718656186</v>
      </c>
      <c r="E55">
        <v>1718668738</v>
      </c>
      <c r="F55">
        <v>125.52</v>
      </c>
      <c r="G55">
        <v>122.96</v>
      </c>
      <c r="H55">
        <v>0.01</v>
      </c>
      <c r="I55">
        <f t="shared" si="0"/>
        <v>6.65</v>
      </c>
      <c r="J55">
        <f t="shared" si="1"/>
        <v>125.52</v>
      </c>
      <c r="K55">
        <f t="shared" si="2"/>
        <v>132.16999999999999</v>
      </c>
      <c r="R55">
        <f t="shared" si="7"/>
        <v>0.01</v>
      </c>
    </row>
    <row r="56" spans="1:18" x14ac:dyDescent="0.2">
      <c r="A56" t="s">
        <v>23</v>
      </c>
      <c r="D56">
        <f>MIN(D46:D55)</f>
        <v>1718656182</v>
      </c>
      <c r="E56">
        <f>MAX(E46:E55)</f>
        <v>1718668747</v>
      </c>
      <c r="L56">
        <f>(E56-$D$57)/100</f>
        <v>132.26</v>
      </c>
      <c r="M56">
        <f>100/L56</f>
        <v>0.75608649629517621</v>
      </c>
      <c r="O56">
        <f>_xlfn.STDEV.P(I46:I55)</f>
        <v>1.2999999999999982E-2</v>
      </c>
      <c r="P56">
        <f>_xlfn.STDEV.P(F46:F55)</f>
        <v>0.20171514568817109</v>
      </c>
      <c r="Q56">
        <f>_xlfn.STDEV.P(K46:K55)</f>
        <v>0.20169283576766148</v>
      </c>
      <c r="R56">
        <f>AVERAGE(R46:R55)</f>
        <v>9.9999999999999985E-3</v>
      </c>
    </row>
    <row r="57" spans="1:18" x14ac:dyDescent="0.2">
      <c r="A57" t="s">
        <v>24</v>
      </c>
      <c r="D57">
        <f>MIN(D2:D55)</f>
        <v>1718655521</v>
      </c>
      <c r="L57">
        <v>132.30000000000001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7" sqref="E7"/>
    </sheetView>
  </sheetViews>
  <sheetFormatPr defaultRowHeight="14.25" x14ac:dyDescent="0.2"/>
  <cols>
    <col min="1" max="1" width="15.25" customWidth="1"/>
  </cols>
  <sheetData>
    <row r="1" spans="1:6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t="s">
        <v>9</v>
      </c>
      <c r="B2">
        <v>53.39</v>
      </c>
      <c r="C2">
        <v>79.89</v>
      </c>
      <c r="D2">
        <v>132.30000000000001</v>
      </c>
      <c r="E2">
        <v>36.840000000000003</v>
      </c>
      <c r="F2">
        <v>132.26</v>
      </c>
    </row>
    <row r="3" spans="1:6" x14ac:dyDescent="0.2">
      <c r="A3" t="s">
        <v>10</v>
      </c>
      <c r="B3">
        <v>1.8730099269526128</v>
      </c>
      <c r="C3">
        <v>1.251721116535236</v>
      </c>
      <c r="D3">
        <v>0.7558578987150415</v>
      </c>
      <c r="E3">
        <v>2.7144408251900107</v>
      </c>
      <c r="F3">
        <v>0.75608649629517621</v>
      </c>
    </row>
    <row r="4" spans="1:6" x14ac:dyDescent="0.2">
      <c r="A4" t="s">
        <v>27</v>
      </c>
      <c r="B4">
        <f>1/15.7035570492803</f>
        <v>6.3679839979046679E-2</v>
      </c>
      <c r="C4">
        <f>1/0.164182824923923</f>
        <v>6.0907710685534102</v>
      </c>
      <c r="D4">
        <f>1/0.0934023554306858</f>
        <v>10.706368114475479</v>
      </c>
      <c r="E4">
        <f>1/1.42546167959718</f>
        <v>0.70152710122841688</v>
      </c>
      <c r="F4">
        <f>1/0.201692835767661</f>
        <v>4.9580343109060392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MT_ALL_Parallel_10</vt:lpstr>
      <vt:lpstr>Parallel_Result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2023-01-01T14:58:35Z</dcterms:created>
  <dcterms:modified xsi:type="dcterms:W3CDTF">2023-01-08T13:05:44Z</dcterms:modified>
</cp:coreProperties>
</file>