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 Firewall\"/>
    </mc:Choice>
  </mc:AlternateContent>
  <xr:revisionPtr revIDLastSave="3" documentId="13_ncr:1_{A96EF09E-D0E7-4777-AB51-E08ECC535FCD}" xr6:coauthVersionLast="47" xr6:coauthVersionMax="47" xr10:uidLastSave="{529D1D18-4C3E-4781-AD84-AE0388E970C6}"/>
  <bookViews>
    <workbookView xWindow="-110" yWindow="-110" windowWidth="19420" windowHeight="10300" xr2:uid="{1D0EE638-A92F-4AA9-964E-7276F3BEDF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D6" i="1" l="1"/>
  <c r="C6" i="1"/>
  <c r="E6" i="1" s="1"/>
  <c r="F6" i="1" s="1"/>
  <c r="D26" i="1"/>
  <c r="C26" i="1"/>
  <c r="E26" i="1" s="1"/>
  <c r="F26" i="1" s="1"/>
  <c r="D25" i="1"/>
  <c r="C25" i="1"/>
  <c r="E25" i="1" s="1"/>
  <c r="F25" i="1" s="1"/>
  <c r="D24" i="1"/>
  <c r="C24" i="1"/>
  <c r="E24" i="1" s="1"/>
  <c r="F24" i="1" s="1"/>
  <c r="D23" i="1"/>
  <c r="C23" i="1"/>
  <c r="E23" i="1" s="1"/>
  <c r="F23" i="1" s="1"/>
  <c r="D22" i="1"/>
  <c r="C22" i="1"/>
  <c r="E22" i="1" s="1"/>
  <c r="F22" i="1" s="1"/>
  <c r="D21" i="1"/>
  <c r="C21" i="1"/>
  <c r="E21" i="1" s="1"/>
  <c r="F21" i="1" s="1"/>
  <c r="D20" i="1"/>
  <c r="C20" i="1"/>
  <c r="E20" i="1" s="1"/>
  <c r="F20" i="1" s="1"/>
  <c r="D19" i="1"/>
  <c r="C19" i="1"/>
  <c r="E19" i="1" s="1"/>
  <c r="F19" i="1" s="1"/>
  <c r="D18" i="1"/>
  <c r="C18" i="1"/>
  <c r="E18" i="1" s="1"/>
  <c r="F18" i="1" s="1"/>
  <c r="D17" i="1"/>
  <c r="C17" i="1"/>
  <c r="E17" i="1" s="1"/>
  <c r="F17" i="1" s="1"/>
  <c r="D16" i="1"/>
  <c r="C16" i="1"/>
  <c r="E16" i="1" s="1"/>
  <c r="F16" i="1" s="1"/>
  <c r="D15" i="1"/>
  <c r="C15" i="1"/>
  <c r="E15" i="1" s="1"/>
  <c r="F15" i="1" s="1"/>
  <c r="D14" i="1"/>
  <c r="C14" i="1"/>
  <c r="E14" i="1" s="1"/>
  <c r="F14" i="1" s="1"/>
  <c r="D13" i="1"/>
  <c r="C13" i="1"/>
  <c r="E13" i="1" s="1"/>
  <c r="F13" i="1" s="1"/>
  <c r="D12" i="1"/>
  <c r="C12" i="1"/>
  <c r="E12" i="1" s="1"/>
  <c r="F12" i="1" s="1"/>
  <c r="D11" i="1"/>
  <c r="C11" i="1"/>
  <c r="E11" i="1" s="1"/>
  <c r="F11" i="1" s="1"/>
  <c r="D10" i="1"/>
  <c r="C10" i="1"/>
  <c r="E10" i="1" s="1"/>
  <c r="F10" i="1" s="1"/>
  <c r="D9" i="1"/>
  <c r="C9" i="1"/>
  <c r="E9" i="1" s="1"/>
  <c r="F9" i="1" s="1"/>
  <c r="D8" i="1"/>
  <c r="C8" i="1"/>
  <c r="E8" i="1" s="1"/>
  <c r="F8" i="1" s="1"/>
  <c r="D7" i="1"/>
  <c r="C7" i="1"/>
  <c r="E7" i="1" s="1"/>
  <c r="F7" i="1" s="1"/>
  <c r="D27" i="1"/>
  <c r="C27" i="1"/>
  <c r="E27" i="1" s="1"/>
  <c r="F27" i="1" s="1"/>
</calcChain>
</file>

<file path=xl/sharedStrings.xml><?xml version="1.0" encoding="utf-8"?>
<sst xmlns="http://schemas.openxmlformats.org/spreadsheetml/2006/main" count="17" uniqueCount="11">
  <si>
    <t>Delta_T</t>
  </si>
  <si>
    <t>T_S_1 = 402.59</t>
  </si>
  <si>
    <t>L_2(meters)</t>
  </si>
  <si>
    <t>R_GF</t>
  </si>
  <si>
    <t>R_total</t>
  </si>
  <si>
    <t>Q (W)</t>
  </si>
  <si>
    <t>Ts_2</t>
  </si>
  <si>
    <t>A =</t>
  </si>
  <si>
    <t xml:space="preserve">k = </t>
  </si>
  <si>
    <t>R6061+R_air=</t>
  </si>
  <si>
    <t>R_T [K/W]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</si>
</sst>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 Versus R_total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Sheet1!$C$6:$C$26</c:f>
              <c:numCache>
                <c:formatCode>General</c:formatCode>
                <c:ptCount val="21"/>
                <c:pt idx="0">
                  <c:v>0.52130242992890996</c:v>
                </c:pt>
                <c:pt idx="1">
                  <c:v>0.56869579485781996</c:v>
                </c:pt>
                <c:pt idx="2">
                  <c:v>0.61608915978672985</c:v>
                </c:pt>
                <c:pt idx="3">
                  <c:v>0.66348252471563984</c:v>
                </c:pt>
                <c:pt idx="4">
                  <c:v>0.71087588964454973</c:v>
                </c:pt>
                <c:pt idx="5">
                  <c:v>0.75826925457345973</c:v>
                </c:pt>
                <c:pt idx="6">
                  <c:v>0.80566261950236973</c:v>
                </c:pt>
                <c:pt idx="7">
                  <c:v>0.85305598443127961</c:v>
                </c:pt>
                <c:pt idx="8">
                  <c:v>0.9004493493601895</c:v>
                </c:pt>
                <c:pt idx="9">
                  <c:v>0.9478427142890995</c:v>
                </c:pt>
                <c:pt idx="10">
                  <c:v>0.9952360792180095</c:v>
                </c:pt>
                <c:pt idx="11">
                  <c:v>1.0426294441469195</c:v>
                </c:pt>
                <c:pt idx="12">
                  <c:v>1.0900228090758295</c:v>
                </c:pt>
                <c:pt idx="13">
                  <c:v>1.1374161740047393</c:v>
                </c:pt>
                <c:pt idx="14">
                  <c:v>1.1848095389336493</c:v>
                </c:pt>
                <c:pt idx="15">
                  <c:v>1.2322029038625593</c:v>
                </c:pt>
                <c:pt idx="16">
                  <c:v>1.2795962687914693</c:v>
                </c:pt>
                <c:pt idx="17">
                  <c:v>1.326989633720379</c:v>
                </c:pt>
                <c:pt idx="18">
                  <c:v>1.374382998649289</c:v>
                </c:pt>
                <c:pt idx="19">
                  <c:v>1.421776363578199</c:v>
                </c:pt>
                <c:pt idx="20">
                  <c:v>1.469169728507109</c:v>
                </c:pt>
              </c:numCache>
            </c:numRef>
          </c:xVal>
          <c:yVal>
            <c:numRef>
              <c:f>Sheet1!$E$6:$E$27</c:f>
              <c:numCache>
                <c:formatCode>General</c:formatCode>
                <c:ptCount val="22"/>
                <c:pt idx="0">
                  <c:v>200.267625865924</c:v>
                </c:pt>
                <c:pt idx="1">
                  <c:v>183.57793559226357</c:v>
                </c:pt>
                <c:pt idx="2">
                  <c:v>169.4559924348286</c:v>
                </c:pt>
                <c:pt idx="3">
                  <c:v>157.35154448076008</c:v>
                </c:pt>
                <c:pt idx="4">
                  <c:v>146.86107873513873</c:v>
                </c:pt>
                <c:pt idx="5">
                  <c:v>137.68196372240743</c:v>
                </c:pt>
                <c:pt idx="6">
                  <c:v>129.58277754587189</c:v>
                </c:pt>
                <c:pt idx="7">
                  <c:v>122.38352687907349</c:v>
                </c:pt>
                <c:pt idx="8">
                  <c:v>115.94211276201264</c:v>
                </c:pt>
                <c:pt idx="9">
                  <c:v>110.14485676381661</c:v>
                </c:pt>
                <c:pt idx="10">
                  <c:v>104.89973402293715</c:v>
                </c:pt>
                <c:pt idx="11">
                  <c:v>100.13145186535586</c:v>
                </c:pt>
                <c:pt idx="12">
                  <c:v>95.777812290474031</c:v>
                </c:pt>
                <c:pt idx="13">
                  <c:v>91.786983855185625</c:v>
                </c:pt>
                <c:pt idx="14">
                  <c:v>88.115428319358358</c:v>
                </c:pt>
                <c:pt idx="15">
                  <c:v>84.726305767288508</c:v>
                </c:pt>
                <c:pt idx="16">
                  <c:v>81.588234153419265</c:v>
                </c:pt>
                <c:pt idx="17">
                  <c:v>78.674314664615522</c:v>
                </c:pt>
                <c:pt idx="18">
                  <c:v>75.961358735230164</c:v>
                </c:pt>
                <c:pt idx="19">
                  <c:v>73.429269661830261</c:v>
                </c:pt>
                <c:pt idx="20">
                  <c:v>71.060543907398397</c:v>
                </c:pt>
                <c:pt idx="21">
                  <c:v>68.839865912512039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3-4962-A213-5BC727C8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9328"/>
        <c:axId val="858168016"/>
      </c:scatterChart>
      <c:valAx>
        <c:axId val="8581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R_total</a:t>
                </a:r>
                <a:r>
                  <a:rPr lang="en-US" baseline="0"/>
                  <a:t> [K/W]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8016"/>
        <c:crosses val="autoZero"/>
        <c:crossBetween val="midCat"/>
      </c:valAx>
      <c:valAx>
        <c:axId val="8581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Ts_2 Versus R_Total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Sheet1!$C$6:$C$27</c:f>
              <c:numCache>
                <c:formatCode>General</c:formatCode>
                <c:ptCount val="22"/>
                <c:pt idx="0">
                  <c:v>0.52130242992890996</c:v>
                </c:pt>
                <c:pt idx="1">
                  <c:v>0.56869579485781996</c:v>
                </c:pt>
                <c:pt idx="2">
                  <c:v>0.61608915978672985</c:v>
                </c:pt>
                <c:pt idx="3">
                  <c:v>0.66348252471563984</c:v>
                </c:pt>
                <c:pt idx="4">
                  <c:v>0.71087588964454973</c:v>
                </c:pt>
                <c:pt idx="5">
                  <c:v>0.75826925457345973</c:v>
                </c:pt>
                <c:pt idx="6">
                  <c:v>0.80566261950236973</c:v>
                </c:pt>
                <c:pt idx="7">
                  <c:v>0.85305598443127961</c:v>
                </c:pt>
                <c:pt idx="8">
                  <c:v>0.9004493493601895</c:v>
                </c:pt>
                <c:pt idx="9">
                  <c:v>0.9478427142890995</c:v>
                </c:pt>
                <c:pt idx="10">
                  <c:v>0.9952360792180095</c:v>
                </c:pt>
                <c:pt idx="11">
                  <c:v>1.0426294441469195</c:v>
                </c:pt>
                <c:pt idx="12">
                  <c:v>1.0900228090758295</c:v>
                </c:pt>
                <c:pt idx="13">
                  <c:v>1.1374161740047393</c:v>
                </c:pt>
                <c:pt idx="14">
                  <c:v>1.1848095389336493</c:v>
                </c:pt>
                <c:pt idx="15">
                  <c:v>1.2322029038625593</c:v>
                </c:pt>
                <c:pt idx="16">
                  <c:v>1.2795962687914693</c:v>
                </c:pt>
                <c:pt idx="17">
                  <c:v>1.326989633720379</c:v>
                </c:pt>
                <c:pt idx="18">
                  <c:v>1.374382998649289</c:v>
                </c:pt>
                <c:pt idx="19">
                  <c:v>1.421776363578199</c:v>
                </c:pt>
                <c:pt idx="20">
                  <c:v>1.469169728507109</c:v>
                </c:pt>
                <c:pt idx="21">
                  <c:v>1.5165630934360188</c:v>
                </c:pt>
              </c:numCache>
            </c:numRef>
          </c:xVal>
          <c:yVal>
            <c:numRef>
              <c:f>Sheet1!$F$6:$F$27</c:f>
              <c:numCache>
                <c:formatCode>General</c:formatCode>
                <c:ptCount val="22"/>
                <c:pt idx="0">
                  <c:v>393.09682789786137</c:v>
                </c:pt>
                <c:pt idx="1">
                  <c:v>385.18758367717368</c:v>
                </c:pt>
                <c:pt idx="2">
                  <c:v>378.49519481486527</c:v>
                </c:pt>
                <c:pt idx="3">
                  <c:v>372.75889692943218</c:v>
                </c:pt>
                <c:pt idx="4">
                  <c:v>367.78746521258222</c:v>
                </c:pt>
                <c:pt idx="5">
                  <c:v>363.43748260804887</c:v>
                </c:pt>
                <c:pt idx="6">
                  <c:v>359.59927827898866</c:v>
                </c:pt>
                <c:pt idx="7">
                  <c:v>356.18755338799292</c:v>
                </c:pt>
                <c:pt idx="8">
                  <c:v>353.13496723791775</c:v>
                </c:pt>
                <c:pt idx="9">
                  <c:v>350.38764762037266</c:v>
                </c:pt>
                <c:pt idx="10">
                  <c:v>347.90198395346988</c:v>
                </c:pt>
                <c:pt idx="11">
                  <c:v>345.64229503899213</c:v>
                </c:pt>
                <c:pt idx="12">
                  <c:v>343.5791052444556</c:v>
                </c:pt>
                <c:pt idx="13">
                  <c:v>341.68785164897241</c:v>
                </c:pt>
                <c:pt idx="14">
                  <c:v>339.94790148054392</c:v>
                </c:pt>
                <c:pt idx="15">
                  <c:v>338.34179630311803</c:v>
                </c:pt>
                <c:pt idx="16">
                  <c:v>336.85466416530539</c:v>
                </c:pt>
                <c:pt idx="17">
                  <c:v>335.47375771956126</c:v>
                </c:pt>
                <c:pt idx="18">
                  <c:v>334.18808790462555</c:v>
                </c:pt>
                <c:pt idx="19">
                  <c:v>332.98813089274131</c:v>
                </c:pt>
                <c:pt idx="20">
                  <c:v>331.86559175771606</c:v>
                </c:pt>
                <c:pt idx="21">
                  <c:v>330.81321245593944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F-4114-8BF0-8D2BB3F2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9328"/>
        <c:axId val="858168016"/>
      </c:scatterChart>
      <c:valAx>
        <c:axId val="8581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R_total</a:t>
                </a:r>
                <a:r>
                  <a:rPr lang="en-US" baseline="0"/>
                  <a:t> [K/W]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8016"/>
        <c:crosses val="autoZero"/>
        <c:crossBetween val="midCat"/>
      </c:valAx>
      <c:valAx>
        <c:axId val="8581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Ts_2[K]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203201</xdr:colOff>
      <xdr:row>8</xdr:row>
      <xdr:rowOff>34925</xdr:rowOff>
    </xdr:from>
    <xdr:to>
      <xdr:col>13</xdr:col>
      <xdr:colOff>200025</xdr:colOff>
      <xdr:row>24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6CCE0-D8E0-490A-8952-75FFA8F2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184150</xdr:colOff>
      <xdr:row>8</xdr:row>
      <xdr:rowOff>41275</xdr:rowOff>
    </xdr:from>
    <xdr:to>
      <xdr:col>19</xdr:col>
      <xdr:colOff>180974</xdr:colOff>
      <xdr:row>24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842F45-E424-46FB-8987-3C6A45494B52}"/>
            </a:ext>
            <a:ext uri="{147F2762-F138-4A5C-976F-8EAC2B608ADB}">
              <a16:predDERef xmlns:a16="http://schemas.microsoft.com/office/drawing/2014/main" pred="{8096CCE0-D8E0-490A-8952-75FFA8F2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6123-CF04-4ED7-A1C5-2A14C3A2D1EB}">
  <dimension ref="A1:K27"/>
  <sheetViews>
    <sheetView tabSelected="1" workbookViewId="0">
      <selection activeCell="H30" sqref="H30"/>
    </sheetView>
  </sheetViews>
  <sheetFormatPr defaultRowHeight="14.45"/>
  <cols>
    <col min="1" max="1" width="12.42578125" customWidth="1"/>
    <col min="2" max="2" width="11.7109375" customWidth="1"/>
    <col min="3" max="3" width="12" customWidth="1"/>
    <col min="4" max="4" width="10.7109375" customWidth="1"/>
  </cols>
  <sheetData>
    <row r="1" spans="1:11">
      <c r="A1" t="s">
        <v>0</v>
      </c>
      <c r="B1">
        <v>104.4</v>
      </c>
      <c r="D1" t="s">
        <v>1</v>
      </c>
    </row>
    <row r="2" spans="1:11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4" spans="1:11">
      <c r="B4" t="s">
        <v>0</v>
      </c>
      <c r="C4">
        <v>104.4</v>
      </c>
      <c r="E4" t="s">
        <v>1</v>
      </c>
      <c r="G4" t="s">
        <v>7</v>
      </c>
      <c r="H4">
        <v>0.42199999999999999</v>
      </c>
      <c r="I4" t="s">
        <v>8</v>
      </c>
      <c r="J4">
        <v>0.03</v>
      </c>
      <c r="K4" t="s">
        <v>9</v>
      </c>
    </row>
    <row r="5" spans="1:11">
      <c r="B5" t="s">
        <v>2</v>
      </c>
      <c r="C5" t="s">
        <v>10</v>
      </c>
      <c r="D5" t="s">
        <v>3</v>
      </c>
      <c r="E5" t="s">
        <v>5</v>
      </c>
      <c r="F5" t="s">
        <v>6</v>
      </c>
    </row>
    <row r="6" spans="1:11">
      <c r="A6">
        <v>1</v>
      </c>
      <c r="B6">
        <f>A6*0.0003</f>
        <v>2.9999999999999997E-4</v>
      </c>
      <c r="C6">
        <f>(0.473909065+(2*B6/(0.422*0.03)))</f>
        <v>0.52130242992890996</v>
      </c>
      <c r="D6">
        <f xml:space="preserve"> B6/(0.422*0.03)</f>
        <v>2.3696682464454975E-2</v>
      </c>
      <c r="E6">
        <f xml:space="preserve"> 104.4/(C6)</f>
        <v>200.267625865924</v>
      </c>
      <c r="F6">
        <f>((-E6*((2*D6)+0.000009065))+402.59)</f>
        <v>393.09682789786137</v>
      </c>
    </row>
    <row r="7" spans="1:11">
      <c r="A7">
        <v>2</v>
      </c>
      <c r="B7">
        <f t="shared" ref="B7:B26" si="0">A7*0.0003</f>
        <v>5.9999999999999995E-4</v>
      </c>
      <c r="C7">
        <f t="shared" ref="C7:C27" si="1">(0.473909065+(2*B7/(0.422*0.03)))</f>
        <v>0.56869579485781996</v>
      </c>
      <c r="D7">
        <f t="shared" ref="D7:D27" si="2" xml:space="preserve"> B7/(0.422*0.03)</f>
        <v>4.7393364928909949E-2</v>
      </c>
      <c r="E7">
        <f t="shared" ref="E7:E27" si="3" xml:space="preserve"> 104.4/(C7)</f>
        <v>183.57793559226357</v>
      </c>
      <c r="F7">
        <f t="shared" ref="F7:F27" si="4">((-E7*((2*D7)+0.000009065))+402.59)</f>
        <v>385.18758367717368</v>
      </c>
    </row>
    <row r="8" spans="1:11">
      <c r="A8">
        <v>3</v>
      </c>
      <c r="B8">
        <f t="shared" si="0"/>
        <v>8.9999999999999998E-4</v>
      </c>
      <c r="C8">
        <f t="shared" si="1"/>
        <v>0.61608915978672985</v>
      </c>
      <c r="D8">
        <f t="shared" si="2"/>
        <v>7.1090047393364927E-2</v>
      </c>
      <c r="E8">
        <f t="shared" si="3"/>
        <v>169.4559924348286</v>
      </c>
      <c r="F8">
        <f t="shared" si="4"/>
        <v>378.49519481486527</v>
      </c>
    </row>
    <row r="9" spans="1:11">
      <c r="A9">
        <v>4</v>
      </c>
      <c r="B9">
        <f t="shared" si="0"/>
        <v>1.1999999999999999E-3</v>
      </c>
      <c r="C9">
        <f t="shared" si="1"/>
        <v>0.66348252471563984</v>
      </c>
      <c r="D9">
        <f t="shared" si="2"/>
        <v>9.4786729857819899E-2</v>
      </c>
      <c r="E9">
        <f t="shared" si="3"/>
        <v>157.35154448076008</v>
      </c>
      <c r="F9">
        <f t="shared" si="4"/>
        <v>372.75889692943218</v>
      </c>
    </row>
    <row r="10" spans="1:11">
      <c r="A10">
        <v>5</v>
      </c>
      <c r="B10">
        <f t="shared" si="0"/>
        <v>1.4999999999999998E-3</v>
      </c>
      <c r="C10">
        <f t="shared" si="1"/>
        <v>0.71087588964454973</v>
      </c>
      <c r="D10">
        <f t="shared" si="2"/>
        <v>0.11848341232227487</v>
      </c>
      <c r="E10">
        <f t="shared" si="3"/>
        <v>146.86107873513873</v>
      </c>
      <c r="F10">
        <f t="shared" si="4"/>
        <v>367.78746521258222</v>
      </c>
    </row>
    <row r="11" spans="1:11">
      <c r="A11">
        <v>6</v>
      </c>
      <c r="B11">
        <f t="shared" si="0"/>
        <v>1.8E-3</v>
      </c>
      <c r="C11">
        <f t="shared" si="1"/>
        <v>0.75826925457345973</v>
      </c>
      <c r="D11">
        <f t="shared" si="2"/>
        <v>0.14218009478672985</v>
      </c>
      <c r="E11">
        <f t="shared" si="3"/>
        <v>137.68196372240743</v>
      </c>
      <c r="F11">
        <f t="shared" si="4"/>
        <v>363.43748260804887</v>
      </c>
    </row>
    <row r="12" spans="1:11">
      <c r="A12">
        <v>7</v>
      </c>
      <c r="B12">
        <f t="shared" si="0"/>
        <v>2.0999999999999999E-3</v>
      </c>
      <c r="C12">
        <f t="shared" si="1"/>
        <v>0.80566261950236973</v>
      </c>
      <c r="D12">
        <f t="shared" si="2"/>
        <v>0.16587677725118483</v>
      </c>
      <c r="E12">
        <f t="shared" si="3"/>
        <v>129.58277754587189</v>
      </c>
      <c r="F12">
        <f t="shared" si="4"/>
        <v>359.59927827898866</v>
      </c>
    </row>
    <row r="13" spans="1:11">
      <c r="A13">
        <v>8</v>
      </c>
      <c r="B13">
        <f t="shared" si="0"/>
        <v>2.3999999999999998E-3</v>
      </c>
      <c r="C13">
        <f t="shared" si="1"/>
        <v>0.85305598443127961</v>
      </c>
      <c r="D13">
        <f t="shared" si="2"/>
        <v>0.1895734597156398</v>
      </c>
      <c r="E13">
        <f t="shared" si="3"/>
        <v>122.38352687907349</v>
      </c>
      <c r="F13">
        <f t="shared" si="4"/>
        <v>356.18755338799292</v>
      </c>
    </row>
    <row r="14" spans="1:11">
      <c r="A14">
        <v>9</v>
      </c>
      <c r="B14">
        <f t="shared" si="0"/>
        <v>2.6999999999999997E-3</v>
      </c>
      <c r="C14">
        <f t="shared" si="1"/>
        <v>0.9004493493601895</v>
      </c>
      <c r="D14">
        <f t="shared" si="2"/>
        <v>0.21327014218009477</v>
      </c>
      <c r="E14">
        <f t="shared" si="3"/>
        <v>115.94211276201264</v>
      </c>
      <c r="F14">
        <f t="shared" si="4"/>
        <v>353.13496723791775</v>
      </c>
    </row>
    <row r="15" spans="1:11">
      <c r="A15">
        <v>10</v>
      </c>
      <c r="B15">
        <f t="shared" si="0"/>
        <v>2.9999999999999996E-3</v>
      </c>
      <c r="C15">
        <f t="shared" si="1"/>
        <v>0.9478427142890995</v>
      </c>
      <c r="D15">
        <f t="shared" si="2"/>
        <v>0.23696682464454974</v>
      </c>
      <c r="E15">
        <f t="shared" si="3"/>
        <v>110.14485676381661</v>
      </c>
      <c r="F15">
        <f t="shared" si="4"/>
        <v>350.38764762037266</v>
      </c>
    </row>
    <row r="16" spans="1:11">
      <c r="A16">
        <v>11</v>
      </c>
      <c r="B16">
        <f t="shared" si="0"/>
        <v>3.2999999999999995E-3</v>
      </c>
      <c r="C16">
        <f t="shared" si="1"/>
        <v>0.9952360792180095</v>
      </c>
      <c r="D16">
        <f t="shared" si="2"/>
        <v>0.26066350710900471</v>
      </c>
      <c r="E16">
        <f t="shared" si="3"/>
        <v>104.89973402293715</v>
      </c>
      <c r="F16">
        <f t="shared" si="4"/>
        <v>347.90198395346988</v>
      </c>
    </row>
    <row r="17" spans="1:6">
      <c r="A17">
        <v>12</v>
      </c>
      <c r="B17">
        <f t="shared" si="0"/>
        <v>3.5999999999999999E-3</v>
      </c>
      <c r="C17">
        <f t="shared" si="1"/>
        <v>1.0426294441469195</v>
      </c>
      <c r="D17">
        <f t="shared" si="2"/>
        <v>0.28436018957345971</v>
      </c>
      <c r="E17">
        <f t="shared" si="3"/>
        <v>100.13145186535586</v>
      </c>
      <c r="F17">
        <f t="shared" si="4"/>
        <v>345.64229503899213</v>
      </c>
    </row>
    <row r="18" spans="1:6">
      <c r="A18">
        <v>13</v>
      </c>
      <c r="B18">
        <f t="shared" si="0"/>
        <v>3.8999999999999998E-3</v>
      </c>
      <c r="C18">
        <f t="shared" si="1"/>
        <v>1.0900228090758295</v>
      </c>
      <c r="D18">
        <f t="shared" si="2"/>
        <v>0.30805687203791471</v>
      </c>
      <c r="E18">
        <f t="shared" si="3"/>
        <v>95.777812290474031</v>
      </c>
      <c r="F18">
        <f t="shared" si="4"/>
        <v>343.5791052444556</v>
      </c>
    </row>
    <row r="19" spans="1:6">
      <c r="A19">
        <v>14</v>
      </c>
      <c r="B19">
        <f t="shared" si="0"/>
        <v>4.1999999999999997E-3</v>
      </c>
      <c r="C19">
        <f t="shared" si="1"/>
        <v>1.1374161740047393</v>
      </c>
      <c r="D19">
        <f t="shared" si="2"/>
        <v>0.33175355450236965</v>
      </c>
      <c r="E19">
        <f t="shared" si="3"/>
        <v>91.786983855185625</v>
      </c>
      <c r="F19">
        <f t="shared" si="4"/>
        <v>341.68785164897241</v>
      </c>
    </row>
    <row r="20" spans="1:6">
      <c r="A20">
        <v>15</v>
      </c>
      <c r="B20">
        <f t="shared" si="0"/>
        <v>4.4999999999999997E-3</v>
      </c>
      <c r="C20">
        <f t="shared" si="1"/>
        <v>1.1848095389336493</v>
      </c>
      <c r="D20">
        <f t="shared" si="2"/>
        <v>0.35545023696682465</v>
      </c>
      <c r="E20">
        <f t="shared" si="3"/>
        <v>88.115428319358358</v>
      </c>
      <c r="F20">
        <f t="shared" si="4"/>
        <v>339.94790148054392</v>
      </c>
    </row>
    <row r="21" spans="1:6">
      <c r="A21">
        <v>16</v>
      </c>
      <c r="B21">
        <f t="shared" si="0"/>
        <v>4.7999999999999996E-3</v>
      </c>
      <c r="C21">
        <f t="shared" si="1"/>
        <v>1.2322029038625593</v>
      </c>
      <c r="D21">
        <f t="shared" si="2"/>
        <v>0.37914691943127959</v>
      </c>
      <c r="E21">
        <f t="shared" si="3"/>
        <v>84.726305767288508</v>
      </c>
      <c r="F21">
        <f t="shared" si="4"/>
        <v>338.34179630311803</v>
      </c>
    </row>
    <row r="22" spans="1:6">
      <c r="A22">
        <v>17</v>
      </c>
      <c r="B22">
        <f t="shared" si="0"/>
        <v>5.0999999999999995E-3</v>
      </c>
      <c r="C22">
        <f t="shared" si="1"/>
        <v>1.2795962687914693</v>
      </c>
      <c r="D22">
        <f t="shared" si="2"/>
        <v>0.40284360189573459</v>
      </c>
      <c r="E22">
        <f t="shared" si="3"/>
        <v>81.588234153419265</v>
      </c>
      <c r="F22">
        <f t="shared" si="4"/>
        <v>336.85466416530539</v>
      </c>
    </row>
    <row r="23" spans="1:6">
      <c r="A23">
        <v>18</v>
      </c>
      <c r="B23">
        <f t="shared" si="0"/>
        <v>5.3999999999999994E-3</v>
      </c>
      <c r="C23">
        <f t="shared" si="1"/>
        <v>1.326989633720379</v>
      </c>
      <c r="D23">
        <f t="shared" si="2"/>
        <v>0.42654028436018954</v>
      </c>
      <c r="E23">
        <f t="shared" si="3"/>
        <v>78.674314664615522</v>
      </c>
      <c r="F23">
        <f t="shared" si="4"/>
        <v>335.47375771956126</v>
      </c>
    </row>
    <row r="24" spans="1:6">
      <c r="A24">
        <v>19</v>
      </c>
      <c r="B24">
        <f t="shared" si="0"/>
        <v>5.6999999999999993E-3</v>
      </c>
      <c r="C24">
        <f t="shared" si="1"/>
        <v>1.374382998649289</v>
      </c>
      <c r="D24">
        <f t="shared" si="2"/>
        <v>0.45023696682464454</v>
      </c>
      <c r="E24">
        <f t="shared" si="3"/>
        <v>75.961358735230164</v>
      </c>
      <c r="F24">
        <f t="shared" si="4"/>
        <v>334.18808790462555</v>
      </c>
    </row>
    <row r="25" spans="1:6">
      <c r="A25">
        <v>20</v>
      </c>
      <c r="B25" s="1">
        <f t="shared" si="0"/>
        <v>5.9999999999999993E-3</v>
      </c>
      <c r="C25" s="1">
        <f t="shared" si="1"/>
        <v>1.421776363578199</v>
      </c>
      <c r="D25" s="1">
        <f t="shared" si="2"/>
        <v>0.47393364928909948</v>
      </c>
      <c r="E25" s="1">
        <f t="shared" si="3"/>
        <v>73.429269661830261</v>
      </c>
      <c r="F25" s="1">
        <f t="shared" si="4"/>
        <v>332.98813089274131</v>
      </c>
    </row>
    <row r="26" spans="1:6">
      <c r="A26">
        <v>21</v>
      </c>
      <c r="B26">
        <f t="shared" si="0"/>
        <v>6.2999999999999992E-3</v>
      </c>
      <c r="C26">
        <f t="shared" si="1"/>
        <v>1.469169728507109</v>
      </c>
      <c r="D26">
        <f t="shared" si="2"/>
        <v>0.49763033175355448</v>
      </c>
      <c r="E26">
        <f t="shared" si="3"/>
        <v>71.060543907398397</v>
      </c>
      <c r="F26">
        <f t="shared" si="4"/>
        <v>331.86559175771606</v>
      </c>
    </row>
    <row r="27" spans="1:6">
      <c r="A27">
        <v>22</v>
      </c>
      <c r="B27">
        <f>A27*0.0003</f>
        <v>6.5999999999999991E-3</v>
      </c>
      <c r="C27">
        <f t="shared" si="1"/>
        <v>1.5165630934360188</v>
      </c>
      <c r="D27">
        <f t="shared" si="2"/>
        <v>0.52132701421800942</v>
      </c>
      <c r="E27">
        <f t="shared" si="3"/>
        <v>68.839865912512039</v>
      </c>
      <c r="F27">
        <f t="shared" si="4"/>
        <v>330.81321245593944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A97ADF5C6CE45B6F5C1000C940D7C" ma:contentTypeVersion="10" ma:contentTypeDescription="Create a new document." ma:contentTypeScope="" ma:versionID="b46fe1689284db8ea4f8277f350d3e56">
  <xsd:schema xmlns:xsd="http://www.w3.org/2001/XMLSchema" xmlns:xs="http://www.w3.org/2001/XMLSchema" xmlns:p="http://schemas.microsoft.com/office/2006/metadata/properties" xmlns:ns2="701101bf-9582-45f7-9f24-7fcd2e2d68fc" xmlns:ns3="5f045c61-e133-400a-b3b4-89a136cc35c2" targetNamespace="http://schemas.microsoft.com/office/2006/metadata/properties" ma:root="true" ma:fieldsID="7b510ffea7236611bd655e8c7bdb2345" ns2:_="" ns3:_="">
    <xsd:import namespace="701101bf-9582-45f7-9f24-7fcd2e2d68fc"/>
    <xsd:import namespace="5f045c61-e133-400a-b3b4-89a136cc35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101bf-9582-45f7-9f24-7fcd2e2d6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a0b5cae-96a4-47e3-a5b0-3b4fac28d3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45c61-e133-400a-b3b4-89a136cc35c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1101bf-9582-45f7-9f24-7fcd2e2d68f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417807-A743-4C93-BE92-A31A2CCB9693}"/>
</file>

<file path=customXml/itemProps2.xml><?xml version="1.0" encoding="utf-8"?>
<ds:datastoreItem xmlns:ds="http://schemas.openxmlformats.org/officeDocument/2006/customXml" ds:itemID="{795FBE7E-0405-4C59-9BB7-85F2B1F686DC}"/>
</file>

<file path=customXml/itemProps3.xml><?xml version="1.0" encoding="utf-8"?>
<ds:datastoreItem xmlns:ds="http://schemas.openxmlformats.org/officeDocument/2006/customXml" ds:itemID="{18F5BC4D-0003-46FC-8835-02C0C52CA0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Hamed Khalifa Hamed Al Subhi</cp:lastModifiedBy>
  <cp:revision/>
  <dcterms:created xsi:type="dcterms:W3CDTF">2022-12-01T05:52:21Z</dcterms:created>
  <dcterms:modified xsi:type="dcterms:W3CDTF">2022-12-02T20:32:06Z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0x010100282A97ADF5C6CE45B6F5C1000C940D7C</vt:lpwstr>
  </property>
  <property fmtid="{D5CDD505-2E9C-101B-9397-08002B2CF9AE}" pid="3" name="MediaServiceImageTags">
    <vt:lpwstr/>
  </property>
</Properties>
</file>