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rezaasaadian/Desktop/"/>
    </mc:Choice>
  </mc:AlternateContent>
  <xr:revisionPtr revIDLastSave="0" documentId="13_ncr:1_{5E78F75F-7764-3141-B408-E68029B84E79}" xr6:coauthVersionLast="47" xr6:coauthVersionMax="47" xr10:uidLastSave="{00000000-0000-0000-0000-000000000000}"/>
  <bookViews>
    <workbookView xWindow="77240" yWindow="-1380" windowWidth="27600" windowHeight="20380" firstSheet="2" activeTab="2" xr2:uid="{13A8101C-7EA7-EA4F-AD23-7B2DCED6C3E7}"/>
  </bookViews>
  <sheets>
    <sheet name="FT = 300  l min " sheetId="2" r:id="rId1"/>
    <sheet name="FT = 500  l min" sheetId="3" r:id="rId2"/>
    <sheet name="FT = 700  l min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F27" i="4"/>
  <c r="K26" i="4"/>
  <c r="F26" i="4"/>
  <c r="K25" i="4"/>
  <c r="F25" i="4"/>
  <c r="K24" i="4"/>
  <c r="F24" i="4"/>
  <c r="K21" i="4"/>
  <c r="L21" i="4" s="1"/>
  <c r="J21" i="4"/>
  <c r="J27" i="4" s="1"/>
  <c r="F21" i="4"/>
  <c r="G21" i="4" s="1"/>
  <c r="E21" i="4"/>
  <c r="E27" i="4" s="1"/>
  <c r="K20" i="4"/>
  <c r="L20" i="4" s="1"/>
  <c r="J20" i="4"/>
  <c r="F20" i="4"/>
  <c r="G20" i="4" s="1"/>
  <c r="E20" i="4"/>
  <c r="I19" i="4"/>
  <c r="J19" i="4" s="1"/>
  <c r="I27" i="4" s="1"/>
  <c r="D19" i="4"/>
  <c r="F19" i="4" s="1"/>
  <c r="G19" i="4" s="1"/>
  <c r="K17" i="4"/>
  <c r="L17" i="4" s="1"/>
  <c r="J17" i="4"/>
  <c r="J26" i="4" s="1"/>
  <c r="F17" i="4"/>
  <c r="G17" i="4" s="1"/>
  <c r="E17" i="4"/>
  <c r="E26" i="4" s="1"/>
  <c r="K16" i="4"/>
  <c r="L16" i="4" s="1"/>
  <c r="J16" i="4"/>
  <c r="F16" i="4"/>
  <c r="G16" i="4" s="1"/>
  <c r="E16" i="4"/>
  <c r="I15" i="4"/>
  <c r="J15" i="4" s="1"/>
  <c r="I26" i="4" s="1"/>
  <c r="D15" i="4"/>
  <c r="F15" i="4" s="1"/>
  <c r="G15" i="4" s="1"/>
  <c r="K13" i="4"/>
  <c r="L13" i="4" s="1"/>
  <c r="J13" i="4"/>
  <c r="J25" i="4" s="1"/>
  <c r="F13" i="4"/>
  <c r="G13" i="4" s="1"/>
  <c r="E13" i="4"/>
  <c r="E25" i="4" s="1"/>
  <c r="K12" i="4"/>
  <c r="L12" i="4" s="1"/>
  <c r="J12" i="4"/>
  <c r="F12" i="4"/>
  <c r="G12" i="4" s="1"/>
  <c r="E12" i="4"/>
  <c r="I11" i="4"/>
  <c r="J11" i="4" s="1"/>
  <c r="I25" i="4" s="1"/>
  <c r="D11" i="4"/>
  <c r="F11" i="4" s="1"/>
  <c r="G11" i="4" s="1"/>
  <c r="K9" i="4"/>
  <c r="L9" i="4" s="1"/>
  <c r="J9" i="4"/>
  <c r="J24" i="4" s="1"/>
  <c r="F9" i="4"/>
  <c r="G9" i="4" s="1"/>
  <c r="E9" i="4"/>
  <c r="E24" i="4" s="1"/>
  <c r="K8" i="4"/>
  <c r="L8" i="4" s="1"/>
  <c r="J8" i="4"/>
  <c r="F8" i="4"/>
  <c r="G8" i="4" s="1"/>
  <c r="E8" i="4"/>
  <c r="I7" i="4"/>
  <c r="K7" i="4" s="1"/>
  <c r="L7" i="4" s="1"/>
  <c r="D7" i="4"/>
  <c r="F7" i="4" s="1"/>
  <c r="G7" i="4" s="1"/>
  <c r="K27" i="3"/>
  <c r="F27" i="3"/>
  <c r="K26" i="3"/>
  <c r="F26" i="3"/>
  <c r="K25" i="3"/>
  <c r="F25" i="3"/>
  <c r="K24" i="3"/>
  <c r="F24" i="3"/>
  <c r="K21" i="3"/>
  <c r="L21" i="3" s="1"/>
  <c r="J21" i="3"/>
  <c r="J27" i="3" s="1"/>
  <c r="F21" i="3"/>
  <c r="G21" i="3" s="1"/>
  <c r="E21" i="3"/>
  <c r="E27" i="3" s="1"/>
  <c r="K20" i="3"/>
  <c r="L20" i="3" s="1"/>
  <c r="J20" i="3"/>
  <c r="F20" i="3"/>
  <c r="G20" i="3" s="1"/>
  <c r="E20" i="3"/>
  <c r="I19" i="3"/>
  <c r="J19" i="3" s="1"/>
  <c r="I27" i="3" s="1"/>
  <c r="D19" i="3"/>
  <c r="F19" i="3" s="1"/>
  <c r="G19" i="3" s="1"/>
  <c r="K17" i="3"/>
  <c r="L17" i="3" s="1"/>
  <c r="J17" i="3"/>
  <c r="J26" i="3" s="1"/>
  <c r="F17" i="3"/>
  <c r="G17" i="3" s="1"/>
  <c r="E17" i="3"/>
  <c r="E26" i="3" s="1"/>
  <c r="K16" i="3"/>
  <c r="L16" i="3" s="1"/>
  <c r="J16" i="3"/>
  <c r="F16" i="3"/>
  <c r="G16" i="3" s="1"/>
  <c r="E16" i="3"/>
  <c r="I15" i="3"/>
  <c r="J15" i="3" s="1"/>
  <c r="I26" i="3" s="1"/>
  <c r="D15" i="3"/>
  <c r="E15" i="3" s="1"/>
  <c r="D26" i="3" s="1"/>
  <c r="K13" i="3"/>
  <c r="L13" i="3" s="1"/>
  <c r="J13" i="3"/>
  <c r="J25" i="3" s="1"/>
  <c r="F13" i="3"/>
  <c r="G13" i="3" s="1"/>
  <c r="E13" i="3"/>
  <c r="E25" i="3" s="1"/>
  <c r="K12" i="3"/>
  <c r="L12" i="3" s="1"/>
  <c r="J12" i="3"/>
  <c r="F12" i="3"/>
  <c r="G12" i="3" s="1"/>
  <c r="E12" i="3"/>
  <c r="I11" i="3"/>
  <c r="K11" i="3" s="1"/>
  <c r="L11" i="3" s="1"/>
  <c r="D11" i="3"/>
  <c r="F11" i="3" s="1"/>
  <c r="G11" i="3" s="1"/>
  <c r="K9" i="3"/>
  <c r="L9" i="3" s="1"/>
  <c r="J9" i="3"/>
  <c r="J24" i="3" s="1"/>
  <c r="F9" i="3"/>
  <c r="G9" i="3" s="1"/>
  <c r="E9" i="3"/>
  <c r="E24" i="3" s="1"/>
  <c r="K8" i="3"/>
  <c r="L8" i="3" s="1"/>
  <c r="J8" i="3"/>
  <c r="F8" i="3"/>
  <c r="G8" i="3" s="1"/>
  <c r="E8" i="3"/>
  <c r="I7" i="3"/>
  <c r="K7" i="3" s="1"/>
  <c r="L7" i="3" s="1"/>
  <c r="D7" i="3"/>
  <c r="F7" i="3" s="1"/>
  <c r="G7" i="3" s="1"/>
  <c r="J9" i="2"/>
  <c r="J8" i="2"/>
  <c r="F25" i="2"/>
  <c r="F26" i="2"/>
  <c r="F27" i="2"/>
  <c r="F24" i="2"/>
  <c r="E25" i="2"/>
  <c r="J25" i="2"/>
  <c r="J24" i="2"/>
  <c r="K25" i="2"/>
  <c r="K26" i="2"/>
  <c r="K27" i="2"/>
  <c r="K24" i="2"/>
  <c r="K21" i="2"/>
  <c r="L21" i="2" s="1"/>
  <c r="J21" i="2"/>
  <c r="J27" i="2" s="1"/>
  <c r="F21" i="2"/>
  <c r="G21" i="2" s="1"/>
  <c r="E21" i="2"/>
  <c r="E27" i="2" s="1"/>
  <c r="K20" i="2"/>
  <c r="L20" i="2" s="1"/>
  <c r="J20" i="2"/>
  <c r="F20" i="2"/>
  <c r="G20" i="2" s="1"/>
  <c r="E20" i="2"/>
  <c r="I19" i="2"/>
  <c r="K19" i="2" s="1"/>
  <c r="L19" i="2" s="1"/>
  <c r="D19" i="2"/>
  <c r="F19" i="2" s="1"/>
  <c r="G19" i="2" s="1"/>
  <c r="K17" i="2"/>
  <c r="L17" i="2" s="1"/>
  <c r="J17" i="2"/>
  <c r="J26" i="2" s="1"/>
  <c r="F17" i="2"/>
  <c r="G17" i="2" s="1"/>
  <c r="E17" i="2"/>
  <c r="E26" i="2" s="1"/>
  <c r="K16" i="2"/>
  <c r="L16" i="2" s="1"/>
  <c r="J16" i="2"/>
  <c r="F16" i="2"/>
  <c r="G16" i="2" s="1"/>
  <c r="E16" i="2"/>
  <c r="I15" i="2"/>
  <c r="K15" i="2" s="1"/>
  <c r="L15" i="2" s="1"/>
  <c r="D15" i="2"/>
  <c r="F15" i="2" s="1"/>
  <c r="G15" i="2" s="1"/>
  <c r="K13" i="2"/>
  <c r="L13" i="2" s="1"/>
  <c r="J13" i="2"/>
  <c r="F13" i="2"/>
  <c r="G13" i="2" s="1"/>
  <c r="E13" i="2"/>
  <c r="K12" i="2"/>
  <c r="L12" i="2" s="1"/>
  <c r="J12" i="2"/>
  <c r="F12" i="2"/>
  <c r="G12" i="2" s="1"/>
  <c r="E12" i="2"/>
  <c r="I11" i="2"/>
  <c r="K11" i="2" s="1"/>
  <c r="L11" i="2" s="1"/>
  <c r="D11" i="2"/>
  <c r="E11" i="2" s="1"/>
  <c r="D25" i="2" s="1"/>
  <c r="K9" i="2"/>
  <c r="L9" i="2" s="1"/>
  <c r="F9" i="2"/>
  <c r="G9" i="2" s="1"/>
  <c r="E9" i="2"/>
  <c r="E24" i="2" s="1"/>
  <c r="K8" i="2"/>
  <c r="L8" i="2" s="1"/>
  <c r="F8" i="2"/>
  <c r="G8" i="2" s="1"/>
  <c r="E8" i="2"/>
  <c r="I7" i="2"/>
  <c r="K7" i="2" s="1"/>
  <c r="L7" i="2" s="1"/>
  <c r="D7" i="2"/>
  <c r="F7" i="2" s="1"/>
  <c r="G7" i="2" s="1"/>
  <c r="E15" i="4" l="1"/>
  <c r="D26" i="4" s="1"/>
  <c r="K15" i="4"/>
  <c r="L15" i="4" s="1"/>
  <c r="E7" i="4"/>
  <c r="D24" i="4" s="1"/>
  <c r="K11" i="4"/>
  <c r="L11" i="4" s="1"/>
  <c r="E19" i="4"/>
  <c r="D27" i="4" s="1"/>
  <c r="K19" i="4"/>
  <c r="L19" i="4" s="1"/>
  <c r="J7" i="4"/>
  <c r="I24" i="4" s="1"/>
  <c r="E11" i="4"/>
  <c r="D25" i="4" s="1"/>
  <c r="E19" i="3"/>
  <c r="D27" i="3" s="1"/>
  <c r="F15" i="3"/>
  <c r="G15" i="3" s="1"/>
  <c r="K15" i="3"/>
  <c r="L15" i="3" s="1"/>
  <c r="E7" i="3"/>
  <c r="D24" i="3" s="1"/>
  <c r="K19" i="3"/>
  <c r="L19" i="3" s="1"/>
  <c r="J7" i="3"/>
  <c r="I24" i="3" s="1"/>
  <c r="E11" i="3"/>
  <c r="D25" i="3" s="1"/>
  <c r="J11" i="3"/>
  <c r="I25" i="3" s="1"/>
  <c r="J7" i="2"/>
  <c r="I24" i="2" s="1"/>
  <c r="E7" i="2"/>
  <c r="D24" i="2" s="1"/>
  <c r="J19" i="2"/>
  <c r="I27" i="2" s="1"/>
  <c r="F11" i="2"/>
  <c r="G11" i="2" s="1"/>
  <c r="J11" i="2"/>
  <c r="I25" i="2" s="1"/>
  <c r="E15" i="2"/>
  <c r="D26" i="2" s="1"/>
  <c r="J15" i="2"/>
  <c r="I26" i="2" s="1"/>
  <c r="E19" i="2"/>
  <c r="D27" i="2" s="1"/>
</calcChain>
</file>

<file path=xl/sharedStrings.xml><?xml version="1.0" encoding="utf-8"?>
<sst xmlns="http://schemas.openxmlformats.org/spreadsheetml/2006/main" count="246" uniqueCount="18">
  <si>
    <t>Pixel</t>
  </si>
  <si>
    <t>Inch</t>
  </si>
  <si>
    <t>cm</t>
  </si>
  <si>
    <t>Diameter</t>
  </si>
  <si>
    <t>WC</t>
  </si>
  <si>
    <t>Flowrate = 300 [L/MIN]</t>
  </si>
  <si>
    <t>Section 2</t>
  </si>
  <si>
    <t>[pixel]</t>
  </si>
  <si>
    <t>[inch]</t>
  </si>
  <si>
    <t>[cm]</t>
  </si>
  <si>
    <t>Portion</t>
  </si>
  <si>
    <t>Section 3</t>
  </si>
  <si>
    <t>Oil Layer</t>
  </si>
  <si>
    <t>Emulsion Layer</t>
  </si>
  <si>
    <t>Brine Layer</t>
  </si>
  <si>
    <t>Emulsion</t>
  </si>
  <si>
    <t>Brine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</si>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</sst>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5" xfId="0" applyFont="1" applyFill="1" applyBorder="1"/>
    <xf numFmtId="0" fontId="0" fillId="0" borderId="6" xfId="0" applyBorder="1"/>
    <xf numFmtId="0" fontId="0" fillId="3" borderId="5" xfId="0" applyFill="1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6" xfId="0" applyBorder="1"/>
    <xf numFmtId="0" fontId="0" fillId="7" borderId="16" xfId="0" applyFill="1" applyBorder="1"/>
    <xf numFmtId="0" fontId="1" fillId="6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0" xfId="0" applyFont="1"/>
    <xf numFmtId="0" fontId="2" fillId="0" borderId="8" xfId="0" applyFont="1" applyBorder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300  l min 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'!$E$7,'FT = 300  l min '!$E$11,'FT = 300  l min '!$E$15,'FT = 300  l min '!$E$19)</c:f>
              <c:numCache>
                <c:formatCode>General</c:formatCode>
                <c:ptCount val="4"/>
                <c:pt idx="0">
                  <c:v>2.5350000000000001</c:v>
                </c:pt>
                <c:pt idx="1">
                  <c:v>1.425</c:v>
                </c:pt>
                <c:pt idx="2">
                  <c:v>1.1174999999999999</c:v>
                </c:pt>
                <c:pt idx="3">
                  <c:v>0.27750000000000002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D-3440-9C1F-4844B17E40AB}"/>
            </c:ext>
          </c:extLst>
        </c:ser>
        <c:ser>
          <c:idx val="1"/>
          <c:order val="1"/>
          <c:tx>
            <c:strRef>
              <c:f>'FT = 300  l min 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'!$E$8,'FT = 300  l min '!$E$12,'FT = 300  l min '!$E$16,'FT = 300  l min '!$E$20)</c:f>
              <c:numCache>
                <c:formatCode>General</c:formatCode>
                <c:ptCount val="4"/>
                <c:pt idx="0">
                  <c:v>2.88</c:v>
                </c:pt>
                <c:pt idx="1">
                  <c:v>4.26</c:v>
                </c:pt>
                <c:pt idx="2">
                  <c:v>3.5249999999999999</c:v>
                </c:pt>
                <c:pt idx="3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AD-3440-9C1F-4844B17E40AB}"/>
            </c:ext>
          </c:extLst>
        </c:ser>
        <c:ser>
          <c:idx val="2"/>
          <c:order val="2"/>
          <c:tx>
            <c:strRef>
              <c:f>'FT = 300  l min 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'!$E$9,'FT = 300  l min '!$E$13,'FT = 300  l min '!$E$17,'FT = 300  l min '!$E$21)</c:f>
              <c:numCache>
                <c:formatCode>General</c:formatCode>
                <c:ptCount val="4"/>
                <c:pt idx="0">
                  <c:v>0.58499999999999996</c:v>
                </c:pt>
                <c:pt idx="1">
                  <c:v>0.315</c:v>
                </c:pt>
                <c:pt idx="2">
                  <c:v>1.3574999999999999</c:v>
                </c:pt>
                <c:pt idx="3">
                  <c:v>2.1524999999999999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AD-3440-9C1F-4844B17E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Thickness [in]</a:t>
                </a:r>
              </a:p>
            </c:rich>
          </c:tx>
          <c:layout>
            <c:manualLayout>
              <c:xMode val="edge"/>
              <c:yMode val="edge"/>
              <c:x val="1.56895107590511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500  l min'!$C$7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min'!$J$7,'FT = 500  l min'!$J$11,'FT = 500  l min'!$J$15,'FT = 500  l min'!$J$19)</c:f>
              <c:numCache>
                <c:formatCode>General</c:formatCode>
                <c:ptCount val="4"/>
                <c:pt idx="0">
                  <c:v>3.2528089887640448</c:v>
                </c:pt>
                <c:pt idx="1">
                  <c:v>2.2837078651685392</c:v>
                </c:pt>
                <c:pt idx="2">
                  <c:v>0.8089887640449438</c:v>
                </c:pt>
                <c:pt idx="3">
                  <c:v>1.0280898876404494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0-0D42-988C-B26C5A51080D}"/>
            </c:ext>
          </c:extLst>
        </c:ser>
        <c:ser>
          <c:idx val="1"/>
          <c:order val="1"/>
          <c:tx>
            <c:strRef>
              <c:f>'FT = 500  l min'!$C$8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min'!$J$8,'FT = 500  l min'!$J$12,'FT = 500  l min'!$J$16,'FT = 500  l min'!$J$20)</c:f>
              <c:numCache>
                <c:formatCode>General</c:formatCode>
                <c:ptCount val="4"/>
                <c:pt idx="0">
                  <c:v>1.9634831460674158</c:v>
                </c:pt>
                <c:pt idx="1">
                  <c:v>2.1320224719101124</c:v>
                </c:pt>
                <c:pt idx="2">
                  <c:v>2.7387640449438204</c:v>
                </c:pt>
                <c:pt idx="3">
                  <c:v>2.8904494382022472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0-0D42-988C-B26C5A51080D}"/>
            </c:ext>
          </c:extLst>
        </c:ser>
        <c:ser>
          <c:idx val="2"/>
          <c:order val="2"/>
          <c:tx>
            <c:strRef>
              <c:f>'FT = 500  l min'!$C$9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min'!$J$9,'FT = 500  l min'!$J$13,'FT = 500  l min'!$J$17,'FT = 500  l min'!$J$21)</c:f>
              <c:numCache>
                <c:formatCode>General</c:formatCode>
                <c:ptCount val="4"/>
                <c:pt idx="0">
                  <c:v>0.7837078651685393</c:v>
                </c:pt>
                <c:pt idx="1">
                  <c:v>1.5842696629213484</c:v>
                </c:pt>
                <c:pt idx="2">
                  <c:v>2.452247191011236</c:v>
                </c:pt>
                <c:pt idx="3">
                  <c:v>2.0814606741573032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0-0D42-988C-B26C5A51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Thickness [in]</a:t>
                </a:r>
                <a:endParaRPr lang="en-NO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903502781292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min'!$K$24:$K$27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B54C-893E-CC5C44596A3B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min'!$I$24:$I$27</c:f>
              <c:numCache>
                <c:formatCode>General</c:formatCode>
                <c:ptCount val="4"/>
                <c:pt idx="0">
                  <c:v>2.7471910112359552</c:v>
                </c:pt>
                <c:pt idx="1">
                  <c:v>3.7162921348314608</c:v>
                </c:pt>
                <c:pt idx="2">
                  <c:v>5.191011235955056</c:v>
                </c:pt>
                <c:pt idx="3">
                  <c:v>4.9719101123595504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9-B54C-893E-CC5C44596A3B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min'!$J$24:$J$27</c:f>
              <c:numCache>
                <c:formatCode>General</c:formatCode>
                <c:ptCount val="4"/>
                <c:pt idx="0">
                  <c:v>0.7837078651685393</c:v>
                </c:pt>
                <c:pt idx="1">
                  <c:v>1.5842696629213484</c:v>
                </c:pt>
                <c:pt idx="2">
                  <c:v>2.452247191011236</c:v>
                </c:pt>
                <c:pt idx="3">
                  <c:v>2.0814606741573032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9-B54C-893E-CC5C445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  <a:endParaRPr lang="en-NO" b="1"/>
              </a:p>
            </c:rich>
          </c:tx>
          <c:layout>
            <c:manualLayout>
              <c:xMode val="edge"/>
              <c:yMode val="edge"/>
              <c:x val="9.913657507331813E-3"/>
              <c:y val="0.2125241896968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3-9946-A1E6-58C09A050A43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min'!$D$24:$D$27</c:f>
              <c:numCache>
                <c:formatCode>General</c:formatCode>
                <c:ptCount val="4"/>
                <c:pt idx="0">
                  <c:v>3.1378881987577638</c:v>
                </c:pt>
                <c:pt idx="1">
                  <c:v>3.5776397515527951</c:v>
                </c:pt>
                <c:pt idx="2">
                  <c:v>4.9267080745341616</c:v>
                </c:pt>
                <c:pt idx="3">
                  <c:v>5.7242236024844724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3-9946-A1E6-58C09A050A43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min'!$E$24:$E$27</c:f>
              <c:numCache>
                <c:formatCode>General</c:formatCode>
                <c:ptCount val="4"/>
                <c:pt idx="0">
                  <c:v>0.67080745341614911</c:v>
                </c:pt>
                <c:pt idx="1">
                  <c:v>0.74534161490683226</c:v>
                </c:pt>
                <c:pt idx="2">
                  <c:v>1.2521739130434784</c:v>
                </c:pt>
                <c:pt idx="3">
                  <c:v>1.3714285714285714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3-9946-A1E6-58C09A05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30 %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min'!$F$24,'FT = 500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B-3746-991E-162EAC3FF0A9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min'!$D$24,'FT = 500  l min'!$I$24)</c:f>
              <c:numCache>
                <c:formatCode>General</c:formatCode>
                <c:ptCount val="2"/>
                <c:pt idx="0">
                  <c:v>3.1378881987577638</c:v>
                </c:pt>
                <c:pt idx="1">
                  <c:v>2.7471910112359552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B-3746-991E-162EAC3FF0A9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min'!$E$24,'FT = 500  l min'!$J$24)</c:f>
              <c:numCache>
                <c:formatCode>General</c:formatCode>
                <c:ptCount val="2"/>
                <c:pt idx="0">
                  <c:v>0.67080745341614911</c:v>
                </c:pt>
                <c:pt idx="1">
                  <c:v>0.7837078651685393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B-3746-991E-162EAC3F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5951945956572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50 %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min'!$F$24,'FT = 500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A-8742-8BDF-90DFBB74CA37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min'!$D$25,'FT = 500  l min'!$I$25)</c:f>
              <c:numCache>
                <c:formatCode>General</c:formatCode>
                <c:ptCount val="2"/>
                <c:pt idx="0">
                  <c:v>3.5776397515527951</c:v>
                </c:pt>
                <c:pt idx="1">
                  <c:v>3.7162921348314608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A-8742-8BDF-90DFBB74CA37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min'!$E$25,'FT = 500  l min'!$J$25)</c:f>
              <c:numCache>
                <c:formatCode>General</c:formatCode>
                <c:ptCount val="2"/>
                <c:pt idx="0">
                  <c:v>0.74534161490683226</c:v>
                </c:pt>
                <c:pt idx="1">
                  <c:v>1.5842696629213484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A-8742-8BDF-90DFBB74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618861636224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WC= 70 %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min'!$F$24,'FT = 500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9-0A4B-92BD-EF8425875082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min'!$D$26,'FT = 500  l min'!$I$26)</c:f>
              <c:numCache>
                <c:formatCode>General</c:formatCode>
                <c:ptCount val="2"/>
                <c:pt idx="0">
                  <c:v>4.9267080745341616</c:v>
                </c:pt>
                <c:pt idx="1">
                  <c:v>5.191011235955056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9-0A4B-92BD-EF8425875082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min'!$E$26,'FT = 500  l min'!$J$26)</c:f>
              <c:numCache>
                <c:formatCode>General</c:formatCode>
                <c:ptCount val="2"/>
                <c:pt idx="0">
                  <c:v>1.2521739130434784</c:v>
                </c:pt>
                <c:pt idx="1">
                  <c:v>2.452247191011236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9-0A4B-92BD-EF842587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726480683440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GB" sz="1400" b="0"/>
              <a:t>WC = 90 %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5772175973039"/>
          <c:y val="0.20496047542197052"/>
          <c:w val="0.75678778576711547"/>
          <c:h val="0.46102559257208253"/>
        </c:manualLayout>
      </c:layout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min'!$F$24,'FT = 500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9-6442-A69D-74F5CB5B03DA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min'!$D$27,'FT = 500  l min'!$I$27)</c:f>
              <c:numCache>
                <c:formatCode>General</c:formatCode>
                <c:ptCount val="2"/>
                <c:pt idx="0">
                  <c:v>5.7242236024844724</c:v>
                </c:pt>
                <c:pt idx="1">
                  <c:v>4.9719101123595504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9-6442-A69D-74F5CB5B03DA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min'!$E$27,'FT = 500  l min'!$J$27)</c:f>
              <c:numCache>
                <c:formatCode>General</c:formatCode>
                <c:ptCount val="2"/>
                <c:pt idx="0">
                  <c:v>1.3714285714285714</c:v>
                </c:pt>
                <c:pt idx="1">
                  <c:v>2.0814606741573032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9-6442-A69D-74F5CB5B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816942215400701E-2"/>
              <c:y val="0.167293808896536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08099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700  l min'!$C$7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min'!$E$7,'FT = 700  l min'!$E$11,'FT = 700  l min'!$E$15,'FT = 700  l min'!$E$19)</c:f>
              <c:numCache>
                <c:formatCode>General</c:formatCode>
                <c:ptCount val="4"/>
                <c:pt idx="0">
                  <c:v>3.8906832298136647</c:v>
                </c:pt>
                <c:pt idx="1">
                  <c:v>1.7888198757763976</c:v>
                </c:pt>
                <c:pt idx="2">
                  <c:v>1.0285714285714285</c:v>
                </c:pt>
                <c:pt idx="3">
                  <c:v>8.9440993788819881E-2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745-AE68-2E4E03C2798D}"/>
            </c:ext>
          </c:extLst>
        </c:ser>
        <c:ser>
          <c:idx val="1"/>
          <c:order val="1"/>
          <c:tx>
            <c:strRef>
              <c:f>'FT = 700  l min'!$C$8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min'!$E$8,'FT = 700  l min'!$E$12,'FT = 700  l min'!$E$16,'FT = 700  l min'!$E$20)</c:f>
              <c:numCache>
                <c:formatCode>General</c:formatCode>
                <c:ptCount val="4"/>
                <c:pt idx="0">
                  <c:v>1.9006211180124224</c:v>
                </c:pt>
                <c:pt idx="1">
                  <c:v>3.7341614906832299</c:v>
                </c:pt>
                <c:pt idx="2">
                  <c:v>4.2409937888198757</c:v>
                </c:pt>
                <c:pt idx="3">
                  <c:v>4.7031055900621119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A-4745-AE68-2E4E03C2798D}"/>
            </c:ext>
          </c:extLst>
        </c:ser>
        <c:ser>
          <c:idx val="2"/>
          <c:order val="2"/>
          <c:tx>
            <c:strRef>
              <c:f>'FT = 700  l min'!$C$9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min'!$E$9,'FT = 700  l min'!$E$13,'FT = 700  l min'!$E$17,'FT = 700  l min'!$E$21)</c:f>
              <c:numCache>
                <c:formatCode>General</c:formatCode>
                <c:ptCount val="4"/>
                <c:pt idx="0">
                  <c:v>0.17142857142857143</c:v>
                </c:pt>
                <c:pt idx="1">
                  <c:v>0.43975155279503103</c:v>
                </c:pt>
                <c:pt idx="2">
                  <c:v>0.69316770186335408</c:v>
                </c:pt>
                <c:pt idx="3">
                  <c:v>1.1701863354037267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A-4745-AE68-2E4E03C2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Thickness [in]</a:t>
                </a:r>
              </a:p>
            </c:rich>
          </c:tx>
          <c:layout>
            <c:manualLayout>
              <c:xMode val="edge"/>
              <c:yMode val="edge"/>
              <c:x val="1.56895107590511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700  l min'!$C$7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min'!$J$7,'FT = 700  l min'!$J$11,'FT = 700  l min'!$J$15,'FT = 700  l min'!$J$19)</c:f>
              <c:numCache>
                <c:formatCode>General</c:formatCode>
                <c:ptCount val="4"/>
                <c:pt idx="0">
                  <c:v>3.8583333333333334</c:v>
                </c:pt>
                <c:pt idx="1">
                  <c:v>1.7749999999999999</c:v>
                </c:pt>
                <c:pt idx="2">
                  <c:v>1.2166666666666666</c:v>
                </c:pt>
                <c:pt idx="3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A-2D43-BF38-7CBF8987D241}"/>
            </c:ext>
          </c:extLst>
        </c:ser>
        <c:ser>
          <c:idx val="1"/>
          <c:order val="1"/>
          <c:tx>
            <c:strRef>
              <c:f>'FT = 700  l min'!$C$8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min'!$J$8,'FT = 700  l min'!$J$12,'FT = 700  l min'!$J$16,'FT = 700  l min'!$J$20)</c:f>
              <c:numCache>
                <c:formatCode>General</c:formatCode>
                <c:ptCount val="4"/>
                <c:pt idx="0">
                  <c:v>1.7833333333333334</c:v>
                </c:pt>
                <c:pt idx="1">
                  <c:v>3.4249999999999998</c:v>
                </c:pt>
                <c:pt idx="2">
                  <c:v>3.8416666666666668</c:v>
                </c:pt>
                <c:pt idx="3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A-2D43-BF38-7CBF8987D241}"/>
            </c:ext>
          </c:extLst>
        </c:ser>
        <c:ser>
          <c:idx val="2"/>
          <c:order val="2"/>
          <c:tx>
            <c:strRef>
              <c:f>'FT = 700  l min'!$C$9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min'!$J$9,'FT = 700  l min'!$J$13,'FT = 700  l min'!$J$17,'FT = 700  l min'!$J$21)</c:f>
              <c:numCache>
                <c:formatCode>General</c:formatCode>
                <c:ptCount val="4"/>
                <c:pt idx="0">
                  <c:v>0.35833333333333334</c:v>
                </c:pt>
                <c:pt idx="1">
                  <c:v>0.8</c:v>
                </c:pt>
                <c:pt idx="2">
                  <c:v>0.94166666666666665</c:v>
                </c:pt>
                <c:pt idx="3">
                  <c:v>2.0750000000000002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A-2D43-BF38-7CBF8987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Thickness [in]</a:t>
                </a:r>
                <a:endParaRPr lang="en-NO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903502781292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min'!$K$24:$K$27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4548-B06F-EC8474AB5DBF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min'!$I$24:$I$27</c:f>
              <c:numCache>
                <c:formatCode>General</c:formatCode>
                <c:ptCount val="4"/>
                <c:pt idx="0">
                  <c:v>2.1416666666666666</c:v>
                </c:pt>
                <c:pt idx="1">
                  <c:v>4.2249999999999996</c:v>
                </c:pt>
                <c:pt idx="2">
                  <c:v>4.7833333333333332</c:v>
                </c:pt>
                <c:pt idx="3">
                  <c:v>5.4249999999999998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2-4548-B06F-EC8474AB5DBF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min'!$J$24:$J$27</c:f>
              <c:numCache>
                <c:formatCode>General</c:formatCode>
                <c:ptCount val="4"/>
                <c:pt idx="0">
                  <c:v>0.35833333333333334</c:v>
                </c:pt>
                <c:pt idx="1">
                  <c:v>0.8</c:v>
                </c:pt>
                <c:pt idx="2">
                  <c:v>0.94166666666666665</c:v>
                </c:pt>
                <c:pt idx="3">
                  <c:v>2.0750000000000002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2-4548-B06F-EC8474AB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  <a:endParaRPr lang="en-NO" b="1"/>
              </a:p>
            </c:rich>
          </c:tx>
          <c:layout>
            <c:manualLayout>
              <c:xMode val="edge"/>
              <c:yMode val="edge"/>
              <c:x val="9.913657507331813E-3"/>
              <c:y val="0.2125241896968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300  l min 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'!$J$7,'FT = 300  l min '!$J$11,'FT = 300  l min '!$J$15,'FT = 300  l min '!$J$19)</c:f>
              <c:numCache>
                <c:formatCode>General</c:formatCode>
                <c:ptCount val="4"/>
                <c:pt idx="0">
                  <c:v>2.8583333333333334</c:v>
                </c:pt>
                <c:pt idx="1">
                  <c:v>2.8833333333333333</c:v>
                </c:pt>
                <c:pt idx="2">
                  <c:v>1.9</c:v>
                </c:pt>
                <c:pt idx="3">
                  <c:v>0.76666666666666672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B-ED4A-9A60-7A16F6DBB0D4}"/>
            </c:ext>
          </c:extLst>
        </c:ser>
        <c:ser>
          <c:idx val="1"/>
          <c:order val="1"/>
          <c:tx>
            <c:strRef>
              <c:f>'FT = 300  l min 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'!$J$8,'FT = 300  l min '!$J$12,'FT = 300  l min '!$J$16,'FT = 300  l min '!$J$20)</c:f>
              <c:numCache>
                <c:formatCode>General</c:formatCode>
                <c:ptCount val="4"/>
                <c:pt idx="0">
                  <c:v>2.35</c:v>
                </c:pt>
                <c:pt idx="1">
                  <c:v>1.3416666666666666</c:v>
                </c:pt>
                <c:pt idx="2">
                  <c:v>0.29166666666666669</c:v>
                </c:pt>
                <c:pt idx="3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B-ED4A-9A60-7A16F6DBB0D4}"/>
            </c:ext>
          </c:extLst>
        </c:ser>
        <c:ser>
          <c:idx val="2"/>
          <c:order val="2"/>
          <c:tx>
            <c:strRef>
              <c:f>'FT = 300  l min 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'!$J$9,'FT = 300  l min '!$J$13,'FT = 300  l min '!$J$17,'FT = 300  l min '!$J$21)</c:f>
              <c:numCache>
                <c:formatCode>General</c:formatCode>
                <c:ptCount val="4"/>
                <c:pt idx="0">
                  <c:v>0.79166666666666663</c:v>
                </c:pt>
                <c:pt idx="1">
                  <c:v>1.7749999999999999</c:v>
                </c:pt>
                <c:pt idx="2">
                  <c:v>3.8083333333333331</c:v>
                </c:pt>
                <c:pt idx="3">
                  <c:v>5.1583333333333332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B-ED4A-9A60-7A16F6DB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Thickness [in]</a:t>
                </a:r>
                <a:endParaRPr lang="en-NO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903502781292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B-474A-9001-1A0980124E5C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min'!$D$24:$D$27</c:f>
              <c:numCache>
                <c:formatCode>General</c:formatCode>
                <c:ptCount val="4"/>
                <c:pt idx="0">
                  <c:v>2.1093167701863353</c:v>
                </c:pt>
                <c:pt idx="1">
                  <c:v>4.2111801242236027</c:v>
                </c:pt>
                <c:pt idx="2">
                  <c:v>4.9714285714285715</c:v>
                </c:pt>
                <c:pt idx="3">
                  <c:v>5.9105590062111801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B-474A-9001-1A0980124E5C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min'!$E$24:$E$27</c:f>
              <c:numCache>
                <c:formatCode>General</c:formatCode>
                <c:ptCount val="4"/>
                <c:pt idx="0">
                  <c:v>0.17142857142857143</c:v>
                </c:pt>
                <c:pt idx="1">
                  <c:v>0.43975155279503103</c:v>
                </c:pt>
                <c:pt idx="2">
                  <c:v>0.69316770186335408</c:v>
                </c:pt>
                <c:pt idx="3">
                  <c:v>1.1701863354037267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B-474A-9001-1A098012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30 %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min'!$F$24,'FT = 700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4-B943-BC2C-6BD71AB32151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min'!$D$24,'FT = 700  l min'!$I$24)</c:f>
              <c:numCache>
                <c:formatCode>General</c:formatCode>
                <c:ptCount val="2"/>
                <c:pt idx="0">
                  <c:v>2.1093167701863353</c:v>
                </c:pt>
                <c:pt idx="1">
                  <c:v>2.1416666666666666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4-B943-BC2C-6BD71AB32151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min'!$E$24,'FT = 700  l min'!$J$24)</c:f>
              <c:numCache>
                <c:formatCode>General</c:formatCode>
                <c:ptCount val="2"/>
                <c:pt idx="0">
                  <c:v>0.17142857142857143</c:v>
                </c:pt>
                <c:pt idx="1">
                  <c:v>0.35833333333333334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4-B943-BC2C-6BD71AB3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5951945956572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50 %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min'!$F$24,'FT = 700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E-6346-9B0E-94A42DF3BCE7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min'!$D$25,'FT = 700  l min'!$I$25)</c:f>
              <c:numCache>
                <c:formatCode>General</c:formatCode>
                <c:ptCount val="2"/>
                <c:pt idx="0">
                  <c:v>4.2111801242236027</c:v>
                </c:pt>
                <c:pt idx="1">
                  <c:v>4.2249999999999996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E-6346-9B0E-94A42DF3BCE7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min'!$E$25,'FT = 700  l min'!$J$25)</c:f>
              <c:numCache>
                <c:formatCode>General</c:formatCode>
                <c:ptCount val="2"/>
                <c:pt idx="0">
                  <c:v>0.43975155279503103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E-6346-9B0E-94A42DF3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618861636224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WC= 70 %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min'!$F$24,'FT = 700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5-0447-9B41-07C3E5D7BAEE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min'!$D$26,'FT = 700  l min'!$I$26)</c:f>
              <c:numCache>
                <c:formatCode>General</c:formatCode>
                <c:ptCount val="2"/>
                <c:pt idx="0">
                  <c:v>4.9714285714285715</c:v>
                </c:pt>
                <c:pt idx="1">
                  <c:v>4.7833333333333332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5-0447-9B41-07C3E5D7BAEE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min'!$E$26,'FT = 700  l min'!$J$26)</c:f>
              <c:numCache>
                <c:formatCode>General</c:formatCode>
                <c:ptCount val="2"/>
                <c:pt idx="0">
                  <c:v>0.69316770186335408</c:v>
                </c:pt>
                <c:pt idx="1">
                  <c:v>0.94166666666666665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5-0447-9B41-07C3E5D7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726480683440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GB" sz="1400" b="0"/>
              <a:t>WC = 90 %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5772175973039"/>
          <c:y val="0.20496047542197052"/>
          <c:w val="0.75678778576711547"/>
          <c:h val="0.46102559257208253"/>
        </c:manualLayout>
      </c:layout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min'!$F$24,'FT = 700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5-3B45-BDFB-DDC5FF399D50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min'!$D$27,'FT = 700  l min'!$I$27)</c:f>
              <c:numCache>
                <c:formatCode>General</c:formatCode>
                <c:ptCount val="2"/>
                <c:pt idx="0">
                  <c:v>5.9105590062111801</c:v>
                </c:pt>
                <c:pt idx="1">
                  <c:v>5.4249999999999998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5-3B45-BDFB-DDC5FF399D50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min'!$E$27,'FT = 700  l min'!$J$27)</c:f>
              <c:numCache>
                <c:formatCode>General</c:formatCode>
                <c:ptCount val="2"/>
                <c:pt idx="0">
                  <c:v>1.1701863354037267</c:v>
                </c:pt>
                <c:pt idx="1">
                  <c:v>2.0750000000000002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5-3B45-BDFB-DDC5FF39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816942215400701E-2"/>
              <c:y val="0.167293808896536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08099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'!$K$24:$K$27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7-EA4B-BD22-024094636D34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'!$I$24:$I$27</c:f>
              <c:numCache>
                <c:formatCode>General</c:formatCode>
                <c:ptCount val="4"/>
                <c:pt idx="0">
                  <c:v>3.1416666666666666</c:v>
                </c:pt>
                <c:pt idx="1">
                  <c:v>3.1166666666666667</c:v>
                </c:pt>
                <c:pt idx="2">
                  <c:v>4.0999999999999996</c:v>
                </c:pt>
                <c:pt idx="3">
                  <c:v>5.2333333333333334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7-EA4B-BD22-024094636D34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'!$J$24:$J$27</c:f>
              <c:numCache>
                <c:formatCode>General</c:formatCode>
                <c:ptCount val="4"/>
                <c:pt idx="0">
                  <c:v>0.79166666666666663</c:v>
                </c:pt>
                <c:pt idx="1">
                  <c:v>1.7749999999999999</c:v>
                </c:pt>
                <c:pt idx="2">
                  <c:v>3.8083333333333331</c:v>
                </c:pt>
                <c:pt idx="3">
                  <c:v>5.1583333333333332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7-EA4B-BD22-02409463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  <a:endParaRPr lang="en-NO" b="1"/>
              </a:p>
            </c:rich>
          </c:tx>
          <c:layout>
            <c:manualLayout>
              <c:xMode val="edge"/>
              <c:yMode val="edge"/>
              <c:x val="9.913657507331813E-3"/>
              <c:y val="0.2125241896968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8-EE4D-9D87-4C063C11B00D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'!$D$24:$D$27</c:f>
              <c:numCache>
                <c:formatCode>General</c:formatCode>
                <c:ptCount val="4"/>
                <c:pt idx="0">
                  <c:v>3.4649999999999999</c:v>
                </c:pt>
                <c:pt idx="1">
                  <c:v>4.5750000000000002</c:v>
                </c:pt>
                <c:pt idx="2">
                  <c:v>4.8825000000000003</c:v>
                </c:pt>
                <c:pt idx="3">
                  <c:v>5.7225000000000001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8-EE4D-9D87-4C063C11B00D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'!$E$24:$E$27</c:f>
              <c:numCache>
                <c:formatCode>General</c:formatCode>
                <c:ptCount val="4"/>
                <c:pt idx="0">
                  <c:v>0.58499999999999996</c:v>
                </c:pt>
                <c:pt idx="1">
                  <c:v>0.315</c:v>
                </c:pt>
                <c:pt idx="2">
                  <c:v>1.3574999999999999</c:v>
                </c:pt>
                <c:pt idx="3">
                  <c:v>2.1524999999999999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8-EE4D-9D87-4C063C11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30 %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'!$F$24,'FT = 300  l min 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0-E048-81E8-EEA463A235A6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'!$D$24,'FT = 300  l min '!$I$24)</c:f>
              <c:numCache>
                <c:formatCode>General</c:formatCode>
                <c:ptCount val="2"/>
                <c:pt idx="0">
                  <c:v>3.4649999999999999</c:v>
                </c:pt>
                <c:pt idx="1">
                  <c:v>3.1416666666666666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0-E048-81E8-EEA463A235A6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'!$E$24,'FT = 300  l min '!$J$24)</c:f>
              <c:numCache>
                <c:formatCode>General</c:formatCode>
                <c:ptCount val="2"/>
                <c:pt idx="0">
                  <c:v>0.58499999999999996</c:v>
                </c:pt>
                <c:pt idx="1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0-E048-81E8-EEA463A2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5951945956572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50 %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'!$F$24,'FT = 300  l min 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4-BE4A-B698-A501251BE60A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'!$D$25,'FT = 300  l min '!$I$25)</c:f>
              <c:numCache>
                <c:formatCode>General</c:formatCode>
                <c:ptCount val="2"/>
                <c:pt idx="0">
                  <c:v>4.5750000000000002</c:v>
                </c:pt>
                <c:pt idx="1">
                  <c:v>3.1166666666666667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4-BE4A-B698-A501251BE60A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'!$E$25,'FT = 300  l min '!$J$25)</c:f>
              <c:numCache>
                <c:formatCode>General</c:formatCode>
                <c:ptCount val="2"/>
                <c:pt idx="0">
                  <c:v>0.315</c:v>
                </c:pt>
                <c:pt idx="1">
                  <c:v>1.7749999999999999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4-BE4A-B698-A501251B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618861636224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WC= 70 %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'!$F$24,'FT = 300  l min 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094A-95B9-EB4B7C1868A9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'!$D$26,'FT = 300  l min '!$I$26)</c:f>
              <c:numCache>
                <c:formatCode>General</c:formatCode>
                <c:ptCount val="2"/>
                <c:pt idx="0">
                  <c:v>4.8825000000000003</c:v>
                </c:pt>
                <c:pt idx="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094A-95B9-EB4B7C1868A9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'!$E$26,'FT = 300  l min '!$J$26)</c:f>
              <c:numCache>
                <c:formatCode>General</c:formatCode>
                <c:ptCount val="2"/>
                <c:pt idx="0">
                  <c:v>1.3574999999999999</c:v>
                </c:pt>
                <c:pt idx="1">
                  <c:v>3.8083333333333331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094A-95B9-EB4B7C18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726480683440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GB" sz="1400" b="0"/>
              <a:t>WC = 90 %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5772175973039"/>
          <c:y val="0.20496047542197052"/>
          <c:w val="0.75678778576711547"/>
          <c:h val="0.46102559257208253"/>
        </c:manualLayout>
      </c:layout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'!$F$24,'FT = 300  l min 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C-9045-9A72-96CB6404CCF0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'!$D$27,'FT = 300  l min '!$I$27)</c:f>
              <c:numCache>
                <c:formatCode>General</c:formatCode>
                <c:ptCount val="2"/>
                <c:pt idx="0">
                  <c:v>5.7225000000000001</c:v>
                </c:pt>
                <c:pt idx="1">
                  <c:v>5.2333333333333334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C-9045-9A72-96CB6404CCF0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'!$E$27,'FT = 300  l min '!$J$27)</c:f>
              <c:numCache>
                <c:formatCode>General</c:formatCode>
                <c:ptCount val="2"/>
                <c:pt idx="0">
                  <c:v>2.1524999999999999</c:v>
                </c:pt>
                <c:pt idx="1">
                  <c:v>5.1583333333333332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C-9045-9A72-96CB6404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816942215400701E-2"/>
              <c:y val="0.167293808896536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08099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500  l min'!$C$7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min'!$E$7,'FT = 500  l min'!$E$11,'FT = 500  l min'!$E$15,'FT = 500  l min'!$E$19)</c:f>
              <c:numCache>
                <c:formatCode>General</c:formatCode>
                <c:ptCount val="4"/>
                <c:pt idx="0">
                  <c:v>2.8621118012422362</c:v>
                </c:pt>
                <c:pt idx="1">
                  <c:v>2.4223602484472049</c:v>
                </c:pt>
                <c:pt idx="2">
                  <c:v>1.0732919254658384</c:v>
                </c:pt>
                <c:pt idx="3">
                  <c:v>0.27577639751552796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3246-B785-6CFD2D15FCD1}"/>
            </c:ext>
          </c:extLst>
        </c:ser>
        <c:ser>
          <c:idx val="1"/>
          <c:order val="1"/>
          <c:tx>
            <c:strRef>
              <c:f>'FT = 500  l min'!$C$8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min'!$E$8,'FT = 500  l min'!$E$12,'FT = 500  l min'!$E$16,'FT = 500  l min'!$E$20)</c:f>
              <c:numCache>
                <c:formatCode>General</c:formatCode>
                <c:ptCount val="4"/>
                <c:pt idx="0">
                  <c:v>2.4298136645962733</c:v>
                </c:pt>
                <c:pt idx="1">
                  <c:v>2.7950310559006213</c:v>
                </c:pt>
                <c:pt idx="2">
                  <c:v>3.6372670807453416</c:v>
                </c:pt>
                <c:pt idx="3">
                  <c:v>4.3155279503105586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3246-B785-6CFD2D15FCD1}"/>
            </c:ext>
          </c:extLst>
        </c:ser>
        <c:ser>
          <c:idx val="2"/>
          <c:order val="2"/>
          <c:tx>
            <c:strRef>
              <c:f>'FT = 500  l min'!$C$9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min'!$E$9,'FT = 500  l min'!$E$13,'FT = 500  l min'!$E$17,'FT = 500  l min'!$E$21)</c:f>
              <c:numCache>
                <c:formatCode>General</c:formatCode>
                <c:ptCount val="4"/>
                <c:pt idx="0">
                  <c:v>0.67080745341614911</c:v>
                </c:pt>
                <c:pt idx="1">
                  <c:v>0.74534161490683226</c:v>
                </c:pt>
                <c:pt idx="2">
                  <c:v>1.2521739130434784</c:v>
                </c:pt>
                <c:pt idx="3">
                  <c:v>1.3714285714285714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3246-B785-6CFD2D15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Thickness [in]</a:t>
                </a:r>
              </a:p>
            </c:rich>
          </c:tx>
          <c:layout>
            <c:manualLayout>
              <c:xMode val="edge"/>
              <c:yMode val="edge"/>
              <c:x val="1.56895107590511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9712</xdr:colOff>
      <xdr:row>27</xdr:row>
      <xdr:rowOff>198064</xdr:rowOff>
    </xdr:from>
    <xdr:to>
      <xdr:col>5</xdr:col>
      <xdr:colOff>674336</xdr:colOff>
      <xdr:row>41</xdr:row>
      <xdr:rowOff>144410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3AAD3-BCCF-3D43-8463-89644B7D0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199775</xdr:rowOff>
    </xdr:from>
    <xdr:to>
      <xdr:col>10</xdr:col>
      <xdr:colOff>932832</xdr:colOff>
      <xdr:row>41</xdr:row>
      <xdr:rowOff>146121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8EB1F-D2EF-D64C-B81A-D96C0C563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712</xdr:colOff>
      <xdr:row>42</xdr:row>
      <xdr:rowOff>190926</xdr:rowOff>
    </xdr:from>
    <xdr:to>
      <xdr:col>10</xdr:col>
      <xdr:colOff>932832</xdr:colOff>
      <xdr:row>56</xdr:row>
      <xdr:rowOff>137272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2278CA-6B8B-6049-A32A-FA03CAAD8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5430</xdr:colOff>
      <xdr:row>43</xdr:row>
      <xdr:rowOff>12818</xdr:rowOff>
    </xdr:from>
    <xdr:to>
      <xdr:col>6</xdr:col>
      <xdr:colOff>0</xdr:colOff>
      <xdr:row>56</xdr:row>
      <xdr:rowOff>161465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AE9B95-3293-3D4C-B6CC-1ABB5684F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314691</xdr:colOff>
      <xdr:row>0</xdr:row>
      <xdr:rowOff>114300</xdr:rowOff>
    </xdr:from>
    <xdr:to>
      <xdr:col>16</xdr:col>
      <xdr:colOff>629381</xdr:colOff>
      <xdr:row>12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3ED79E-6337-5D43-A4ED-D4EC6681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313230</xdr:colOff>
      <xdr:row>13</xdr:row>
      <xdr:rowOff>12700</xdr:rowOff>
    </xdr:from>
    <xdr:to>
      <xdr:col>16</xdr:col>
      <xdr:colOff>627920</xdr:colOff>
      <xdr:row>25</xdr:row>
      <xdr:rowOff>88899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39115B-DC7A-0444-9D8C-38B6C28F8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275130</xdr:colOff>
      <xdr:row>26</xdr:row>
      <xdr:rowOff>38100</xdr:rowOff>
    </xdr:from>
    <xdr:to>
      <xdr:col>16</xdr:col>
      <xdr:colOff>589820</xdr:colOff>
      <xdr:row>39</xdr:row>
      <xdr:rowOff>38099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306CD3-C741-3548-AEEF-0DB5F874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273668</xdr:colOff>
      <xdr:row>39</xdr:row>
      <xdr:rowOff>127001</xdr:rowOff>
    </xdr:from>
    <xdr:to>
      <xdr:col>16</xdr:col>
      <xdr:colOff>588358</xdr:colOff>
      <xdr:row>52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E45E11-E255-644C-B461-139DAD3B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9712</xdr:colOff>
      <xdr:row>27</xdr:row>
      <xdr:rowOff>198064</xdr:rowOff>
    </xdr:from>
    <xdr:to>
      <xdr:col>5</xdr:col>
      <xdr:colOff>674336</xdr:colOff>
      <xdr:row>41</xdr:row>
      <xdr:rowOff>144410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94DE8-BD66-AB43-A88B-590084D76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199775</xdr:rowOff>
    </xdr:from>
    <xdr:to>
      <xdr:col>10</xdr:col>
      <xdr:colOff>932832</xdr:colOff>
      <xdr:row>41</xdr:row>
      <xdr:rowOff>146121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A4BB9-1188-6444-BBC7-37F1EDC87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712</xdr:colOff>
      <xdr:row>42</xdr:row>
      <xdr:rowOff>190926</xdr:rowOff>
    </xdr:from>
    <xdr:to>
      <xdr:col>10</xdr:col>
      <xdr:colOff>932832</xdr:colOff>
      <xdr:row>56</xdr:row>
      <xdr:rowOff>137272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3DEF8C-AB00-434C-964B-A8442168C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5430</xdr:colOff>
      <xdr:row>43</xdr:row>
      <xdr:rowOff>12818</xdr:rowOff>
    </xdr:from>
    <xdr:to>
      <xdr:col>6</xdr:col>
      <xdr:colOff>0</xdr:colOff>
      <xdr:row>56</xdr:row>
      <xdr:rowOff>161465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D5021-EA63-9840-B786-886A3C21B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314691</xdr:colOff>
      <xdr:row>0</xdr:row>
      <xdr:rowOff>207064</xdr:rowOff>
    </xdr:from>
    <xdr:to>
      <xdr:col>16</xdr:col>
      <xdr:colOff>629381</xdr:colOff>
      <xdr:row>12</xdr:row>
      <xdr:rowOff>165651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53162-8F42-214C-A5CB-943D6BA6E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312126</xdr:colOff>
      <xdr:row>13</xdr:row>
      <xdr:rowOff>165653</xdr:rowOff>
    </xdr:from>
    <xdr:to>
      <xdr:col>16</xdr:col>
      <xdr:colOff>626816</xdr:colOff>
      <xdr:row>25</xdr:row>
      <xdr:rowOff>45934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84E26C-7554-564F-ACBA-AFC40F5BA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325930</xdr:colOff>
      <xdr:row>26</xdr:row>
      <xdr:rowOff>41414</xdr:rowOff>
    </xdr:from>
    <xdr:to>
      <xdr:col>16</xdr:col>
      <xdr:colOff>640620</xdr:colOff>
      <xdr:row>37</xdr:row>
      <xdr:rowOff>167608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967DD-D659-0E4B-A5A8-641FF0D50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309559</xdr:colOff>
      <xdr:row>38</xdr:row>
      <xdr:rowOff>151849</xdr:rowOff>
    </xdr:from>
    <xdr:to>
      <xdr:col>16</xdr:col>
      <xdr:colOff>624249</xdr:colOff>
      <xdr:row>50</xdr:row>
      <xdr:rowOff>79651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5E0C56-981C-024F-8183-1527426E2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9712</xdr:colOff>
      <xdr:row>27</xdr:row>
      <xdr:rowOff>198064</xdr:rowOff>
    </xdr:from>
    <xdr:to>
      <xdr:col>5</xdr:col>
      <xdr:colOff>674336</xdr:colOff>
      <xdr:row>41</xdr:row>
      <xdr:rowOff>144410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3798-C560-A348-95E5-F62D06C57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199775</xdr:rowOff>
    </xdr:from>
    <xdr:to>
      <xdr:col>10</xdr:col>
      <xdr:colOff>932832</xdr:colOff>
      <xdr:row>41</xdr:row>
      <xdr:rowOff>146121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43D16-6C98-DC47-8353-F0450435F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712</xdr:colOff>
      <xdr:row>42</xdr:row>
      <xdr:rowOff>190926</xdr:rowOff>
    </xdr:from>
    <xdr:to>
      <xdr:col>10</xdr:col>
      <xdr:colOff>932832</xdr:colOff>
      <xdr:row>56</xdr:row>
      <xdr:rowOff>137272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0CFDC-AC80-BF46-AC5A-EB52E2D61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5430</xdr:colOff>
      <xdr:row>43</xdr:row>
      <xdr:rowOff>12818</xdr:rowOff>
    </xdr:from>
    <xdr:to>
      <xdr:col>6</xdr:col>
      <xdr:colOff>0</xdr:colOff>
      <xdr:row>56</xdr:row>
      <xdr:rowOff>161465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9D50F-93BF-5540-9E3E-A940A137B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314691</xdr:colOff>
      <xdr:row>0</xdr:row>
      <xdr:rowOff>207064</xdr:rowOff>
    </xdr:from>
    <xdr:to>
      <xdr:col>16</xdr:col>
      <xdr:colOff>629381</xdr:colOff>
      <xdr:row>12</xdr:row>
      <xdr:rowOff>165651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8F0409-4359-804F-9FAF-F23C91C63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312126</xdr:colOff>
      <xdr:row>13</xdr:row>
      <xdr:rowOff>165653</xdr:rowOff>
    </xdr:from>
    <xdr:to>
      <xdr:col>16</xdr:col>
      <xdr:colOff>626816</xdr:colOff>
      <xdr:row>25</xdr:row>
      <xdr:rowOff>45934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312E45-1DED-EB42-9639-2EB97AB31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325930</xdr:colOff>
      <xdr:row>26</xdr:row>
      <xdr:rowOff>41414</xdr:rowOff>
    </xdr:from>
    <xdr:to>
      <xdr:col>16</xdr:col>
      <xdr:colOff>640620</xdr:colOff>
      <xdr:row>37</xdr:row>
      <xdr:rowOff>167608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56F61F-48CE-0F44-B582-12B52AED1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309559</xdr:colOff>
      <xdr:row>38</xdr:row>
      <xdr:rowOff>151849</xdr:rowOff>
    </xdr:from>
    <xdr:to>
      <xdr:col>16</xdr:col>
      <xdr:colOff>624249</xdr:colOff>
      <xdr:row>50</xdr:row>
      <xdr:rowOff>79651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060401-999E-A44B-8908-11EB13C8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9220-017D-9343-9DB4-4B52CF36E1BF}">
  <dimension ref="B2:L27"/>
  <sheetViews>
    <sheetView zoomScale="85" zoomScaleNormal="85" workbookViewId="0">
      <selection activeCell="T27" sqref="T27"/>
    </sheetView>
  </sheetViews>
  <sheetFormatPr defaultColWidth="11" defaultRowHeight="15.95"/>
  <cols>
    <col min="1" max="1" width="4.125" customWidth="1"/>
    <col min="2" max="2" width="5.375" customWidth="1"/>
    <col min="3" max="3" width="13.5" bestFit="1" customWidth="1"/>
    <col min="4" max="4" width="19.625" bestFit="1" customWidth="1"/>
    <col min="5" max="5" width="21.875" bestFit="1" customWidth="1"/>
    <col min="6" max="6" width="9" bestFit="1" customWidth="1"/>
    <col min="7" max="7" width="12.375" customWidth="1"/>
    <col min="8" max="8" width="13.5" bestFit="1" customWidth="1"/>
    <col min="9" max="9" width="19.625" bestFit="1" customWidth="1"/>
    <col min="10" max="10" width="21.875" bestFit="1" customWidth="1"/>
    <col min="11" max="11" width="12.375" bestFit="1" customWidth="1"/>
  </cols>
  <sheetData>
    <row r="2" spans="2:12">
      <c r="C2" s="13"/>
      <c r="D2" s="13" t="s">
        <v>0</v>
      </c>
      <c r="E2" s="13" t="s">
        <v>1</v>
      </c>
      <c r="F2" s="13" t="s">
        <v>2</v>
      </c>
      <c r="H2" s="13"/>
      <c r="I2" s="13" t="s">
        <v>0</v>
      </c>
      <c r="J2" s="13" t="s">
        <v>1</v>
      </c>
      <c r="K2" s="13" t="s">
        <v>2</v>
      </c>
    </row>
    <row r="3" spans="2:12">
      <c r="C3" s="13" t="s">
        <v>3</v>
      </c>
      <c r="D3" s="15">
        <v>800</v>
      </c>
      <c r="E3" s="12">
        <v>6</v>
      </c>
      <c r="F3" s="12">
        <v>15.24</v>
      </c>
      <c r="H3" s="13" t="s">
        <v>3</v>
      </c>
      <c r="I3" s="15">
        <v>720</v>
      </c>
      <c r="J3" s="12">
        <v>6</v>
      </c>
      <c r="K3" s="12">
        <v>15.24</v>
      </c>
    </row>
    <row r="4" spans="2:12" ht="17.100000000000001" thickBot="1"/>
    <row r="5" spans="2:12" ht="17.100000000000001" thickBot="1">
      <c r="B5" s="11" t="s">
        <v>4</v>
      </c>
      <c r="C5" s="18" t="s">
        <v>5</v>
      </c>
      <c r="D5" s="19"/>
      <c r="E5" s="19"/>
      <c r="F5" s="19"/>
      <c r="G5" s="19"/>
      <c r="H5" s="19"/>
      <c r="I5" s="19"/>
      <c r="J5" s="19"/>
      <c r="K5" s="19"/>
      <c r="L5" s="20"/>
    </row>
    <row r="6" spans="2:12">
      <c r="B6" s="21">
        <v>30</v>
      </c>
      <c r="C6" s="7" t="s">
        <v>6</v>
      </c>
      <c r="D6" s="8" t="s">
        <v>7</v>
      </c>
      <c r="E6" s="8" t="s">
        <v>8</v>
      </c>
      <c r="F6" s="8" t="s">
        <v>9</v>
      </c>
      <c r="G6" s="9" t="s">
        <v>10</v>
      </c>
      <c r="H6" s="7" t="s">
        <v>11</v>
      </c>
      <c r="I6" s="8" t="s">
        <v>7</v>
      </c>
      <c r="J6" s="8" t="s">
        <v>8</v>
      </c>
      <c r="K6" s="8" t="s">
        <v>9</v>
      </c>
      <c r="L6" s="9" t="s">
        <v>10</v>
      </c>
    </row>
    <row r="7" spans="2:12">
      <c r="B7" s="22"/>
      <c r="C7" s="1" t="s">
        <v>12</v>
      </c>
      <c r="D7">
        <f>800-(D8+D9)</f>
        <v>338</v>
      </c>
      <c r="E7">
        <f>D7*$E$3/$D$3</f>
        <v>2.5350000000000001</v>
      </c>
      <c r="F7">
        <f>D7*$F$3/$D$3</f>
        <v>6.4389000000000003</v>
      </c>
      <c r="G7" s="2">
        <f>F7/$F$3</f>
        <v>0.42249999999999999</v>
      </c>
      <c r="H7" s="1" t="s">
        <v>12</v>
      </c>
      <c r="I7">
        <f>$I$3-(I8+I9)</f>
        <v>343</v>
      </c>
      <c r="J7">
        <f>I7*$J$3/$I$3</f>
        <v>2.8583333333333334</v>
      </c>
      <c r="K7">
        <f>I7*$K$3/$I$3</f>
        <v>7.2601666666666667</v>
      </c>
      <c r="L7" s="2">
        <f>K7/$F$3</f>
        <v>0.47638888888888886</v>
      </c>
    </row>
    <row r="8" spans="2:12">
      <c r="B8" s="22"/>
      <c r="C8" s="3" t="s">
        <v>13</v>
      </c>
      <c r="D8" s="16">
        <v>384</v>
      </c>
      <c r="E8">
        <f t="shared" ref="E8:E9" si="0">D8*$E$3/$D$3</f>
        <v>2.88</v>
      </c>
      <c r="F8">
        <f t="shared" ref="F8:F9" si="1">D8*$F$3/$D$3</f>
        <v>7.3151999999999999</v>
      </c>
      <c r="G8" s="2">
        <f t="shared" ref="G8:G9" si="2">F8/$F$3</f>
        <v>0.48</v>
      </c>
      <c r="H8" s="3" t="s">
        <v>13</v>
      </c>
      <c r="I8" s="16">
        <v>282</v>
      </c>
      <c r="J8">
        <f>I8*$J$3/$I$3</f>
        <v>2.35</v>
      </c>
      <c r="K8">
        <f t="shared" ref="K8:K9" si="3">I8*$K$3/$I$3</f>
        <v>5.9690000000000003</v>
      </c>
      <c r="L8" s="2">
        <f t="shared" ref="L8:L9" si="4">K8/$F$3</f>
        <v>0.39166666666666666</v>
      </c>
    </row>
    <row r="9" spans="2:12" ht="17.100000000000001" thickBot="1">
      <c r="B9" s="23"/>
      <c r="C9" s="4" t="s">
        <v>14</v>
      </c>
      <c r="D9" s="17">
        <v>78</v>
      </c>
      <c r="E9" s="5">
        <f t="shared" si="0"/>
        <v>0.58499999999999996</v>
      </c>
      <c r="F9" s="5">
        <f t="shared" si="1"/>
        <v>1.4859</v>
      </c>
      <c r="G9" s="6">
        <f t="shared" si="2"/>
        <v>9.7500000000000003E-2</v>
      </c>
      <c r="H9" s="4" t="s">
        <v>14</v>
      </c>
      <c r="I9" s="17">
        <v>95</v>
      </c>
      <c r="J9" s="5">
        <f>I9*$J$3/$I$3</f>
        <v>0.79166666666666663</v>
      </c>
      <c r="K9" s="5">
        <f t="shared" si="3"/>
        <v>2.0108333333333333</v>
      </c>
      <c r="L9" s="6">
        <f t="shared" si="4"/>
        <v>0.13194444444444445</v>
      </c>
    </row>
    <row r="10" spans="2:12">
      <c r="B10" s="21">
        <v>50</v>
      </c>
      <c r="C10" s="7" t="s">
        <v>6</v>
      </c>
      <c r="D10" s="8" t="s">
        <v>7</v>
      </c>
      <c r="E10" s="8" t="s">
        <v>8</v>
      </c>
      <c r="F10" s="8" t="s">
        <v>9</v>
      </c>
      <c r="G10" s="9" t="s">
        <v>10</v>
      </c>
      <c r="H10" s="7" t="s">
        <v>6</v>
      </c>
      <c r="I10" s="8" t="s">
        <v>7</v>
      </c>
      <c r="J10" s="8" t="s">
        <v>8</v>
      </c>
      <c r="K10" s="8" t="s">
        <v>9</v>
      </c>
      <c r="L10" s="9" t="s">
        <v>10</v>
      </c>
    </row>
    <row r="11" spans="2:12">
      <c r="B11" s="22"/>
      <c r="C11" s="1" t="s">
        <v>12</v>
      </c>
      <c r="D11">
        <f>800-(D12+D13)</f>
        <v>190</v>
      </c>
      <c r="E11">
        <f>D11*$E$3/$D$3</f>
        <v>1.425</v>
      </c>
      <c r="F11">
        <f>D11*$F$3/$D$3</f>
        <v>3.6194999999999999</v>
      </c>
      <c r="G11" s="2">
        <f>F11/$F$3</f>
        <v>0.23749999999999999</v>
      </c>
      <c r="H11" s="1" t="s">
        <v>12</v>
      </c>
      <c r="I11">
        <f>$I$3-(I12+I13)</f>
        <v>346</v>
      </c>
      <c r="J11">
        <f>I11*$J$3/$I$3</f>
        <v>2.8833333333333333</v>
      </c>
      <c r="K11">
        <f>I11*$K$3/$I$3</f>
        <v>7.323666666666667</v>
      </c>
      <c r="L11" s="2">
        <f>K11/$F$3</f>
        <v>0.48055555555555557</v>
      </c>
    </row>
    <row r="12" spans="2:12">
      <c r="B12" s="22"/>
      <c r="C12" s="3" t="s">
        <v>13</v>
      </c>
      <c r="D12" s="16">
        <v>568</v>
      </c>
      <c r="E12">
        <f t="shared" ref="E12:E13" si="5">D12*$E$3/$D$3</f>
        <v>4.26</v>
      </c>
      <c r="F12">
        <f t="shared" ref="F12:F13" si="6">D12*$F$3/$D$3</f>
        <v>10.820399999999999</v>
      </c>
      <c r="G12" s="2">
        <f t="shared" ref="G12:G13" si="7">F12/$F$3</f>
        <v>0.71</v>
      </c>
      <c r="H12" s="3" t="s">
        <v>13</v>
      </c>
      <c r="I12" s="16">
        <v>161</v>
      </c>
      <c r="J12">
        <f t="shared" ref="J12:J13" si="8">I12*$J$3/$I$3</f>
        <v>1.3416666666666666</v>
      </c>
      <c r="K12">
        <f t="shared" ref="K12:K13" si="9">I12*$K$3/$I$3</f>
        <v>3.407833333333333</v>
      </c>
      <c r="L12" s="2">
        <f t="shared" ref="L12:L13" si="10">K12/$F$3</f>
        <v>0.22361111111111109</v>
      </c>
    </row>
    <row r="13" spans="2:12" ht="17.100000000000001" thickBot="1">
      <c r="B13" s="23"/>
      <c r="C13" s="4" t="s">
        <v>14</v>
      </c>
      <c r="D13" s="17">
        <v>42</v>
      </c>
      <c r="E13" s="5">
        <f t="shared" si="5"/>
        <v>0.315</v>
      </c>
      <c r="F13" s="5">
        <f t="shared" si="6"/>
        <v>0.80010000000000003</v>
      </c>
      <c r="G13" s="6">
        <f t="shared" si="7"/>
        <v>5.2499999999999998E-2</v>
      </c>
      <c r="H13" s="4" t="s">
        <v>14</v>
      </c>
      <c r="I13" s="17">
        <v>213</v>
      </c>
      <c r="J13" s="5">
        <f t="shared" si="8"/>
        <v>1.7749999999999999</v>
      </c>
      <c r="K13" s="5">
        <f t="shared" si="9"/>
        <v>4.5084999999999997</v>
      </c>
      <c r="L13" s="6">
        <f t="shared" si="10"/>
        <v>0.29583333333333334</v>
      </c>
    </row>
    <row r="14" spans="2:12">
      <c r="B14" s="21">
        <v>70</v>
      </c>
      <c r="C14" s="7" t="s">
        <v>6</v>
      </c>
      <c r="D14" s="8" t="s">
        <v>7</v>
      </c>
      <c r="E14" s="8" t="s">
        <v>8</v>
      </c>
      <c r="F14" s="8" t="s">
        <v>9</v>
      </c>
      <c r="G14" s="9" t="s">
        <v>10</v>
      </c>
      <c r="H14" s="7" t="s">
        <v>6</v>
      </c>
      <c r="I14" s="8" t="s">
        <v>7</v>
      </c>
      <c r="J14" s="8" t="s">
        <v>8</v>
      </c>
      <c r="K14" s="8" t="s">
        <v>9</v>
      </c>
      <c r="L14" s="9" t="s">
        <v>10</v>
      </c>
    </row>
    <row r="15" spans="2:12">
      <c r="B15" s="22"/>
      <c r="C15" s="1" t="s">
        <v>12</v>
      </c>
      <c r="D15">
        <f>800-(D16+D17)</f>
        <v>149</v>
      </c>
      <c r="E15">
        <f>D15*$E$3/$D$3</f>
        <v>1.1174999999999999</v>
      </c>
      <c r="F15">
        <f>D15*$F$3/$D$3</f>
        <v>2.8384500000000004</v>
      </c>
      <c r="G15" s="2">
        <f>F15/$F$3</f>
        <v>0.18625000000000003</v>
      </c>
      <c r="H15" s="1" t="s">
        <v>12</v>
      </c>
      <c r="I15">
        <f>$I$3-(I16+I17)</f>
        <v>228</v>
      </c>
      <c r="J15">
        <f>I15*$J$3/$I$3</f>
        <v>1.9</v>
      </c>
      <c r="K15">
        <f>I15*$K$3/$I$3</f>
        <v>4.8260000000000005</v>
      </c>
      <c r="L15" s="2">
        <f>K15/$F$3</f>
        <v>0.31666666666666671</v>
      </c>
    </row>
    <row r="16" spans="2:12">
      <c r="B16" s="22"/>
      <c r="C16" s="3" t="s">
        <v>13</v>
      </c>
      <c r="D16" s="16">
        <v>470</v>
      </c>
      <c r="E16">
        <f t="shared" ref="E16:E17" si="11">D16*$E$3/$D$3</f>
        <v>3.5249999999999999</v>
      </c>
      <c r="F16">
        <f t="shared" ref="F16:F17" si="12">D16*$F$3/$D$3</f>
        <v>8.9535</v>
      </c>
      <c r="G16" s="2">
        <f t="shared" ref="G16:G17" si="13">F16/$F$3</f>
        <v>0.58750000000000002</v>
      </c>
      <c r="H16" s="3" t="s">
        <v>13</v>
      </c>
      <c r="I16" s="16">
        <v>35</v>
      </c>
      <c r="J16">
        <f t="shared" ref="J16:J17" si="14">I16*$J$3/$I$3</f>
        <v>0.29166666666666669</v>
      </c>
      <c r="K16">
        <f t="shared" ref="K16:K17" si="15">I16*$K$3/$I$3</f>
        <v>0.74083333333333334</v>
      </c>
      <c r="L16" s="2">
        <f t="shared" ref="L16:L17" si="16">K16/$F$3</f>
        <v>4.8611111111111112E-2</v>
      </c>
    </row>
    <row r="17" spans="2:12" ht="17.100000000000001" thickBot="1">
      <c r="B17" s="23"/>
      <c r="C17" s="4" t="s">
        <v>14</v>
      </c>
      <c r="D17" s="17">
        <v>181</v>
      </c>
      <c r="E17" s="5">
        <f t="shared" si="11"/>
        <v>1.3574999999999999</v>
      </c>
      <c r="F17" s="5">
        <f t="shared" si="12"/>
        <v>3.4480500000000003</v>
      </c>
      <c r="G17" s="6">
        <f t="shared" si="13"/>
        <v>0.22625000000000001</v>
      </c>
      <c r="H17" s="4" t="s">
        <v>14</v>
      </c>
      <c r="I17" s="17">
        <v>457</v>
      </c>
      <c r="J17" s="5">
        <f t="shared" si="14"/>
        <v>3.8083333333333331</v>
      </c>
      <c r="K17" s="5">
        <f t="shared" si="15"/>
        <v>9.6731666666666669</v>
      </c>
      <c r="L17" s="6">
        <f t="shared" si="16"/>
        <v>0.63472222222222219</v>
      </c>
    </row>
    <row r="18" spans="2:12">
      <c r="B18" s="21">
        <v>90</v>
      </c>
      <c r="C18" s="7" t="s">
        <v>6</v>
      </c>
      <c r="D18" s="8" t="s">
        <v>7</v>
      </c>
      <c r="E18" s="8" t="s">
        <v>8</v>
      </c>
      <c r="F18" s="8" t="s">
        <v>9</v>
      </c>
      <c r="G18" s="9" t="s">
        <v>10</v>
      </c>
      <c r="H18" s="7" t="s">
        <v>6</v>
      </c>
      <c r="I18" s="8" t="s">
        <v>7</v>
      </c>
      <c r="J18" s="8" t="s">
        <v>8</v>
      </c>
      <c r="K18" s="8" t="s">
        <v>9</v>
      </c>
      <c r="L18" s="9" t="s">
        <v>10</v>
      </c>
    </row>
    <row r="19" spans="2:12">
      <c r="B19" s="22"/>
      <c r="C19" s="1" t="s">
        <v>12</v>
      </c>
      <c r="D19">
        <f>800-(D20+D21)</f>
        <v>37</v>
      </c>
      <c r="E19">
        <f>D19*$E$3/$D$3</f>
        <v>0.27750000000000002</v>
      </c>
      <c r="F19">
        <f>D19*$F$3/$D$3</f>
        <v>0.70484999999999998</v>
      </c>
      <c r="G19" s="2">
        <f>F19/$F$3</f>
        <v>4.6249999999999999E-2</v>
      </c>
      <c r="H19" s="1" t="s">
        <v>12</v>
      </c>
      <c r="I19">
        <f>$I$3-(I20+I21)</f>
        <v>92</v>
      </c>
      <c r="J19">
        <f>I19*$J$3/$I$3</f>
        <v>0.76666666666666672</v>
      </c>
      <c r="K19">
        <f>I19*$K$3/$I$3</f>
        <v>1.9473333333333331</v>
      </c>
      <c r="L19" s="2">
        <f>K19/$F$3</f>
        <v>0.12777777777777777</v>
      </c>
    </row>
    <row r="20" spans="2:12">
      <c r="B20" s="22"/>
      <c r="C20" s="3" t="s">
        <v>13</v>
      </c>
      <c r="D20" s="16">
        <v>476</v>
      </c>
      <c r="E20">
        <f t="shared" ref="E20:E21" si="17">D20*$E$3/$D$3</f>
        <v>3.57</v>
      </c>
      <c r="F20">
        <f t="shared" ref="F20:F21" si="18">D20*$F$3/$D$3</f>
        <v>9.0678000000000001</v>
      </c>
      <c r="G20" s="2">
        <f t="shared" ref="G20:G21" si="19">F20/$F$3</f>
        <v>0.59499999999999997</v>
      </c>
      <c r="H20" s="3" t="s">
        <v>13</v>
      </c>
      <c r="I20" s="16">
        <v>9</v>
      </c>
      <c r="J20">
        <f t="shared" ref="J20:J21" si="20">I20*$J$3/$I$3</f>
        <v>7.4999999999999997E-2</v>
      </c>
      <c r="K20">
        <f t="shared" ref="K20:K21" si="21">I20*$K$3/$I$3</f>
        <v>0.1905</v>
      </c>
      <c r="L20" s="2">
        <f t="shared" ref="L20:L21" si="22">K20/$F$3</f>
        <v>1.2500000000000001E-2</v>
      </c>
    </row>
    <row r="21" spans="2:12" ht="17.100000000000001" thickBot="1">
      <c r="B21" s="23"/>
      <c r="C21" s="4" t="s">
        <v>14</v>
      </c>
      <c r="D21" s="17">
        <v>287</v>
      </c>
      <c r="E21" s="5">
        <f t="shared" si="17"/>
        <v>2.1524999999999999</v>
      </c>
      <c r="F21" s="5">
        <f t="shared" si="18"/>
        <v>5.4673499999999997</v>
      </c>
      <c r="G21" s="6">
        <f t="shared" si="19"/>
        <v>0.35874999999999996</v>
      </c>
      <c r="H21" s="4" t="s">
        <v>14</v>
      </c>
      <c r="I21" s="17">
        <v>619</v>
      </c>
      <c r="J21" s="5">
        <f t="shared" si="20"/>
        <v>5.1583333333333332</v>
      </c>
      <c r="K21" s="5">
        <f t="shared" si="21"/>
        <v>13.102166666666665</v>
      </c>
      <c r="L21" s="6">
        <f t="shared" si="22"/>
        <v>0.85972222222222217</v>
      </c>
    </row>
    <row r="22" spans="2:12" ht="17.100000000000001" thickBot="1"/>
    <row r="23" spans="2:12" ht="17.100000000000001" thickBot="1">
      <c r="C23" s="10" t="s">
        <v>4</v>
      </c>
      <c r="D23" s="13" t="s">
        <v>15</v>
      </c>
      <c r="E23" s="13" t="s">
        <v>16</v>
      </c>
      <c r="F23" s="13" t="s">
        <v>17</v>
      </c>
      <c r="H23" s="14" t="s">
        <v>4</v>
      </c>
      <c r="I23" s="13" t="s">
        <v>15</v>
      </c>
      <c r="J23" s="13" t="s">
        <v>16</v>
      </c>
      <c r="K23" s="13" t="s">
        <v>17</v>
      </c>
    </row>
    <row r="24" spans="2:12">
      <c r="C24" s="12">
        <v>30</v>
      </c>
      <c r="D24" s="12">
        <f>$E$3-E7</f>
        <v>3.4649999999999999</v>
      </c>
      <c r="E24" s="12">
        <f>E9</f>
        <v>0.58499999999999996</v>
      </c>
      <c r="F24" s="12">
        <f>$E$3</f>
        <v>6</v>
      </c>
      <c r="H24" s="12">
        <v>30</v>
      </c>
      <c r="I24" s="12">
        <f>$J$3-J7</f>
        <v>3.1416666666666666</v>
      </c>
      <c r="J24" s="12">
        <f>J9</f>
        <v>0.79166666666666663</v>
      </c>
      <c r="K24" s="12">
        <f>$J$3</f>
        <v>6</v>
      </c>
    </row>
    <row r="25" spans="2:12">
      <c r="C25" s="12">
        <v>50</v>
      </c>
      <c r="D25" s="12">
        <f>$E$3-E11</f>
        <v>4.5750000000000002</v>
      </c>
      <c r="E25" s="12">
        <f>E13</f>
        <v>0.315</v>
      </c>
      <c r="F25" s="12">
        <f t="shared" ref="F25:F27" si="23">$E$3</f>
        <v>6</v>
      </c>
      <c r="H25" s="12">
        <v>50</v>
      </c>
      <c r="I25" s="12">
        <f>$J$3-J11</f>
        <v>3.1166666666666667</v>
      </c>
      <c r="J25" s="12">
        <f>J13</f>
        <v>1.7749999999999999</v>
      </c>
      <c r="K25" s="12">
        <f t="shared" ref="K25:K27" si="24">$J$3</f>
        <v>6</v>
      </c>
    </row>
    <row r="26" spans="2:12">
      <c r="C26" s="12">
        <v>70</v>
      </c>
      <c r="D26" s="12">
        <f>$E$3-E15</f>
        <v>4.8825000000000003</v>
      </c>
      <c r="E26" s="12">
        <f>E17</f>
        <v>1.3574999999999999</v>
      </c>
      <c r="F26" s="12">
        <f t="shared" si="23"/>
        <v>6</v>
      </c>
      <c r="H26" s="12">
        <v>70</v>
      </c>
      <c r="I26" s="12">
        <f>$J$3-J15</f>
        <v>4.0999999999999996</v>
      </c>
      <c r="J26" s="12">
        <f>J17</f>
        <v>3.8083333333333331</v>
      </c>
      <c r="K26" s="12">
        <f t="shared" si="24"/>
        <v>6</v>
      </c>
    </row>
    <row r="27" spans="2:12">
      <c r="C27" s="12">
        <v>90</v>
      </c>
      <c r="D27" s="12">
        <f>$E$3-E19</f>
        <v>5.7225000000000001</v>
      </c>
      <c r="E27" s="12">
        <f>E21</f>
        <v>2.1524999999999999</v>
      </c>
      <c r="F27" s="12">
        <f t="shared" si="23"/>
        <v>6</v>
      </c>
      <c r="H27" s="12">
        <v>90</v>
      </c>
      <c r="I27" s="12">
        <f>$J$3-J19</f>
        <v>5.2333333333333334</v>
      </c>
      <c r="J27" s="12">
        <f>J21</f>
        <v>5.1583333333333332</v>
      </c>
      <c r="K27" s="12">
        <f t="shared" si="24"/>
        <v>6</v>
      </c>
    </row>
  </sheetData>
  <mergeCells count="5">
    <mergeCell ref="C5:L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DE3C-605F-0C43-974F-4A4A19068428}">
  <dimension ref="B2:L27"/>
  <sheetViews>
    <sheetView topLeftCell="A17" zoomScale="92" zoomScaleNormal="92" workbookViewId="0">
      <selection activeCell="I21" sqref="I21"/>
    </sheetView>
  </sheetViews>
  <sheetFormatPr defaultColWidth="11" defaultRowHeight="15.95"/>
  <cols>
    <col min="1" max="1" width="4.125" customWidth="1"/>
    <col min="2" max="2" width="5.375" customWidth="1"/>
    <col min="3" max="3" width="13.5" bestFit="1" customWidth="1"/>
    <col min="4" max="4" width="19.625" bestFit="1" customWidth="1"/>
    <col min="5" max="5" width="21.875" bestFit="1" customWidth="1"/>
    <col min="6" max="6" width="9" bestFit="1" customWidth="1"/>
    <col min="7" max="7" width="12.375" customWidth="1"/>
    <col min="8" max="8" width="13.5" bestFit="1" customWidth="1"/>
    <col min="9" max="9" width="19.625" bestFit="1" customWidth="1"/>
    <col min="10" max="10" width="21.875" bestFit="1" customWidth="1"/>
    <col min="11" max="11" width="12.375" bestFit="1" customWidth="1"/>
  </cols>
  <sheetData>
    <row r="2" spans="2:12">
      <c r="C2" s="13"/>
      <c r="D2" s="13" t="s">
        <v>0</v>
      </c>
      <c r="E2" s="13" t="s">
        <v>1</v>
      </c>
      <c r="F2" s="13" t="s">
        <v>2</v>
      </c>
      <c r="H2" s="13"/>
      <c r="I2" s="13" t="s">
        <v>0</v>
      </c>
      <c r="J2" s="13" t="s">
        <v>1</v>
      </c>
      <c r="K2" s="13" t="s">
        <v>2</v>
      </c>
    </row>
    <row r="3" spans="2:12">
      <c r="C3" s="13" t="s">
        <v>3</v>
      </c>
      <c r="D3" s="15">
        <v>805</v>
      </c>
      <c r="E3" s="12">
        <v>6</v>
      </c>
      <c r="F3" s="12">
        <v>15.24</v>
      </c>
      <c r="H3" s="13" t="s">
        <v>3</v>
      </c>
      <c r="I3" s="15">
        <v>712</v>
      </c>
      <c r="J3" s="12">
        <v>6</v>
      </c>
      <c r="K3" s="12">
        <v>15.24</v>
      </c>
    </row>
    <row r="4" spans="2:12" ht="17.100000000000001" thickBot="1"/>
    <row r="5" spans="2:12" ht="17.100000000000001" thickBot="1">
      <c r="B5" s="11" t="s">
        <v>4</v>
      </c>
      <c r="C5" s="18" t="s">
        <v>5</v>
      </c>
      <c r="D5" s="19"/>
      <c r="E5" s="19"/>
      <c r="F5" s="19"/>
      <c r="G5" s="19"/>
      <c r="H5" s="19"/>
      <c r="I5" s="19"/>
      <c r="J5" s="19"/>
      <c r="K5" s="19"/>
      <c r="L5" s="20"/>
    </row>
    <row r="6" spans="2:12">
      <c r="B6" s="21">
        <v>30</v>
      </c>
      <c r="C6" s="7" t="s">
        <v>6</v>
      </c>
      <c r="D6" s="8" t="s">
        <v>7</v>
      </c>
      <c r="E6" s="8" t="s">
        <v>8</v>
      </c>
      <c r="F6" s="8" t="s">
        <v>9</v>
      </c>
      <c r="G6" s="9" t="s">
        <v>10</v>
      </c>
      <c r="H6" s="7" t="s">
        <v>11</v>
      </c>
      <c r="I6" s="8" t="s">
        <v>7</v>
      </c>
      <c r="J6" s="8" t="s">
        <v>8</v>
      </c>
      <c r="K6" s="8" t="s">
        <v>9</v>
      </c>
      <c r="L6" s="9" t="s">
        <v>10</v>
      </c>
    </row>
    <row r="7" spans="2:12">
      <c r="B7" s="22"/>
      <c r="C7" s="1" t="s">
        <v>12</v>
      </c>
      <c r="D7">
        <f>800-(D8+D9)</f>
        <v>384</v>
      </c>
      <c r="E7">
        <f>D7*$E$3/$D$3</f>
        <v>2.8621118012422362</v>
      </c>
      <c r="F7">
        <f>D7*$F$3/$D$3</f>
        <v>7.2697639751552794</v>
      </c>
      <c r="G7" s="2">
        <f>F7/$F$3</f>
        <v>0.47701863354037266</v>
      </c>
      <c r="H7" s="1" t="s">
        <v>12</v>
      </c>
      <c r="I7">
        <f>$I$3-(I8+I9)</f>
        <v>386</v>
      </c>
      <c r="J7">
        <f>I7*$J$3/$I$3</f>
        <v>3.2528089887640448</v>
      </c>
      <c r="K7">
        <f>I7*$K$3/$I$3</f>
        <v>8.2621348314606742</v>
      </c>
      <c r="L7" s="2">
        <f>K7/$F$3</f>
        <v>0.5421348314606742</v>
      </c>
    </row>
    <row r="8" spans="2:12">
      <c r="B8" s="22"/>
      <c r="C8" s="3" t="s">
        <v>13</v>
      </c>
      <c r="D8" s="16">
        <v>326</v>
      </c>
      <c r="E8">
        <f t="shared" ref="E8:E9" si="0">D8*$E$3/$D$3</f>
        <v>2.4298136645962733</v>
      </c>
      <c r="F8">
        <f t="shared" ref="F8:F9" si="1">D8*$F$3/$D$3</f>
        <v>6.1717267080745337</v>
      </c>
      <c r="G8" s="2">
        <f t="shared" ref="G8:G9" si="2">F8/$F$3</f>
        <v>0.40496894409937884</v>
      </c>
      <c r="H8" s="3" t="s">
        <v>13</v>
      </c>
      <c r="I8" s="16">
        <v>233</v>
      </c>
      <c r="J8">
        <f>I8*$J$3/$I$3</f>
        <v>1.9634831460674158</v>
      </c>
      <c r="K8">
        <f t="shared" ref="K8:K9" si="3">I8*$K$3/$I$3</f>
        <v>4.9872471910112361</v>
      </c>
      <c r="L8" s="2">
        <f t="shared" ref="L8:L9" si="4">K8/$F$3</f>
        <v>0.32724719101123595</v>
      </c>
    </row>
    <row r="9" spans="2:12" ht="17.100000000000001" thickBot="1">
      <c r="B9" s="23"/>
      <c r="C9" s="4" t="s">
        <v>14</v>
      </c>
      <c r="D9" s="17">
        <v>90</v>
      </c>
      <c r="E9" s="5">
        <f t="shared" si="0"/>
        <v>0.67080745341614911</v>
      </c>
      <c r="F9" s="5">
        <f t="shared" si="1"/>
        <v>1.7038509316770185</v>
      </c>
      <c r="G9" s="6">
        <f t="shared" si="2"/>
        <v>0.11180124223602483</v>
      </c>
      <c r="H9" s="4" t="s">
        <v>14</v>
      </c>
      <c r="I9" s="17">
        <v>93</v>
      </c>
      <c r="J9" s="5">
        <f>I9*$J$3/$I$3</f>
        <v>0.7837078651685393</v>
      </c>
      <c r="K9" s="5">
        <f t="shared" si="3"/>
        <v>1.9906179775280899</v>
      </c>
      <c r="L9" s="6">
        <f t="shared" si="4"/>
        <v>0.13061797752808987</v>
      </c>
    </row>
    <row r="10" spans="2:12">
      <c r="B10" s="21">
        <v>50</v>
      </c>
      <c r="C10" s="7" t="s">
        <v>6</v>
      </c>
      <c r="D10" s="8" t="s">
        <v>7</v>
      </c>
      <c r="E10" s="8" t="s">
        <v>8</v>
      </c>
      <c r="F10" s="8" t="s">
        <v>9</v>
      </c>
      <c r="G10" s="9" t="s">
        <v>10</v>
      </c>
      <c r="H10" s="7" t="s">
        <v>6</v>
      </c>
      <c r="I10" s="8" t="s">
        <v>7</v>
      </c>
      <c r="J10" s="8" t="s">
        <v>8</v>
      </c>
      <c r="K10" s="8" t="s">
        <v>9</v>
      </c>
      <c r="L10" s="9" t="s">
        <v>10</v>
      </c>
    </row>
    <row r="11" spans="2:12">
      <c r="B11" s="22"/>
      <c r="C11" s="1" t="s">
        <v>12</v>
      </c>
      <c r="D11">
        <f>800-(D12+D13)</f>
        <v>325</v>
      </c>
      <c r="E11">
        <f>D11*$E$3/$D$3</f>
        <v>2.4223602484472049</v>
      </c>
      <c r="F11">
        <f>D11*$F$3/$D$3</f>
        <v>6.1527950310559003</v>
      </c>
      <c r="G11" s="2">
        <f>F11/$F$3</f>
        <v>0.40372670807453415</v>
      </c>
      <c r="H11" s="1" t="s">
        <v>12</v>
      </c>
      <c r="I11">
        <f>$I$3-(I12+I13)</f>
        <v>271</v>
      </c>
      <c r="J11">
        <f>I11*$J$3/$I$3</f>
        <v>2.2837078651685392</v>
      </c>
      <c r="K11">
        <f>I11*$K$3/$I$3</f>
        <v>5.8006179775280895</v>
      </c>
      <c r="L11" s="2">
        <f>K11/$F$3</f>
        <v>0.38061797752808985</v>
      </c>
    </row>
    <row r="12" spans="2:12">
      <c r="B12" s="22"/>
      <c r="C12" s="3" t="s">
        <v>13</v>
      </c>
      <c r="D12" s="16">
        <v>375</v>
      </c>
      <c r="E12">
        <f t="shared" ref="E12:E13" si="5">D12*$E$3/$D$3</f>
        <v>2.7950310559006213</v>
      </c>
      <c r="F12">
        <f t="shared" ref="F12:F13" si="6">D12*$F$3/$D$3</f>
        <v>7.0993788819875778</v>
      </c>
      <c r="G12" s="2">
        <f t="shared" ref="G12:G13" si="7">F12/$F$3</f>
        <v>0.46583850931677018</v>
      </c>
      <c r="H12" s="3" t="s">
        <v>13</v>
      </c>
      <c r="I12" s="16">
        <v>253</v>
      </c>
      <c r="J12">
        <f t="shared" ref="J12:J13" si="8">I12*$J$3/$I$3</f>
        <v>2.1320224719101124</v>
      </c>
      <c r="K12">
        <f t="shared" ref="K12:K13" si="9">I12*$K$3/$I$3</f>
        <v>5.4153370786516861</v>
      </c>
      <c r="L12" s="2">
        <f t="shared" ref="L12:L13" si="10">K12/$F$3</f>
        <v>0.35533707865168546</v>
      </c>
    </row>
    <row r="13" spans="2:12" ht="17.100000000000001" thickBot="1">
      <c r="B13" s="23"/>
      <c r="C13" s="4" t="s">
        <v>14</v>
      </c>
      <c r="D13" s="17">
        <v>100</v>
      </c>
      <c r="E13" s="5">
        <f t="shared" si="5"/>
        <v>0.74534161490683226</v>
      </c>
      <c r="F13" s="5">
        <f t="shared" si="6"/>
        <v>1.8931677018633541</v>
      </c>
      <c r="G13" s="6">
        <f t="shared" si="7"/>
        <v>0.12422360248447205</v>
      </c>
      <c r="H13" s="4" t="s">
        <v>14</v>
      </c>
      <c r="I13" s="17">
        <v>188</v>
      </c>
      <c r="J13" s="5">
        <f t="shared" si="8"/>
        <v>1.5842696629213484</v>
      </c>
      <c r="K13" s="5">
        <f t="shared" si="9"/>
        <v>4.0240449438202246</v>
      </c>
      <c r="L13" s="6">
        <f t="shared" si="10"/>
        <v>0.2640449438202247</v>
      </c>
    </row>
    <row r="14" spans="2:12">
      <c r="B14" s="21">
        <v>70</v>
      </c>
      <c r="C14" s="7" t="s">
        <v>6</v>
      </c>
      <c r="D14" s="8" t="s">
        <v>7</v>
      </c>
      <c r="E14" s="8" t="s">
        <v>8</v>
      </c>
      <c r="F14" s="8" t="s">
        <v>9</v>
      </c>
      <c r="G14" s="9" t="s">
        <v>10</v>
      </c>
      <c r="H14" s="7" t="s">
        <v>6</v>
      </c>
      <c r="I14" s="8" t="s">
        <v>7</v>
      </c>
      <c r="J14" s="8" t="s">
        <v>8</v>
      </c>
      <c r="K14" s="8" t="s">
        <v>9</v>
      </c>
      <c r="L14" s="9" t="s">
        <v>10</v>
      </c>
    </row>
    <row r="15" spans="2:12">
      <c r="B15" s="22"/>
      <c r="C15" s="1" t="s">
        <v>12</v>
      </c>
      <c r="D15">
        <f>800-(D16+D17)</f>
        <v>144</v>
      </c>
      <c r="E15">
        <f>D15*$E$3/$D$3</f>
        <v>1.0732919254658384</v>
      </c>
      <c r="F15">
        <f>D15*$F$3/$D$3</f>
        <v>2.7261614906832299</v>
      </c>
      <c r="G15" s="2">
        <f>F15/$F$3</f>
        <v>0.17888198757763976</v>
      </c>
      <c r="H15" s="1" t="s">
        <v>12</v>
      </c>
      <c r="I15">
        <f>$I$3-(I16+I17)</f>
        <v>96</v>
      </c>
      <c r="J15">
        <f>I15*$J$3/$I$3</f>
        <v>0.8089887640449438</v>
      </c>
      <c r="K15">
        <f>I15*$K$3/$I$3</f>
        <v>2.0548314606741571</v>
      </c>
      <c r="L15" s="2">
        <f>K15/$F$3</f>
        <v>0.1348314606741573</v>
      </c>
    </row>
    <row r="16" spans="2:12">
      <c r="B16" s="22"/>
      <c r="C16" s="3" t="s">
        <v>13</v>
      </c>
      <c r="D16" s="16">
        <v>488</v>
      </c>
      <c r="E16">
        <f t="shared" ref="E16:E17" si="11">D16*$E$3/$D$3</f>
        <v>3.6372670807453416</v>
      </c>
      <c r="F16">
        <f t="shared" ref="F16:F17" si="12">D16*$F$3/$D$3</f>
        <v>9.2386583850931672</v>
      </c>
      <c r="G16" s="2">
        <f t="shared" ref="G16:G17" si="13">F16/$F$3</f>
        <v>0.60621118012422359</v>
      </c>
      <c r="H16" s="3" t="s">
        <v>13</v>
      </c>
      <c r="I16" s="16">
        <v>325</v>
      </c>
      <c r="J16">
        <f>I16*$J$3/$I$3</f>
        <v>2.7387640449438204</v>
      </c>
      <c r="K16">
        <f>I16*$K$3/$I$3</f>
        <v>6.9564606741573032</v>
      </c>
      <c r="L16" s="2">
        <f t="shared" ref="L16:L17" si="14">K16/$F$3</f>
        <v>0.45646067415730335</v>
      </c>
    </row>
    <row r="17" spans="2:12" ht="17.100000000000001" thickBot="1">
      <c r="B17" s="23"/>
      <c r="C17" s="4" t="s">
        <v>14</v>
      </c>
      <c r="D17" s="17">
        <v>168</v>
      </c>
      <c r="E17" s="5">
        <f t="shared" si="11"/>
        <v>1.2521739130434784</v>
      </c>
      <c r="F17" s="5">
        <f t="shared" si="12"/>
        <v>3.1805217391304348</v>
      </c>
      <c r="G17" s="6">
        <f t="shared" si="13"/>
        <v>0.20869565217391303</v>
      </c>
      <c r="H17" s="4" t="s">
        <v>14</v>
      </c>
      <c r="I17" s="17">
        <v>291</v>
      </c>
      <c r="J17" s="5">
        <f t="shared" ref="J17" si="15">I17*$J$3/$I$3</f>
        <v>2.452247191011236</v>
      </c>
      <c r="K17" s="5">
        <f t="shared" ref="K17" si="16">I17*$K$3/$I$3</f>
        <v>6.2287078651685395</v>
      </c>
      <c r="L17" s="6">
        <f t="shared" si="14"/>
        <v>0.40870786516853935</v>
      </c>
    </row>
    <row r="18" spans="2:12">
      <c r="B18" s="21">
        <v>90</v>
      </c>
      <c r="C18" s="7" t="s">
        <v>6</v>
      </c>
      <c r="D18" s="8" t="s">
        <v>7</v>
      </c>
      <c r="E18" s="8" t="s">
        <v>8</v>
      </c>
      <c r="F18" s="8" t="s">
        <v>9</v>
      </c>
      <c r="G18" s="9" t="s">
        <v>10</v>
      </c>
      <c r="H18" s="7" t="s">
        <v>6</v>
      </c>
      <c r="I18" s="8" t="s">
        <v>7</v>
      </c>
      <c r="J18" s="8" t="s">
        <v>8</v>
      </c>
      <c r="K18" s="8" t="s">
        <v>9</v>
      </c>
      <c r="L18" s="9" t="s">
        <v>10</v>
      </c>
    </row>
    <row r="19" spans="2:12">
      <c r="B19" s="22"/>
      <c r="C19" s="1" t="s">
        <v>12</v>
      </c>
      <c r="D19">
        <f>800-(D20+D21)</f>
        <v>37</v>
      </c>
      <c r="E19">
        <f>D19*$E$3/$D$3</f>
        <v>0.27577639751552796</v>
      </c>
      <c r="F19">
        <f>D19*$F$3/$D$3</f>
        <v>0.70047204968944099</v>
      </c>
      <c r="G19" s="2">
        <f>F19/$F$3</f>
        <v>4.5962732919254658E-2</v>
      </c>
      <c r="H19" s="1" t="s">
        <v>12</v>
      </c>
      <c r="I19">
        <f>$I$3-(I20+I21)</f>
        <v>122</v>
      </c>
      <c r="J19">
        <f>I19*$J$3/$I$3</f>
        <v>1.0280898876404494</v>
      </c>
      <c r="K19">
        <f>I19*$K$3/$I$3</f>
        <v>2.6113483146067415</v>
      </c>
      <c r="L19" s="2">
        <f>K19/$F$3</f>
        <v>0.17134831460674158</v>
      </c>
    </row>
    <row r="20" spans="2:12">
      <c r="B20" s="22"/>
      <c r="C20" s="3" t="s">
        <v>13</v>
      </c>
      <c r="D20" s="16">
        <v>579</v>
      </c>
      <c r="E20">
        <f t="shared" ref="E20:E21" si="17">D20*$E$3/$D$3</f>
        <v>4.3155279503105586</v>
      </c>
      <c r="F20">
        <f t="shared" ref="F20:F21" si="18">D20*$F$3/$D$3</f>
        <v>10.961440993788822</v>
      </c>
      <c r="G20" s="2">
        <f t="shared" ref="G20:G21" si="19">F20/$F$3</f>
        <v>0.71925465838509328</v>
      </c>
      <c r="H20" s="3" t="s">
        <v>13</v>
      </c>
      <c r="I20" s="16">
        <v>343</v>
      </c>
      <c r="J20">
        <f t="shared" ref="J20:J21" si="20">I20*$J$3/$I$3</f>
        <v>2.8904494382022472</v>
      </c>
      <c r="K20">
        <f t="shared" ref="K20:K21" si="21">I20*$K$3/$I$3</f>
        <v>7.3417415730337074</v>
      </c>
      <c r="L20" s="2">
        <f t="shared" ref="L20:L21" si="22">K20/$F$3</f>
        <v>0.48174157303370785</v>
      </c>
    </row>
    <row r="21" spans="2:12" ht="17.100000000000001" thickBot="1">
      <c r="B21" s="23"/>
      <c r="C21" s="4" t="s">
        <v>14</v>
      </c>
      <c r="D21" s="17">
        <v>184</v>
      </c>
      <c r="E21" s="5">
        <f t="shared" si="17"/>
        <v>1.3714285714285714</v>
      </c>
      <c r="F21" s="5">
        <f t="shared" si="18"/>
        <v>3.4834285714285711</v>
      </c>
      <c r="G21" s="6">
        <f t="shared" si="19"/>
        <v>0.22857142857142854</v>
      </c>
      <c r="H21" s="4" t="s">
        <v>14</v>
      </c>
      <c r="I21" s="17">
        <v>247</v>
      </c>
      <c r="J21" s="5">
        <f t="shared" si="20"/>
        <v>2.0814606741573032</v>
      </c>
      <c r="K21" s="5">
        <f t="shared" si="21"/>
        <v>5.2869101123595508</v>
      </c>
      <c r="L21" s="6">
        <f t="shared" si="22"/>
        <v>0.34691011235955055</v>
      </c>
    </row>
    <row r="22" spans="2:12" ht="17.100000000000001" thickBot="1"/>
    <row r="23" spans="2:12" ht="17.100000000000001" thickBot="1">
      <c r="C23" s="10" t="s">
        <v>4</v>
      </c>
      <c r="D23" s="13" t="s">
        <v>15</v>
      </c>
      <c r="E23" s="13" t="s">
        <v>16</v>
      </c>
      <c r="F23" s="13" t="s">
        <v>17</v>
      </c>
      <c r="H23" s="14" t="s">
        <v>4</v>
      </c>
      <c r="I23" s="13" t="s">
        <v>15</v>
      </c>
      <c r="J23" s="13" t="s">
        <v>16</v>
      </c>
      <c r="K23" s="13" t="s">
        <v>17</v>
      </c>
    </row>
    <row r="24" spans="2:12">
      <c r="C24" s="12">
        <v>30</v>
      </c>
      <c r="D24" s="12">
        <f>$E$3-E7</f>
        <v>3.1378881987577638</v>
      </c>
      <c r="E24" s="12">
        <f>E9</f>
        <v>0.67080745341614911</v>
      </c>
      <c r="F24" s="12">
        <f>$E$3</f>
        <v>6</v>
      </c>
      <c r="H24" s="12">
        <v>30</v>
      </c>
      <c r="I24" s="12">
        <f>$J$3-J7</f>
        <v>2.7471910112359552</v>
      </c>
      <c r="J24" s="12">
        <f>J9</f>
        <v>0.7837078651685393</v>
      </c>
      <c r="K24" s="12">
        <f>$J$3</f>
        <v>6</v>
      </c>
    </row>
    <row r="25" spans="2:12">
      <c r="C25" s="12">
        <v>50</v>
      </c>
      <c r="D25" s="12">
        <f>$E$3-E11</f>
        <v>3.5776397515527951</v>
      </c>
      <c r="E25" s="12">
        <f>E13</f>
        <v>0.74534161490683226</v>
      </c>
      <c r="F25" s="12">
        <f t="shared" ref="F25:F27" si="23">$E$3</f>
        <v>6</v>
      </c>
      <c r="H25" s="12">
        <v>50</v>
      </c>
      <c r="I25" s="12">
        <f>$J$3-J11</f>
        <v>3.7162921348314608</v>
      </c>
      <c r="J25" s="12">
        <f>J13</f>
        <v>1.5842696629213484</v>
      </c>
      <c r="K25" s="12">
        <f t="shared" ref="K25:K27" si="24">$J$3</f>
        <v>6</v>
      </c>
    </row>
    <row r="26" spans="2:12">
      <c r="C26" s="12">
        <v>70</v>
      </c>
      <c r="D26" s="12">
        <f>$E$3-E15</f>
        <v>4.9267080745341616</v>
      </c>
      <c r="E26" s="12">
        <f>E17</f>
        <v>1.2521739130434784</v>
      </c>
      <c r="F26" s="12">
        <f t="shared" si="23"/>
        <v>6</v>
      </c>
      <c r="H26" s="12">
        <v>70</v>
      </c>
      <c r="I26" s="12">
        <f>$J$3-J15</f>
        <v>5.191011235955056</v>
      </c>
      <c r="J26" s="12">
        <f>J17</f>
        <v>2.452247191011236</v>
      </c>
      <c r="K26" s="12">
        <f t="shared" si="24"/>
        <v>6</v>
      </c>
    </row>
    <row r="27" spans="2:12">
      <c r="C27" s="12">
        <v>90</v>
      </c>
      <c r="D27" s="12">
        <f>$E$3-E19</f>
        <v>5.7242236024844724</v>
      </c>
      <c r="E27" s="12">
        <f>E21</f>
        <v>1.3714285714285714</v>
      </c>
      <c r="F27" s="12">
        <f t="shared" si="23"/>
        <v>6</v>
      </c>
      <c r="H27" s="12">
        <v>90</v>
      </c>
      <c r="I27" s="12">
        <f>$J$3-J19</f>
        <v>4.9719101123595504</v>
      </c>
      <c r="J27" s="12">
        <f>J21</f>
        <v>2.0814606741573032</v>
      </c>
      <c r="K27" s="12">
        <f t="shared" si="24"/>
        <v>6</v>
      </c>
    </row>
  </sheetData>
  <mergeCells count="5">
    <mergeCell ref="C5:L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49C-A6E9-D146-B482-E1B75AAC9DC6}">
  <dimension ref="B2:L27"/>
  <sheetViews>
    <sheetView tabSelected="1" topLeftCell="E1" zoomScale="110" zoomScaleNormal="110" workbookViewId="0">
      <selection activeCell="I13" sqref="I13"/>
    </sheetView>
  </sheetViews>
  <sheetFormatPr defaultColWidth="11" defaultRowHeight="15.95"/>
  <cols>
    <col min="1" max="1" width="4.125" customWidth="1"/>
    <col min="2" max="2" width="5.375" customWidth="1"/>
    <col min="3" max="3" width="13.5" bestFit="1" customWidth="1"/>
    <col min="4" max="4" width="19.625" bestFit="1" customWidth="1"/>
    <col min="5" max="5" width="21.875" bestFit="1" customWidth="1"/>
    <col min="6" max="6" width="9" bestFit="1" customWidth="1"/>
    <col min="7" max="7" width="12.375" customWidth="1"/>
    <col min="8" max="8" width="13.5" bestFit="1" customWidth="1"/>
    <col min="9" max="9" width="19.625" bestFit="1" customWidth="1"/>
    <col min="10" max="10" width="21.875" bestFit="1" customWidth="1"/>
    <col min="11" max="11" width="12.375" bestFit="1" customWidth="1"/>
  </cols>
  <sheetData>
    <row r="2" spans="2:12">
      <c r="C2" s="13"/>
      <c r="D2" s="13" t="s">
        <v>0</v>
      </c>
      <c r="E2" s="13" t="s">
        <v>1</v>
      </c>
      <c r="F2" s="13" t="s">
        <v>2</v>
      </c>
      <c r="H2" s="13"/>
      <c r="I2" s="13" t="s">
        <v>0</v>
      </c>
      <c r="J2" s="13" t="s">
        <v>1</v>
      </c>
      <c r="K2" s="13" t="s">
        <v>2</v>
      </c>
    </row>
    <row r="3" spans="2:12">
      <c r="C3" s="13" t="s">
        <v>3</v>
      </c>
      <c r="D3" s="15">
        <v>805</v>
      </c>
      <c r="E3" s="12">
        <v>6</v>
      </c>
      <c r="F3" s="12">
        <v>15.24</v>
      </c>
      <c r="H3" s="13" t="s">
        <v>3</v>
      </c>
      <c r="I3" s="15">
        <v>720</v>
      </c>
      <c r="J3" s="12">
        <v>6</v>
      </c>
      <c r="K3" s="12">
        <v>15.24</v>
      </c>
    </row>
    <row r="4" spans="2:12" ht="17.100000000000001" thickBot="1"/>
    <row r="5" spans="2:12" ht="17.100000000000001" thickBot="1">
      <c r="B5" s="11" t="s">
        <v>4</v>
      </c>
      <c r="C5" s="18" t="s">
        <v>5</v>
      </c>
      <c r="D5" s="19"/>
      <c r="E5" s="19"/>
      <c r="F5" s="19"/>
      <c r="G5" s="19"/>
      <c r="H5" s="19"/>
      <c r="I5" s="19"/>
      <c r="J5" s="19"/>
      <c r="K5" s="19"/>
      <c r="L5" s="20"/>
    </row>
    <row r="6" spans="2:12">
      <c r="B6" s="21">
        <v>30</v>
      </c>
      <c r="C6" s="7" t="s">
        <v>6</v>
      </c>
      <c r="D6" s="8" t="s">
        <v>7</v>
      </c>
      <c r="E6" s="8" t="s">
        <v>8</v>
      </c>
      <c r="F6" s="8" t="s">
        <v>9</v>
      </c>
      <c r="G6" s="9" t="s">
        <v>10</v>
      </c>
      <c r="H6" s="7" t="s">
        <v>11</v>
      </c>
      <c r="I6" s="8" t="s">
        <v>7</v>
      </c>
      <c r="J6" s="8" t="s">
        <v>8</v>
      </c>
      <c r="K6" s="8" t="s">
        <v>9</v>
      </c>
      <c r="L6" s="9" t="s">
        <v>10</v>
      </c>
    </row>
    <row r="7" spans="2:12">
      <c r="B7" s="22"/>
      <c r="C7" s="1" t="s">
        <v>12</v>
      </c>
      <c r="D7">
        <f>800-(D8+D9)</f>
        <v>522</v>
      </c>
      <c r="E7">
        <f>D7*$E$3/$D$3</f>
        <v>3.8906832298136647</v>
      </c>
      <c r="F7">
        <f>D7*$F$3/$D$3</f>
        <v>9.8823354037267084</v>
      </c>
      <c r="G7" s="2">
        <f>F7/$F$3</f>
        <v>0.64844720496894415</v>
      </c>
      <c r="H7" s="1" t="s">
        <v>12</v>
      </c>
      <c r="I7">
        <f>$I$3-(I8+I9)</f>
        <v>463</v>
      </c>
      <c r="J7">
        <f>I7*$J$3/$I$3</f>
        <v>3.8583333333333334</v>
      </c>
      <c r="K7">
        <f>I7*$K$3/$I$3</f>
        <v>9.8001666666666658</v>
      </c>
      <c r="L7" s="2">
        <f>K7/$F$3</f>
        <v>0.64305555555555549</v>
      </c>
    </row>
    <row r="8" spans="2:12">
      <c r="B8" s="22"/>
      <c r="C8" s="3" t="s">
        <v>13</v>
      </c>
      <c r="D8" s="16">
        <v>255</v>
      </c>
      <c r="E8">
        <f t="shared" ref="E8:E9" si="0">D8*$E$3/$D$3</f>
        <v>1.9006211180124224</v>
      </c>
      <c r="F8">
        <f t="shared" ref="F8:F9" si="1">D8*$F$3/$D$3</f>
        <v>4.8275776397515529</v>
      </c>
      <c r="G8" s="2">
        <f t="shared" ref="G8:G9" si="2">F8/$F$3</f>
        <v>0.31677018633540371</v>
      </c>
      <c r="H8" s="3" t="s">
        <v>13</v>
      </c>
      <c r="I8" s="16">
        <v>214</v>
      </c>
      <c r="J8">
        <f>I8*$J$3/$I$3</f>
        <v>1.7833333333333334</v>
      </c>
      <c r="K8">
        <f t="shared" ref="K8:K9" si="3">I8*$K$3/$I$3</f>
        <v>4.5296666666666665</v>
      </c>
      <c r="L8" s="2">
        <f t="shared" ref="L8:L9" si="4">K8/$F$3</f>
        <v>0.29722222222222222</v>
      </c>
    </row>
    <row r="9" spans="2:12" ht="17.100000000000001" thickBot="1">
      <c r="B9" s="23"/>
      <c r="C9" s="4" t="s">
        <v>14</v>
      </c>
      <c r="D9" s="17">
        <v>23</v>
      </c>
      <c r="E9" s="5">
        <f t="shared" si="0"/>
        <v>0.17142857142857143</v>
      </c>
      <c r="F9" s="5">
        <f t="shared" si="1"/>
        <v>0.43542857142857139</v>
      </c>
      <c r="G9" s="6">
        <f t="shared" si="2"/>
        <v>2.8571428571428567E-2</v>
      </c>
      <c r="H9" s="4" t="s">
        <v>14</v>
      </c>
      <c r="I9" s="17">
        <v>43</v>
      </c>
      <c r="J9" s="5">
        <f>I9*$J$3/$I$3</f>
        <v>0.35833333333333334</v>
      </c>
      <c r="K9" s="5">
        <f t="shared" si="3"/>
        <v>0.91016666666666679</v>
      </c>
      <c r="L9" s="6">
        <f t="shared" si="4"/>
        <v>5.9722222222222232E-2</v>
      </c>
    </row>
    <row r="10" spans="2:12">
      <c r="B10" s="21">
        <v>50</v>
      </c>
      <c r="C10" s="7" t="s">
        <v>6</v>
      </c>
      <c r="D10" s="8" t="s">
        <v>7</v>
      </c>
      <c r="E10" s="8" t="s">
        <v>8</v>
      </c>
      <c r="F10" s="8" t="s">
        <v>9</v>
      </c>
      <c r="G10" s="9" t="s">
        <v>10</v>
      </c>
      <c r="H10" s="7" t="s">
        <v>6</v>
      </c>
      <c r="I10" s="8" t="s">
        <v>7</v>
      </c>
      <c r="J10" s="8" t="s">
        <v>8</v>
      </c>
      <c r="K10" s="8" t="s">
        <v>9</v>
      </c>
      <c r="L10" s="9" t="s">
        <v>10</v>
      </c>
    </row>
    <row r="11" spans="2:12">
      <c r="B11" s="22"/>
      <c r="C11" s="1" t="s">
        <v>12</v>
      </c>
      <c r="D11">
        <f>800-(D12+D13)</f>
        <v>240</v>
      </c>
      <c r="E11">
        <f>D11*$E$3/$D$3</f>
        <v>1.7888198757763976</v>
      </c>
      <c r="F11">
        <f>D11*$F$3/$D$3</f>
        <v>4.54360248447205</v>
      </c>
      <c r="G11" s="2">
        <f>F11/$F$3</f>
        <v>0.29813664596273293</v>
      </c>
      <c r="H11" s="1" t="s">
        <v>12</v>
      </c>
      <c r="I11">
        <f>$I$3-(I12+I13)</f>
        <v>213</v>
      </c>
      <c r="J11">
        <f>I11*$J$3/$I$3</f>
        <v>1.7749999999999999</v>
      </c>
      <c r="K11">
        <f>I11*$K$3/$I$3</f>
        <v>4.5084999999999997</v>
      </c>
      <c r="L11" s="2">
        <f>K11/$F$3</f>
        <v>0.29583333333333334</v>
      </c>
    </row>
    <row r="12" spans="2:12">
      <c r="B12" s="22"/>
      <c r="C12" s="3" t="s">
        <v>13</v>
      </c>
      <c r="D12" s="16">
        <v>501</v>
      </c>
      <c r="E12">
        <f t="shared" ref="E12:E13" si="5">D12*$E$3/$D$3</f>
        <v>3.7341614906832299</v>
      </c>
      <c r="F12">
        <f t="shared" ref="F12:F13" si="6">D12*$F$3/$D$3</f>
        <v>9.4847701863354033</v>
      </c>
      <c r="G12" s="2">
        <f t="shared" ref="G12:G13" si="7">F12/$F$3</f>
        <v>0.62236024844720494</v>
      </c>
      <c r="H12" s="3" t="s">
        <v>13</v>
      </c>
      <c r="I12" s="16">
        <v>411</v>
      </c>
      <c r="J12">
        <f t="shared" ref="J12:J13" si="8">I12*$J$3/$I$3</f>
        <v>3.4249999999999998</v>
      </c>
      <c r="K12">
        <f t="shared" ref="K12:K13" si="9">I12*$K$3/$I$3</f>
        <v>8.6995000000000005</v>
      </c>
      <c r="L12" s="2">
        <f t="shared" ref="L12:L13" si="10">K12/$F$3</f>
        <v>0.5708333333333333</v>
      </c>
    </row>
    <row r="13" spans="2:12" ht="17.100000000000001" thickBot="1">
      <c r="B13" s="23"/>
      <c r="C13" s="4" t="s">
        <v>14</v>
      </c>
      <c r="D13" s="17">
        <v>59</v>
      </c>
      <c r="E13" s="5">
        <f t="shared" si="5"/>
        <v>0.43975155279503103</v>
      </c>
      <c r="F13" s="5">
        <f t="shared" si="6"/>
        <v>1.1169689440993789</v>
      </c>
      <c r="G13" s="6">
        <f t="shared" si="7"/>
        <v>7.3291925465838501E-2</v>
      </c>
      <c r="H13" s="4" t="s">
        <v>14</v>
      </c>
      <c r="I13" s="17">
        <v>96</v>
      </c>
      <c r="J13" s="5">
        <f t="shared" si="8"/>
        <v>0.8</v>
      </c>
      <c r="K13" s="5">
        <f t="shared" si="9"/>
        <v>2.032</v>
      </c>
      <c r="L13" s="6">
        <f t="shared" si="10"/>
        <v>0.13333333333333333</v>
      </c>
    </row>
    <row r="14" spans="2:12">
      <c r="B14" s="21">
        <v>70</v>
      </c>
      <c r="C14" s="7" t="s">
        <v>6</v>
      </c>
      <c r="D14" s="8" t="s">
        <v>7</v>
      </c>
      <c r="E14" s="8" t="s">
        <v>8</v>
      </c>
      <c r="F14" s="8" t="s">
        <v>9</v>
      </c>
      <c r="G14" s="9" t="s">
        <v>10</v>
      </c>
      <c r="H14" s="7" t="s">
        <v>6</v>
      </c>
      <c r="I14" s="8" t="s">
        <v>7</v>
      </c>
      <c r="J14" s="8" t="s">
        <v>8</v>
      </c>
      <c r="K14" s="8" t="s">
        <v>9</v>
      </c>
      <c r="L14" s="9" t="s">
        <v>10</v>
      </c>
    </row>
    <row r="15" spans="2:12">
      <c r="B15" s="22"/>
      <c r="C15" s="1" t="s">
        <v>12</v>
      </c>
      <c r="D15">
        <f>800-(D16+D17)</f>
        <v>138</v>
      </c>
      <c r="E15">
        <f>D15*$E$3/$D$3</f>
        <v>1.0285714285714285</v>
      </c>
      <c r="F15">
        <f>D15*$F$3/$D$3</f>
        <v>2.6125714285714285</v>
      </c>
      <c r="G15" s="2">
        <f>F15/$F$3</f>
        <v>0.17142857142857143</v>
      </c>
      <c r="H15" s="1" t="s">
        <v>12</v>
      </c>
      <c r="I15">
        <f>$I$3-(I16+I17)</f>
        <v>146</v>
      </c>
      <c r="J15">
        <f>I15*$J$3/$I$3</f>
        <v>1.2166666666666666</v>
      </c>
      <c r="K15">
        <f>I15*$K$3/$I$3</f>
        <v>3.0903333333333332</v>
      </c>
      <c r="L15" s="2">
        <f>K15/$F$3</f>
        <v>0.20277777777777775</v>
      </c>
    </row>
    <row r="16" spans="2:12">
      <c r="B16" s="22"/>
      <c r="C16" s="3" t="s">
        <v>13</v>
      </c>
      <c r="D16" s="16">
        <v>569</v>
      </c>
      <c r="E16">
        <f t="shared" ref="E16:E17" si="11">D16*$E$3/$D$3</f>
        <v>4.2409937888198757</v>
      </c>
      <c r="F16">
        <f t="shared" ref="F16:F17" si="12">D16*$F$3/$D$3</f>
        <v>10.772124223602484</v>
      </c>
      <c r="G16" s="2">
        <f t="shared" ref="G16:G17" si="13">F16/$F$3</f>
        <v>0.70683229813664594</v>
      </c>
      <c r="H16" s="3" t="s">
        <v>13</v>
      </c>
      <c r="I16" s="16">
        <v>461</v>
      </c>
      <c r="J16">
        <f>I16*$J$3/$I$3</f>
        <v>3.8416666666666668</v>
      </c>
      <c r="K16">
        <f>I16*$K$3/$I$3</f>
        <v>9.757833333333334</v>
      </c>
      <c r="L16" s="2">
        <f t="shared" ref="L16:L17" si="14">K16/$F$3</f>
        <v>0.64027777777777783</v>
      </c>
    </row>
    <row r="17" spans="2:12" ht="17.100000000000001" thickBot="1">
      <c r="B17" s="23"/>
      <c r="C17" s="4" t="s">
        <v>14</v>
      </c>
      <c r="D17" s="17">
        <v>93</v>
      </c>
      <c r="E17" s="5">
        <f t="shared" si="11"/>
        <v>0.69316770186335408</v>
      </c>
      <c r="F17" s="5">
        <f t="shared" si="12"/>
        <v>1.7606459627329192</v>
      </c>
      <c r="G17" s="6">
        <f t="shared" si="13"/>
        <v>0.115527950310559</v>
      </c>
      <c r="H17" s="4" t="s">
        <v>14</v>
      </c>
      <c r="I17" s="17">
        <v>113</v>
      </c>
      <c r="J17" s="5">
        <f t="shared" ref="J17" si="15">I17*$J$3/$I$3</f>
        <v>0.94166666666666665</v>
      </c>
      <c r="K17" s="5">
        <f t="shared" ref="K17" si="16">I17*$K$3/$I$3</f>
        <v>2.3918333333333335</v>
      </c>
      <c r="L17" s="6">
        <f t="shared" si="14"/>
        <v>0.15694444444444444</v>
      </c>
    </row>
    <row r="18" spans="2:12">
      <c r="B18" s="21">
        <v>90</v>
      </c>
      <c r="C18" s="7" t="s">
        <v>6</v>
      </c>
      <c r="D18" s="8" t="s">
        <v>7</v>
      </c>
      <c r="E18" s="8" t="s">
        <v>8</v>
      </c>
      <c r="F18" s="8" t="s">
        <v>9</v>
      </c>
      <c r="G18" s="9" t="s">
        <v>10</v>
      </c>
      <c r="H18" s="7" t="s">
        <v>6</v>
      </c>
      <c r="I18" s="8" t="s">
        <v>7</v>
      </c>
      <c r="J18" s="8" t="s">
        <v>8</v>
      </c>
      <c r="K18" s="8" t="s">
        <v>9</v>
      </c>
      <c r="L18" s="9" t="s">
        <v>10</v>
      </c>
    </row>
    <row r="19" spans="2:12">
      <c r="B19" s="22"/>
      <c r="C19" s="1" t="s">
        <v>12</v>
      </c>
      <c r="D19">
        <f>800-(D20+D21)</f>
        <v>12</v>
      </c>
      <c r="E19">
        <f>D19*$E$3/$D$3</f>
        <v>8.9440993788819881E-2</v>
      </c>
      <c r="F19">
        <f>D19*$F$3/$D$3</f>
        <v>0.22718012422360248</v>
      </c>
      <c r="G19" s="2">
        <f>F19/$F$3</f>
        <v>1.4906832298136646E-2</v>
      </c>
      <c r="H19" s="1" t="s">
        <v>12</v>
      </c>
      <c r="I19">
        <f>$I$3-(I20+I21)</f>
        <v>69</v>
      </c>
      <c r="J19">
        <f>I19*$J$3/$I$3</f>
        <v>0.57499999999999996</v>
      </c>
      <c r="K19">
        <f>I19*$K$3/$I$3</f>
        <v>1.4604999999999999</v>
      </c>
      <c r="L19" s="2">
        <f>K19/$F$3</f>
        <v>9.5833333333333326E-2</v>
      </c>
    </row>
    <row r="20" spans="2:12">
      <c r="B20" s="22"/>
      <c r="C20" s="3" t="s">
        <v>13</v>
      </c>
      <c r="D20" s="16">
        <v>631</v>
      </c>
      <c r="E20">
        <f t="shared" ref="E20:E21" si="17">D20*$E$3/$D$3</f>
        <v>4.7031055900621119</v>
      </c>
      <c r="F20">
        <f t="shared" ref="F20:F21" si="18">D20*$F$3/$D$3</f>
        <v>11.945888198757764</v>
      </c>
      <c r="G20" s="2">
        <f t="shared" ref="G20:G21" si="19">F20/$F$3</f>
        <v>0.78385093167701858</v>
      </c>
      <c r="H20" s="3" t="s">
        <v>13</v>
      </c>
      <c r="I20" s="16">
        <v>402</v>
      </c>
      <c r="J20">
        <f t="shared" ref="J20:J21" si="20">I20*$J$3/$I$3</f>
        <v>3.35</v>
      </c>
      <c r="K20">
        <f t="shared" ref="K20:K21" si="21">I20*$K$3/$I$3</f>
        <v>8.5090000000000003</v>
      </c>
      <c r="L20" s="2">
        <f t="shared" ref="L20:L21" si="22">K20/$F$3</f>
        <v>0.55833333333333335</v>
      </c>
    </row>
    <row r="21" spans="2:12" ht="17.100000000000001" thickBot="1">
      <c r="B21" s="23"/>
      <c r="C21" s="4" t="s">
        <v>14</v>
      </c>
      <c r="D21" s="17">
        <v>157</v>
      </c>
      <c r="E21" s="5">
        <f t="shared" si="17"/>
        <v>1.1701863354037267</v>
      </c>
      <c r="F21" s="5">
        <f t="shared" si="18"/>
        <v>2.9722732919254655</v>
      </c>
      <c r="G21" s="6">
        <f t="shared" si="19"/>
        <v>0.19503105590062109</v>
      </c>
      <c r="H21" s="4" t="s">
        <v>14</v>
      </c>
      <c r="I21" s="17">
        <v>249</v>
      </c>
      <c r="J21" s="5">
        <f t="shared" si="20"/>
        <v>2.0750000000000002</v>
      </c>
      <c r="K21" s="5">
        <f t="shared" si="21"/>
        <v>5.2705000000000002</v>
      </c>
      <c r="L21" s="6">
        <f t="shared" si="22"/>
        <v>0.34583333333333333</v>
      </c>
    </row>
    <row r="22" spans="2:12" ht="17.100000000000001" thickBot="1"/>
    <row r="23" spans="2:12" ht="17.100000000000001" thickBot="1">
      <c r="C23" s="10" t="s">
        <v>4</v>
      </c>
      <c r="D23" s="13" t="s">
        <v>15</v>
      </c>
      <c r="E23" s="13" t="s">
        <v>16</v>
      </c>
      <c r="F23" s="13" t="s">
        <v>17</v>
      </c>
      <c r="H23" s="14" t="s">
        <v>4</v>
      </c>
      <c r="I23" s="13" t="s">
        <v>15</v>
      </c>
      <c r="J23" s="13" t="s">
        <v>16</v>
      </c>
      <c r="K23" s="13" t="s">
        <v>17</v>
      </c>
    </row>
    <row r="24" spans="2:12">
      <c r="C24" s="12">
        <v>30</v>
      </c>
      <c r="D24" s="12">
        <f>$E$3-E7</f>
        <v>2.1093167701863353</v>
      </c>
      <c r="E24" s="12">
        <f>E9</f>
        <v>0.17142857142857143</v>
      </c>
      <c r="F24" s="12">
        <f>$E$3</f>
        <v>6</v>
      </c>
      <c r="H24" s="12">
        <v>30</v>
      </c>
      <c r="I24" s="12">
        <f>$J$3-J7</f>
        <v>2.1416666666666666</v>
      </c>
      <c r="J24" s="12">
        <f>J9</f>
        <v>0.35833333333333334</v>
      </c>
      <c r="K24" s="12">
        <f>$J$3</f>
        <v>6</v>
      </c>
    </row>
    <row r="25" spans="2:12">
      <c r="C25" s="12">
        <v>50</v>
      </c>
      <c r="D25" s="12">
        <f>$E$3-E11</f>
        <v>4.2111801242236027</v>
      </c>
      <c r="E25" s="12">
        <f>E13</f>
        <v>0.43975155279503103</v>
      </c>
      <c r="F25" s="12">
        <f t="shared" ref="F25:F27" si="23">$E$3</f>
        <v>6</v>
      </c>
      <c r="H25" s="12">
        <v>50</v>
      </c>
      <c r="I25" s="12">
        <f>$J$3-J11</f>
        <v>4.2249999999999996</v>
      </c>
      <c r="J25" s="12">
        <f>J13</f>
        <v>0.8</v>
      </c>
      <c r="K25" s="12">
        <f t="shared" ref="K25:K27" si="24">$J$3</f>
        <v>6</v>
      </c>
    </row>
    <row r="26" spans="2:12">
      <c r="C26" s="12">
        <v>70</v>
      </c>
      <c r="D26" s="12">
        <f>$E$3-E15</f>
        <v>4.9714285714285715</v>
      </c>
      <c r="E26" s="12">
        <f>E17</f>
        <v>0.69316770186335408</v>
      </c>
      <c r="F26" s="12">
        <f t="shared" si="23"/>
        <v>6</v>
      </c>
      <c r="H26" s="12">
        <v>70</v>
      </c>
      <c r="I26" s="12">
        <f>$J$3-J15</f>
        <v>4.7833333333333332</v>
      </c>
      <c r="J26" s="12">
        <f>J17</f>
        <v>0.94166666666666665</v>
      </c>
      <c r="K26" s="12">
        <f t="shared" si="24"/>
        <v>6</v>
      </c>
    </row>
    <row r="27" spans="2:12">
      <c r="C27" s="12">
        <v>90</v>
      </c>
      <c r="D27" s="12">
        <f>$E$3-E19</f>
        <v>5.9105590062111801</v>
      </c>
      <c r="E27" s="12">
        <f>E21</f>
        <v>1.1701863354037267</v>
      </c>
      <c r="F27" s="12">
        <f t="shared" si="23"/>
        <v>6</v>
      </c>
      <c r="H27" s="12">
        <v>90</v>
      </c>
      <c r="I27" s="12">
        <f>$J$3-J19</f>
        <v>5.4249999999999998</v>
      </c>
      <c r="J27" s="12">
        <f>J21</f>
        <v>2.0750000000000002</v>
      </c>
      <c r="K27" s="12">
        <f t="shared" si="24"/>
        <v>6</v>
      </c>
    </row>
  </sheetData>
  <mergeCells count="5">
    <mergeCell ref="C5:L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Hamidreza Asaadian</cp:lastModifiedBy>
  <cp:revision/>
  <dcterms:created xsi:type="dcterms:W3CDTF">2022-01-18T17:11:39Z</dcterms:created>
  <dcterms:modified xsi:type="dcterms:W3CDTF">2022-02-01T15:45:39Z</dcterms:modified>
  <cp:category/>
  <cp:contentStatus/>
</cp:coreProperties>
</file>