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hamidras_ntnu_no/Documents/Thesis Paper/3. Characteristics of dispersed oil-water flow by using spiked crude oil/IFT/"/>
    </mc:Choice>
  </mc:AlternateContent>
  <xr:revisionPtr revIDLastSave="155" documentId="13_ncr:1_{4B915132-EA0E-8345-B896-A885C9C98BA1}" xr6:coauthVersionLast="47" xr6:coauthVersionMax="47" xr10:uidLastSave="{8B8925AB-E9E3-E049-B436-D9A44F4553AB}"/>
  <bookViews>
    <workbookView xWindow="2420" yWindow="1860" windowWidth="27640" windowHeight="16940" xr2:uid="{C13546AA-EB49-FD44-B6AE-4F07F9F7396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 s="1"/>
  <c r="M46" i="1" s="1"/>
  <c r="M47" i="1" s="1"/>
  <c r="M48" i="1" s="1"/>
  <c r="M49" i="1" s="1"/>
  <c r="M28" i="1"/>
  <c r="C71" i="1"/>
  <c r="E72" i="1" s="1"/>
  <c r="K63" i="1"/>
  <c r="F64" i="1"/>
  <c r="H64" i="1"/>
  <c r="J64" i="1"/>
  <c r="L64" i="1"/>
  <c r="D64" i="1"/>
  <c r="F63" i="1"/>
  <c r="H63" i="1"/>
  <c r="J63" i="1"/>
  <c r="L63" i="1"/>
  <c r="D6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72" i="1" l="1"/>
  <c r="F72" i="1"/>
  <c r="D72" i="1"/>
  <c r="L72" i="1"/>
  <c r="K72" i="1"/>
  <c r="J72" i="1"/>
  <c r="I72" i="1"/>
  <c r="G72" i="1"/>
  <c r="I23" i="1"/>
  <c r="I24" i="1"/>
  <c r="I25" i="1"/>
  <c r="I26" i="1"/>
</calcChain>
</file>

<file path=xl/sharedStrings.xml><?xml version="1.0" encoding="utf-8"?>
<sst xmlns="http://schemas.openxmlformats.org/spreadsheetml/2006/main" count="27" uniqueCount="15">
  <si>
    <t>S.C =</t>
  </si>
  <si>
    <t>0 ppm</t>
  </si>
  <si>
    <t>400 ppm</t>
  </si>
  <si>
    <t>200 ppm</t>
  </si>
  <si>
    <t>600 ppm</t>
  </si>
  <si>
    <t>800 ppm</t>
  </si>
  <si>
    <t>SFT [mN/m]</t>
  </si>
  <si>
    <t>ElapsedTime [s]</t>
  </si>
  <si>
    <t>IFT</t>
  </si>
  <si>
    <t>Average</t>
  </si>
  <si>
    <t>SD</t>
  </si>
  <si>
    <t>Density</t>
  </si>
  <si>
    <t>Average Kinematic Viscosity</t>
  </si>
  <si>
    <t>Dynamic Viscosity</t>
  </si>
  <si>
    <t>Comnverted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</si>
</sst>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3000401]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2" fontId="3" fillId="0" borderId="0" xfId="0" applyNumberFormat="1" applyFont="1"/>
    <xf numFmtId="166" fontId="4" fillId="2" borderId="2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0.12319769362443317"/>
          <c:y val="0.12001677634030705"/>
          <c:w val="0.82037508633892908"/>
          <c:h val="0.77325689655390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S.C = 0 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Sheet1!$C$3:$C$52</c:f>
              <c:numCache>
                <c:formatCode>0.000</c:formatCode>
                <c:ptCount val="50"/>
                <c:pt idx="0">
                  <c:v>31.323</c:v>
                </c:pt>
                <c:pt idx="1">
                  <c:v>61.347999999999999</c:v>
                </c:pt>
                <c:pt idx="2">
                  <c:v>91.382999999999996</c:v>
                </c:pt>
                <c:pt idx="3">
                  <c:v>121.414</c:v>
                </c:pt>
                <c:pt idx="4">
                  <c:v>151.47200000000001</c:v>
                </c:pt>
                <c:pt idx="5">
                  <c:v>181.50200000000001</c:v>
                </c:pt>
                <c:pt idx="6">
                  <c:v>211.58799999999999</c:v>
                </c:pt>
                <c:pt idx="7">
                  <c:v>241.63</c:v>
                </c:pt>
                <c:pt idx="8">
                  <c:v>271.70400000000001</c:v>
                </c:pt>
                <c:pt idx="9">
                  <c:v>301.74400000000003</c:v>
                </c:pt>
                <c:pt idx="10">
                  <c:v>331.803</c:v>
                </c:pt>
                <c:pt idx="11">
                  <c:v>361.84800000000001</c:v>
                </c:pt>
                <c:pt idx="12">
                  <c:v>391.88</c:v>
                </c:pt>
                <c:pt idx="13">
                  <c:v>421.93</c:v>
                </c:pt>
                <c:pt idx="14">
                  <c:v>451.99099999999999</c:v>
                </c:pt>
                <c:pt idx="15">
                  <c:v>482.06200000000001</c:v>
                </c:pt>
                <c:pt idx="16">
                  <c:v>512.10199999999998</c:v>
                </c:pt>
                <c:pt idx="17">
                  <c:v>542.12900000000002</c:v>
                </c:pt>
                <c:pt idx="18">
                  <c:v>572.15899999999999</c:v>
                </c:pt>
                <c:pt idx="19">
                  <c:v>602.22400000000005</c:v>
                </c:pt>
                <c:pt idx="20">
                  <c:v>632.29</c:v>
                </c:pt>
                <c:pt idx="21">
                  <c:v>662.36199999999997</c:v>
                </c:pt>
                <c:pt idx="22">
                  <c:v>692.39499999999998</c:v>
                </c:pt>
                <c:pt idx="23">
                  <c:v>722.47400000000005</c:v>
                </c:pt>
                <c:pt idx="24">
                  <c:v>752.52</c:v>
                </c:pt>
                <c:pt idx="25">
                  <c:v>782.56299999999999</c:v>
                </c:pt>
                <c:pt idx="26">
                  <c:v>812.61599999999999</c:v>
                </c:pt>
                <c:pt idx="27">
                  <c:v>842.64300000000003</c:v>
                </c:pt>
                <c:pt idx="28">
                  <c:v>872.69100000000003</c:v>
                </c:pt>
                <c:pt idx="29">
                  <c:v>902.73599999999999</c:v>
                </c:pt>
                <c:pt idx="30">
                  <c:v>932.75599999999997</c:v>
                </c:pt>
                <c:pt idx="31">
                  <c:v>962.78700000000003</c:v>
                </c:pt>
                <c:pt idx="32">
                  <c:v>992.84699999999998</c:v>
                </c:pt>
                <c:pt idx="33">
                  <c:v>1022.884</c:v>
                </c:pt>
                <c:pt idx="34">
                  <c:v>1052.9380000000001</c:v>
                </c:pt>
                <c:pt idx="35">
                  <c:v>1082.9690000000001</c:v>
                </c:pt>
                <c:pt idx="36">
                  <c:v>1113.0060000000001</c:v>
                </c:pt>
                <c:pt idx="37">
                  <c:v>1143.037</c:v>
                </c:pt>
                <c:pt idx="38">
                  <c:v>1173.067</c:v>
                </c:pt>
                <c:pt idx="39">
                  <c:v>1203.1130000000001</c:v>
                </c:pt>
                <c:pt idx="40">
                  <c:v>1233.1590000000001</c:v>
                </c:pt>
                <c:pt idx="41">
                  <c:v>1263.2049999999999</c:v>
                </c:pt>
                <c:pt idx="42">
                  <c:v>1293.251</c:v>
                </c:pt>
                <c:pt idx="43">
                  <c:v>1323.297</c:v>
                </c:pt>
                <c:pt idx="44">
                  <c:v>1353.3430000000001</c:v>
                </c:pt>
                <c:pt idx="45">
                  <c:v>1383.3889999999999</c:v>
                </c:pt>
                <c:pt idx="46">
                  <c:v>1413.4349999999999</c:v>
                </c:pt>
                <c:pt idx="47">
                  <c:v>1443.481</c:v>
                </c:pt>
                <c:pt idx="48">
                  <c:v>1473.527</c:v>
                </c:pt>
                <c:pt idx="49">
                  <c:v>1503.5730000000001</c:v>
                </c:pt>
              </c:numCache>
            </c:numRef>
          </c:xVal>
          <c:yVal>
            <c:numRef>
              <c:f>Sheet1!$B$3:$B$52</c:f>
              <c:numCache>
                <c:formatCode>0.00</c:formatCode>
                <c:ptCount val="50"/>
                <c:pt idx="0">
                  <c:v>41.77</c:v>
                </c:pt>
                <c:pt idx="1">
                  <c:v>39.590000000000003</c:v>
                </c:pt>
                <c:pt idx="2">
                  <c:v>38.47</c:v>
                </c:pt>
                <c:pt idx="3">
                  <c:v>38.07</c:v>
                </c:pt>
                <c:pt idx="4">
                  <c:v>37.380000000000003</c:v>
                </c:pt>
                <c:pt idx="5">
                  <c:v>36.82</c:v>
                </c:pt>
                <c:pt idx="6">
                  <c:v>36.4</c:v>
                </c:pt>
                <c:pt idx="7">
                  <c:v>36.159999999999997</c:v>
                </c:pt>
                <c:pt idx="8">
                  <c:v>35.78</c:v>
                </c:pt>
                <c:pt idx="9">
                  <c:v>35.549999999999997</c:v>
                </c:pt>
                <c:pt idx="10">
                  <c:v>35.340000000000003</c:v>
                </c:pt>
                <c:pt idx="11">
                  <c:v>35.090000000000003</c:v>
                </c:pt>
                <c:pt idx="12">
                  <c:v>34.950000000000003</c:v>
                </c:pt>
                <c:pt idx="13">
                  <c:v>34.65</c:v>
                </c:pt>
                <c:pt idx="14">
                  <c:v>34.44</c:v>
                </c:pt>
                <c:pt idx="15">
                  <c:v>34.14</c:v>
                </c:pt>
                <c:pt idx="16">
                  <c:v>34.06</c:v>
                </c:pt>
                <c:pt idx="17">
                  <c:v>33.86</c:v>
                </c:pt>
                <c:pt idx="18">
                  <c:v>33.53</c:v>
                </c:pt>
                <c:pt idx="19">
                  <c:v>33.57</c:v>
                </c:pt>
                <c:pt idx="20">
                  <c:v>33.28</c:v>
                </c:pt>
                <c:pt idx="21">
                  <c:v>33.21</c:v>
                </c:pt>
                <c:pt idx="22">
                  <c:v>33.01</c:v>
                </c:pt>
                <c:pt idx="23">
                  <c:v>32.799999999999997</c:v>
                </c:pt>
                <c:pt idx="24">
                  <c:v>32.72</c:v>
                </c:pt>
                <c:pt idx="25">
                  <c:v>32.619999999999997</c:v>
                </c:pt>
                <c:pt idx="26">
                  <c:v>32.46</c:v>
                </c:pt>
                <c:pt idx="27">
                  <c:v>32.409999999999997</c:v>
                </c:pt>
                <c:pt idx="28">
                  <c:v>32.14</c:v>
                </c:pt>
                <c:pt idx="29">
                  <c:v>32.19</c:v>
                </c:pt>
                <c:pt idx="30">
                  <c:v>32.020000000000003</c:v>
                </c:pt>
                <c:pt idx="31">
                  <c:v>31.85</c:v>
                </c:pt>
                <c:pt idx="32">
                  <c:v>31.72</c:v>
                </c:pt>
                <c:pt idx="33">
                  <c:v>31.6</c:v>
                </c:pt>
                <c:pt idx="34">
                  <c:v>31.49</c:v>
                </c:pt>
                <c:pt idx="35">
                  <c:v>31.37</c:v>
                </c:pt>
                <c:pt idx="36">
                  <c:v>31.34</c:v>
                </c:pt>
                <c:pt idx="37">
                  <c:v>31.2</c:v>
                </c:pt>
                <c:pt idx="38">
                  <c:v>31.13</c:v>
                </c:pt>
                <c:pt idx="39">
                  <c:v>31.02</c:v>
                </c:pt>
                <c:pt idx="40">
                  <c:v>30.91</c:v>
                </c:pt>
                <c:pt idx="41">
                  <c:v>30.95</c:v>
                </c:pt>
                <c:pt idx="42">
                  <c:v>30.98</c:v>
                </c:pt>
                <c:pt idx="43">
                  <c:v>30.86</c:v>
                </c:pt>
                <c:pt idx="44">
                  <c:v>30.82</c:v>
                </c:pt>
                <c:pt idx="45">
                  <c:v>30.81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4-364C-A078-2603BD765346}"/>
            </c:ext>
          </c:extLst>
        </c:ser>
        <c:ser>
          <c:idx val="2"/>
          <c:order val="1"/>
          <c:tx>
            <c:strRef>
              <c:f>Sheet1!$G$1:$H$1</c:f>
              <c:strCache>
                <c:ptCount val="1"/>
                <c:pt idx="0">
                  <c:v>S.C = 200 ppm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Sheet1!$I$3:$I$53</c:f>
              <c:numCache>
                <c:formatCode>0.000</c:formatCode>
                <c:ptCount val="51"/>
                <c:pt idx="0">
                  <c:v>29.414000000000001</c:v>
                </c:pt>
                <c:pt idx="1">
                  <c:v>59.442</c:v>
                </c:pt>
                <c:pt idx="2">
                  <c:v>89.486999999999995</c:v>
                </c:pt>
                <c:pt idx="3">
                  <c:v>119.523</c:v>
                </c:pt>
                <c:pt idx="4">
                  <c:v>149.59700000000001</c:v>
                </c:pt>
                <c:pt idx="5">
                  <c:v>179.64099999999999</c:v>
                </c:pt>
                <c:pt idx="6">
                  <c:v>209.673</c:v>
                </c:pt>
                <c:pt idx="7">
                  <c:v>239.739</c:v>
                </c:pt>
                <c:pt idx="8">
                  <c:v>269.80099999999999</c:v>
                </c:pt>
                <c:pt idx="9">
                  <c:v>299.84699999999998</c:v>
                </c:pt>
                <c:pt idx="10">
                  <c:v>329.89100000000002</c:v>
                </c:pt>
                <c:pt idx="11">
                  <c:v>359.93200000000002</c:v>
                </c:pt>
                <c:pt idx="12">
                  <c:v>389.97</c:v>
                </c:pt>
                <c:pt idx="13">
                  <c:v>420.02499999999998</c:v>
                </c:pt>
                <c:pt idx="14">
                  <c:v>450.11099999999999</c:v>
                </c:pt>
                <c:pt idx="15">
                  <c:v>480.16399999999999</c:v>
                </c:pt>
                <c:pt idx="16">
                  <c:v>510.18900000000002</c:v>
                </c:pt>
                <c:pt idx="17">
                  <c:v>540.24300000000005</c:v>
                </c:pt>
                <c:pt idx="18">
                  <c:v>570.28200000000004</c:v>
                </c:pt>
                <c:pt idx="19">
                  <c:v>600.33199999999999</c:v>
                </c:pt>
                <c:pt idx="20">
                  <c:v>600.33299999999997</c:v>
                </c:pt>
                <c:pt idx="21">
                  <c:v>630.38599999999997</c:v>
                </c:pt>
                <c:pt idx="22">
                  <c:v>660.42200000000003</c:v>
                </c:pt>
                <c:pt idx="23">
                  <c:v>690.447</c:v>
                </c:pt>
                <c:pt idx="24" formatCode="General">
                  <c:v>720.3</c:v>
                </c:pt>
                <c:pt idx="25" formatCode="General">
                  <c:v>750.6</c:v>
                </c:pt>
                <c:pt idx="26" formatCode="General">
                  <c:v>780.9</c:v>
                </c:pt>
                <c:pt idx="27" formatCode="General">
                  <c:v>811.2</c:v>
                </c:pt>
                <c:pt idx="28" formatCode="General">
                  <c:v>841.5</c:v>
                </c:pt>
                <c:pt idx="29" formatCode="General">
                  <c:v>871.8</c:v>
                </c:pt>
                <c:pt idx="30" formatCode="General">
                  <c:v>902.1</c:v>
                </c:pt>
                <c:pt idx="31" formatCode="General">
                  <c:v>932.4</c:v>
                </c:pt>
                <c:pt idx="32" formatCode="General">
                  <c:v>962.70000000000095</c:v>
                </c:pt>
                <c:pt idx="33" formatCode="General">
                  <c:v>993.00000000000102</c:v>
                </c:pt>
                <c:pt idx="34" formatCode="General">
                  <c:v>1023.3</c:v>
                </c:pt>
                <c:pt idx="35" formatCode="General">
                  <c:v>1053.5999999999999</c:v>
                </c:pt>
                <c:pt idx="36" formatCode="General">
                  <c:v>1083.9000000000001</c:v>
                </c:pt>
                <c:pt idx="37" formatCode="General">
                  <c:v>1114.2</c:v>
                </c:pt>
                <c:pt idx="38" formatCode="General">
                  <c:v>1144.5</c:v>
                </c:pt>
                <c:pt idx="39" formatCode="General">
                  <c:v>1174.8</c:v>
                </c:pt>
                <c:pt idx="40" formatCode="General">
                  <c:v>1205.0999999999999</c:v>
                </c:pt>
                <c:pt idx="41" formatCode="General">
                  <c:v>1235.4000000000001</c:v>
                </c:pt>
                <c:pt idx="42" formatCode="General">
                  <c:v>1265.7</c:v>
                </c:pt>
                <c:pt idx="43" formatCode="General">
                  <c:v>1296</c:v>
                </c:pt>
                <c:pt idx="44" formatCode="General">
                  <c:v>1326.3</c:v>
                </c:pt>
                <c:pt idx="45" formatCode="General">
                  <c:v>1356.6</c:v>
                </c:pt>
                <c:pt idx="46" formatCode="General">
                  <c:v>1386.9</c:v>
                </c:pt>
                <c:pt idx="47" formatCode="General">
                  <c:v>1417.2</c:v>
                </c:pt>
                <c:pt idx="48" formatCode="General">
                  <c:v>1447.5</c:v>
                </c:pt>
                <c:pt idx="49" formatCode="General">
                  <c:v>1477.8</c:v>
                </c:pt>
                <c:pt idx="50" formatCode="General">
                  <c:v>1508.1</c:v>
                </c:pt>
              </c:numCache>
            </c:numRef>
          </c:xVal>
          <c:yVal>
            <c:numRef>
              <c:f>Sheet1!$H$3:$H$53</c:f>
              <c:numCache>
                <c:formatCode>0.00</c:formatCode>
                <c:ptCount val="51"/>
                <c:pt idx="0">
                  <c:v>38.270000000000003</c:v>
                </c:pt>
                <c:pt idx="1">
                  <c:v>35</c:v>
                </c:pt>
                <c:pt idx="2">
                  <c:v>33.880000000000003</c:v>
                </c:pt>
                <c:pt idx="3">
                  <c:v>33.28</c:v>
                </c:pt>
                <c:pt idx="4">
                  <c:v>32.67</c:v>
                </c:pt>
                <c:pt idx="5">
                  <c:v>32.31</c:v>
                </c:pt>
                <c:pt idx="6">
                  <c:v>31.91</c:v>
                </c:pt>
                <c:pt idx="7">
                  <c:v>31.64</c:v>
                </c:pt>
                <c:pt idx="8">
                  <c:v>31.38</c:v>
                </c:pt>
                <c:pt idx="9">
                  <c:v>31.12</c:v>
                </c:pt>
                <c:pt idx="10">
                  <c:v>30.98</c:v>
                </c:pt>
                <c:pt idx="11">
                  <c:v>30.79</c:v>
                </c:pt>
                <c:pt idx="12">
                  <c:v>30.64</c:v>
                </c:pt>
                <c:pt idx="13">
                  <c:v>30.49</c:v>
                </c:pt>
                <c:pt idx="14">
                  <c:v>30.33</c:v>
                </c:pt>
                <c:pt idx="15">
                  <c:v>30.18</c:v>
                </c:pt>
                <c:pt idx="16">
                  <c:v>30.11</c:v>
                </c:pt>
                <c:pt idx="17">
                  <c:v>29.96</c:v>
                </c:pt>
                <c:pt idx="18">
                  <c:v>29.85</c:v>
                </c:pt>
                <c:pt idx="19">
                  <c:v>29.79</c:v>
                </c:pt>
                <c:pt idx="20">
                  <c:v>29.8</c:v>
                </c:pt>
                <c:pt idx="21">
                  <c:v>29.83</c:v>
                </c:pt>
                <c:pt idx="22">
                  <c:v>29.85</c:v>
                </c:pt>
                <c:pt idx="23">
                  <c:v>29.75</c:v>
                </c:pt>
                <c:pt idx="24">
                  <c:v>29.63</c:v>
                </c:pt>
                <c:pt idx="25">
                  <c:v>29.63</c:v>
                </c:pt>
                <c:pt idx="26">
                  <c:v>29.61</c:v>
                </c:pt>
                <c:pt idx="27">
                  <c:v>29.6</c:v>
                </c:pt>
                <c:pt idx="28">
                  <c:v>29.575900000000001</c:v>
                </c:pt>
                <c:pt idx="29">
                  <c:v>29.53</c:v>
                </c:pt>
                <c:pt idx="30">
                  <c:v>29.59</c:v>
                </c:pt>
                <c:pt idx="31">
                  <c:v>29.55</c:v>
                </c:pt>
                <c:pt idx="32">
                  <c:v>29.58</c:v>
                </c:pt>
                <c:pt idx="33">
                  <c:v>29.55</c:v>
                </c:pt>
                <c:pt idx="34">
                  <c:v>29.53</c:v>
                </c:pt>
                <c:pt idx="35">
                  <c:v>29.54</c:v>
                </c:pt>
                <c:pt idx="36">
                  <c:v>29.56</c:v>
                </c:pt>
                <c:pt idx="37">
                  <c:v>29.52</c:v>
                </c:pt>
                <c:pt idx="38">
                  <c:v>29.59</c:v>
                </c:pt>
                <c:pt idx="39">
                  <c:v>29.56</c:v>
                </c:pt>
                <c:pt idx="40">
                  <c:v>29.52</c:v>
                </c:pt>
                <c:pt idx="41">
                  <c:v>29.57</c:v>
                </c:pt>
                <c:pt idx="42">
                  <c:v>29.57</c:v>
                </c:pt>
                <c:pt idx="43">
                  <c:v>29.59</c:v>
                </c:pt>
                <c:pt idx="44">
                  <c:v>29.57</c:v>
                </c:pt>
                <c:pt idx="45">
                  <c:v>29.52</c:v>
                </c:pt>
                <c:pt idx="46">
                  <c:v>29.57</c:v>
                </c:pt>
                <c:pt idx="47">
                  <c:v>29.59</c:v>
                </c:pt>
                <c:pt idx="48">
                  <c:v>29.51</c:v>
                </c:pt>
                <c:pt idx="49">
                  <c:v>29.57</c:v>
                </c:pt>
                <c:pt idx="50">
                  <c:v>29.53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D4-364C-A078-2603BD765346}"/>
            </c:ext>
          </c:extLst>
        </c:ser>
        <c:ser>
          <c:idx val="1"/>
          <c:order val="2"/>
          <c:tx>
            <c:strRef>
              <c:f>Sheet1!$D$1:$E$1</c:f>
              <c:strCache>
                <c:ptCount val="1"/>
                <c:pt idx="0">
                  <c:v>S.C = 400 ppm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Sheet1!$F$3:$F$52</c:f>
              <c:numCache>
                <c:formatCode>0.000</c:formatCode>
                <c:ptCount val="50"/>
                <c:pt idx="0">
                  <c:v>29.733000000000001</c:v>
                </c:pt>
                <c:pt idx="1">
                  <c:v>59.777999999999999</c:v>
                </c:pt>
                <c:pt idx="2">
                  <c:v>89.837000000000003</c:v>
                </c:pt>
                <c:pt idx="3">
                  <c:v>119.88800000000001</c:v>
                </c:pt>
                <c:pt idx="4">
                  <c:v>149.959</c:v>
                </c:pt>
                <c:pt idx="5">
                  <c:v>180.017</c:v>
                </c:pt>
                <c:pt idx="6">
                  <c:v>210.07400000000001</c:v>
                </c:pt>
                <c:pt idx="7">
                  <c:v>240.10499999999999</c:v>
                </c:pt>
                <c:pt idx="8">
                  <c:v>270.16300000000001</c:v>
                </c:pt>
                <c:pt idx="9">
                  <c:v>300.18599999999998</c:v>
                </c:pt>
                <c:pt idx="10">
                  <c:v>330.22699999999998</c:v>
                </c:pt>
                <c:pt idx="11">
                  <c:v>360.262</c:v>
                </c:pt>
                <c:pt idx="12">
                  <c:v>390.327</c:v>
                </c:pt>
                <c:pt idx="13">
                  <c:v>420.375</c:v>
                </c:pt>
                <c:pt idx="14">
                  <c:v>450.464</c:v>
                </c:pt>
                <c:pt idx="15">
                  <c:v>480.53699999999998</c:v>
                </c:pt>
                <c:pt idx="16">
                  <c:v>510.58600000000001</c:v>
                </c:pt>
                <c:pt idx="17">
                  <c:v>540.61900000000003</c:v>
                </c:pt>
                <c:pt idx="18">
                  <c:v>570.67899999999997</c:v>
                </c:pt>
                <c:pt idx="19">
                  <c:v>600.71600000000001</c:v>
                </c:pt>
                <c:pt idx="20">
                  <c:v>630.77599999999995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1501</c:v>
                </c:pt>
              </c:numCache>
            </c:numRef>
          </c:xVal>
          <c:yVal>
            <c:numRef>
              <c:f>Sheet1!$E$3:$E$52</c:f>
              <c:numCache>
                <c:formatCode>0.00</c:formatCode>
                <c:ptCount val="50"/>
                <c:pt idx="0">
                  <c:v>37.049999999999997</c:v>
                </c:pt>
                <c:pt idx="1">
                  <c:v>34.11</c:v>
                </c:pt>
                <c:pt idx="2" formatCode="General">
                  <c:v>33.229999999999997</c:v>
                </c:pt>
                <c:pt idx="3">
                  <c:v>32</c:v>
                </c:pt>
                <c:pt idx="4">
                  <c:v>31.4</c:v>
                </c:pt>
                <c:pt idx="5">
                  <c:v>31.08</c:v>
                </c:pt>
                <c:pt idx="6">
                  <c:v>30.58</c:v>
                </c:pt>
                <c:pt idx="7">
                  <c:v>30.51</c:v>
                </c:pt>
                <c:pt idx="8">
                  <c:v>30.33</c:v>
                </c:pt>
                <c:pt idx="9">
                  <c:v>30.14</c:v>
                </c:pt>
                <c:pt idx="10">
                  <c:v>29.94</c:v>
                </c:pt>
                <c:pt idx="11">
                  <c:v>29.76</c:v>
                </c:pt>
                <c:pt idx="12">
                  <c:v>29.61</c:v>
                </c:pt>
                <c:pt idx="13">
                  <c:v>29.54</c:v>
                </c:pt>
                <c:pt idx="14">
                  <c:v>29.34</c:v>
                </c:pt>
                <c:pt idx="15">
                  <c:v>29.29</c:v>
                </c:pt>
                <c:pt idx="16">
                  <c:v>29.15</c:v>
                </c:pt>
                <c:pt idx="17">
                  <c:v>29.04</c:v>
                </c:pt>
                <c:pt idx="18">
                  <c:v>28.95</c:v>
                </c:pt>
                <c:pt idx="19">
                  <c:v>28.92</c:v>
                </c:pt>
                <c:pt idx="20">
                  <c:v>28.84</c:v>
                </c:pt>
                <c:pt idx="21">
                  <c:v>28.84</c:v>
                </c:pt>
                <c:pt idx="22">
                  <c:v>28.84</c:v>
                </c:pt>
                <c:pt idx="23">
                  <c:v>28.84</c:v>
                </c:pt>
                <c:pt idx="24">
                  <c:v>28.84</c:v>
                </c:pt>
                <c:pt idx="25">
                  <c:v>28.84</c:v>
                </c:pt>
                <c:pt idx="26" formatCode="General">
                  <c:v>28.76</c:v>
                </c:pt>
                <c:pt idx="27" formatCode="General">
                  <c:v>28.76</c:v>
                </c:pt>
                <c:pt idx="28" formatCode="General">
                  <c:v>28.7</c:v>
                </c:pt>
                <c:pt idx="29" formatCode="General">
                  <c:v>28.83</c:v>
                </c:pt>
                <c:pt idx="30" formatCode="General">
                  <c:v>28.89</c:v>
                </c:pt>
                <c:pt idx="31" formatCode="General">
                  <c:v>28.76</c:v>
                </c:pt>
                <c:pt idx="32" formatCode="General">
                  <c:v>28.81</c:v>
                </c:pt>
                <c:pt idx="33" formatCode="General">
                  <c:v>28.76</c:v>
                </c:pt>
                <c:pt idx="34" formatCode="General">
                  <c:v>28.8</c:v>
                </c:pt>
                <c:pt idx="35" formatCode="General">
                  <c:v>28.76</c:v>
                </c:pt>
                <c:pt idx="36" formatCode="General">
                  <c:v>28.7</c:v>
                </c:pt>
                <c:pt idx="37" formatCode="General">
                  <c:v>28.79</c:v>
                </c:pt>
                <c:pt idx="38" formatCode="General">
                  <c:v>28.76</c:v>
                </c:pt>
                <c:pt idx="39" formatCode="General">
                  <c:v>28.71</c:v>
                </c:pt>
                <c:pt idx="40" formatCode="General">
                  <c:v>28.76</c:v>
                </c:pt>
                <c:pt idx="41" formatCode="General">
                  <c:v>28.76</c:v>
                </c:pt>
                <c:pt idx="42" formatCode="General">
                  <c:v>28.76</c:v>
                </c:pt>
                <c:pt idx="43" formatCode="General">
                  <c:v>28.7</c:v>
                </c:pt>
                <c:pt idx="44" formatCode="General">
                  <c:v>28.76</c:v>
                </c:pt>
                <c:pt idx="45" formatCode="General">
                  <c:v>28.76</c:v>
                </c:pt>
                <c:pt idx="46" formatCode="General">
                  <c:v>28.76</c:v>
                </c:pt>
                <c:pt idx="47" formatCode="General">
                  <c:v>28.79</c:v>
                </c:pt>
                <c:pt idx="48" formatCode="General">
                  <c:v>28.7</c:v>
                </c:pt>
                <c:pt idx="49" formatCode="General">
                  <c:v>28.76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4-364C-A078-2603BD765346}"/>
            </c:ext>
          </c:extLst>
        </c:ser>
        <c:ser>
          <c:idx val="3"/>
          <c:order val="3"/>
          <c:tx>
            <c:strRef>
              <c:f>Sheet1!$K$1:$L$1</c:f>
              <c:strCache>
                <c:ptCount val="1"/>
                <c:pt idx="0">
                  <c:v>S.C = 600 ppm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Sheet1!$M$3:$M$50</c:f>
              <c:numCache>
                <c:formatCode>0.000</c:formatCode>
                <c:ptCount val="48"/>
                <c:pt idx="0">
                  <c:v>29.314</c:v>
                </c:pt>
                <c:pt idx="1">
                  <c:v>59.447000000000003</c:v>
                </c:pt>
                <c:pt idx="2">
                  <c:v>89.51</c:v>
                </c:pt>
                <c:pt idx="3">
                  <c:v>119.557</c:v>
                </c:pt>
                <c:pt idx="4">
                  <c:v>149.595</c:v>
                </c:pt>
                <c:pt idx="5">
                  <c:v>179.62299999999999</c:v>
                </c:pt>
                <c:pt idx="6">
                  <c:v>209.65899999999999</c:v>
                </c:pt>
                <c:pt idx="7">
                  <c:v>239.71899999999999</c:v>
                </c:pt>
                <c:pt idx="8">
                  <c:v>269.78199999999998</c:v>
                </c:pt>
                <c:pt idx="9">
                  <c:v>299.83999999999997</c:v>
                </c:pt>
                <c:pt idx="10">
                  <c:v>329.88600000000002</c:v>
                </c:pt>
                <c:pt idx="11">
                  <c:v>359.935</c:v>
                </c:pt>
                <c:pt idx="12">
                  <c:v>389.98</c:v>
                </c:pt>
                <c:pt idx="13">
                  <c:v>420.06299999999999</c:v>
                </c:pt>
                <c:pt idx="14">
                  <c:v>450.096</c:v>
                </c:pt>
                <c:pt idx="15">
                  <c:v>480.14499999999998</c:v>
                </c:pt>
                <c:pt idx="16">
                  <c:v>510.21499999999997</c:v>
                </c:pt>
                <c:pt idx="17" formatCode="General">
                  <c:v>550</c:v>
                </c:pt>
                <c:pt idx="18">
                  <c:v>589.78499999999997</c:v>
                </c:pt>
                <c:pt idx="19" formatCode="General">
                  <c:v>629.57000000000005</c:v>
                </c:pt>
                <c:pt idx="20">
                  <c:v>669.35500000000002</c:v>
                </c:pt>
                <c:pt idx="21" formatCode="General">
                  <c:v>709.14</c:v>
                </c:pt>
                <c:pt idx="22">
                  <c:v>748.92499999999995</c:v>
                </c:pt>
                <c:pt idx="23" formatCode="General">
                  <c:v>788.71</c:v>
                </c:pt>
                <c:pt idx="24">
                  <c:v>828.495</c:v>
                </c:pt>
                <c:pt idx="25">
                  <c:v>858.495</c:v>
                </c:pt>
                <c:pt idx="26">
                  <c:v>888.495</c:v>
                </c:pt>
                <c:pt idx="27">
                  <c:v>918.495</c:v>
                </c:pt>
                <c:pt idx="28">
                  <c:v>948.495</c:v>
                </c:pt>
                <c:pt idx="29">
                  <c:v>978.495</c:v>
                </c:pt>
                <c:pt idx="30">
                  <c:v>1008.495</c:v>
                </c:pt>
                <c:pt idx="31">
                  <c:v>1038.4949999999999</c:v>
                </c:pt>
                <c:pt idx="32">
                  <c:v>1068.4949999999999</c:v>
                </c:pt>
                <c:pt idx="33">
                  <c:v>1098.4949999999999</c:v>
                </c:pt>
                <c:pt idx="34">
                  <c:v>1128.4949999999999</c:v>
                </c:pt>
                <c:pt idx="35">
                  <c:v>1158.4949999999999</c:v>
                </c:pt>
                <c:pt idx="36">
                  <c:v>1188.4949999999999</c:v>
                </c:pt>
                <c:pt idx="37">
                  <c:v>1218.4949999999999</c:v>
                </c:pt>
                <c:pt idx="38">
                  <c:v>1248.4949999999999</c:v>
                </c:pt>
                <c:pt idx="39">
                  <c:v>1278.4949999999999</c:v>
                </c:pt>
                <c:pt idx="40">
                  <c:v>1308.4949999999999</c:v>
                </c:pt>
                <c:pt idx="41">
                  <c:v>1338.4949999999999</c:v>
                </c:pt>
                <c:pt idx="42">
                  <c:v>1368.4949999999999</c:v>
                </c:pt>
                <c:pt idx="43">
                  <c:v>1398.4949999999999</c:v>
                </c:pt>
                <c:pt idx="44">
                  <c:v>1428.4949999999999</c:v>
                </c:pt>
                <c:pt idx="45">
                  <c:v>1458.4949999999999</c:v>
                </c:pt>
                <c:pt idx="46">
                  <c:v>1488.4949999999999</c:v>
                </c:pt>
                <c:pt idx="47">
                  <c:v>1518.4949999999999</c:v>
                </c:pt>
              </c:numCache>
            </c:numRef>
          </c:xVal>
          <c:yVal>
            <c:numRef>
              <c:f>Sheet1!$L$3:$L$50</c:f>
              <c:numCache>
                <c:formatCode>0.00</c:formatCode>
                <c:ptCount val="48"/>
                <c:pt idx="0">
                  <c:v>35.659999999999997</c:v>
                </c:pt>
                <c:pt idx="1">
                  <c:v>32.78</c:v>
                </c:pt>
                <c:pt idx="2">
                  <c:v>31.6</c:v>
                </c:pt>
                <c:pt idx="3">
                  <c:v>30.9</c:v>
                </c:pt>
                <c:pt idx="4">
                  <c:v>30.44</c:v>
                </c:pt>
                <c:pt idx="5">
                  <c:v>30.03</c:v>
                </c:pt>
                <c:pt idx="6">
                  <c:v>29.7</c:v>
                </c:pt>
                <c:pt idx="7">
                  <c:v>29.48</c:v>
                </c:pt>
                <c:pt idx="8">
                  <c:v>29.19</c:v>
                </c:pt>
                <c:pt idx="9">
                  <c:v>28.98</c:v>
                </c:pt>
                <c:pt idx="10">
                  <c:v>28.8</c:v>
                </c:pt>
                <c:pt idx="11">
                  <c:v>28.72</c:v>
                </c:pt>
                <c:pt idx="12">
                  <c:v>28.66</c:v>
                </c:pt>
                <c:pt idx="13">
                  <c:v>28.37</c:v>
                </c:pt>
                <c:pt idx="14">
                  <c:v>28.22</c:v>
                </c:pt>
                <c:pt idx="15">
                  <c:v>28.4</c:v>
                </c:pt>
                <c:pt idx="16">
                  <c:v>28.04</c:v>
                </c:pt>
                <c:pt idx="17">
                  <c:v>28.36</c:v>
                </c:pt>
                <c:pt idx="18">
                  <c:v>28.36</c:v>
                </c:pt>
                <c:pt idx="19">
                  <c:v>28.36</c:v>
                </c:pt>
                <c:pt idx="20">
                  <c:v>28.36</c:v>
                </c:pt>
                <c:pt idx="21">
                  <c:v>28.39</c:v>
                </c:pt>
                <c:pt idx="22">
                  <c:v>28.3</c:v>
                </c:pt>
                <c:pt idx="23">
                  <c:v>28.2</c:v>
                </c:pt>
                <c:pt idx="24">
                  <c:v>28.1</c:v>
                </c:pt>
                <c:pt idx="25">
                  <c:v>28.1</c:v>
                </c:pt>
                <c:pt idx="26">
                  <c:v>28.36</c:v>
                </c:pt>
                <c:pt idx="27">
                  <c:v>28.1</c:v>
                </c:pt>
                <c:pt idx="28">
                  <c:v>28.2</c:v>
                </c:pt>
                <c:pt idx="29">
                  <c:v>28.36</c:v>
                </c:pt>
                <c:pt idx="30">
                  <c:v>28.3</c:v>
                </c:pt>
                <c:pt idx="31">
                  <c:v>28.36</c:v>
                </c:pt>
                <c:pt idx="32">
                  <c:v>28.34</c:v>
                </c:pt>
                <c:pt idx="33">
                  <c:v>28.36</c:v>
                </c:pt>
                <c:pt idx="34">
                  <c:v>28.36</c:v>
                </c:pt>
                <c:pt idx="35">
                  <c:v>28.3</c:v>
                </c:pt>
                <c:pt idx="36">
                  <c:v>28.36</c:v>
                </c:pt>
                <c:pt idx="37">
                  <c:v>28.36</c:v>
                </c:pt>
                <c:pt idx="38">
                  <c:v>28.32</c:v>
                </c:pt>
                <c:pt idx="39">
                  <c:v>28.36</c:v>
                </c:pt>
                <c:pt idx="40">
                  <c:v>28.36</c:v>
                </c:pt>
                <c:pt idx="41">
                  <c:v>28.36</c:v>
                </c:pt>
                <c:pt idx="42">
                  <c:v>28.38</c:v>
                </c:pt>
                <c:pt idx="43">
                  <c:v>28.38</c:v>
                </c:pt>
                <c:pt idx="44">
                  <c:v>28.2</c:v>
                </c:pt>
                <c:pt idx="45">
                  <c:v>28.36</c:v>
                </c:pt>
                <c:pt idx="46">
                  <c:v>28.39</c:v>
                </c:pt>
                <c:pt idx="47">
                  <c:v>28.38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D4-364C-A078-2603BD765346}"/>
            </c:ext>
          </c:extLst>
        </c:ser>
        <c:ser>
          <c:idx val="4"/>
          <c:order val="4"/>
          <c:tx>
            <c:strRef>
              <c:f>Sheet1!$N$1:$O$1</c:f>
              <c:strCache>
                <c:ptCount val="1"/>
                <c:pt idx="0">
                  <c:v>S.C = 800 ppm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Sheet1!$P$3:$P$52</c:f>
              <c:numCache>
                <c:formatCode>0.000</c:formatCode>
                <c:ptCount val="50"/>
                <c:pt idx="0">
                  <c:v>29.748999999999999</c:v>
                </c:pt>
                <c:pt idx="1">
                  <c:v>59.600999999999999</c:v>
                </c:pt>
                <c:pt idx="2">
                  <c:v>89.656999999999996</c:v>
                </c:pt>
                <c:pt idx="3">
                  <c:v>119.72199999999999</c:v>
                </c:pt>
                <c:pt idx="4">
                  <c:v>149.797</c:v>
                </c:pt>
                <c:pt idx="5">
                  <c:v>179.869</c:v>
                </c:pt>
                <c:pt idx="6">
                  <c:v>209.94499999999999</c:v>
                </c:pt>
                <c:pt idx="7">
                  <c:v>239.99</c:v>
                </c:pt>
                <c:pt idx="8">
                  <c:v>270.02</c:v>
                </c:pt>
                <c:pt idx="9">
                  <c:v>300.06400000000002</c:v>
                </c:pt>
                <c:pt idx="10">
                  <c:v>330.11</c:v>
                </c:pt>
                <c:pt idx="11">
                  <c:v>360.14299999999997</c:v>
                </c:pt>
                <c:pt idx="12">
                  <c:v>390.21100000000001</c:v>
                </c:pt>
                <c:pt idx="13">
                  <c:v>420.238</c:v>
                </c:pt>
                <c:pt idx="14">
                  <c:v>450.28800000000001</c:v>
                </c:pt>
                <c:pt idx="15">
                  <c:v>480.33699999999999</c:v>
                </c:pt>
                <c:pt idx="16">
                  <c:v>510.40699999999998</c:v>
                </c:pt>
                <c:pt idx="17">
                  <c:v>540.29999999999995</c:v>
                </c:pt>
                <c:pt idx="18">
                  <c:v>570.6</c:v>
                </c:pt>
                <c:pt idx="19">
                  <c:v>600.9</c:v>
                </c:pt>
                <c:pt idx="20">
                  <c:v>631.20000000000005</c:v>
                </c:pt>
                <c:pt idx="21">
                  <c:v>661.5</c:v>
                </c:pt>
                <c:pt idx="22">
                  <c:v>691.8</c:v>
                </c:pt>
                <c:pt idx="23">
                  <c:v>722.1</c:v>
                </c:pt>
                <c:pt idx="24">
                  <c:v>752.4</c:v>
                </c:pt>
                <c:pt idx="25">
                  <c:v>782.70000000000095</c:v>
                </c:pt>
                <c:pt idx="26">
                  <c:v>813.00000000000102</c:v>
                </c:pt>
                <c:pt idx="27">
                  <c:v>843.30000000000098</c:v>
                </c:pt>
                <c:pt idx="28">
                  <c:v>873.60000000000105</c:v>
                </c:pt>
                <c:pt idx="29">
                  <c:v>903.900000000001</c:v>
                </c:pt>
                <c:pt idx="30">
                  <c:v>934.20000000000095</c:v>
                </c:pt>
                <c:pt idx="31">
                  <c:v>964.50000000000102</c:v>
                </c:pt>
                <c:pt idx="32">
                  <c:v>994.80000000000098</c:v>
                </c:pt>
                <c:pt idx="33">
                  <c:v>1025.0999999999999</c:v>
                </c:pt>
                <c:pt idx="34">
                  <c:v>1055.4000000000001</c:v>
                </c:pt>
                <c:pt idx="35">
                  <c:v>1085.7</c:v>
                </c:pt>
                <c:pt idx="36">
                  <c:v>1116</c:v>
                </c:pt>
                <c:pt idx="37">
                  <c:v>1146.3</c:v>
                </c:pt>
                <c:pt idx="38">
                  <c:v>1176.5999999999999</c:v>
                </c:pt>
                <c:pt idx="39">
                  <c:v>1206.9000000000001</c:v>
                </c:pt>
                <c:pt idx="40">
                  <c:v>1237.2</c:v>
                </c:pt>
                <c:pt idx="41">
                  <c:v>1267.5</c:v>
                </c:pt>
                <c:pt idx="42">
                  <c:v>1297.8</c:v>
                </c:pt>
                <c:pt idx="43">
                  <c:v>1328.1</c:v>
                </c:pt>
                <c:pt idx="44">
                  <c:v>1358.4</c:v>
                </c:pt>
                <c:pt idx="45">
                  <c:v>1388.7</c:v>
                </c:pt>
                <c:pt idx="46">
                  <c:v>1419</c:v>
                </c:pt>
                <c:pt idx="47">
                  <c:v>1449.3</c:v>
                </c:pt>
                <c:pt idx="48">
                  <c:v>1479.6</c:v>
                </c:pt>
                <c:pt idx="49">
                  <c:v>1509.9</c:v>
                </c:pt>
              </c:numCache>
            </c:numRef>
          </c:xVal>
          <c:yVal>
            <c:numRef>
              <c:f>Sheet1!$O$3:$O$52</c:f>
              <c:numCache>
                <c:formatCode>0.00</c:formatCode>
                <c:ptCount val="50"/>
                <c:pt idx="0">
                  <c:v>34.44</c:v>
                </c:pt>
                <c:pt idx="1">
                  <c:v>31.23</c:v>
                </c:pt>
                <c:pt idx="2">
                  <c:v>30.34</c:v>
                </c:pt>
                <c:pt idx="3">
                  <c:v>29.78</c:v>
                </c:pt>
                <c:pt idx="4">
                  <c:v>29.46</c:v>
                </c:pt>
                <c:pt idx="5">
                  <c:v>29.18</c:v>
                </c:pt>
                <c:pt idx="6">
                  <c:v>28.87</c:v>
                </c:pt>
                <c:pt idx="7">
                  <c:v>28.75</c:v>
                </c:pt>
                <c:pt idx="8">
                  <c:v>28.55</c:v>
                </c:pt>
                <c:pt idx="9">
                  <c:v>28.4</c:v>
                </c:pt>
                <c:pt idx="10">
                  <c:v>28.25</c:v>
                </c:pt>
                <c:pt idx="11">
                  <c:v>28.12</c:v>
                </c:pt>
                <c:pt idx="12">
                  <c:v>27.99</c:v>
                </c:pt>
                <c:pt idx="13">
                  <c:v>27.9</c:v>
                </c:pt>
                <c:pt idx="14">
                  <c:v>27.86</c:v>
                </c:pt>
                <c:pt idx="15">
                  <c:v>27.75</c:v>
                </c:pt>
                <c:pt idx="16">
                  <c:v>27.71</c:v>
                </c:pt>
                <c:pt idx="17" formatCode="0.0">
                  <c:v>27.7</c:v>
                </c:pt>
                <c:pt idx="18" formatCode="0.0">
                  <c:v>27.69</c:v>
                </c:pt>
                <c:pt idx="19" formatCode="0.0">
                  <c:v>27.68</c:v>
                </c:pt>
                <c:pt idx="20" formatCode="0.0">
                  <c:v>27.68</c:v>
                </c:pt>
                <c:pt idx="21" formatCode="0.0">
                  <c:v>27.69</c:v>
                </c:pt>
                <c:pt idx="22" formatCode="0.0">
                  <c:v>27.7</c:v>
                </c:pt>
                <c:pt idx="23" formatCode="0.0">
                  <c:v>27.62</c:v>
                </c:pt>
                <c:pt idx="24" formatCode="0.0">
                  <c:v>27.62</c:v>
                </c:pt>
                <c:pt idx="25" formatCode="0.0">
                  <c:v>27.5</c:v>
                </c:pt>
                <c:pt idx="26" formatCode="0.0">
                  <c:v>27.62</c:v>
                </c:pt>
                <c:pt idx="27" formatCode="0.0">
                  <c:v>27.68</c:v>
                </c:pt>
                <c:pt idx="28" formatCode="0.0">
                  <c:v>27.69</c:v>
                </c:pt>
                <c:pt idx="29" formatCode="0.0">
                  <c:v>27.6</c:v>
                </c:pt>
                <c:pt idx="30" formatCode="0.0">
                  <c:v>27.69</c:v>
                </c:pt>
                <c:pt idx="31" formatCode="0.0">
                  <c:v>27.66</c:v>
                </c:pt>
                <c:pt idx="32" formatCode="0.0">
                  <c:v>27.63</c:v>
                </c:pt>
                <c:pt idx="33" formatCode="0.0">
                  <c:v>27.62</c:v>
                </c:pt>
                <c:pt idx="34" formatCode="0.0">
                  <c:v>27.62</c:v>
                </c:pt>
                <c:pt idx="35" formatCode="0.0">
                  <c:v>27.63</c:v>
                </c:pt>
                <c:pt idx="36" formatCode="0.0">
                  <c:v>27.65</c:v>
                </c:pt>
                <c:pt idx="37" formatCode="0.0">
                  <c:v>27.69</c:v>
                </c:pt>
                <c:pt idx="38" formatCode="0.0">
                  <c:v>27.61</c:v>
                </c:pt>
                <c:pt idx="39" formatCode="0.0">
                  <c:v>27.63</c:v>
                </c:pt>
                <c:pt idx="40" formatCode="0.0">
                  <c:v>27.68</c:v>
                </c:pt>
                <c:pt idx="41" formatCode="0.0">
                  <c:v>27.64</c:v>
                </c:pt>
                <c:pt idx="42" formatCode="0.0">
                  <c:v>27.62</c:v>
                </c:pt>
                <c:pt idx="43" formatCode="0.0">
                  <c:v>27.62</c:v>
                </c:pt>
                <c:pt idx="44" formatCode="0.0">
                  <c:v>27.62</c:v>
                </c:pt>
                <c:pt idx="45" formatCode="0.0">
                  <c:v>27.62</c:v>
                </c:pt>
                <c:pt idx="46" formatCode="0.0">
                  <c:v>27.62</c:v>
                </c:pt>
                <c:pt idx="47" formatCode="0.0">
                  <c:v>27.62</c:v>
                </c:pt>
                <c:pt idx="48" formatCode="0.0">
                  <c:v>27.62</c:v>
                </c:pt>
                <c:pt idx="49" formatCode="0.0">
                  <c:v>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D4-364C-A078-2603BD76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98127"/>
        <c:axId val="2136599807"/>
      </c:scatterChart>
      <c:valAx>
        <c:axId val="2136598127"/>
        <c:scaling>
          <c:orientation val="minMax"/>
          <c:max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O"/>
          </a:p>
        </c:txPr>
        <c:crossAx val="2136599807"/>
        <c:crosses val="autoZero"/>
        <c:crossBetween val="midCat"/>
      </c:valAx>
      <c:valAx>
        <c:axId val="2136599807"/>
        <c:scaling>
          <c:orientation val="minMax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1" i="0" u="none" strike="noStrike" baseline="0">
                    <a:effectLst/>
                  </a:rPr>
                  <a:t>Interfacial Tension </a:t>
                </a:r>
                <a:r>
                  <a:rPr lang="en-GB" b="1"/>
                  <a:t>[mN/m]</a:t>
                </a:r>
              </a:p>
            </c:rich>
          </c:tx>
          <c:layout>
            <c:manualLayout>
              <c:xMode val="edge"/>
              <c:yMode val="edge"/>
              <c:x val="7.9095483734171676E-3"/>
              <c:y val="0.22690556107889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O"/>
          </a:p>
        </c:txPr>
        <c:crossAx val="21365981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817990800483706"/>
          <c:y val="0.14286636061142419"/>
          <c:w val="0.31010509839889561"/>
          <c:h val="0.19909627056168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035312335338"/>
          <c:y val="7.6337029028690065E-2"/>
          <c:w val="0.74938421003101829"/>
          <c:h val="0.786467778944459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Sheet1!$D$64:$L$64</c:f>
                <c:numCache>
                  <c:formatCode>General</c:formatCode>
                  <c:ptCount val="9"/>
                  <c:pt idx="0">
                    <c:v>0.31182259913824906</c:v>
                  </c:pt>
                  <c:pt idx="1">
                    <c:v>0.72</c:v>
                  </c:pt>
                  <c:pt idx="2">
                    <c:v>0.47961790347456207</c:v>
                  </c:pt>
                  <c:pt idx="3">
                    <c:v>0.66</c:v>
                  </c:pt>
                  <c:pt idx="4">
                    <c:v>0.17435595774162729</c:v>
                  </c:pt>
                  <c:pt idx="5">
                    <c:v>0.41</c:v>
                  </c:pt>
                  <c:pt idx="6">
                    <c:v>0.30358963530836647</c:v>
                  </c:pt>
                  <c:pt idx="7">
                    <c:v>0.27</c:v>
                  </c:pt>
                  <c:pt idx="8">
                    <c:v>0.36345563690772559</c:v>
                  </c:pt>
                </c:numCache>
              </c:numRef>
            </c:plus>
            <c:minus>
              <c:numRef>
                <c:f>Sheet1!$D$64:$L$64</c:f>
                <c:numCache>
                  <c:formatCode>General</c:formatCode>
                  <c:ptCount val="9"/>
                  <c:pt idx="0">
                    <c:v>0.31182259913824906</c:v>
                  </c:pt>
                  <c:pt idx="1">
                    <c:v>0.72</c:v>
                  </c:pt>
                  <c:pt idx="2">
                    <c:v>0.47961790347456207</c:v>
                  </c:pt>
                  <c:pt idx="3">
                    <c:v>0.66</c:v>
                  </c:pt>
                  <c:pt idx="4">
                    <c:v>0.17435595774162729</c:v>
                  </c:pt>
                  <c:pt idx="5">
                    <c:v>0.41</c:v>
                  </c:pt>
                  <c:pt idx="6">
                    <c:v>0.30358963530836647</c:v>
                  </c:pt>
                  <c:pt idx="7">
                    <c:v>0.27</c:v>
                  </c:pt>
                  <c:pt idx="8">
                    <c:v>0.36345563690772559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Sheet1!$D$58:$L$58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 formatCode="0.00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Sheet1!$D$63:$L$63</c:f>
              <c:numCache>
                <c:formatCode>0.00</c:formatCode>
                <c:ptCount val="9"/>
                <c:pt idx="0">
                  <c:v>30.783333333333331</c:v>
                </c:pt>
                <c:pt idx="1">
                  <c:v>30.1</c:v>
                </c:pt>
                <c:pt idx="2">
                  <c:v>29.566666666666666</c:v>
                </c:pt>
                <c:pt idx="3">
                  <c:v>29.28</c:v>
                </c:pt>
                <c:pt idx="4">
                  <c:v>28.76</c:v>
                </c:pt>
                <c:pt idx="5">
                  <c:v>28.41</c:v>
                </c:pt>
                <c:pt idx="6">
                  <c:v>28.354999999999997</c:v>
                </c:pt>
                <c:pt idx="7">
                  <c:v>28.01</c:v>
                </c:pt>
                <c:pt idx="8">
                  <c:v>27.62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9-C942-A82C-F6995249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53199"/>
        <c:axId val="1356945807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Sheet1!$D$58:$L$58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 formatCode="0.00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Sheet1!$D$66:$L$66</c:f>
              <c:numCache>
                <c:formatCode>General</c:formatCode>
                <c:ptCount val="9"/>
                <c:pt idx="0">
                  <c:v>0.78744786494538233</c:v>
                </c:pt>
                <c:pt idx="1">
                  <c:v>0.78723404255319152</c:v>
                </c:pt>
                <c:pt idx="2">
                  <c:v>0.78689175769612707</c:v>
                </c:pt>
                <c:pt idx="3">
                  <c:v>0.78727373769450615</c:v>
                </c:pt>
                <c:pt idx="4">
                  <c:v>0.78746772591857006</c:v>
                </c:pt>
                <c:pt idx="5">
                  <c:v>0.78751190854239439</c:v>
                </c:pt>
                <c:pt idx="6">
                  <c:v>0.78623634558093347</c:v>
                </c:pt>
                <c:pt idx="7">
                  <c:v>0.78745236583042233</c:v>
                </c:pt>
                <c:pt idx="8">
                  <c:v>0.78685203574975171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9-C942-A82C-F6995249AE27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ot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1,7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E52-EC42-91D4-801B19DFFF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1,6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E52-EC42-91D4-801B19DFFF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1,5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E52-EC42-91D4-801B19DFFF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1,4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E52-EC42-91D4-801B19DFFF3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1,3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E52-EC42-91D4-801B19DFFF3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1,2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E52-EC42-91D4-801B19DFF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N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Sheet1!$S$3:$S$15</c:f>
              <c:numCache>
                <c:formatCode>General</c:formatCode>
                <c:ptCount val="13"/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  <c:pt idx="12">
                  <c:v>850</c:v>
                </c:pt>
              </c:numCache>
            </c:numRef>
          </c:xVal>
          <c:yVal>
            <c:numRef>
              <c:f>Sheet1!$R$3:$R$15</c:f>
              <c:numCache>
                <c:formatCode>General</c:formatCode>
                <c:ptCount val="13"/>
                <c:pt idx="7">
                  <c:v>0.97</c:v>
                </c:pt>
                <c:pt idx="8">
                  <c:v>0.93</c:v>
                </c:pt>
                <c:pt idx="9">
                  <c:v>0.89</c:v>
                </c:pt>
                <c:pt idx="10">
                  <c:v>0.85</c:v>
                </c:pt>
                <c:pt idx="11">
                  <c:v>0.81</c:v>
                </c:pt>
                <c:pt idx="12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2-EC42-91D4-801B19DFFF3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Sheet1!$D$58:$L$58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 formatCode="0.00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Sheet1!$D$72:$L$72</c:f>
              <c:numCache>
                <c:formatCode>General</c:formatCode>
                <c:ptCount val="9"/>
                <c:pt idx="0">
                  <c:v>0.81699239658391265</c:v>
                </c:pt>
                <c:pt idx="1">
                  <c:v>0.81732557446808518</c:v>
                </c:pt>
                <c:pt idx="2">
                  <c:v>0.81618413140019863</c:v>
                </c:pt>
                <c:pt idx="3">
                  <c:v>0.82085653644807999</c:v>
                </c:pt>
                <c:pt idx="4">
                  <c:v>0.82189917030387294</c:v>
                </c:pt>
                <c:pt idx="5">
                  <c:v>0.82481571733883763</c:v>
                </c:pt>
                <c:pt idx="6">
                  <c:v>0.82291681318371412</c:v>
                </c:pt>
                <c:pt idx="7">
                  <c:v>0.82160027270562086</c:v>
                </c:pt>
                <c:pt idx="8">
                  <c:v>0.82163091261966237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52-EC42-91D4-801B19DF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30047"/>
        <c:axId val="1355828431"/>
      </c:scatterChart>
      <c:valAx>
        <c:axId val="13573531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Spiking Concentration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O"/>
          </a:p>
        </c:txPr>
        <c:crossAx val="1356945807"/>
        <c:crosses val="autoZero"/>
        <c:crossBetween val="midCat"/>
      </c:valAx>
      <c:valAx>
        <c:axId val="1356945807"/>
        <c:scaling>
          <c:orientation val="minMax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Interfacial</a:t>
                </a:r>
                <a:r>
                  <a:rPr lang="en-GB" baseline="0"/>
                  <a:t> Tension [mN/m]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630466475967799E-2"/>
              <c:y val="0.26835070554948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N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O"/>
          </a:p>
        </c:txPr>
        <c:crossAx val="1357353199"/>
        <c:crosses val="autoZero"/>
        <c:crossBetween val="midCat"/>
      </c:valAx>
      <c:valAx>
        <c:axId val="1355828431"/>
        <c:scaling>
          <c:orientation val="minMax"/>
          <c:max val="0.97"/>
          <c:min val="0.7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Density [gr/cm3]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O"/>
          </a:p>
        </c:txPr>
        <c:crossAx val="1740430047"/>
        <c:crosses val="max"/>
        <c:crossBetween val="midCat"/>
      </c:valAx>
      <c:valAx>
        <c:axId val="174043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58284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0</xdr:row>
      <xdr:rowOff>76200</xdr:rowOff>
    </xdr:from>
    <xdr:to>
      <xdr:col>28</xdr:col>
      <xdr:colOff>76200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C92EF-BEB4-9F41-94DA-DAAE3898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775139</xdr:colOff>
      <xdr:row>22</xdr:row>
      <xdr:rowOff>51304</xdr:rowOff>
    </xdr:from>
    <xdr:to>
      <xdr:col>26</xdr:col>
      <xdr:colOff>752312</xdr:colOff>
      <xdr:row>40</xdr:row>
      <xdr:rowOff>53557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26308-0D0E-C348-860C-600BB377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0.81755</cdr:x>
      <cdr:y>0.11765</cdr:y>
    </cdr:from>
    <cdr:to>
      <cdr:x>0.8689</cdr:x>
      <cdr:y>0.68142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56DB0F-2622-EF4D-BE9F-F003D1143E3C}"/>
            </a:ext>
          </a:extLst>
        </cdr:cNvPr>
        <cdr:cNvSpPr txBox="1"/>
      </cdr:nvSpPr>
      <cdr:spPr>
        <a:xfrm xmlns:a="http://schemas.openxmlformats.org/drawingml/2006/main" rot="16200000">
          <a:off x="3806656" y="1314910"/>
          <a:ext cx="2063319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 b="1">
              <a:latin typeface="Times New Roman" panose="02020603050405020304" pitchFamily="18" charset="0"/>
              <a:cs typeface="Times New Roman" panose="02020603050405020304" pitchFamily="18" charset="0"/>
            </a:rPr>
            <a:t>Dynamic Viscosity [cp]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F037-3281-6642-91A8-E1176531F03B}">
  <dimension ref="A1:S73"/>
  <sheetViews>
    <sheetView tabSelected="1" topLeftCell="I1" zoomScale="81" zoomScaleNormal="143" workbookViewId="0">
      <selection activeCell="AD9" sqref="AD9"/>
    </sheetView>
  </sheetViews>
  <sheetFormatPr baseColWidth="10" defaultColWidth="11" defaultRowHeight="16" x14ac:dyDescent="0.2"/>
  <cols>
    <col min="3" max="3" width="25" bestFit="1" customWidth="1"/>
    <col min="9" max="9" width="13.1640625" bestFit="1" customWidth="1"/>
    <col min="10" max="10" width="9.6640625" customWidth="1"/>
  </cols>
  <sheetData>
    <row r="1" spans="1:19" x14ac:dyDescent="0.2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K1" t="s">
        <v>0</v>
      </c>
      <c r="L1" t="s">
        <v>4</v>
      </c>
      <c r="N1" t="s">
        <v>0</v>
      </c>
      <c r="O1" t="s">
        <v>5</v>
      </c>
    </row>
    <row r="2" spans="1:19" x14ac:dyDescent="0.2">
      <c r="B2" s="1" t="s">
        <v>6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J2" s="1"/>
      <c r="L2" s="1" t="s">
        <v>6</v>
      </c>
      <c r="M2" s="1" t="s">
        <v>7</v>
      </c>
      <c r="O2" s="1" t="s">
        <v>6</v>
      </c>
      <c r="P2" s="1" t="s">
        <v>7</v>
      </c>
    </row>
    <row r="3" spans="1:19" x14ac:dyDescent="0.2">
      <c r="B3" s="2">
        <v>41.77</v>
      </c>
      <c r="C3" s="3">
        <v>31.323</v>
      </c>
      <c r="E3" s="2">
        <v>37.049999999999997</v>
      </c>
      <c r="F3" s="3">
        <v>29.733000000000001</v>
      </c>
      <c r="H3" s="2">
        <v>38.270000000000003</v>
      </c>
      <c r="I3" s="3">
        <f>J3</f>
        <v>29.414000000000001</v>
      </c>
      <c r="J3" s="3">
        <v>29.414000000000001</v>
      </c>
      <c r="L3" s="2">
        <v>35.659999999999997</v>
      </c>
      <c r="M3" s="3">
        <v>29.314</v>
      </c>
      <c r="O3" s="2">
        <v>34.44</v>
      </c>
      <c r="P3" s="3">
        <v>29.748999999999999</v>
      </c>
    </row>
    <row r="4" spans="1:19" x14ac:dyDescent="0.2">
      <c r="B4" s="2">
        <v>39.590000000000003</v>
      </c>
      <c r="C4" s="3">
        <v>61.347999999999999</v>
      </c>
      <c r="E4" s="2">
        <v>34.11</v>
      </c>
      <c r="F4" s="3">
        <v>59.777999999999999</v>
      </c>
      <c r="H4" s="2">
        <v>35</v>
      </c>
      <c r="I4" s="3">
        <f t="shared" ref="I4:I22" si="0">J4</f>
        <v>59.442</v>
      </c>
      <c r="J4" s="3">
        <v>59.442</v>
      </c>
      <c r="L4" s="2">
        <v>32.78</v>
      </c>
      <c r="M4" s="3">
        <v>59.447000000000003</v>
      </c>
      <c r="O4" s="2">
        <v>31.23</v>
      </c>
      <c r="P4" s="3">
        <v>59.600999999999999</v>
      </c>
    </row>
    <row r="5" spans="1:19" x14ac:dyDescent="0.2">
      <c r="B5" s="2">
        <v>38.47</v>
      </c>
      <c r="C5" s="3">
        <v>91.382999999999996</v>
      </c>
      <c r="E5">
        <v>33.229999999999997</v>
      </c>
      <c r="F5" s="3">
        <v>89.837000000000003</v>
      </c>
      <c r="H5" s="2">
        <v>33.880000000000003</v>
      </c>
      <c r="I5" s="3">
        <f t="shared" si="0"/>
        <v>89.486999999999995</v>
      </c>
      <c r="J5" s="3">
        <v>89.486999999999995</v>
      </c>
      <c r="L5" s="2">
        <v>31.6</v>
      </c>
      <c r="M5" s="3">
        <v>89.51</v>
      </c>
      <c r="O5" s="2">
        <v>30.34</v>
      </c>
      <c r="P5" s="3">
        <v>89.656999999999996</v>
      </c>
    </row>
    <row r="6" spans="1:19" x14ac:dyDescent="0.2">
      <c r="B6" s="2">
        <v>38.07</v>
      </c>
      <c r="C6" s="3">
        <v>121.414</v>
      </c>
      <c r="E6" s="2">
        <v>32</v>
      </c>
      <c r="F6" s="3">
        <v>119.88800000000001</v>
      </c>
      <c r="H6" s="2">
        <v>33.28</v>
      </c>
      <c r="I6" s="3">
        <f t="shared" si="0"/>
        <v>119.523</v>
      </c>
      <c r="J6" s="3">
        <v>119.523</v>
      </c>
      <c r="L6" s="2">
        <v>30.9</v>
      </c>
      <c r="M6" s="3">
        <v>119.557</v>
      </c>
      <c r="O6" s="2">
        <v>29.78</v>
      </c>
      <c r="P6" s="3">
        <v>119.72199999999999</v>
      </c>
    </row>
    <row r="7" spans="1:19" x14ac:dyDescent="0.2">
      <c r="B7" s="2">
        <v>37.380000000000003</v>
      </c>
      <c r="C7" s="3">
        <v>151.47200000000001</v>
      </c>
      <c r="E7" s="2">
        <v>31.4</v>
      </c>
      <c r="F7" s="3">
        <v>149.959</v>
      </c>
      <c r="H7" s="2">
        <v>32.67</v>
      </c>
      <c r="I7" s="3">
        <f t="shared" si="0"/>
        <v>149.59700000000001</v>
      </c>
      <c r="J7" s="3">
        <v>149.59700000000001</v>
      </c>
      <c r="L7" s="2">
        <v>30.44</v>
      </c>
      <c r="M7" s="3">
        <v>149.595</v>
      </c>
      <c r="O7" s="2">
        <v>29.46</v>
      </c>
      <c r="P7" s="3">
        <v>149.797</v>
      </c>
    </row>
    <row r="8" spans="1:19" x14ac:dyDescent="0.2">
      <c r="B8" s="2">
        <v>36.82</v>
      </c>
      <c r="C8" s="3">
        <v>181.50200000000001</v>
      </c>
      <c r="E8" s="2">
        <v>31.08</v>
      </c>
      <c r="F8" s="3">
        <v>180.017</v>
      </c>
      <c r="H8" s="2">
        <v>32.31</v>
      </c>
      <c r="I8" s="3">
        <f t="shared" si="0"/>
        <v>179.64099999999999</v>
      </c>
      <c r="J8" s="3">
        <v>179.64099999999999</v>
      </c>
      <c r="L8" s="2">
        <v>30.03</v>
      </c>
      <c r="M8" s="3">
        <v>179.62299999999999</v>
      </c>
      <c r="O8" s="2">
        <v>29.18</v>
      </c>
      <c r="P8" s="3">
        <v>179.869</v>
      </c>
    </row>
    <row r="9" spans="1:19" x14ac:dyDescent="0.2">
      <c r="B9" s="2">
        <v>36.4</v>
      </c>
      <c r="C9" s="3">
        <v>211.58799999999999</v>
      </c>
      <c r="E9" s="2">
        <v>30.58</v>
      </c>
      <c r="F9" s="3">
        <v>210.07400000000001</v>
      </c>
      <c r="H9" s="2">
        <v>31.91</v>
      </c>
      <c r="I9" s="3">
        <f t="shared" si="0"/>
        <v>209.673</v>
      </c>
      <c r="J9" s="3">
        <v>209.673</v>
      </c>
      <c r="L9" s="2">
        <v>29.7</v>
      </c>
      <c r="M9" s="3">
        <v>209.65899999999999</v>
      </c>
      <c r="O9" s="2">
        <v>28.87</v>
      </c>
      <c r="P9" s="3">
        <v>209.94499999999999</v>
      </c>
    </row>
    <row r="10" spans="1:19" x14ac:dyDescent="0.2">
      <c r="B10" s="2">
        <v>36.159999999999997</v>
      </c>
      <c r="C10" s="3">
        <v>241.63</v>
      </c>
      <c r="E10" s="2">
        <v>30.51</v>
      </c>
      <c r="F10" s="3">
        <v>240.10499999999999</v>
      </c>
      <c r="H10" s="2">
        <v>31.64</v>
      </c>
      <c r="I10" s="3">
        <f t="shared" si="0"/>
        <v>239.739</v>
      </c>
      <c r="J10" s="3">
        <v>239.739</v>
      </c>
      <c r="L10" s="2">
        <v>29.48</v>
      </c>
      <c r="M10" s="3">
        <v>239.71899999999999</v>
      </c>
      <c r="O10" s="2">
        <v>28.75</v>
      </c>
      <c r="P10" s="3">
        <v>239.99</v>
      </c>
      <c r="R10">
        <v>0.97</v>
      </c>
      <c r="S10">
        <v>850</v>
      </c>
    </row>
    <row r="11" spans="1:19" x14ac:dyDescent="0.2">
      <c r="B11" s="2">
        <v>35.78</v>
      </c>
      <c r="C11" s="3">
        <v>271.70400000000001</v>
      </c>
      <c r="E11" s="2">
        <v>30.33</v>
      </c>
      <c r="F11" s="3">
        <v>270.16300000000001</v>
      </c>
      <c r="H11" s="2">
        <v>31.38</v>
      </c>
      <c r="I11" s="3">
        <f t="shared" si="0"/>
        <v>269.80099999999999</v>
      </c>
      <c r="J11" s="3">
        <v>269.80099999999999</v>
      </c>
      <c r="L11" s="2">
        <v>29.19</v>
      </c>
      <c r="M11" s="3">
        <v>269.78199999999998</v>
      </c>
      <c r="O11" s="2">
        <v>28.55</v>
      </c>
      <c r="P11" s="3">
        <v>270.02</v>
      </c>
      <c r="R11">
        <v>0.93</v>
      </c>
      <c r="S11">
        <v>850</v>
      </c>
    </row>
    <row r="12" spans="1:19" x14ac:dyDescent="0.2">
      <c r="B12" s="2">
        <v>35.549999999999997</v>
      </c>
      <c r="C12" s="3">
        <v>301.74400000000003</v>
      </c>
      <c r="E12" s="2">
        <v>30.14</v>
      </c>
      <c r="F12" s="3">
        <v>300.18599999999998</v>
      </c>
      <c r="H12" s="2">
        <v>31.12</v>
      </c>
      <c r="I12" s="3">
        <f t="shared" si="0"/>
        <v>299.84699999999998</v>
      </c>
      <c r="J12" s="3">
        <v>299.84699999999998</v>
      </c>
      <c r="L12" s="2">
        <v>28.98</v>
      </c>
      <c r="M12" s="3">
        <v>299.83999999999997</v>
      </c>
      <c r="O12" s="2">
        <v>28.4</v>
      </c>
      <c r="P12" s="3">
        <v>300.06400000000002</v>
      </c>
      <c r="R12">
        <v>0.89</v>
      </c>
      <c r="S12">
        <v>850</v>
      </c>
    </row>
    <row r="13" spans="1:19" x14ac:dyDescent="0.2">
      <c r="B13" s="2">
        <v>35.340000000000003</v>
      </c>
      <c r="C13" s="3">
        <v>331.803</v>
      </c>
      <c r="E13" s="2">
        <v>29.94</v>
      </c>
      <c r="F13" s="3">
        <v>330.22699999999998</v>
      </c>
      <c r="H13" s="2">
        <v>30.98</v>
      </c>
      <c r="I13" s="3">
        <f t="shared" si="0"/>
        <v>329.89100000000002</v>
      </c>
      <c r="J13" s="3">
        <v>329.89100000000002</v>
      </c>
      <c r="L13" s="2">
        <v>28.8</v>
      </c>
      <c r="M13" s="3">
        <v>329.88600000000002</v>
      </c>
      <c r="O13" s="2">
        <v>28.25</v>
      </c>
      <c r="P13" s="3">
        <v>330.11</v>
      </c>
      <c r="R13">
        <v>0.85</v>
      </c>
      <c r="S13">
        <v>850</v>
      </c>
    </row>
    <row r="14" spans="1:19" x14ac:dyDescent="0.2">
      <c r="B14" s="2">
        <v>35.090000000000003</v>
      </c>
      <c r="C14" s="3">
        <v>361.84800000000001</v>
      </c>
      <c r="E14" s="2">
        <v>29.76</v>
      </c>
      <c r="F14" s="3">
        <v>360.262</v>
      </c>
      <c r="H14" s="2">
        <v>30.79</v>
      </c>
      <c r="I14" s="3">
        <f t="shared" si="0"/>
        <v>359.93200000000002</v>
      </c>
      <c r="J14" s="3">
        <v>359.93200000000002</v>
      </c>
      <c r="L14" s="2">
        <v>28.72</v>
      </c>
      <c r="M14" s="3">
        <v>359.935</v>
      </c>
      <c r="O14" s="2">
        <v>28.12</v>
      </c>
      <c r="P14" s="3">
        <v>360.14299999999997</v>
      </c>
      <c r="R14">
        <v>0.81</v>
      </c>
      <c r="S14">
        <v>850</v>
      </c>
    </row>
    <row r="15" spans="1:19" x14ac:dyDescent="0.2">
      <c r="B15" s="2">
        <v>34.950000000000003</v>
      </c>
      <c r="C15" s="3">
        <v>391.88</v>
      </c>
      <c r="E15" s="2">
        <v>29.61</v>
      </c>
      <c r="F15" s="3">
        <v>390.327</v>
      </c>
      <c r="H15" s="2">
        <v>30.64</v>
      </c>
      <c r="I15" s="3">
        <f t="shared" si="0"/>
        <v>389.97</v>
      </c>
      <c r="J15" s="3">
        <v>389.97</v>
      </c>
      <c r="L15" s="2">
        <v>28.66</v>
      </c>
      <c r="M15" s="3">
        <v>389.98</v>
      </c>
      <c r="O15" s="2">
        <v>27.99</v>
      </c>
      <c r="P15" s="3">
        <v>390.21100000000001</v>
      </c>
      <c r="R15">
        <v>0.77</v>
      </c>
      <c r="S15">
        <v>850</v>
      </c>
    </row>
    <row r="16" spans="1:19" x14ac:dyDescent="0.2">
      <c r="B16" s="2">
        <v>34.65</v>
      </c>
      <c r="C16" s="3">
        <v>421.93</v>
      </c>
      <c r="E16" s="2">
        <v>29.54</v>
      </c>
      <c r="F16" s="3">
        <v>420.375</v>
      </c>
      <c r="H16" s="2">
        <v>30.49</v>
      </c>
      <c r="I16" s="3">
        <f t="shared" si="0"/>
        <v>420.02499999999998</v>
      </c>
      <c r="J16" s="3">
        <v>420.02499999999998</v>
      </c>
      <c r="L16" s="2">
        <v>28.37</v>
      </c>
      <c r="M16" s="3">
        <v>420.06299999999999</v>
      </c>
      <c r="O16" s="2">
        <v>27.9</v>
      </c>
      <c r="P16" s="3">
        <v>420.238</v>
      </c>
    </row>
    <row r="17" spans="2:16" x14ac:dyDescent="0.2">
      <c r="B17" s="2">
        <v>34.44</v>
      </c>
      <c r="C17" s="3">
        <v>451.99099999999999</v>
      </c>
      <c r="E17" s="2">
        <v>29.34</v>
      </c>
      <c r="F17" s="3">
        <v>450.464</v>
      </c>
      <c r="H17" s="2">
        <v>30.33</v>
      </c>
      <c r="I17" s="3">
        <f t="shared" si="0"/>
        <v>450.11099999999999</v>
      </c>
      <c r="J17" s="3">
        <v>450.11099999999999</v>
      </c>
      <c r="L17" s="2">
        <v>28.22</v>
      </c>
      <c r="M17" s="3">
        <v>450.096</v>
      </c>
      <c r="O17" s="2">
        <v>27.86</v>
      </c>
      <c r="P17" s="3">
        <v>450.28800000000001</v>
      </c>
    </row>
    <row r="18" spans="2:16" x14ac:dyDescent="0.2">
      <c r="B18" s="2">
        <v>34.14</v>
      </c>
      <c r="C18" s="3">
        <v>482.06200000000001</v>
      </c>
      <c r="E18" s="2">
        <v>29.29</v>
      </c>
      <c r="F18" s="3">
        <v>480.53699999999998</v>
      </c>
      <c r="H18" s="2">
        <v>30.18</v>
      </c>
      <c r="I18" s="3">
        <f t="shared" si="0"/>
        <v>480.16399999999999</v>
      </c>
      <c r="J18" s="3">
        <v>480.16399999999999</v>
      </c>
      <c r="L18" s="2">
        <v>28.4</v>
      </c>
      <c r="M18" s="3">
        <v>480.14499999999998</v>
      </c>
      <c r="O18" s="2">
        <v>27.75</v>
      </c>
      <c r="P18" s="3">
        <v>480.33699999999999</v>
      </c>
    </row>
    <row r="19" spans="2:16" x14ac:dyDescent="0.2">
      <c r="B19" s="2">
        <v>34.06</v>
      </c>
      <c r="C19" s="3">
        <v>512.10199999999998</v>
      </c>
      <c r="E19" s="2">
        <v>29.15</v>
      </c>
      <c r="F19" s="3">
        <v>510.58600000000001</v>
      </c>
      <c r="H19" s="2">
        <v>30.11</v>
      </c>
      <c r="I19" s="3">
        <f t="shared" si="0"/>
        <v>510.18900000000002</v>
      </c>
      <c r="J19" s="3">
        <v>510.18900000000002</v>
      </c>
      <c r="L19" s="2">
        <v>28.04</v>
      </c>
      <c r="M19" s="3">
        <v>510.21499999999997</v>
      </c>
      <c r="O19" s="2">
        <v>27.71</v>
      </c>
      <c r="P19" s="3">
        <v>510.40699999999998</v>
      </c>
    </row>
    <row r="20" spans="2:16" x14ac:dyDescent="0.2">
      <c r="B20" s="2">
        <v>33.86</v>
      </c>
      <c r="C20" s="3">
        <v>542.12900000000002</v>
      </c>
      <c r="E20" s="2">
        <v>29.04</v>
      </c>
      <c r="F20" s="3">
        <v>540.61900000000003</v>
      </c>
      <c r="H20" s="2">
        <v>29.96</v>
      </c>
      <c r="I20" s="3">
        <f t="shared" si="0"/>
        <v>540.24300000000005</v>
      </c>
      <c r="J20" s="3">
        <v>540.24300000000005</v>
      </c>
      <c r="L20" s="2">
        <v>28.36</v>
      </c>
      <c r="M20">
        <v>550</v>
      </c>
      <c r="O20" s="4">
        <v>27.7</v>
      </c>
      <c r="P20" s="3">
        <v>540.29999999999995</v>
      </c>
    </row>
    <row r="21" spans="2:16" x14ac:dyDescent="0.2">
      <c r="B21" s="2">
        <v>33.53</v>
      </c>
      <c r="C21" s="3">
        <v>572.15899999999999</v>
      </c>
      <c r="E21" s="2">
        <v>28.95</v>
      </c>
      <c r="F21" s="3">
        <v>570.67899999999997</v>
      </c>
      <c r="H21" s="2">
        <v>29.85</v>
      </c>
      <c r="I21" s="3">
        <f t="shared" si="0"/>
        <v>570.28200000000004</v>
      </c>
      <c r="J21" s="3">
        <v>570.28200000000004</v>
      </c>
      <c r="K21" s="4"/>
      <c r="L21" s="2">
        <v>28.36</v>
      </c>
      <c r="M21" s="3">
        <v>589.78499999999997</v>
      </c>
      <c r="O21" s="4">
        <v>27.69</v>
      </c>
      <c r="P21" s="3">
        <v>570.6</v>
      </c>
    </row>
    <row r="22" spans="2:16" x14ac:dyDescent="0.2">
      <c r="B22" s="2">
        <v>33.57</v>
      </c>
      <c r="C22" s="3">
        <v>602.22400000000005</v>
      </c>
      <c r="E22" s="2">
        <v>28.92</v>
      </c>
      <c r="F22" s="3">
        <v>600.71600000000001</v>
      </c>
      <c r="H22" s="2">
        <v>29.79</v>
      </c>
      <c r="I22" s="3">
        <f t="shared" si="0"/>
        <v>600.33199999999999</v>
      </c>
      <c r="J22" s="3">
        <v>600.33199999999999</v>
      </c>
      <c r="K22" s="4"/>
      <c r="L22" s="2">
        <v>28.36</v>
      </c>
      <c r="M22">
        <v>629.57000000000005</v>
      </c>
      <c r="O22" s="4">
        <v>27.68</v>
      </c>
      <c r="P22" s="3">
        <v>600.9</v>
      </c>
    </row>
    <row r="23" spans="2:16" x14ac:dyDescent="0.2">
      <c r="B23" s="2">
        <v>33.28</v>
      </c>
      <c r="C23" s="3">
        <v>632.29</v>
      </c>
      <c r="E23" s="2">
        <v>28.84</v>
      </c>
      <c r="F23" s="3">
        <v>630.77599999999995</v>
      </c>
      <c r="H23" s="2">
        <v>29.8</v>
      </c>
      <c r="I23" s="3">
        <f>$I$22+J23</f>
        <v>600.33299999999997</v>
      </c>
      <c r="J23" s="3">
        <v>1E-3</v>
      </c>
      <c r="K23" s="4"/>
      <c r="L23" s="2">
        <v>28.36</v>
      </c>
      <c r="M23" s="3">
        <v>669.35500000000002</v>
      </c>
      <c r="O23" s="4">
        <v>27.68</v>
      </c>
      <c r="P23" s="3">
        <v>631.20000000000005</v>
      </c>
    </row>
    <row r="24" spans="2:16" x14ac:dyDescent="0.2">
      <c r="B24" s="2">
        <v>33.21</v>
      </c>
      <c r="C24" s="3">
        <v>662.36199999999997</v>
      </c>
      <c r="E24" s="2">
        <v>28.84</v>
      </c>
      <c r="F24" s="3">
        <v>660</v>
      </c>
      <c r="H24" s="2">
        <v>29.83</v>
      </c>
      <c r="I24" s="3">
        <f>$I$22+J24</f>
        <v>630.38599999999997</v>
      </c>
      <c r="J24" s="3">
        <v>30.053999999999998</v>
      </c>
      <c r="K24" s="4"/>
      <c r="L24" s="2">
        <v>28.39</v>
      </c>
      <c r="M24">
        <v>709.14</v>
      </c>
      <c r="O24" s="4">
        <v>27.69</v>
      </c>
      <c r="P24" s="3">
        <v>661.5</v>
      </c>
    </row>
    <row r="25" spans="2:16" x14ac:dyDescent="0.2">
      <c r="B25" s="2">
        <v>33.01</v>
      </c>
      <c r="C25" s="3">
        <v>692.39499999999998</v>
      </c>
      <c r="E25" s="2">
        <v>28.84</v>
      </c>
      <c r="F25" s="3">
        <v>690</v>
      </c>
      <c r="H25" s="2">
        <v>29.85</v>
      </c>
      <c r="I25" s="3">
        <f>$I$22+J25</f>
        <v>660.42200000000003</v>
      </c>
      <c r="J25" s="3">
        <v>60.09</v>
      </c>
      <c r="K25" s="4"/>
      <c r="L25" s="2">
        <v>28.3</v>
      </c>
      <c r="M25" s="3">
        <v>748.92499999999995</v>
      </c>
      <c r="N25" s="2"/>
      <c r="O25" s="4">
        <v>27.7</v>
      </c>
      <c r="P25" s="3">
        <v>691.8</v>
      </c>
    </row>
    <row r="26" spans="2:16" x14ac:dyDescent="0.2">
      <c r="B26" s="2">
        <v>32.799999999999997</v>
      </c>
      <c r="C26" s="3">
        <v>722.47400000000005</v>
      </c>
      <c r="E26" s="2">
        <v>28.84</v>
      </c>
      <c r="F26" s="3">
        <v>720</v>
      </c>
      <c r="H26" s="2">
        <v>29.75</v>
      </c>
      <c r="I26" s="3">
        <f>$I$22+J26</f>
        <v>690.447</v>
      </c>
      <c r="J26" s="3">
        <v>90.114999999999995</v>
      </c>
      <c r="K26" s="4"/>
      <c r="L26" s="2">
        <v>28.2</v>
      </c>
      <c r="M26">
        <v>788.71</v>
      </c>
      <c r="N26" s="2"/>
      <c r="O26" s="4">
        <v>27.62</v>
      </c>
      <c r="P26" s="3">
        <v>722.1</v>
      </c>
    </row>
    <row r="27" spans="2:16" x14ac:dyDescent="0.2">
      <c r="B27" s="2">
        <v>32.72</v>
      </c>
      <c r="C27" s="3">
        <v>752.52</v>
      </c>
      <c r="E27" s="2">
        <v>28.84</v>
      </c>
      <c r="F27" s="3">
        <v>750</v>
      </c>
      <c r="H27" s="2">
        <v>29.63</v>
      </c>
      <c r="I27">
        <v>720.3</v>
      </c>
      <c r="K27" s="4"/>
      <c r="L27" s="2">
        <v>28.1</v>
      </c>
      <c r="M27" s="3">
        <v>828.495</v>
      </c>
      <c r="N27" s="2"/>
      <c r="O27" s="4">
        <v>27.62</v>
      </c>
      <c r="P27" s="3">
        <v>752.4</v>
      </c>
    </row>
    <row r="28" spans="2:16" x14ac:dyDescent="0.2">
      <c r="B28" s="2">
        <v>32.619999999999997</v>
      </c>
      <c r="C28" s="3">
        <v>782.56299999999999</v>
      </c>
      <c r="E28" s="2">
        <v>28.84</v>
      </c>
      <c r="F28" s="3">
        <v>780</v>
      </c>
      <c r="H28" s="2">
        <v>29.63</v>
      </c>
      <c r="I28">
        <v>750.6</v>
      </c>
      <c r="K28" s="4"/>
      <c r="L28" s="2">
        <v>28.1</v>
      </c>
      <c r="M28" s="3">
        <f>M27+30</f>
        <v>858.495</v>
      </c>
      <c r="N28" s="2"/>
      <c r="O28" s="4">
        <v>27.5</v>
      </c>
      <c r="P28" s="3">
        <v>782.70000000000095</v>
      </c>
    </row>
    <row r="29" spans="2:16" x14ac:dyDescent="0.2">
      <c r="B29" s="2">
        <v>32.46</v>
      </c>
      <c r="C29" s="3">
        <v>812.61599999999999</v>
      </c>
      <c r="E29">
        <v>28.76</v>
      </c>
      <c r="F29" s="3">
        <v>810</v>
      </c>
      <c r="H29" s="2">
        <v>29.61</v>
      </c>
      <c r="I29">
        <v>780.9</v>
      </c>
      <c r="K29" s="4"/>
      <c r="L29" s="2">
        <v>28.36</v>
      </c>
      <c r="M29" s="3">
        <f t="shared" ref="M29:M49" si="1">M28+30</f>
        <v>888.495</v>
      </c>
      <c r="N29" s="2"/>
      <c r="O29" s="4">
        <v>27.62</v>
      </c>
      <c r="P29" s="3">
        <v>813.00000000000102</v>
      </c>
    </row>
    <row r="30" spans="2:16" x14ac:dyDescent="0.2">
      <c r="B30" s="2">
        <v>32.409999999999997</v>
      </c>
      <c r="C30" s="3">
        <v>842.64300000000003</v>
      </c>
      <c r="E30">
        <v>28.76</v>
      </c>
      <c r="F30" s="3">
        <v>840</v>
      </c>
      <c r="H30" s="2">
        <v>29.6</v>
      </c>
      <c r="I30">
        <v>811.2</v>
      </c>
      <c r="K30" s="4"/>
      <c r="L30" s="2">
        <v>28.1</v>
      </c>
      <c r="M30" s="3">
        <f t="shared" si="1"/>
        <v>918.495</v>
      </c>
      <c r="N30" s="2"/>
      <c r="O30" s="4">
        <v>27.68</v>
      </c>
      <c r="P30" s="3">
        <v>843.30000000000098</v>
      </c>
    </row>
    <row r="31" spans="2:16" x14ac:dyDescent="0.2">
      <c r="B31" s="2">
        <v>32.14</v>
      </c>
      <c r="C31" s="3">
        <v>872.69100000000003</v>
      </c>
      <c r="E31">
        <v>28.7</v>
      </c>
      <c r="F31" s="3">
        <v>870</v>
      </c>
      <c r="H31" s="2">
        <v>29.575900000000001</v>
      </c>
      <c r="I31">
        <v>841.5</v>
      </c>
      <c r="K31" s="4"/>
      <c r="L31" s="2">
        <v>28.2</v>
      </c>
      <c r="M31" s="3">
        <f t="shared" si="1"/>
        <v>948.495</v>
      </c>
      <c r="N31" s="2"/>
      <c r="O31" s="4">
        <v>27.69</v>
      </c>
      <c r="P31" s="3">
        <v>873.60000000000105</v>
      </c>
    </row>
    <row r="32" spans="2:16" x14ac:dyDescent="0.2">
      <c r="B32" s="2">
        <v>32.19</v>
      </c>
      <c r="C32" s="3">
        <v>902.73599999999999</v>
      </c>
      <c r="E32">
        <v>28.83</v>
      </c>
      <c r="F32" s="3">
        <v>900</v>
      </c>
      <c r="H32" s="2">
        <v>29.53</v>
      </c>
      <c r="I32">
        <v>871.8</v>
      </c>
      <c r="K32" s="4"/>
      <c r="L32" s="2">
        <v>28.36</v>
      </c>
      <c r="M32" s="3">
        <f t="shared" si="1"/>
        <v>978.495</v>
      </c>
      <c r="N32" s="2"/>
      <c r="O32" s="4">
        <v>27.6</v>
      </c>
      <c r="P32" s="3">
        <v>903.900000000001</v>
      </c>
    </row>
    <row r="33" spans="2:16" x14ac:dyDescent="0.2">
      <c r="B33" s="2">
        <v>32.020000000000003</v>
      </c>
      <c r="C33" s="3">
        <v>932.75599999999997</v>
      </c>
      <c r="E33">
        <v>28.89</v>
      </c>
      <c r="F33" s="3">
        <v>930</v>
      </c>
      <c r="H33" s="2">
        <v>29.59</v>
      </c>
      <c r="I33">
        <v>902.1</v>
      </c>
      <c r="K33" s="4"/>
      <c r="L33" s="2">
        <v>28.3</v>
      </c>
      <c r="M33" s="3">
        <f t="shared" si="1"/>
        <v>1008.495</v>
      </c>
      <c r="N33" s="2"/>
      <c r="O33" s="4">
        <v>27.69</v>
      </c>
      <c r="P33" s="3">
        <v>934.20000000000095</v>
      </c>
    </row>
    <row r="34" spans="2:16" x14ac:dyDescent="0.2">
      <c r="B34" s="2">
        <v>31.85</v>
      </c>
      <c r="C34" s="3">
        <v>962.78700000000003</v>
      </c>
      <c r="E34">
        <v>28.76</v>
      </c>
      <c r="F34" s="3">
        <v>960</v>
      </c>
      <c r="H34" s="2">
        <v>29.55</v>
      </c>
      <c r="I34">
        <v>932.4</v>
      </c>
      <c r="K34" s="4"/>
      <c r="L34" s="2">
        <v>28.36</v>
      </c>
      <c r="M34" s="3">
        <f t="shared" si="1"/>
        <v>1038.4949999999999</v>
      </c>
      <c r="N34" s="2"/>
      <c r="O34" s="4">
        <v>27.66</v>
      </c>
      <c r="P34" s="3">
        <v>964.50000000000102</v>
      </c>
    </row>
    <row r="35" spans="2:16" x14ac:dyDescent="0.2">
      <c r="B35" s="2">
        <v>31.72</v>
      </c>
      <c r="C35" s="3">
        <v>992.84699999999998</v>
      </c>
      <c r="E35">
        <v>28.81</v>
      </c>
      <c r="F35" s="3">
        <v>990</v>
      </c>
      <c r="H35" s="2">
        <v>29.58</v>
      </c>
      <c r="I35">
        <v>962.70000000000095</v>
      </c>
      <c r="K35" s="4"/>
      <c r="L35" s="2">
        <v>28.34</v>
      </c>
      <c r="M35" s="3">
        <f t="shared" si="1"/>
        <v>1068.4949999999999</v>
      </c>
      <c r="N35" s="2"/>
      <c r="O35" s="4">
        <v>27.63</v>
      </c>
      <c r="P35" s="3">
        <v>994.80000000000098</v>
      </c>
    </row>
    <row r="36" spans="2:16" x14ac:dyDescent="0.2">
      <c r="B36" s="2">
        <v>31.6</v>
      </c>
      <c r="C36" s="3">
        <v>1022.884</v>
      </c>
      <c r="E36">
        <v>28.76</v>
      </c>
      <c r="F36" s="3">
        <v>1020</v>
      </c>
      <c r="H36" s="2">
        <v>29.55</v>
      </c>
      <c r="I36">
        <v>993.00000000000102</v>
      </c>
      <c r="K36" s="4"/>
      <c r="L36" s="2">
        <v>28.36</v>
      </c>
      <c r="M36" s="3">
        <f t="shared" si="1"/>
        <v>1098.4949999999999</v>
      </c>
      <c r="N36" s="2"/>
      <c r="O36" s="4">
        <v>27.62</v>
      </c>
      <c r="P36" s="3">
        <v>1025.0999999999999</v>
      </c>
    </row>
    <row r="37" spans="2:16" x14ac:dyDescent="0.2">
      <c r="B37" s="2">
        <v>31.49</v>
      </c>
      <c r="C37" s="3">
        <v>1052.9380000000001</v>
      </c>
      <c r="E37">
        <v>28.8</v>
      </c>
      <c r="F37" s="3">
        <v>1050</v>
      </c>
      <c r="H37" s="2">
        <v>29.53</v>
      </c>
      <c r="I37">
        <v>1023.3</v>
      </c>
      <c r="K37" s="4"/>
      <c r="L37" s="2">
        <v>28.36</v>
      </c>
      <c r="M37" s="3">
        <f t="shared" si="1"/>
        <v>1128.4949999999999</v>
      </c>
      <c r="N37" s="2"/>
      <c r="O37" s="4">
        <v>27.62</v>
      </c>
      <c r="P37" s="3">
        <v>1055.4000000000001</v>
      </c>
    </row>
    <row r="38" spans="2:16" x14ac:dyDescent="0.2">
      <c r="B38" s="2">
        <v>31.37</v>
      </c>
      <c r="C38" s="3">
        <v>1082.9690000000001</v>
      </c>
      <c r="E38">
        <v>28.76</v>
      </c>
      <c r="F38" s="3">
        <v>1080</v>
      </c>
      <c r="H38" s="2">
        <v>29.54</v>
      </c>
      <c r="I38">
        <v>1053.5999999999999</v>
      </c>
      <c r="K38" s="4"/>
      <c r="L38" s="2">
        <v>28.3</v>
      </c>
      <c r="M38" s="3">
        <f t="shared" si="1"/>
        <v>1158.4949999999999</v>
      </c>
      <c r="N38" s="2"/>
      <c r="O38" s="4">
        <v>27.63</v>
      </c>
      <c r="P38" s="3">
        <v>1085.7</v>
      </c>
    </row>
    <row r="39" spans="2:16" x14ac:dyDescent="0.2">
      <c r="B39" s="2">
        <v>31.34</v>
      </c>
      <c r="C39" s="3">
        <v>1113.0060000000001</v>
      </c>
      <c r="E39">
        <v>28.7</v>
      </c>
      <c r="F39" s="3">
        <v>1110</v>
      </c>
      <c r="H39" s="2">
        <v>29.56</v>
      </c>
      <c r="I39">
        <v>1083.9000000000001</v>
      </c>
      <c r="K39" s="4"/>
      <c r="L39" s="2">
        <v>28.36</v>
      </c>
      <c r="M39" s="3">
        <f t="shared" si="1"/>
        <v>1188.4949999999999</v>
      </c>
      <c r="N39" s="2"/>
      <c r="O39" s="4">
        <v>27.65</v>
      </c>
      <c r="P39" s="3">
        <v>1116</v>
      </c>
    </row>
    <row r="40" spans="2:16" x14ac:dyDescent="0.2">
      <c r="B40" s="2">
        <v>31.2</v>
      </c>
      <c r="C40" s="3">
        <v>1143.037</v>
      </c>
      <c r="E40">
        <v>28.79</v>
      </c>
      <c r="F40" s="3">
        <v>1140</v>
      </c>
      <c r="H40" s="2">
        <v>29.52</v>
      </c>
      <c r="I40">
        <v>1114.2</v>
      </c>
      <c r="J40" s="3"/>
      <c r="L40" s="2">
        <v>28.36</v>
      </c>
      <c r="M40" s="3">
        <f t="shared" si="1"/>
        <v>1218.4949999999999</v>
      </c>
      <c r="N40" s="2"/>
      <c r="O40" s="4">
        <v>27.69</v>
      </c>
      <c r="P40" s="3">
        <v>1146.3</v>
      </c>
    </row>
    <row r="41" spans="2:16" x14ac:dyDescent="0.2">
      <c r="B41" s="2">
        <v>31.13</v>
      </c>
      <c r="C41" s="3">
        <v>1173.067</v>
      </c>
      <c r="E41">
        <v>28.76</v>
      </c>
      <c r="F41" s="3">
        <v>1170</v>
      </c>
      <c r="H41" s="2">
        <v>29.59</v>
      </c>
      <c r="I41">
        <v>1144.5</v>
      </c>
      <c r="J41" s="3"/>
      <c r="L41" s="2">
        <v>28.32</v>
      </c>
      <c r="M41" s="3">
        <f t="shared" si="1"/>
        <v>1248.4949999999999</v>
      </c>
      <c r="N41" s="2"/>
      <c r="O41" s="4">
        <v>27.61</v>
      </c>
      <c r="P41" s="3">
        <v>1176.5999999999999</v>
      </c>
    </row>
    <row r="42" spans="2:16" x14ac:dyDescent="0.2">
      <c r="B42" s="2">
        <v>31.02</v>
      </c>
      <c r="C42" s="3">
        <v>1203.1130000000001</v>
      </c>
      <c r="E42">
        <v>28.71</v>
      </c>
      <c r="F42" s="3">
        <v>1200</v>
      </c>
      <c r="H42" s="2">
        <v>29.56</v>
      </c>
      <c r="I42">
        <v>1174.8</v>
      </c>
      <c r="J42" s="3"/>
      <c r="L42" s="2">
        <v>28.36</v>
      </c>
      <c r="M42" s="3">
        <f t="shared" si="1"/>
        <v>1278.4949999999999</v>
      </c>
      <c r="N42" s="2"/>
      <c r="O42" s="4">
        <v>27.63</v>
      </c>
      <c r="P42" s="3">
        <v>1206.9000000000001</v>
      </c>
    </row>
    <row r="43" spans="2:16" x14ac:dyDescent="0.2">
      <c r="B43" s="2">
        <v>30.91</v>
      </c>
      <c r="C43" s="3">
        <v>1233.1590000000001</v>
      </c>
      <c r="E43">
        <v>28.76</v>
      </c>
      <c r="F43" s="3">
        <v>1230</v>
      </c>
      <c r="H43" s="2">
        <v>29.52</v>
      </c>
      <c r="I43">
        <v>1205.0999999999999</v>
      </c>
      <c r="J43" s="3"/>
      <c r="L43" s="2">
        <v>28.36</v>
      </c>
      <c r="M43" s="3">
        <f t="shared" si="1"/>
        <v>1308.4949999999999</v>
      </c>
      <c r="N43" s="2"/>
      <c r="O43" s="4">
        <v>27.68</v>
      </c>
      <c r="P43" s="3">
        <v>1237.2</v>
      </c>
    </row>
    <row r="44" spans="2:16" x14ac:dyDescent="0.2">
      <c r="B44" s="2">
        <v>30.95</v>
      </c>
      <c r="C44" s="3">
        <v>1263.2049999999999</v>
      </c>
      <c r="E44">
        <v>28.76</v>
      </c>
      <c r="F44" s="3">
        <v>1260</v>
      </c>
      <c r="H44" s="2">
        <v>29.57</v>
      </c>
      <c r="I44">
        <v>1235.4000000000001</v>
      </c>
      <c r="J44" s="3"/>
      <c r="L44" s="2">
        <v>28.36</v>
      </c>
      <c r="M44" s="3">
        <f t="shared" si="1"/>
        <v>1338.4949999999999</v>
      </c>
      <c r="N44" s="2"/>
      <c r="O44" s="4">
        <v>27.64</v>
      </c>
      <c r="P44" s="3">
        <v>1267.5</v>
      </c>
    </row>
    <row r="45" spans="2:16" x14ac:dyDescent="0.2">
      <c r="B45" s="2">
        <v>30.98</v>
      </c>
      <c r="C45" s="3">
        <v>1293.251</v>
      </c>
      <c r="E45">
        <v>28.76</v>
      </c>
      <c r="F45" s="3">
        <v>1290</v>
      </c>
      <c r="H45" s="2">
        <v>29.57</v>
      </c>
      <c r="I45">
        <v>1265.7</v>
      </c>
      <c r="J45" s="3"/>
      <c r="L45" s="2">
        <v>28.38</v>
      </c>
      <c r="M45" s="3">
        <f t="shared" si="1"/>
        <v>1368.4949999999999</v>
      </c>
      <c r="N45" s="2"/>
      <c r="O45" s="4">
        <v>27.62</v>
      </c>
      <c r="P45" s="3">
        <v>1297.8</v>
      </c>
    </row>
    <row r="46" spans="2:16" x14ac:dyDescent="0.2">
      <c r="B46" s="2">
        <v>30.86</v>
      </c>
      <c r="C46" s="3">
        <v>1323.297</v>
      </c>
      <c r="E46">
        <v>28.7</v>
      </c>
      <c r="F46" s="3">
        <v>1320</v>
      </c>
      <c r="H46" s="2">
        <v>29.59</v>
      </c>
      <c r="I46">
        <v>1296</v>
      </c>
      <c r="J46" s="3"/>
      <c r="L46" s="2">
        <v>28.38</v>
      </c>
      <c r="M46" s="3">
        <f t="shared" si="1"/>
        <v>1398.4949999999999</v>
      </c>
      <c r="N46" s="2"/>
      <c r="O46" s="4">
        <v>27.62</v>
      </c>
      <c r="P46" s="3">
        <v>1328.1</v>
      </c>
    </row>
    <row r="47" spans="2:16" x14ac:dyDescent="0.2">
      <c r="B47" s="2">
        <v>30.82</v>
      </c>
      <c r="C47" s="3">
        <v>1353.3430000000001</v>
      </c>
      <c r="E47">
        <v>28.76</v>
      </c>
      <c r="F47" s="3">
        <v>1350</v>
      </c>
      <c r="H47" s="2">
        <v>29.57</v>
      </c>
      <c r="I47">
        <v>1326.3</v>
      </c>
      <c r="J47" s="3"/>
      <c r="L47" s="2">
        <v>28.2</v>
      </c>
      <c r="M47" s="3">
        <f t="shared" si="1"/>
        <v>1428.4949999999999</v>
      </c>
      <c r="N47" s="2"/>
      <c r="O47" s="4">
        <v>27.62</v>
      </c>
      <c r="P47" s="3">
        <v>1358.4</v>
      </c>
    </row>
    <row r="48" spans="2:16" x14ac:dyDescent="0.2">
      <c r="B48" s="2">
        <v>30.81</v>
      </c>
      <c r="C48" s="3">
        <v>1383.3889999999999</v>
      </c>
      <c r="E48">
        <v>28.76</v>
      </c>
      <c r="F48" s="3">
        <v>1380</v>
      </c>
      <c r="H48" s="2">
        <v>29.52</v>
      </c>
      <c r="I48">
        <v>1356.6</v>
      </c>
      <c r="J48" s="3"/>
      <c r="L48" s="2">
        <v>28.36</v>
      </c>
      <c r="M48" s="3">
        <f t="shared" si="1"/>
        <v>1458.4949999999999</v>
      </c>
      <c r="N48" s="2"/>
      <c r="O48" s="4">
        <v>27.62</v>
      </c>
      <c r="P48" s="3">
        <v>1388.7</v>
      </c>
    </row>
    <row r="49" spans="2:16" x14ac:dyDescent="0.2">
      <c r="B49" s="2">
        <v>30.8</v>
      </c>
      <c r="C49" s="3">
        <v>1413.4349999999999</v>
      </c>
      <c r="E49">
        <v>28.76</v>
      </c>
      <c r="F49" s="3">
        <v>1410</v>
      </c>
      <c r="H49" s="2">
        <v>29.57</v>
      </c>
      <c r="I49">
        <v>1386.9</v>
      </c>
      <c r="J49" s="3"/>
      <c r="L49" s="2">
        <v>28.39</v>
      </c>
      <c r="M49" s="3">
        <f t="shared" si="1"/>
        <v>1488.4949999999999</v>
      </c>
      <c r="N49" s="2"/>
      <c r="O49" s="4">
        <v>27.62</v>
      </c>
      <c r="P49" s="3">
        <v>1419</v>
      </c>
    </row>
    <row r="50" spans="2:16" x14ac:dyDescent="0.2">
      <c r="B50" s="2">
        <v>30.8</v>
      </c>
      <c r="C50" s="3">
        <v>1443.481</v>
      </c>
      <c r="E50">
        <v>28.79</v>
      </c>
      <c r="F50" s="3">
        <v>1440</v>
      </c>
      <c r="H50" s="2">
        <v>29.59</v>
      </c>
      <c r="I50">
        <v>1417.2</v>
      </c>
      <c r="J50" s="3"/>
      <c r="L50" s="2">
        <v>28.38</v>
      </c>
      <c r="M50" s="3">
        <f>M49+30</f>
        <v>1518.4949999999999</v>
      </c>
      <c r="N50" s="2"/>
      <c r="O50" s="4">
        <v>27.62</v>
      </c>
      <c r="P50" s="3">
        <v>1449.3</v>
      </c>
    </row>
    <row r="51" spans="2:16" x14ac:dyDescent="0.2">
      <c r="B51" s="2">
        <v>30.8</v>
      </c>
      <c r="C51" s="3">
        <v>1473.527</v>
      </c>
      <c r="E51">
        <v>28.7</v>
      </c>
      <c r="F51" s="3">
        <v>1470</v>
      </c>
      <c r="H51" s="2">
        <v>29.51</v>
      </c>
      <c r="I51">
        <v>1447.5</v>
      </c>
      <c r="J51" s="3"/>
      <c r="L51" s="5"/>
      <c r="N51" s="2"/>
      <c r="O51" s="4">
        <v>27.62</v>
      </c>
      <c r="P51" s="3">
        <v>1479.6</v>
      </c>
    </row>
    <row r="52" spans="2:16" ht="20" customHeight="1" x14ac:dyDescent="0.2">
      <c r="B52" s="2">
        <v>30.8</v>
      </c>
      <c r="C52" s="3">
        <v>1503.5730000000001</v>
      </c>
      <c r="E52">
        <v>28.76</v>
      </c>
      <c r="F52" s="3">
        <v>1501</v>
      </c>
      <c r="H52" s="2">
        <v>29.57</v>
      </c>
      <c r="I52">
        <v>1477.8</v>
      </c>
      <c r="J52" s="3"/>
      <c r="L52" s="5"/>
      <c r="N52" s="2"/>
      <c r="O52" s="4">
        <v>27.69</v>
      </c>
      <c r="P52" s="3">
        <v>1509.9</v>
      </c>
    </row>
    <row r="53" spans="2:16" x14ac:dyDescent="0.2">
      <c r="C53" s="3"/>
      <c r="H53" s="2">
        <v>29.53</v>
      </c>
      <c r="I53">
        <v>1508.1</v>
      </c>
      <c r="J53" s="3"/>
      <c r="L53" s="5"/>
      <c r="N53" s="2"/>
      <c r="O53" s="4"/>
      <c r="P53" s="5"/>
    </row>
    <row r="54" spans="2:16" x14ac:dyDescent="0.2">
      <c r="C54" s="3"/>
      <c r="H54" s="2"/>
      <c r="I54" s="4"/>
      <c r="J54" s="3"/>
      <c r="L54" s="5"/>
      <c r="N54" s="2"/>
      <c r="O54" s="4"/>
      <c r="P54" s="5"/>
    </row>
    <row r="55" spans="2:16" ht="20" customHeight="1" x14ac:dyDescent="0.2">
      <c r="C55" s="3"/>
      <c r="H55" s="2"/>
      <c r="I55" s="4"/>
      <c r="J55" s="3"/>
      <c r="L55" s="5"/>
      <c r="N55" s="2"/>
      <c r="O55" s="4"/>
      <c r="P55" s="5"/>
    </row>
    <row r="56" spans="2:16" x14ac:dyDescent="0.2">
      <c r="C56" s="3"/>
      <c r="H56" s="2"/>
      <c r="I56" s="4"/>
      <c r="J56" s="3"/>
      <c r="L56" s="5"/>
      <c r="N56" s="2"/>
      <c r="O56" s="4"/>
      <c r="P56" s="5"/>
    </row>
    <row r="57" spans="2:16" x14ac:dyDescent="0.2">
      <c r="H57" s="2"/>
      <c r="I57" s="4"/>
      <c r="J57" s="3"/>
      <c r="L57" s="5"/>
      <c r="N57" s="2"/>
      <c r="O57" s="4"/>
      <c r="P57" s="5"/>
    </row>
    <row r="58" spans="2:16" x14ac:dyDescent="0.2">
      <c r="D58">
        <v>0</v>
      </c>
      <c r="E58">
        <v>100</v>
      </c>
      <c r="F58">
        <v>200</v>
      </c>
      <c r="G58">
        <v>300</v>
      </c>
      <c r="H58" s="2">
        <v>400</v>
      </c>
      <c r="I58">
        <v>500</v>
      </c>
      <c r="J58">
        <v>600</v>
      </c>
      <c r="K58">
        <v>700</v>
      </c>
      <c r="L58">
        <v>800</v>
      </c>
      <c r="N58" s="2"/>
      <c r="O58" s="4"/>
      <c r="P58" s="5"/>
    </row>
    <row r="59" spans="2:16" x14ac:dyDescent="0.2">
      <c r="D59">
        <v>30.43</v>
      </c>
      <c r="F59" s="2">
        <v>29.31</v>
      </c>
      <c r="H59">
        <v>28.56</v>
      </c>
      <c r="I59" s="2"/>
      <c r="J59" s="2">
        <v>28.04</v>
      </c>
      <c r="K59" s="2"/>
      <c r="L59" s="2">
        <v>27.71</v>
      </c>
      <c r="N59" s="2"/>
      <c r="O59" s="4"/>
      <c r="P59" s="5"/>
    </row>
    <row r="60" spans="2:16" x14ac:dyDescent="0.2">
      <c r="D60">
        <v>31.02</v>
      </c>
      <c r="F60" s="2">
        <v>29.27</v>
      </c>
      <c r="H60">
        <v>28.84</v>
      </c>
      <c r="I60" s="2"/>
      <c r="J60" s="2">
        <v>28.22</v>
      </c>
      <c r="K60" s="2"/>
      <c r="L60" s="2">
        <v>27.22</v>
      </c>
      <c r="N60" s="2"/>
      <c r="O60" s="4"/>
      <c r="P60" s="5"/>
    </row>
    <row r="61" spans="2:16" x14ac:dyDescent="0.2">
      <c r="D61">
        <v>30.9</v>
      </c>
      <c r="F61" s="6">
        <v>30.12</v>
      </c>
      <c r="H61">
        <v>28.88</v>
      </c>
      <c r="I61" s="2"/>
      <c r="J61" s="2">
        <v>28.75</v>
      </c>
      <c r="K61" s="2"/>
      <c r="L61" s="2">
        <v>27.93</v>
      </c>
      <c r="N61" s="2"/>
      <c r="O61" s="4"/>
      <c r="P61" s="5"/>
    </row>
    <row r="62" spans="2:16" x14ac:dyDescent="0.2">
      <c r="C62" s="9" t="s">
        <v>8</v>
      </c>
      <c r="H62" s="2"/>
      <c r="I62" s="2"/>
      <c r="J62" s="2">
        <v>28.41</v>
      </c>
      <c r="K62" s="2"/>
      <c r="L62" s="2"/>
      <c r="N62" s="2"/>
      <c r="O62" s="4"/>
      <c r="P62" s="5"/>
    </row>
    <row r="63" spans="2:16" x14ac:dyDescent="0.2">
      <c r="C63" s="9" t="s">
        <v>9</v>
      </c>
      <c r="D63" s="2">
        <f>AVERAGE(D59:D62)</f>
        <v>30.783333333333331</v>
      </c>
      <c r="E63" s="2">
        <v>30.1</v>
      </c>
      <c r="F63" s="2">
        <f t="shared" ref="F63:L63" si="2">AVERAGE(F59:F62)</f>
        <v>29.566666666666666</v>
      </c>
      <c r="G63" s="2">
        <v>29.28</v>
      </c>
      <c r="H63" s="2">
        <f t="shared" si="2"/>
        <v>28.76</v>
      </c>
      <c r="I63" s="2">
        <v>28.41</v>
      </c>
      <c r="J63" s="2">
        <f t="shared" si="2"/>
        <v>28.354999999999997</v>
      </c>
      <c r="K63" s="2">
        <f>28.01</f>
        <v>28.01</v>
      </c>
      <c r="L63" s="2">
        <f t="shared" si="2"/>
        <v>27.62</v>
      </c>
      <c r="N63" s="2"/>
      <c r="O63" s="4"/>
      <c r="P63" s="5"/>
    </row>
    <row r="64" spans="2:16" x14ac:dyDescent="0.2">
      <c r="C64" s="9" t="s">
        <v>10</v>
      </c>
      <c r="D64" s="2">
        <f>STDEV(D59:D62)</f>
        <v>0.31182259913824906</v>
      </c>
      <c r="E64" s="2">
        <v>0.72</v>
      </c>
      <c r="F64" s="2">
        <f t="shared" ref="F64:L64" si="3">STDEV(F59:F62)</f>
        <v>0.47961790347456207</v>
      </c>
      <c r="G64" s="2">
        <v>0.66</v>
      </c>
      <c r="H64" s="2">
        <f t="shared" si="3"/>
        <v>0.17435595774162729</v>
      </c>
      <c r="I64" s="2">
        <v>0.41</v>
      </c>
      <c r="J64" s="2">
        <f t="shared" si="3"/>
        <v>0.30358963530836647</v>
      </c>
      <c r="K64" s="2">
        <v>0.27</v>
      </c>
      <c r="L64" s="2">
        <f t="shared" si="3"/>
        <v>0.36345563690772559</v>
      </c>
      <c r="N64" s="2"/>
      <c r="O64" s="4"/>
      <c r="P64" s="5"/>
    </row>
    <row r="65" spans="3:16" x14ac:dyDescent="0.2">
      <c r="H65" s="2"/>
      <c r="I65" s="4"/>
      <c r="J65" s="3"/>
      <c r="N65" s="2"/>
      <c r="O65" s="4"/>
      <c r="P65" s="5"/>
    </row>
    <row r="66" spans="3:16" x14ac:dyDescent="0.2">
      <c r="C66" s="8" t="s">
        <v>11</v>
      </c>
      <c r="D66">
        <v>0.78744786494538233</v>
      </c>
      <c r="E66">
        <v>0.78723404255319152</v>
      </c>
      <c r="F66">
        <v>0.78689175769612707</v>
      </c>
      <c r="G66">
        <v>0.78727373769450615</v>
      </c>
      <c r="H66">
        <v>0.78746772591857006</v>
      </c>
      <c r="I66">
        <v>0.78751190854239439</v>
      </c>
      <c r="J66">
        <v>0.78623634558093347</v>
      </c>
      <c r="K66">
        <v>0.78745236583042233</v>
      </c>
      <c r="L66">
        <v>0.78685203574975171</v>
      </c>
      <c r="N66" s="2"/>
      <c r="O66" s="4"/>
      <c r="P66" s="5"/>
    </row>
    <row r="67" spans="3:16" x14ac:dyDescent="0.2">
      <c r="C67" s="7" t="s">
        <v>12</v>
      </c>
      <c r="D67">
        <v>1.6731025000000002</v>
      </c>
      <c r="E67">
        <v>1.674615</v>
      </c>
      <c r="F67">
        <v>1.6717169999999999</v>
      </c>
      <c r="G67">
        <v>1.7492535</v>
      </c>
      <c r="H67">
        <v>1.6886379999999999</v>
      </c>
      <c r="I67">
        <v>1.6978019999999998</v>
      </c>
      <c r="J67" s="3">
        <v>1.6945185</v>
      </c>
      <c r="K67">
        <v>1.6877219999999999</v>
      </c>
      <c r="L67">
        <v>1.6891069999999999</v>
      </c>
      <c r="N67" s="2"/>
      <c r="O67" s="4"/>
      <c r="P67" s="5"/>
    </row>
    <row r="68" spans="3:16" x14ac:dyDescent="0.2">
      <c r="C68" s="7" t="s">
        <v>13</v>
      </c>
      <c r="D68">
        <v>1.3174809914597816</v>
      </c>
      <c r="E68">
        <v>1.3183139361702128</v>
      </c>
      <c r="F68">
        <v>1.3154603285004964</v>
      </c>
      <c r="G68">
        <v>1.3271413411202</v>
      </c>
      <c r="H68">
        <v>1.3297479257596823</v>
      </c>
      <c r="I68">
        <v>1.337039293347094</v>
      </c>
      <c r="J68" s="3">
        <v>1.3322920329592851</v>
      </c>
      <c r="K68">
        <v>1.3290006817640521</v>
      </c>
      <c r="L68">
        <v>1.3290772815491558</v>
      </c>
      <c r="N68" s="2"/>
      <c r="O68" s="4"/>
      <c r="P68" s="5"/>
    </row>
    <row r="69" spans="3:16" x14ac:dyDescent="0.2">
      <c r="H69" s="2"/>
      <c r="I69" s="4"/>
      <c r="J69" s="3"/>
      <c r="N69" s="2"/>
      <c r="O69" s="4"/>
      <c r="P69" s="5"/>
    </row>
    <row r="70" spans="3:16" x14ac:dyDescent="0.2">
      <c r="H70" s="2"/>
      <c r="I70" s="4"/>
      <c r="J70" s="3"/>
      <c r="N70" s="2"/>
      <c r="O70" s="4"/>
      <c r="P70" s="5"/>
    </row>
    <row r="71" spans="3:16" x14ac:dyDescent="0.2">
      <c r="C71">
        <f>(0.97-0.77)/(1.7-1.2)</f>
        <v>0.39999999999999991</v>
      </c>
      <c r="H71" s="2"/>
      <c r="I71" s="4"/>
      <c r="J71" s="3"/>
      <c r="N71" s="2"/>
      <c r="O71" s="4"/>
      <c r="P71" s="5"/>
    </row>
    <row r="72" spans="3:16" x14ac:dyDescent="0.2">
      <c r="C72" t="s">
        <v>14</v>
      </c>
      <c r="D72">
        <f>($C$71*(D68-1.2))+0.77</f>
        <v>0.81699239658391265</v>
      </c>
      <c r="E72">
        <f t="shared" ref="E72:L72" si="4">($C$71*(E68-1.2))+0.77</f>
        <v>0.81732557446808518</v>
      </c>
      <c r="F72">
        <f t="shared" si="4"/>
        <v>0.81618413140019863</v>
      </c>
      <c r="G72">
        <f t="shared" si="4"/>
        <v>0.82085653644807999</v>
      </c>
      <c r="H72">
        <f t="shared" si="4"/>
        <v>0.82189917030387294</v>
      </c>
      <c r="I72">
        <f t="shared" si="4"/>
        <v>0.82481571733883763</v>
      </c>
      <c r="J72">
        <f t="shared" si="4"/>
        <v>0.82291681318371412</v>
      </c>
      <c r="K72">
        <f t="shared" si="4"/>
        <v>0.82160027270562086</v>
      </c>
      <c r="L72">
        <f t="shared" si="4"/>
        <v>0.82163091261966237</v>
      </c>
      <c r="N72" s="2"/>
      <c r="O72" s="4"/>
      <c r="P72" s="5"/>
    </row>
    <row r="73" spans="3:16" x14ac:dyDescent="0.2">
      <c r="N73" s="2"/>
      <c r="O73" s="4"/>
      <c r="P7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9352-6E2E-9141-9016-70656B2F0638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Hamidreza Asaadian</cp:lastModifiedBy>
  <cp:revision/>
  <dcterms:created xsi:type="dcterms:W3CDTF">2022-02-17T22:47:15Z</dcterms:created>
  <dcterms:modified xsi:type="dcterms:W3CDTF">2023-01-10T13:17:30Z</dcterms:modified>
  <cp:category/>
  <cp:contentStatus/>
</cp:coreProperties>
</file>