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Roaming\Microsoft\Windows\Network Shortcuts\"/>
    </mc:Choice>
  </mc:AlternateContent>
  <xr:revisionPtr revIDLastSave="0" documentId="13_ncr:1_{B57B5D35-44DE-47D5-B101-B74570DAFD6D}" xr6:coauthVersionLast="47" xr6:coauthVersionMax="47" xr10:uidLastSave="{00000000-0000-0000-0000-000000000000}"/>
  <bookViews>
    <workbookView xWindow="-110" yWindow="-110" windowWidth="17020" windowHeight="10000" tabRatio="514" xr2:uid="{AAB8331E-83EF-48D7-A701-232B789D7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40" i="1" l="1" a="1"/>
  <c r="C40" i="1" s="1"/>
  <c r="E40" i="1" a="1"/>
  <c r="E40" i="1" s="1"/>
  <c r="B40" i="1" a="1"/>
  <c r="B40" i="1" s="1"/>
  <c r="E38" i="1"/>
  <c r="D38" i="1"/>
  <c r="D40" i="1" s="1" a="1"/>
  <c r="D40" i="1" s="1"/>
  <c r="C38" i="1"/>
  <c r="B38" i="1"/>
  <c r="N14" i="1"/>
  <c r="N15" i="1"/>
  <c r="N16" i="1"/>
  <c r="N17" i="1"/>
  <c r="N18" i="1"/>
  <c r="N20" i="1"/>
  <c r="N21" i="1"/>
  <c r="N22" i="1"/>
  <c r="N24" i="1"/>
  <c r="N25" i="1"/>
  <c r="N27" i="1"/>
  <c r="N28" i="1"/>
  <c r="N30" i="1"/>
  <c r="N31" i="1"/>
  <c r="N33" i="1"/>
  <c r="N34" i="1"/>
  <c r="N36" i="1"/>
  <c r="N37" i="1"/>
  <c r="N8" i="1"/>
  <c r="N38" i="1" l="1"/>
  <c r="N4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<sst xmlns="http://schemas.openxmlformats.org/spreadsheetml/2006/main" count="61" uniqueCount="48">
  <si>
    <t>item</t>
  </si>
  <si>
    <t xml:space="preserve">Income </t>
  </si>
  <si>
    <t>salary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</si>
  <si>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</si>
  <si>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</si>
  <si>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</si>
  <si>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</si>
  <si>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</si>
  <si>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</si>
  <si>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</si>
  <si>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</si>
  <si>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</si>
  <si>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</si>
  <si>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</si>
  <si>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</si>
  <si>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Expenses</t>
  </si>
  <si>
    <t>Housing</t>
  </si>
  <si>
    <t>home rant</t>
  </si>
  <si>
    <t>electicity</t>
  </si>
  <si>
    <t>gas</t>
  </si>
  <si>
    <t>internat</t>
  </si>
  <si>
    <t>Food</t>
  </si>
  <si>
    <t>Groceries</t>
  </si>
  <si>
    <t>Dining out</t>
  </si>
  <si>
    <t>Snacks &amp; cold drinks</t>
  </si>
  <si>
    <t>Tranport</t>
  </si>
  <si>
    <t>Petrol</t>
  </si>
  <si>
    <t>Rickshaw / Careem</t>
  </si>
  <si>
    <t>Education</t>
  </si>
  <si>
    <t>Stationery</t>
  </si>
  <si>
    <t xml:space="preserve">Health </t>
  </si>
  <si>
    <t>Doctor fee</t>
  </si>
  <si>
    <t>medicine</t>
  </si>
  <si>
    <t>Family Events &amp; Gifts</t>
  </si>
  <si>
    <t>weeding gift</t>
  </si>
  <si>
    <t>donation</t>
  </si>
  <si>
    <t>dresses</t>
  </si>
  <si>
    <t>other some mini expnses</t>
  </si>
  <si>
    <t>Total</t>
  </si>
  <si>
    <t>Savings</t>
  </si>
  <si>
    <t>Total year Income</t>
  </si>
  <si>
    <t>Total year Expenses</t>
  </si>
  <si>
    <t xml:space="preserve">Saving of total year </t>
  </si>
  <si>
    <t>Personal Income Expense Tracker</t>
  </si>
  <si>
    <t>mobile pakage</t>
  </si>
  <si>
    <t>school fee of Child</t>
  </si>
  <si>
    <t>Daily luxaery</t>
  </si>
  <si>
    <t>Monthly Savings Target 10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</si>
</sst>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scadia Code SemiBold"/>
      <family val="3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5" borderId="0" xfId="0" applyFont="1" applyFill="1"/>
    <xf numFmtId="3" fontId="0" fillId="0" borderId="0" xfId="0" applyNumberFormat="1"/>
    <xf numFmtId="0" fontId="2" fillId="5" borderId="2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0" borderId="0" xfId="0" applyFont="1" applyFill="1" applyAlignment="1">
      <alignment vertical="center"/>
    </xf>
    <xf numFmtId="0" fontId="2" fillId="0" borderId="6" xfId="0" applyFont="1" applyBorder="1"/>
    <xf numFmtId="0" fontId="6" fillId="8" borderId="5" xfId="0" applyFont="1" applyFill="1" applyBorder="1"/>
    <xf numFmtId="0" fontId="7" fillId="6" borderId="5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35CCD8-8194-468F-B9C2-DC25F66ED734}" name="income" displayName="income" ref="A7:N8" totalsRowShown="0" headerRowDxfId="26" dataDxfId="25">
  <autoFilter ref="A7:N8" xr:uid="{8635CCD8-8194-468F-B9C2-DC25F66ED734}"/>
  <tableColumns count="14">
    <tableColumn id="1" xr3:uid="{C076C550-998E-4A40-80E7-5FDAC3E36046}" name="item"/>
    <tableColumn id="2" xr3:uid="{15911017-84B7-4144-B23B-FC771A36817C}" name="Jan"/>
    <tableColumn id="3" xr3:uid="{A7A34087-8B76-4E84-A358-93D97FA4CFAB}" name="Feb"/>
    <tableColumn id="4" xr3:uid="{9CB5CCE4-A0CC-493E-AF64-FCD242E9F893}" name="Mar"/>
    <tableColumn id="5" xr3:uid="{7562BD77-49F0-47A7-83AD-B29A442361D8}" name="Apr"/>
    <tableColumn id="6" xr3:uid="{C7070A2E-C7A7-4D7F-9CF3-F490D19678EF}" name="May" dataDxfId="24"/>
    <tableColumn id="7" xr3:uid="{5D28998E-BC47-457C-95E8-F8AE605684F0}" name="Jun" dataDxfId="23"/>
    <tableColumn id="8" xr3:uid="{7AD84CFB-AE31-45EF-BBED-0C0CEA2DB2B1}" name="Jul" dataDxfId="22"/>
    <tableColumn id="9" xr3:uid="{CC0B59CD-E18A-47A3-8AC6-1416EE865B08}" name="Aug" dataDxfId="21"/>
    <tableColumn id="10" xr3:uid="{42E86922-1D5D-481E-A364-8D302E2A7F0E}" name="Sep" dataDxfId="20"/>
    <tableColumn id="11" xr3:uid="{DEFF1C59-FD40-4BBD-937F-458BAEF1A1E0}" name="Oct" dataDxfId="19"/>
    <tableColumn id="12" xr3:uid="{04EDE3A9-2F54-4A81-AFC8-6412556E1E6D}" name="Nov" dataDxfId="18"/>
    <tableColumn id="13" xr3:uid="{662120B2-E2A4-47F8-8E25-860221A3069A}" name="Dec" dataDxfId="17"/>
    <tableColumn id="14" xr3:uid="{3D93E746-A996-4512-B34B-1F6CCFA8AA6E}" name="Total year Income" dataDxfId="16">
      <calculatedColumnFormula>SUM(income[[#This Row],[Jan]:[Dec]])</calculatedColumnFormula>
    </tableColumn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959C75-9AEE-45D3-87A3-95F4CBAB023B}" name="Table4" displayName="Table4" ref="A12:N38" totalsRowCount="1" headerRowDxfId="15" headerRowBorderDxfId="14" tableBorderDxfId="13">
  <autoFilter ref="A12:N37" xr:uid="{3C959C75-9AEE-45D3-87A3-95F4CBAB023B}"/>
  <tableColumns count="14">
    <tableColumn id="1" xr3:uid="{B18FB72F-5440-42DF-B280-847C94B63869}" name="item" totalsRowLabel="Total"/>
    <tableColumn id="2" xr3:uid="{ECF4A680-6E8D-4D58-8604-AEED9B52230E}" name="Jan" totalsRowFunction="sum"/>
    <tableColumn id="3" xr3:uid="{D6AA2E4E-A3CC-4030-87BC-9C20D5F8DD6F}" name="Feb" totalsRowFunction="sum"/>
    <tableColumn id="4" xr3:uid="{E687070B-D58F-4571-8C14-86F7C0A60053}" name="Mar" totalsRowFunction="sum"/>
    <tableColumn id="5" xr3:uid="{23BCAD17-4FCE-4683-820C-D66C91390306}" name="Apr" totalsRowFunction="sum"/>
    <tableColumn id="6" xr3:uid="{200202A0-E71F-496D-8334-3A7086A177C2}" name="May"/>
    <tableColumn id="7" xr3:uid="{7D647598-BAF8-42C8-97C6-24F8A9DD6C44}" name="Jun"/>
    <tableColumn id="8" xr3:uid="{B072A21E-DA47-4DC5-AA08-FE0E66B3868D}" name="Jul"/>
    <tableColumn id="9" xr3:uid="{4683F2A7-0BBC-4257-86E0-AB33FFF838A1}" name="Aug"/>
    <tableColumn id="10" xr3:uid="{35ABD0A0-DBCA-4175-80BD-BA96A6395D04}" name="Sep"/>
    <tableColumn id="11" xr3:uid="{2135BF89-3CA6-4D7C-BC9E-64DE52370AD2}" name="Oct"/>
    <tableColumn id="12" xr3:uid="{3737C6C8-8045-4774-BCC7-8D01CA640DB2}" name="Nov"/>
    <tableColumn id="13" xr3:uid="{B4C81765-E926-4EBD-9A8A-4D0787784686}" name="Dec"/>
    <tableColumn id="14" xr3:uid="{ED6B06EF-16A1-4136-818A-1F2444483CEB}" name="Total year Expenses" totalsRowFunction="sum" dataDxfId="12">
      <calculatedColumnFormula>SUM(Table4[[#This Row],[Jan]:[Dec]])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86E6-195B-4FF5-AC52-5A3FF094DBDE}">
  <dimension ref="A1:N41"/>
  <sheetViews>
    <sheetView tabSelected="1" zoomScale="88" zoomScaleNormal="88" workbookViewId="0">
      <selection activeCell="H44" sqref="H44"/>
    </sheetView>
  </sheetViews>
  <sheetFormatPr defaultRowHeight="14.5" x14ac:dyDescent="0.35"/>
  <cols>
    <col min="1" max="1" width="28.36328125" customWidth="1"/>
    <col min="6" max="13" width="10.26953125" customWidth="1"/>
    <col min="14" max="14" width="25.08984375" customWidth="1"/>
  </cols>
  <sheetData>
    <row r="1" spans="1:14" ht="21" x14ac:dyDescent="0.5">
      <c r="A1" s="12" t="s">
        <v>43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3" spans="1:14" ht="18.5" x14ac:dyDescent="0.45">
      <c r="A3" s="14" t="s">
        <v>47</v>
      </c>
      <c r="B3" s="14"/>
      <c r="C3" s="14"/>
      <c r="D3" s="14"/>
    </row>
    <row r="6" spans="1:14" ht="18.5" x14ac:dyDescent="0.45">
      <c r="A6" s="15" t="s">
        <v>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x14ac:dyDescent="0.35">
      <c r="A7" t="s">
        <v>0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40</v>
      </c>
    </row>
    <row r="8" spans="1:14" x14ac:dyDescent="0.35">
      <c r="A8" t="s">
        <v>2</v>
      </c>
      <c r="B8" s="1">
        <v>150000</v>
      </c>
      <c r="C8" s="1">
        <v>150000</v>
      </c>
      <c r="D8" s="1">
        <v>150000</v>
      </c>
      <c r="E8" s="1">
        <v>150000</v>
      </c>
      <c r="F8" s="1">
        <v>150000</v>
      </c>
      <c r="G8" s="1"/>
      <c r="H8" s="1"/>
      <c r="I8" s="1"/>
      <c r="J8" s="1"/>
      <c r="K8" s="1"/>
      <c r="L8" s="1"/>
      <c r="M8" s="1"/>
      <c r="N8">
        <f>SUM(income[[#This Row],[Jan]:[Dec]])</f>
        <v>750000</v>
      </c>
    </row>
    <row r="11" spans="1:14" ht="18.5" x14ac:dyDescent="0.45">
      <c r="A11" s="13" t="s">
        <v>15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ht="15" thickBot="1" x14ac:dyDescent="0.4">
      <c r="A12" s="5" t="s">
        <v>0</v>
      </c>
      <c r="B12" s="6" t="s">
        <v>3</v>
      </c>
      <c r="C12" s="6" t="s">
        <v>4</v>
      </c>
      <c r="D12" s="6" t="s">
        <v>5</v>
      </c>
      <c r="E12" s="6" t="s">
        <v>6</v>
      </c>
      <c r="F12" s="6" t="s">
        <v>7</v>
      </c>
      <c r="G12" s="6" t="s">
        <v>8</v>
      </c>
      <c r="H12" s="6" t="s">
        <v>9</v>
      </c>
      <c r="I12" s="6" t="s">
        <v>10</v>
      </c>
      <c r="J12" s="6" t="s">
        <v>11</v>
      </c>
      <c r="K12" s="6" t="s">
        <v>12</v>
      </c>
      <c r="L12" s="6" t="s">
        <v>13</v>
      </c>
      <c r="M12" s="6" t="s">
        <v>14</v>
      </c>
      <c r="N12" s="6" t="s">
        <v>41</v>
      </c>
    </row>
    <row r="13" spans="1:14" x14ac:dyDescent="0.35">
      <c r="A13" s="4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5">
      <c r="A14" t="s">
        <v>17</v>
      </c>
      <c r="B14">
        <v>40000</v>
      </c>
      <c r="C14">
        <v>40000</v>
      </c>
      <c r="D14">
        <v>80000</v>
      </c>
      <c r="E14">
        <v>40000</v>
      </c>
      <c r="N14">
        <f>SUM(Table4[[#This Row],[Jan]:[Dec]])</f>
        <v>200000</v>
      </c>
    </row>
    <row r="15" spans="1:14" x14ac:dyDescent="0.35">
      <c r="A15" t="s">
        <v>18</v>
      </c>
      <c r="B15">
        <v>6000</v>
      </c>
      <c r="C15">
        <v>7000</v>
      </c>
      <c r="D15" s="3">
        <v>8000</v>
      </c>
      <c r="E15">
        <v>5500</v>
      </c>
      <c r="N15">
        <f>SUM(Table4[[#This Row],[Jan]:[Dec]])</f>
        <v>26500</v>
      </c>
    </row>
    <row r="16" spans="1:14" x14ac:dyDescent="0.35">
      <c r="A16" t="s">
        <v>19</v>
      </c>
      <c r="B16">
        <v>2000</v>
      </c>
      <c r="C16">
        <v>3000</v>
      </c>
      <c r="D16">
        <v>3000</v>
      </c>
      <c r="E16">
        <v>2500</v>
      </c>
      <c r="N16">
        <f>SUM(Table4[[#This Row],[Jan]:[Dec]])</f>
        <v>10500</v>
      </c>
    </row>
    <row r="17" spans="1:14" x14ac:dyDescent="0.35">
      <c r="A17" t="s">
        <v>20</v>
      </c>
      <c r="B17">
        <v>3000</v>
      </c>
      <c r="C17">
        <v>3000</v>
      </c>
      <c r="D17">
        <v>3500</v>
      </c>
      <c r="E17">
        <v>3000</v>
      </c>
      <c r="N17">
        <f>SUM(Table4[[#This Row],[Jan]:[Dec]])</f>
        <v>12500</v>
      </c>
    </row>
    <row r="18" spans="1:14" x14ac:dyDescent="0.35">
      <c r="A18" t="s">
        <v>44</v>
      </c>
      <c r="B18">
        <v>1000</v>
      </c>
      <c r="C18">
        <v>2000</v>
      </c>
      <c r="D18">
        <v>1500</v>
      </c>
      <c r="E18">
        <v>1000</v>
      </c>
      <c r="N18">
        <f>SUM(Table4[[#This Row],[Jan]:[Dec]])</f>
        <v>5500</v>
      </c>
    </row>
    <row r="19" spans="1:14" x14ac:dyDescent="0.35">
      <c r="A19" s="2" t="s">
        <v>21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A20" t="s">
        <v>22</v>
      </c>
      <c r="B20">
        <v>20000</v>
      </c>
      <c r="C20">
        <v>21000</v>
      </c>
      <c r="D20">
        <v>30000</v>
      </c>
      <c r="E20">
        <v>20000</v>
      </c>
      <c r="N20">
        <f>SUM(Table4[[#This Row],[Jan]:[Dec]])</f>
        <v>91000</v>
      </c>
    </row>
    <row r="21" spans="1:14" x14ac:dyDescent="0.35">
      <c r="A21" t="s">
        <v>23</v>
      </c>
      <c r="B21">
        <v>5000</v>
      </c>
      <c r="C21">
        <v>6000</v>
      </c>
      <c r="D21">
        <v>4500</v>
      </c>
      <c r="E21">
        <v>5000</v>
      </c>
      <c r="N21">
        <f>SUM(Table4[[#This Row],[Jan]:[Dec]])</f>
        <v>20500</v>
      </c>
    </row>
    <row r="22" spans="1:14" x14ac:dyDescent="0.35">
      <c r="A22" t="s">
        <v>24</v>
      </c>
      <c r="B22">
        <v>3000</v>
      </c>
      <c r="C22">
        <v>3000</v>
      </c>
      <c r="D22">
        <v>3600</v>
      </c>
      <c r="E22">
        <v>3300</v>
      </c>
      <c r="N22">
        <f>SUM(Table4[[#This Row],[Jan]:[Dec]])</f>
        <v>12900</v>
      </c>
    </row>
    <row r="23" spans="1:14" x14ac:dyDescent="0.35">
      <c r="A23" s="2" t="s">
        <v>25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5">
      <c r="A24" t="s">
        <v>26</v>
      </c>
      <c r="B24">
        <v>6000</v>
      </c>
      <c r="C24">
        <v>4000</v>
      </c>
      <c r="D24">
        <v>3500</v>
      </c>
      <c r="E24">
        <v>5000</v>
      </c>
      <c r="N24">
        <f>SUM(Table4[[#This Row],[Jan]:[Dec]])</f>
        <v>18500</v>
      </c>
    </row>
    <row r="25" spans="1:14" x14ac:dyDescent="0.35">
      <c r="A25" t="s">
        <v>27</v>
      </c>
      <c r="B25">
        <v>2000</v>
      </c>
      <c r="C25">
        <v>1000</v>
      </c>
      <c r="D25">
        <v>3500</v>
      </c>
      <c r="E25">
        <v>5000</v>
      </c>
      <c r="N25">
        <f>SUM(Table4[[#This Row],[Jan]:[Dec]])</f>
        <v>11500</v>
      </c>
    </row>
    <row r="26" spans="1:14" x14ac:dyDescent="0.35">
      <c r="A26" s="2" t="s">
        <v>28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5">
      <c r="A27" t="s">
        <v>45</v>
      </c>
      <c r="B27">
        <v>12000</v>
      </c>
      <c r="C27">
        <v>12000</v>
      </c>
      <c r="D27">
        <v>1200</v>
      </c>
      <c r="E27">
        <v>1200</v>
      </c>
      <c r="N27">
        <f>SUM(Table4[[#This Row],[Jan]:[Dec]])</f>
        <v>26400</v>
      </c>
    </row>
    <row r="28" spans="1:14" x14ac:dyDescent="0.35">
      <c r="A28" t="s">
        <v>29</v>
      </c>
      <c r="B28">
        <v>2000</v>
      </c>
      <c r="C28">
        <v>200</v>
      </c>
      <c r="D28">
        <v>300</v>
      </c>
      <c r="E28">
        <v>1300</v>
      </c>
      <c r="N28">
        <f>SUM(Table4[[#This Row],[Jan]:[Dec]])</f>
        <v>3800</v>
      </c>
    </row>
    <row r="29" spans="1:14" x14ac:dyDescent="0.35">
      <c r="A29" s="2" t="s">
        <v>30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 t="s">
        <v>31</v>
      </c>
      <c r="B30">
        <v>3000</v>
      </c>
      <c r="C30">
        <v>3000</v>
      </c>
      <c r="D30">
        <v>0</v>
      </c>
      <c r="E30">
        <v>0</v>
      </c>
      <c r="N30">
        <f>SUM(Table4[[#This Row],[Jan]:[Dec]])</f>
        <v>6000</v>
      </c>
    </row>
    <row r="31" spans="1:14" x14ac:dyDescent="0.35">
      <c r="A31" t="s">
        <v>32</v>
      </c>
      <c r="B31">
        <v>2000</v>
      </c>
      <c r="C31">
        <v>1000</v>
      </c>
      <c r="D31">
        <v>0</v>
      </c>
      <c r="E31">
        <v>400</v>
      </c>
      <c r="N31">
        <f>SUM(Table4[[#This Row],[Jan]:[Dec]])</f>
        <v>3400</v>
      </c>
    </row>
    <row r="32" spans="1:14" x14ac:dyDescent="0.35">
      <c r="A32" s="2" t="s">
        <v>33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t="s">
        <v>34</v>
      </c>
      <c r="B33">
        <v>3000</v>
      </c>
      <c r="C33">
        <v>0</v>
      </c>
      <c r="D33">
        <v>0</v>
      </c>
      <c r="E33">
        <v>0</v>
      </c>
      <c r="N33">
        <f>SUM(Table4[[#This Row],[Jan]:[Dec]])</f>
        <v>3000</v>
      </c>
    </row>
    <row r="34" spans="1:14" x14ac:dyDescent="0.35">
      <c r="A34" t="s">
        <v>35</v>
      </c>
      <c r="B34">
        <v>3000</v>
      </c>
      <c r="C34">
        <v>1000</v>
      </c>
      <c r="D34">
        <v>0</v>
      </c>
      <c r="E34">
        <v>300</v>
      </c>
      <c r="N34">
        <f>SUM(Table4[[#This Row],[Jan]:[Dec]])</f>
        <v>4300</v>
      </c>
    </row>
    <row r="35" spans="1:14" x14ac:dyDescent="0.35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t="s">
        <v>36</v>
      </c>
      <c r="B36">
        <v>10000</v>
      </c>
      <c r="C36">
        <v>10000</v>
      </c>
      <c r="D36">
        <v>0</v>
      </c>
      <c r="E36">
        <v>300</v>
      </c>
      <c r="N36">
        <f>SUM(Table4[[#This Row],[Jan]:[Dec]])</f>
        <v>20300</v>
      </c>
    </row>
    <row r="37" spans="1:14" x14ac:dyDescent="0.35">
      <c r="A37" t="s">
        <v>37</v>
      </c>
      <c r="B37">
        <v>1200</v>
      </c>
      <c r="C37">
        <v>1400</v>
      </c>
      <c r="D37">
        <v>1500</v>
      </c>
      <c r="E37">
        <v>800</v>
      </c>
      <c r="N37">
        <f>SUM(Table4[[#This Row],[Jan]:[Dec]])</f>
        <v>4900</v>
      </c>
    </row>
    <row r="38" spans="1:14" x14ac:dyDescent="0.35">
      <c r="A38" t="s">
        <v>38</v>
      </c>
      <c r="B38">
        <f>SUBTOTAL(109,Table4[Jan])</f>
        <v>124200</v>
      </c>
      <c r="C38">
        <f>SUBTOTAL(109,Table4[Feb])</f>
        <v>118600</v>
      </c>
      <c r="D38">
        <f>SUBTOTAL(109,Table4[Mar])</f>
        <v>144100</v>
      </c>
      <c r="E38">
        <f>SUBTOTAL(109,Table4[Apr])</f>
        <v>94600</v>
      </c>
      <c r="N38">
        <f>SUBTOTAL(109,Table4[Total year Expenses])</f>
        <v>481500</v>
      </c>
    </row>
    <row r="39" spans="1:14" ht="19" thickBot="1" x14ac:dyDescent="0.5">
      <c r="N39" s="11" t="s">
        <v>42</v>
      </c>
    </row>
    <row r="40" spans="1:14" ht="14.5" customHeight="1" thickTop="1" x14ac:dyDescent="0.35">
      <c r="A40" s="8" t="s">
        <v>39</v>
      </c>
      <c r="B40" s="7" cm="1">
        <f t="array" ref="B40">income[Jan]-Table4[[#Totals],[Jan]]</f>
        <v>25800</v>
      </c>
      <c r="C40" s="7" cm="1">
        <f t="array" ref="C40">income[Feb]-Table4[[#Totals],[Feb]]</f>
        <v>31400</v>
      </c>
      <c r="D40" s="7" cm="1">
        <f t="array" ref="D40">income[Mar]-Table4[[#Totals],[Mar]]</f>
        <v>5900</v>
      </c>
      <c r="E40" s="7" cm="1">
        <f t="array" ref="E40">income[Apr]-Table4[[#Totals],[Apr]]</f>
        <v>55400</v>
      </c>
      <c r="F40" s="7"/>
      <c r="G40" s="7"/>
      <c r="H40" s="7"/>
      <c r="I40" s="7"/>
      <c r="J40" s="7"/>
      <c r="K40" s="7"/>
      <c r="L40" s="7"/>
      <c r="M40" s="7"/>
      <c r="N40" s="10">
        <f>SUM(A40:M40)</f>
        <v>118500</v>
      </c>
    </row>
    <row r="41" spans="1:14" ht="14.5" customHeight="1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</sheetData>
  <mergeCells count="4">
    <mergeCell ref="A1:N1"/>
    <mergeCell ref="A11:N11"/>
    <mergeCell ref="A3:D3"/>
    <mergeCell ref="A6:N6"/>
  </mergeCells>
  <phoneticPr fontId="4" type="noConversion"/>
  <conditionalFormatting sqref="B40:M40">
    <cfRule type="cellIs" dxfId="0" priority="5" operator="lessThan">
      <formula>10000</formula>
    </cfRule>
    <cfRule type="cellIs" dxfId="1" priority="4" operator="equal">
      <formula>10000</formula>
    </cfRule>
    <cfRule type="cellIs" dxfId="2" priority="3" operator="greaterThan">
      <formula>10000</formula>
    </cfRule>
    <cfRule type="cellIs" dxfId="3" priority="2" operator="greaterThan">
      <formula>10000</formula>
    </cfRule>
    <cfRule type="cellIs" dxfId="4" priority="1" operator="equal">
      <formula>10000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2025-09-13T04:15:59Z</dcterms:created>
  <dcterms:modified xsi:type="dcterms:W3CDTF">2025-09-14T06:19:32Z</dcterms:modified>
</cp:coreProperties>
</file>